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2.xml" ContentType="application/vnd.openxmlformats-officedocument.spreadsheetml.worksheet+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metadata.xml" ContentType="application/vnd.openxmlformats-officedocument.spreadsheetml.sheetMetadata+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24226"/>
  <mc:AlternateContent xmlns:mc="http://schemas.openxmlformats.org/markup-compatibility/2006">
    <mc:Choice Requires="x15">
      <x15ac:absPath xmlns:x15ac="http://schemas.microsoft.com/office/spreadsheetml/2010/11/ac" url="https://d.docs.live.net/599da54a3efd6538/Work-CEM/ORRCO/Klamath - IOI/AQ405CAO Submittal/Risk Assessment - IOI/"/>
    </mc:Choice>
  </mc:AlternateContent>
  <xr:revisionPtr revIDLastSave="0" documentId="8_{BC2C80EF-7128-4B02-AC3F-6978B0BE0027}" xr6:coauthVersionLast="47" xr6:coauthVersionMax="47" xr10:uidLastSave="{00000000-0000-0000-0000-000000000000}"/>
  <bookViews>
    <workbookView xWindow="-108" yWindow="-108" windowWidth="23256" windowHeight="12456" tabRatio="856" firstSheet="14" activeTab="16" xr2:uid="{00000000-000D-0000-FFFF-FFFF00000000}"/>
  </bookViews>
  <sheets>
    <sheet name="Emissions - TEU-1A" sheetId="7" r:id="rId1"/>
    <sheet name="Emissions - TEU-1B" sheetId="36" r:id="rId2"/>
    <sheet name="Emissions - TEU-1C" sheetId="39" r:id="rId3"/>
    <sheet name="Emissions - TEU-2A" sheetId="8" r:id="rId4"/>
    <sheet name="Emissions - TEU-2NH" sheetId="13" r:id="rId5"/>
    <sheet name="Emissions - TEU-2H" sheetId="14" r:id="rId6"/>
    <sheet name="Emissions - TEU-2L1" sheetId="16" r:id="rId7"/>
    <sheet name="Emissions - TEU-2L2" sheetId="18" r:id="rId8"/>
    <sheet name="Emissions - TEU-2AF" sheetId="20" r:id="rId9"/>
    <sheet name="Emissions - TEU-2D" sheetId="22" r:id="rId10"/>
    <sheet name="Emissions - TEU-2R" sheetId="24" r:id="rId11"/>
    <sheet name="Emissions - TEU-2F" sheetId="26" r:id="rId12"/>
    <sheet name="Emissions - TEU-2PWA" sheetId="28" r:id="rId13"/>
    <sheet name="Emissions - TEU-2PWB" sheetId="30" r:id="rId14"/>
    <sheet name="Emissions - TEU-2PWC" sheetId="32" r:id="rId15"/>
    <sheet name="Emissions - TEU-2PWD" sheetId="34" r:id="rId16"/>
    <sheet name="Summary" sheetId="5" r:id="rId17"/>
    <sheet name="TEU Emissions" sheetId="43" r:id="rId18"/>
    <sheet name="TEU Thruput" sheetId="41" r:id="rId19"/>
    <sheet name="TEU-1A" sheetId="10" r:id="rId20"/>
    <sheet name="TEU-1B" sheetId="37" r:id="rId21"/>
    <sheet name="TEU-1C" sheetId="38" r:id="rId22"/>
    <sheet name="TEU-2A" sheetId="11" r:id="rId23"/>
    <sheet name="TEU-2NH" sheetId="12" r:id="rId24"/>
    <sheet name="TEU-2H" sheetId="15" r:id="rId25"/>
    <sheet name="TEU-2L1" sheetId="17" r:id="rId26"/>
    <sheet name="TEU-2L2" sheetId="19" r:id="rId27"/>
    <sheet name="TEU-2AF" sheetId="21" r:id="rId28"/>
    <sheet name="TEU-2D" sheetId="23" r:id="rId29"/>
    <sheet name="TEU-2R" sheetId="25" r:id="rId30"/>
    <sheet name="TEU-2F" sheetId="27" r:id="rId31"/>
    <sheet name="TEU-2PWA" sheetId="29" r:id="rId32"/>
    <sheet name="TEU-2PWB" sheetId="31" r:id="rId33"/>
    <sheet name="TEU-2PWC" sheetId="33" r:id="rId34"/>
    <sheet name="TEU-2PWD" sheetId="35" r:id="rId35"/>
    <sheet name="Base Table" sheetId="1" r:id="rId36"/>
    <sheet name="Dispersion Factors" sheetId="40" r:id="rId37"/>
  </sheets>
  <externalReferences>
    <externalReference r:id="rId38"/>
    <externalReference r:id="rId39"/>
  </externalReferences>
  <definedNames>
    <definedName name="_Order1" hidden="1">255</definedName>
    <definedName name="_Order2" hidden="1">255</definedName>
    <definedName name="G">'Dispersion Factors'!$AG$21</definedName>
    <definedName name="HAPs">'[1]DEQ Pollutant List'!$D$617:$D$625</definedName>
    <definedName name="TAC">[2]TACs!$B$3:$B$610</definedName>
    <definedName name="TACcas">[2]TACs!$B$2:$D$610</definedName>
    <definedName name="wrn.Confidential." localSheetId="18"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18"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7" i="37" l="1"/>
  <c r="AB4" i="5" l="1"/>
  <c r="AB6" i="5" s="1"/>
  <c r="AC4" i="5"/>
  <c r="H40" i="5"/>
  <c r="F40" i="5"/>
  <c r="H20" i="5"/>
  <c r="A2" i="35" l="1" a="1"/>
  <c r="A2" i="35" s="1"/>
  <c r="A2" i="33" a="1"/>
  <c r="A2" i="33" s="1"/>
  <c r="A2" i="31" a="1"/>
  <c r="A2" i="31" s="1"/>
  <c r="A2" i="29" a="1"/>
  <c r="A2" i="29" s="1"/>
  <c r="A2" i="27" a="1"/>
  <c r="A2" i="27" s="1"/>
  <c r="A2" i="25" a="1"/>
  <c r="A2" i="25" s="1"/>
  <c r="A2" i="23" a="1"/>
  <c r="A2" i="23" s="1"/>
  <c r="A2" i="21" a="1"/>
  <c r="A2" i="21" s="1"/>
  <c r="A2" i="19" a="1"/>
  <c r="A2" i="19" s="1"/>
  <c r="A2" i="17" a="1"/>
  <c r="A2" i="17" s="1"/>
  <c r="A2" i="10"/>
  <c r="A2" i="37"/>
  <c r="A2" i="38"/>
  <c r="A2" i="15" a="1"/>
  <c r="A2" i="15" s="1"/>
  <c r="A2" i="12" a="1"/>
  <c r="A2" i="12" s="1"/>
  <c r="B2" i="11"/>
  <c r="A2" i="11"/>
  <c r="B2" i="38"/>
  <c r="B2" i="37"/>
  <c r="B2" i="10"/>
  <c r="S59" i="10"/>
  <c r="S60" i="10"/>
  <c r="Q59" i="10"/>
  <c r="Q60" i="10"/>
  <c r="O59" i="10"/>
  <c r="O60" i="10"/>
  <c r="M59" i="10"/>
  <c r="M60" i="10"/>
  <c r="K59" i="10"/>
  <c r="K60" i="10"/>
  <c r="I59" i="10"/>
  <c r="I60" i="10"/>
  <c r="G59" i="10"/>
  <c r="G60" i="10"/>
  <c r="D175" i="10"/>
  <c r="E174" i="10"/>
  <c r="S174" i="10" s="1"/>
  <c r="D174" i="10"/>
  <c r="Q175" i="10" l="1"/>
  <c r="O175" i="10"/>
  <c r="M175" i="10"/>
  <c r="K175" i="10"/>
  <c r="I175" i="10"/>
  <c r="G175" i="10"/>
  <c r="Q174" i="10"/>
  <c r="O174" i="10"/>
  <c r="M174" i="10"/>
  <c r="K174" i="10"/>
  <c r="I174" i="10"/>
  <c r="G174" i="10"/>
  <c r="Y11" i="5" l="1"/>
  <c r="AB11" i="5"/>
  <c r="AB26" i="5"/>
  <c r="AA26" i="5"/>
  <c r="Z26" i="5"/>
  <c r="Y26" i="5"/>
  <c r="Y14" i="5"/>
  <c r="Z14" i="5"/>
  <c r="AA14" i="5"/>
  <c r="AB14" i="5"/>
  <c r="Y15" i="5"/>
  <c r="Z15" i="5"/>
  <c r="AA15" i="5"/>
  <c r="AB15" i="5"/>
  <c r="Y16" i="5"/>
  <c r="Z16" i="5"/>
  <c r="AA16" i="5"/>
  <c r="AB16" i="5"/>
  <c r="Y17" i="5"/>
  <c r="Z17" i="5"/>
  <c r="AA17" i="5"/>
  <c r="AB17" i="5"/>
  <c r="Y18" i="5"/>
  <c r="Z18" i="5"/>
  <c r="AA18" i="5"/>
  <c r="AB18" i="5"/>
  <c r="Y19" i="5"/>
  <c r="Z19" i="5"/>
  <c r="AA19" i="5"/>
  <c r="AB19" i="5"/>
  <c r="Y20" i="5"/>
  <c r="Z20" i="5"/>
  <c r="AA20" i="5"/>
  <c r="AB20" i="5"/>
  <c r="Y21" i="5"/>
  <c r="Z21" i="5"/>
  <c r="AA21" i="5"/>
  <c r="AB21" i="5"/>
  <c r="Y22" i="5"/>
  <c r="Z22" i="5"/>
  <c r="AA22" i="5"/>
  <c r="AB22" i="5"/>
  <c r="Y23" i="5"/>
  <c r="Z23" i="5"/>
  <c r="AA23" i="5"/>
  <c r="AB23" i="5"/>
  <c r="Y24" i="5"/>
  <c r="Z24" i="5"/>
  <c r="AA24" i="5"/>
  <c r="AB24" i="5"/>
  <c r="Y25" i="5"/>
  <c r="Z25" i="5"/>
  <c r="AA25" i="5"/>
  <c r="AB25" i="5"/>
  <c r="AB13" i="5"/>
  <c r="AA13" i="5"/>
  <c r="Z13" i="5"/>
  <c r="Y13" i="5"/>
  <c r="AB12" i="5"/>
  <c r="AA12" i="5"/>
  <c r="Z12" i="5"/>
  <c r="Y12" i="5"/>
  <c r="AA11" i="5"/>
  <c r="Z11" i="5"/>
  <c r="A58" i="40"/>
  <c r="A57" i="40"/>
  <c r="A56" i="40"/>
  <c r="A55" i="40"/>
  <c r="A54" i="40"/>
  <c r="A53" i="40"/>
  <c r="A52" i="40"/>
  <c r="A51" i="40"/>
  <c r="A50" i="40"/>
  <c r="A49" i="40"/>
  <c r="A44" i="40"/>
  <c r="A43" i="40"/>
  <c r="A42" i="40"/>
  <c r="A41" i="40"/>
  <c r="A40" i="40"/>
  <c r="A39" i="40"/>
  <c r="A38" i="40"/>
  <c r="A37" i="40"/>
  <c r="A36" i="40"/>
  <c r="A35" i="40"/>
  <c r="D7" i="10" l="1"/>
  <c r="Q7" i="10" l="1"/>
  <c r="K7" i="10"/>
  <c r="O7" i="10"/>
  <c r="G7" i="10"/>
  <c r="M7" i="10"/>
  <c r="I7" i="10"/>
  <c r="A53" i="5" l="1"/>
  <c r="A54" i="5"/>
  <c r="A55" i="5"/>
  <c r="A56" i="5"/>
  <c r="A57" i="5"/>
  <c r="A58" i="5"/>
  <c r="A59" i="5"/>
  <c r="A60" i="5"/>
  <c r="A61" i="5"/>
  <c r="A62" i="5"/>
  <c r="A63" i="5"/>
  <c r="A64" i="5"/>
  <c r="A65" i="5"/>
  <c r="A66" i="5"/>
  <c r="A51" i="5"/>
  <c r="A52" i="5"/>
  <c r="D8" i="35" l="1"/>
  <c r="E8" i="35"/>
  <c r="S8" i="35" s="1"/>
  <c r="D9" i="35"/>
  <c r="E9" i="35"/>
  <c r="S9" i="35" s="1"/>
  <c r="D10" i="35"/>
  <c r="E10" i="35"/>
  <c r="S10" i="35" s="1"/>
  <c r="D11" i="35"/>
  <c r="E11" i="35"/>
  <c r="S11" i="35" s="1"/>
  <c r="D12" i="35"/>
  <c r="E12" i="35"/>
  <c r="S12" i="35" s="1"/>
  <c r="D13" i="35"/>
  <c r="E13" i="35"/>
  <c r="S13" i="35" s="1"/>
  <c r="D14" i="35"/>
  <c r="E14" i="35"/>
  <c r="S14" i="35" s="1"/>
  <c r="D15" i="35"/>
  <c r="E15" i="35"/>
  <c r="S15" i="35" s="1"/>
  <c r="D16" i="35"/>
  <c r="E16" i="35"/>
  <c r="S16" i="35" s="1"/>
  <c r="D17" i="35"/>
  <c r="E17" i="35"/>
  <c r="S17" i="35" s="1"/>
  <c r="D18" i="35"/>
  <c r="E18" i="35"/>
  <c r="S18" i="35" s="1"/>
  <c r="D19" i="35"/>
  <c r="E19" i="35"/>
  <c r="S19" i="35" s="1"/>
  <c r="D20" i="35"/>
  <c r="E20" i="35"/>
  <c r="S20" i="35" s="1"/>
  <c r="D21" i="35"/>
  <c r="E21" i="35"/>
  <c r="S21" i="35" s="1"/>
  <c r="D22" i="35"/>
  <c r="E22" i="35"/>
  <c r="S22" i="35" s="1"/>
  <c r="D23" i="35"/>
  <c r="E23" i="35"/>
  <c r="S23" i="35" s="1"/>
  <c r="D24" i="35"/>
  <c r="E24" i="35"/>
  <c r="S24" i="35" s="1"/>
  <c r="D25" i="35"/>
  <c r="E25" i="35"/>
  <c r="S25" i="35" s="1"/>
  <c r="D26" i="35"/>
  <c r="E26" i="35"/>
  <c r="S26" i="35" s="1"/>
  <c r="D27" i="35"/>
  <c r="E27" i="35"/>
  <c r="S27" i="35" s="1"/>
  <c r="D28" i="35"/>
  <c r="E28" i="35"/>
  <c r="S28" i="35" s="1"/>
  <c r="D29" i="35"/>
  <c r="E29" i="35"/>
  <c r="S29" i="35" s="1"/>
  <c r="D30" i="35"/>
  <c r="E30" i="35"/>
  <c r="S30" i="35" s="1"/>
  <c r="D31" i="35"/>
  <c r="E31" i="35"/>
  <c r="S31" i="35" s="1"/>
  <c r="D32" i="35"/>
  <c r="E32" i="35"/>
  <c r="S32" i="35" s="1"/>
  <c r="D33" i="35"/>
  <c r="E33" i="35"/>
  <c r="S33" i="35" s="1"/>
  <c r="D34" i="35"/>
  <c r="E34" i="35"/>
  <c r="S34" i="35" s="1"/>
  <c r="D35" i="35"/>
  <c r="E35" i="35"/>
  <c r="S35" i="35" s="1"/>
  <c r="D36" i="35"/>
  <c r="E36" i="35"/>
  <c r="S36" i="35" s="1"/>
  <c r="D37" i="35"/>
  <c r="E37" i="35"/>
  <c r="S37" i="35" s="1"/>
  <c r="D38" i="35"/>
  <c r="E38" i="35"/>
  <c r="S38" i="35" s="1"/>
  <c r="D39" i="35"/>
  <c r="E39" i="35"/>
  <c r="S39" i="35" s="1"/>
  <c r="D40" i="35"/>
  <c r="E40" i="35"/>
  <c r="S40" i="35" s="1"/>
  <c r="D41" i="35"/>
  <c r="E41" i="35"/>
  <c r="S41" i="35" s="1"/>
  <c r="D42" i="35"/>
  <c r="E42" i="35"/>
  <c r="S42" i="35" s="1"/>
  <c r="D43" i="35"/>
  <c r="E43" i="35"/>
  <c r="S43" i="35" s="1"/>
  <c r="D44" i="35"/>
  <c r="E44" i="35"/>
  <c r="S44" i="35" s="1"/>
  <c r="D45" i="35"/>
  <c r="E45" i="35"/>
  <c r="S45" i="35" s="1"/>
  <c r="D46" i="35"/>
  <c r="E46" i="35"/>
  <c r="S46" i="35" s="1"/>
  <c r="D47" i="35"/>
  <c r="E47" i="35"/>
  <c r="S47" i="35" s="1"/>
  <c r="D48" i="35"/>
  <c r="E48" i="35"/>
  <c r="S48" i="35" s="1"/>
  <c r="D49" i="35"/>
  <c r="E49" i="35"/>
  <c r="S49" i="35" s="1"/>
  <c r="D50" i="35"/>
  <c r="E50" i="35"/>
  <c r="S50" i="35" s="1"/>
  <c r="D51" i="35"/>
  <c r="E51" i="35"/>
  <c r="S51" i="35" s="1"/>
  <c r="D52" i="35"/>
  <c r="E52" i="35"/>
  <c r="S52" i="35" s="1"/>
  <c r="D53" i="35"/>
  <c r="E53" i="35"/>
  <c r="S53" i="35" s="1"/>
  <c r="D54" i="35"/>
  <c r="E54" i="35"/>
  <c r="S54" i="35" s="1"/>
  <c r="D55" i="35"/>
  <c r="E55" i="35"/>
  <c r="S55" i="35" s="1"/>
  <c r="D56" i="35"/>
  <c r="E56" i="35"/>
  <c r="S56" i="35" s="1"/>
  <c r="D57" i="35"/>
  <c r="E57" i="35"/>
  <c r="S57" i="35" s="1"/>
  <c r="D58" i="35"/>
  <c r="E58" i="35"/>
  <c r="S58" i="35" s="1"/>
  <c r="D59" i="35"/>
  <c r="E59" i="35"/>
  <c r="S59" i="35" s="1"/>
  <c r="D60" i="35"/>
  <c r="E60" i="35"/>
  <c r="S60" i="35" s="1"/>
  <c r="D61" i="35"/>
  <c r="E61" i="35"/>
  <c r="S61" i="35" s="1"/>
  <c r="D62" i="35"/>
  <c r="E62" i="35"/>
  <c r="S62" i="35" s="1"/>
  <c r="D63" i="35"/>
  <c r="E63" i="35"/>
  <c r="S63" i="35" s="1"/>
  <c r="D64" i="35"/>
  <c r="E64" i="35"/>
  <c r="S64" i="35" s="1"/>
  <c r="D65" i="35"/>
  <c r="E65" i="35"/>
  <c r="S65" i="35" s="1"/>
  <c r="D66" i="35"/>
  <c r="E66" i="35"/>
  <c r="S66" i="35" s="1"/>
  <c r="D67" i="35"/>
  <c r="E67" i="35"/>
  <c r="S67" i="35" s="1"/>
  <c r="D68" i="35"/>
  <c r="E68" i="35"/>
  <c r="S68" i="35" s="1"/>
  <c r="D69" i="35"/>
  <c r="E69" i="35"/>
  <c r="S69" i="35" s="1"/>
  <c r="D70" i="35"/>
  <c r="E70" i="35"/>
  <c r="S70" i="35" s="1"/>
  <c r="D71" i="35"/>
  <c r="E71" i="35"/>
  <c r="S71" i="35" s="1"/>
  <c r="D72" i="35"/>
  <c r="E72" i="35"/>
  <c r="S72" i="35" s="1"/>
  <c r="D73" i="35"/>
  <c r="E73" i="35"/>
  <c r="S73" i="35" s="1"/>
  <c r="D74" i="35"/>
  <c r="E74" i="35"/>
  <c r="S74" i="35" s="1"/>
  <c r="D75" i="35"/>
  <c r="E75" i="35"/>
  <c r="S75" i="35" s="1"/>
  <c r="D76" i="35"/>
  <c r="E76" i="35"/>
  <c r="S76" i="35" s="1"/>
  <c r="D77" i="35"/>
  <c r="E77" i="35"/>
  <c r="S77" i="35" s="1"/>
  <c r="D78" i="35"/>
  <c r="E78" i="35"/>
  <c r="S78" i="35" s="1"/>
  <c r="D79" i="35"/>
  <c r="E79" i="35"/>
  <c r="S79" i="35" s="1"/>
  <c r="D80" i="35"/>
  <c r="E80" i="35"/>
  <c r="S80" i="35" s="1"/>
  <c r="D81" i="35"/>
  <c r="E81" i="35"/>
  <c r="S81" i="35" s="1"/>
  <c r="D82" i="35"/>
  <c r="E82" i="35"/>
  <c r="S82" i="35" s="1"/>
  <c r="D83" i="35"/>
  <c r="E83" i="35"/>
  <c r="S83" i="35" s="1"/>
  <c r="D84" i="35"/>
  <c r="E84" i="35"/>
  <c r="S84" i="35" s="1"/>
  <c r="D85" i="35"/>
  <c r="E85" i="35"/>
  <c r="S85" i="35" s="1"/>
  <c r="D86" i="35"/>
  <c r="E86" i="35"/>
  <c r="S86" i="35" s="1"/>
  <c r="D87" i="35"/>
  <c r="E87" i="35"/>
  <c r="S87" i="35" s="1"/>
  <c r="D88" i="35"/>
  <c r="E88" i="35"/>
  <c r="S88" i="35" s="1"/>
  <c r="D89" i="35"/>
  <c r="E89" i="35"/>
  <c r="S89" i="35" s="1"/>
  <c r="D90" i="35"/>
  <c r="E90" i="35"/>
  <c r="S90" i="35" s="1"/>
  <c r="D91" i="35"/>
  <c r="E91" i="35"/>
  <c r="S91" i="35" s="1"/>
  <c r="D92" i="35"/>
  <c r="E92" i="35"/>
  <c r="S92" i="35" s="1"/>
  <c r="D93" i="35"/>
  <c r="E93" i="35"/>
  <c r="S93" i="35" s="1"/>
  <c r="D94" i="35"/>
  <c r="E94" i="35"/>
  <c r="S94" i="35" s="1"/>
  <c r="D95" i="35"/>
  <c r="E95" i="35"/>
  <c r="S95" i="35" s="1"/>
  <c r="D96" i="35"/>
  <c r="E96" i="35"/>
  <c r="S96" i="35" s="1"/>
  <c r="D97" i="35"/>
  <c r="E97" i="35"/>
  <c r="S97" i="35" s="1"/>
  <c r="D98" i="35"/>
  <c r="E98" i="35"/>
  <c r="S98" i="35" s="1"/>
  <c r="D99" i="35"/>
  <c r="E99" i="35"/>
  <c r="S99" i="35" s="1"/>
  <c r="D100" i="35"/>
  <c r="E100" i="35"/>
  <c r="S100" i="35" s="1"/>
  <c r="D101" i="35"/>
  <c r="E101" i="35"/>
  <c r="S101" i="35" s="1"/>
  <c r="D102" i="35"/>
  <c r="E102" i="35"/>
  <c r="S102" i="35" s="1"/>
  <c r="D103" i="35"/>
  <c r="E103" i="35"/>
  <c r="S103" i="35" s="1"/>
  <c r="D104" i="35"/>
  <c r="E104" i="35"/>
  <c r="S104" i="35" s="1"/>
  <c r="D105" i="35"/>
  <c r="E105" i="35"/>
  <c r="S105" i="35" s="1"/>
  <c r="D106" i="35"/>
  <c r="E106" i="35"/>
  <c r="S106" i="35" s="1"/>
  <c r="D107" i="35"/>
  <c r="E107" i="35"/>
  <c r="S107" i="35" s="1"/>
  <c r="D108" i="35"/>
  <c r="E108" i="35"/>
  <c r="S108" i="35" s="1"/>
  <c r="D109" i="35"/>
  <c r="E109" i="35"/>
  <c r="S109" i="35" s="1"/>
  <c r="D110" i="35"/>
  <c r="E110" i="35"/>
  <c r="S110" i="35" s="1"/>
  <c r="D111" i="35"/>
  <c r="E111" i="35"/>
  <c r="S111" i="35" s="1"/>
  <c r="D112" i="35"/>
  <c r="E112" i="35"/>
  <c r="S112" i="35" s="1"/>
  <c r="D113" i="35"/>
  <c r="E113" i="35"/>
  <c r="S113" i="35" s="1"/>
  <c r="D114" i="35"/>
  <c r="E114" i="35"/>
  <c r="S114" i="35" s="1"/>
  <c r="D115" i="35"/>
  <c r="E115" i="35"/>
  <c r="S115" i="35" s="1"/>
  <c r="D116" i="35"/>
  <c r="E116" i="35"/>
  <c r="S116" i="35" s="1"/>
  <c r="D117" i="35"/>
  <c r="E117" i="35"/>
  <c r="S117" i="35" s="1"/>
  <c r="D118" i="35"/>
  <c r="E118" i="35"/>
  <c r="S118" i="35" s="1"/>
  <c r="D119" i="35"/>
  <c r="E119" i="35"/>
  <c r="S119" i="35" s="1"/>
  <c r="D120" i="35"/>
  <c r="E120" i="35"/>
  <c r="S120" i="35" s="1"/>
  <c r="D121" i="35"/>
  <c r="E121" i="35"/>
  <c r="S121" i="35" s="1"/>
  <c r="D122" i="35"/>
  <c r="E122" i="35"/>
  <c r="S122" i="35" s="1"/>
  <c r="D123" i="35"/>
  <c r="E123" i="35"/>
  <c r="S123" i="35" s="1"/>
  <c r="D124" i="35"/>
  <c r="E124" i="35"/>
  <c r="S124" i="35" s="1"/>
  <c r="D125" i="35"/>
  <c r="E125" i="35"/>
  <c r="S125" i="35" s="1"/>
  <c r="D126" i="35"/>
  <c r="E126" i="35"/>
  <c r="S126" i="35" s="1"/>
  <c r="D127" i="35"/>
  <c r="E127" i="35"/>
  <c r="S127" i="35" s="1"/>
  <c r="D128" i="35"/>
  <c r="E128" i="35"/>
  <c r="S128" i="35" s="1"/>
  <c r="D129" i="35"/>
  <c r="E129" i="35"/>
  <c r="S129" i="35" s="1"/>
  <c r="D130" i="35"/>
  <c r="E130" i="35"/>
  <c r="S130" i="35" s="1"/>
  <c r="D131" i="35"/>
  <c r="E131" i="35"/>
  <c r="S131" i="35" s="1"/>
  <c r="D132" i="35"/>
  <c r="E132" i="35"/>
  <c r="S132" i="35" s="1"/>
  <c r="D133" i="35"/>
  <c r="E133" i="35"/>
  <c r="S133" i="35" s="1"/>
  <c r="D134" i="35"/>
  <c r="E134" i="35"/>
  <c r="S134" i="35" s="1"/>
  <c r="D135" i="35"/>
  <c r="E135" i="35"/>
  <c r="S135" i="35" s="1"/>
  <c r="D136" i="35"/>
  <c r="E136" i="35"/>
  <c r="S136" i="35" s="1"/>
  <c r="D137" i="35"/>
  <c r="E137" i="35"/>
  <c r="S137" i="35" s="1"/>
  <c r="D138" i="35"/>
  <c r="E138" i="35"/>
  <c r="S138" i="35" s="1"/>
  <c r="D139" i="35"/>
  <c r="E139" i="35"/>
  <c r="S139" i="35" s="1"/>
  <c r="D140" i="35"/>
  <c r="E140" i="35"/>
  <c r="S140" i="35" s="1"/>
  <c r="D141" i="35"/>
  <c r="E141" i="35"/>
  <c r="S141" i="35" s="1"/>
  <c r="D142" i="35"/>
  <c r="E142" i="35"/>
  <c r="S142" i="35" s="1"/>
  <c r="D143" i="35"/>
  <c r="E143" i="35"/>
  <c r="S143" i="35" s="1"/>
  <c r="D144" i="35"/>
  <c r="E144" i="35"/>
  <c r="S144" i="35" s="1"/>
  <c r="D145" i="35"/>
  <c r="E145" i="35"/>
  <c r="S145" i="35" s="1"/>
  <c r="D146" i="35"/>
  <c r="E146" i="35"/>
  <c r="S146" i="35" s="1"/>
  <c r="D147" i="35"/>
  <c r="E147" i="35"/>
  <c r="S147" i="35" s="1"/>
  <c r="D148" i="35"/>
  <c r="E148" i="35"/>
  <c r="S148" i="35" s="1"/>
  <c r="D149" i="35"/>
  <c r="E149" i="35"/>
  <c r="S149" i="35" s="1"/>
  <c r="D150" i="35"/>
  <c r="E150" i="35"/>
  <c r="S150" i="35" s="1"/>
  <c r="D151" i="35"/>
  <c r="E151" i="35"/>
  <c r="S151" i="35" s="1"/>
  <c r="D152" i="35"/>
  <c r="E152" i="35"/>
  <c r="S152" i="35" s="1"/>
  <c r="D153" i="35"/>
  <c r="E153" i="35"/>
  <c r="S153" i="35" s="1"/>
  <c r="D154" i="35"/>
  <c r="E154" i="35"/>
  <c r="S154" i="35" s="1"/>
  <c r="D155" i="35"/>
  <c r="E155" i="35"/>
  <c r="S155" i="35" s="1"/>
  <c r="D156" i="35"/>
  <c r="E156" i="35"/>
  <c r="S156" i="35" s="1"/>
  <c r="D157" i="35"/>
  <c r="E157" i="35"/>
  <c r="S157" i="35" s="1"/>
  <c r="D158" i="35"/>
  <c r="E158" i="35"/>
  <c r="S158" i="35" s="1"/>
  <c r="D159" i="35"/>
  <c r="E159" i="35"/>
  <c r="S159" i="35" s="1"/>
  <c r="D160" i="35"/>
  <c r="E160" i="35"/>
  <c r="S160" i="35" s="1"/>
  <c r="D161" i="35"/>
  <c r="E161" i="35"/>
  <c r="S161" i="35" s="1"/>
  <c r="D162" i="35"/>
  <c r="E162" i="35"/>
  <c r="S162" i="35" s="1"/>
  <c r="D163" i="35"/>
  <c r="E163" i="35"/>
  <c r="S163" i="35" s="1"/>
  <c r="D164" i="35"/>
  <c r="E164" i="35"/>
  <c r="S164" i="35" s="1"/>
  <c r="D165" i="35"/>
  <c r="E165" i="35"/>
  <c r="S165" i="35" s="1"/>
  <c r="D166" i="35"/>
  <c r="E166" i="35"/>
  <c r="S166" i="35" s="1"/>
  <c r="D167" i="35"/>
  <c r="E167" i="35"/>
  <c r="S167" i="35" s="1"/>
  <c r="D168" i="35"/>
  <c r="E168" i="35"/>
  <c r="S168" i="35" s="1"/>
  <c r="D169" i="35"/>
  <c r="E169" i="35"/>
  <c r="S169" i="35" s="1"/>
  <c r="D170" i="35"/>
  <c r="E170" i="35"/>
  <c r="S170" i="35" s="1"/>
  <c r="D171" i="35"/>
  <c r="E171" i="35"/>
  <c r="S171" i="35" s="1"/>
  <c r="D172" i="35"/>
  <c r="E172" i="35"/>
  <c r="S172" i="35" s="1"/>
  <c r="D173" i="35"/>
  <c r="E173" i="35"/>
  <c r="S173" i="35" s="1"/>
  <c r="D174" i="35"/>
  <c r="E174" i="35"/>
  <c r="S174" i="35" s="1"/>
  <c r="D175" i="35"/>
  <c r="E175" i="35"/>
  <c r="S175" i="35" s="1"/>
  <c r="D176" i="35"/>
  <c r="E176" i="35"/>
  <c r="S176" i="35" s="1"/>
  <c r="D177" i="35"/>
  <c r="E177" i="35"/>
  <c r="S177" i="35" s="1"/>
  <c r="D178" i="35"/>
  <c r="E178" i="35"/>
  <c r="S178" i="35" s="1"/>
  <c r="D179" i="35"/>
  <c r="E179" i="35"/>
  <c r="S179" i="35" s="1"/>
  <c r="D180" i="35"/>
  <c r="E180" i="35"/>
  <c r="S180" i="35" s="1"/>
  <c r="D181" i="35"/>
  <c r="E181" i="35"/>
  <c r="S181" i="35" s="1"/>
  <c r="D182" i="35"/>
  <c r="E182" i="35"/>
  <c r="S182" i="35" s="1"/>
  <c r="D183" i="35"/>
  <c r="E183" i="35"/>
  <c r="S183" i="35" s="1"/>
  <c r="D184" i="35"/>
  <c r="E184" i="35"/>
  <c r="S184" i="35" s="1"/>
  <c r="D185" i="35"/>
  <c r="E185" i="35"/>
  <c r="S185" i="35" s="1"/>
  <c r="D186" i="35"/>
  <c r="E186" i="35"/>
  <c r="S186" i="35" s="1"/>
  <c r="D187" i="35"/>
  <c r="E187" i="35"/>
  <c r="S187" i="35" s="1"/>
  <c r="D188" i="35"/>
  <c r="E188" i="35"/>
  <c r="S188" i="35" s="1"/>
  <c r="D189" i="35"/>
  <c r="E189" i="35"/>
  <c r="S189" i="35" s="1"/>
  <c r="D190" i="35"/>
  <c r="E190" i="35"/>
  <c r="S190" i="35" s="1"/>
  <c r="D191" i="35"/>
  <c r="E191" i="35"/>
  <c r="S191" i="35" s="1"/>
  <c r="D192" i="35"/>
  <c r="E192" i="35"/>
  <c r="S192" i="35" s="1"/>
  <c r="D193" i="35"/>
  <c r="E193" i="35"/>
  <c r="S193" i="35" s="1"/>
  <c r="D194" i="35"/>
  <c r="E194" i="35"/>
  <c r="S194" i="35" s="1"/>
  <c r="D195" i="35"/>
  <c r="E195" i="35"/>
  <c r="S195" i="35" s="1"/>
  <c r="D196" i="35"/>
  <c r="E196" i="35"/>
  <c r="S196" i="35" s="1"/>
  <c r="D197" i="35"/>
  <c r="E197" i="35"/>
  <c r="S197" i="35" s="1"/>
  <c r="D198" i="35"/>
  <c r="E198" i="35"/>
  <c r="S198" i="35" s="1"/>
  <c r="D199" i="35"/>
  <c r="E199" i="35"/>
  <c r="S199" i="35" s="1"/>
  <c r="D200" i="35"/>
  <c r="E200" i="35"/>
  <c r="S200" i="35" s="1"/>
  <c r="D201" i="35"/>
  <c r="E201" i="35"/>
  <c r="S201" i="35" s="1"/>
  <c r="D202" i="35"/>
  <c r="E202" i="35"/>
  <c r="S202" i="35" s="1"/>
  <c r="D203" i="35"/>
  <c r="E203" i="35"/>
  <c r="S203" i="35" s="1"/>
  <c r="D204" i="35"/>
  <c r="E204" i="35"/>
  <c r="S204" i="35" s="1"/>
  <c r="D205" i="35"/>
  <c r="E205" i="35"/>
  <c r="S205" i="35" s="1"/>
  <c r="D206" i="35"/>
  <c r="E206" i="35"/>
  <c r="S206" i="35" s="1"/>
  <c r="D207" i="35"/>
  <c r="E207" i="35"/>
  <c r="S207" i="35" s="1"/>
  <c r="D208" i="35"/>
  <c r="E208" i="35"/>
  <c r="S208" i="35" s="1"/>
  <c r="D209" i="35"/>
  <c r="E209" i="35"/>
  <c r="S209" i="35" s="1"/>
  <c r="D210" i="35"/>
  <c r="E210" i="35"/>
  <c r="S210" i="35" s="1"/>
  <c r="D211" i="35"/>
  <c r="E211" i="35"/>
  <c r="S211" i="35" s="1"/>
  <c r="D212" i="35"/>
  <c r="E212" i="35"/>
  <c r="S212" i="35" s="1"/>
  <c r="D213" i="35"/>
  <c r="E213" i="35"/>
  <c r="S213" i="35" s="1"/>
  <c r="D214" i="35"/>
  <c r="E214" i="35"/>
  <c r="S214" i="35" s="1"/>
  <c r="D215" i="35"/>
  <c r="E215" i="35"/>
  <c r="S215" i="35" s="1"/>
  <c r="D216" i="35"/>
  <c r="E216" i="35"/>
  <c r="S216" i="35" s="1"/>
  <c r="D217" i="35"/>
  <c r="E217" i="35"/>
  <c r="S217" i="35" s="1"/>
  <c r="D218" i="35"/>
  <c r="E218" i="35"/>
  <c r="S218" i="35" s="1"/>
  <c r="D219" i="35"/>
  <c r="E219" i="35"/>
  <c r="S219" i="35" s="1"/>
  <c r="D220" i="35"/>
  <c r="E220" i="35"/>
  <c r="S220" i="35" s="1"/>
  <c r="D221" i="35"/>
  <c r="E221" i="35"/>
  <c r="S221" i="35" s="1"/>
  <c r="D222" i="35"/>
  <c r="E222" i="35"/>
  <c r="S222" i="35" s="1"/>
  <c r="D223" i="35"/>
  <c r="E223" i="35"/>
  <c r="S223" i="35" s="1"/>
  <c r="D224" i="35"/>
  <c r="E224" i="35"/>
  <c r="S224" i="35" s="1"/>
  <c r="D225" i="35"/>
  <c r="E225" i="35"/>
  <c r="S225" i="35" s="1"/>
  <c r="D226" i="35"/>
  <c r="E226" i="35"/>
  <c r="S226" i="35" s="1"/>
  <c r="D227" i="35"/>
  <c r="E227" i="35"/>
  <c r="S227" i="35" s="1"/>
  <c r="D228" i="35"/>
  <c r="E228" i="35"/>
  <c r="S228" i="35" s="1"/>
  <c r="D229" i="35"/>
  <c r="E229" i="35"/>
  <c r="S229" i="35" s="1"/>
  <c r="D230" i="35"/>
  <c r="E230" i="35"/>
  <c r="S230" i="35" s="1"/>
  <c r="D231" i="35"/>
  <c r="E231" i="35"/>
  <c r="S231" i="35" s="1"/>
  <c r="D232" i="35"/>
  <c r="E232" i="35"/>
  <c r="S232" i="35" s="1"/>
  <c r="D233" i="35"/>
  <c r="E233" i="35"/>
  <c r="S233" i="35" s="1"/>
  <c r="D234" i="35"/>
  <c r="E234" i="35"/>
  <c r="S234" i="35" s="1"/>
  <c r="D235" i="35"/>
  <c r="E235" i="35"/>
  <c r="S235" i="35" s="1"/>
  <c r="D236" i="35"/>
  <c r="E236" i="35"/>
  <c r="S236" i="35" s="1"/>
  <c r="D237" i="35"/>
  <c r="E237" i="35"/>
  <c r="S237" i="35" s="1"/>
  <c r="D238" i="35"/>
  <c r="E238" i="35"/>
  <c r="S238" i="35" s="1"/>
  <c r="D239" i="35"/>
  <c r="E239" i="35"/>
  <c r="S239" i="35" s="1"/>
  <c r="D240" i="35"/>
  <c r="E240" i="35"/>
  <c r="S240" i="35" s="1"/>
  <c r="D241" i="35"/>
  <c r="E241" i="35"/>
  <c r="S241" i="35" s="1"/>
  <c r="D242" i="35"/>
  <c r="E242" i="35"/>
  <c r="S242" i="35" s="1"/>
  <c r="D243" i="35"/>
  <c r="E243" i="35"/>
  <c r="S243" i="35" s="1"/>
  <c r="D244" i="35"/>
  <c r="E244" i="35"/>
  <c r="S244" i="35" s="1"/>
  <c r="D245" i="35"/>
  <c r="E245" i="35"/>
  <c r="S245" i="35" s="1"/>
  <c r="D246" i="35"/>
  <c r="E246" i="35"/>
  <c r="S246" i="35" s="1"/>
  <c r="D247" i="35"/>
  <c r="E247" i="35"/>
  <c r="S247" i="35" s="1"/>
  <c r="D248" i="35"/>
  <c r="E248" i="35"/>
  <c r="S248" i="35" s="1"/>
  <c r="D249" i="35"/>
  <c r="E249" i="35"/>
  <c r="S249" i="35" s="1"/>
  <c r="D250" i="35"/>
  <c r="E250" i="35"/>
  <c r="S250" i="35" s="1"/>
  <c r="D251" i="35"/>
  <c r="E251" i="35"/>
  <c r="S251" i="35" s="1"/>
  <c r="D252" i="35"/>
  <c r="E252" i="35"/>
  <c r="S252" i="35" s="1"/>
  <c r="D253" i="35"/>
  <c r="E253" i="35"/>
  <c r="S253" i="35" s="1"/>
  <c r="D254" i="35"/>
  <c r="E254" i="35"/>
  <c r="S254" i="35" s="1"/>
  <c r="D255" i="35"/>
  <c r="E255" i="35"/>
  <c r="S255" i="35" s="1"/>
  <c r="D256" i="35"/>
  <c r="E256" i="35"/>
  <c r="S256" i="35" s="1"/>
  <c r="D257" i="35"/>
  <c r="E257" i="35"/>
  <c r="S257" i="35" s="1"/>
  <c r="D258" i="35"/>
  <c r="E258" i="35"/>
  <c r="S258" i="35" s="1"/>
  <c r="D259" i="35"/>
  <c r="E259" i="35"/>
  <c r="S259" i="35" s="1"/>
  <c r="D260" i="35"/>
  <c r="E260" i="35"/>
  <c r="S260" i="35" s="1"/>
  <c r="D261" i="35"/>
  <c r="E261" i="35"/>
  <c r="S261" i="35" s="1"/>
  <c r="D262" i="35"/>
  <c r="E262" i="35"/>
  <c r="S262" i="35" s="1"/>
  <c r="D263" i="35"/>
  <c r="E263" i="35"/>
  <c r="S263" i="35" s="1"/>
  <c r="D264" i="35"/>
  <c r="E264" i="35"/>
  <c r="S264" i="35" s="1"/>
  <c r="D265" i="35"/>
  <c r="E265" i="35"/>
  <c r="S265" i="35" s="1"/>
  <c r="D266" i="35"/>
  <c r="E266" i="35"/>
  <c r="S266" i="35" s="1"/>
  <c r="D267" i="35"/>
  <c r="E267" i="35"/>
  <c r="S267" i="35" s="1"/>
  <c r="E7" i="35"/>
  <c r="S7" i="35" s="1"/>
  <c r="D7" i="35"/>
  <c r="D8" i="33"/>
  <c r="E8" i="33"/>
  <c r="S8" i="33" s="1"/>
  <c r="D9" i="33"/>
  <c r="E9" i="33"/>
  <c r="S9" i="33" s="1"/>
  <c r="D10" i="33"/>
  <c r="E10" i="33"/>
  <c r="S10" i="33" s="1"/>
  <c r="D11" i="33"/>
  <c r="E11" i="33"/>
  <c r="S11" i="33" s="1"/>
  <c r="D12" i="33"/>
  <c r="E12" i="33"/>
  <c r="S12" i="33" s="1"/>
  <c r="D13" i="33"/>
  <c r="E13" i="33"/>
  <c r="S13" i="33" s="1"/>
  <c r="D14" i="33"/>
  <c r="E14" i="33"/>
  <c r="S14" i="33" s="1"/>
  <c r="D15" i="33"/>
  <c r="E15" i="33"/>
  <c r="S15" i="33" s="1"/>
  <c r="D16" i="33"/>
  <c r="E16" i="33"/>
  <c r="S16" i="33" s="1"/>
  <c r="D17" i="33"/>
  <c r="E17" i="33"/>
  <c r="S17" i="33" s="1"/>
  <c r="D18" i="33"/>
  <c r="E18" i="33"/>
  <c r="S18" i="33" s="1"/>
  <c r="D19" i="33"/>
  <c r="E19" i="33"/>
  <c r="S19" i="33" s="1"/>
  <c r="D20" i="33"/>
  <c r="E20" i="33"/>
  <c r="S20" i="33" s="1"/>
  <c r="D21" i="33"/>
  <c r="E21" i="33"/>
  <c r="S21" i="33" s="1"/>
  <c r="D22" i="33"/>
  <c r="E22" i="33"/>
  <c r="S22" i="33" s="1"/>
  <c r="D23" i="33"/>
  <c r="E23" i="33"/>
  <c r="S23" i="33" s="1"/>
  <c r="D24" i="33"/>
  <c r="E24" i="33"/>
  <c r="S24" i="33" s="1"/>
  <c r="D25" i="33"/>
  <c r="E25" i="33"/>
  <c r="S25" i="33" s="1"/>
  <c r="D26" i="33"/>
  <c r="E26" i="33"/>
  <c r="S26" i="33" s="1"/>
  <c r="D27" i="33"/>
  <c r="E27" i="33"/>
  <c r="S27" i="33" s="1"/>
  <c r="D28" i="33"/>
  <c r="E28" i="33"/>
  <c r="S28" i="33" s="1"/>
  <c r="D29" i="33"/>
  <c r="E29" i="33"/>
  <c r="S29" i="33" s="1"/>
  <c r="D30" i="33"/>
  <c r="E30" i="33"/>
  <c r="S30" i="33" s="1"/>
  <c r="D31" i="33"/>
  <c r="E31" i="33"/>
  <c r="S31" i="33" s="1"/>
  <c r="D32" i="33"/>
  <c r="E32" i="33"/>
  <c r="S32" i="33" s="1"/>
  <c r="D33" i="33"/>
  <c r="E33" i="33"/>
  <c r="S33" i="33" s="1"/>
  <c r="D34" i="33"/>
  <c r="E34" i="33"/>
  <c r="S34" i="33" s="1"/>
  <c r="D35" i="33"/>
  <c r="E35" i="33"/>
  <c r="S35" i="33" s="1"/>
  <c r="D36" i="33"/>
  <c r="E36" i="33"/>
  <c r="S36" i="33" s="1"/>
  <c r="D37" i="33"/>
  <c r="E37" i="33"/>
  <c r="S37" i="33" s="1"/>
  <c r="D38" i="33"/>
  <c r="E38" i="33"/>
  <c r="S38" i="33" s="1"/>
  <c r="D39" i="33"/>
  <c r="E39" i="33"/>
  <c r="S39" i="33" s="1"/>
  <c r="D40" i="33"/>
  <c r="E40" i="33"/>
  <c r="S40" i="33" s="1"/>
  <c r="D41" i="33"/>
  <c r="E41" i="33"/>
  <c r="S41" i="33" s="1"/>
  <c r="D42" i="33"/>
  <c r="E42" i="33"/>
  <c r="S42" i="33" s="1"/>
  <c r="D43" i="33"/>
  <c r="E43" i="33"/>
  <c r="S43" i="33" s="1"/>
  <c r="D44" i="33"/>
  <c r="E44" i="33"/>
  <c r="S44" i="33" s="1"/>
  <c r="D45" i="33"/>
  <c r="E45" i="33"/>
  <c r="S45" i="33" s="1"/>
  <c r="D46" i="33"/>
  <c r="E46" i="33"/>
  <c r="S46" i="33" s="1"/>
  <c r="D47" i="33"/>
  <c r="E47" i="33"/>
  <c r="S47" i="33" s="1"/>
  <c r="D48" i="33"/>
  <c r="E48" i="33"/>
  <c r="S48" i="33" s="1"/>
  <c r="D49" i="33"/>
  <c r="E49" i="33"/>
  <c r="S49" i="33" s="1"/>
  <c r="D50" i="33"/>
  <c r="E50" i="33"/>
  <c r="S50" i="33" s="1"/>
  <c r="D51" i="33"/>
  <c r="E51" i="33"/>
  <c r="S51" i="33" s="1"/>
  <c r="D52" i="33"/>
  <c r="E52" i="33"/>
  <c r="S52" i="33" s="1"/>
  <c r="D53" i="33"/>
  <c r="E53" i="33"/>
  <c r="S53" i="33" s="1"/>
  <c r="D54" i="33"/>
  <c r="E54" i="33"/>
  <c r="S54" i="33" s="1"/>
  <c r="D55" i="33"/>
  <c r="E55" i="33"/>
  <c r="S55" i="33" s="1"/>
  <c r="D56" i="33"/>
  <c r="E56" i="33"/>
  <c r="S56" i="33" s="1"/>
  <c r="D57" i="33"/>
  <c r="E57" i="33"/>
  <c r="S57" i="33" s="1"/>
  <c r="D58" i="33"/>
  <c r="E58" i="33"/>
  <c r="S58" i="33" s="1"/>
  <c r="D59" i="33"/>
  <c r="E59" i="33"/>
  <c r="S59" i="33" s="1"/>
  <c r="D60" i="33"/>
  <c r="E60" i="33"/>
  <c r="S60" i="33" s="1"/>
  <c r="D61" i="33"/>
  <c r="E61" i="33"/>
  <c r="S61" i="33" s="1"/>
  <c r="D62" i="33"/>
  <c r="E62" i="33"/>
  <c r="S62" i="33" s="1"/>
  <c r="D63" i="33"/>
  <c r="E63" i="33"/>
  <c r="S63" i="33" s="1"/>
  <c r="D64" i="33"/>
  <c r="E64" i="33"/>
  <c r="S64" i="33" s="1"/>
  <c r="D65" i="33"/>
  <c r="E65" i="33"/>
  <c r="S65" i="33" s="1"/>
  <c r="D66" i="33"/>
  <c r="E66" i="33"/>
  <c r="S66" i="33" s="1"/>
  <c r="D67" i="33"/>
  <c r="E67" i="33"/>
  <c r="S67" i="33" s="1"/>
  <c r="D68" i="33"/>
  <c r="E68" i="33"/>
  <c r="S68" i="33" s="1"/>
  <c r="D69" i="33"/>
  <c r="E69" i="33"/>
  <c r="S69" i="33" s="1"/>
  <c r="D70" i="33"/>
  <c r="E70" i="33"/>
  <c r="S70" i="33" s="1"/>
  <c r="D71" i="33"/>
  <c r="E71" i="33"/>
  <c r="S71" i="33" s="1"/>
  <c r="D72" i="33"/>
  <c r="E72" i="33"/>
  <c r="S72" i="33" s="1"/>
  <c r="D73" i="33"/>
  <c r="E73" i="33"/>
  <c r="S73" i="33" s="1"/>
  <c r="D74" i="33"/>
  <c r="E74" i="33"/>
  <c r="S74" i="33" s="1"/>
  <c r="D75" i="33"/>
  <c r="E75" i="33"/>
  <c r="S75" i="33" s="1"/>
  <c r="D76" i="33"/>
  <c r="E76" i="33"/>
  <c r="S76" i="33" s="1"/>
  <c r="D77" i="33"/>
  <c r="E77" i="33"/>
  <c r="S77" i="33" s="1"/>
  <c r="D78" i="33"/>
  <c r="E78" i="33"/>
  <c r="S78" i="33" s="1"/>
  <c r="D79" i="33"/>
  <c r="E79" i="33"/>
  <c r="S79" i="33" s="1"/>
  <c r="D80" i="33"/>
  <c r="E80" i="33"/>
  <c r="S80" i="33" s="1"/>
  <c r="D81" i="33"/>
  <c r="E81" i="33"/>
  <c r="S81" i="33" s="1"/>
  <c r="D82" i="33"/>
  <c r="E82" i="33"/>
  <c r="S82" i="33" s="1"/>
  <c r="D83" i="33"/>
  <c r="E83" i="33"/>
  <c r="S83" i="33" s="1"/>
  <c r="D84" i="33"/>
  <c r="E84" i="33"/>
  <c r="S84" i="33" s="1"/>
  <c r="D85" i="33"/>
  <c r="E85" i="33"/>
  <c r="S85" i="33" s="1"/>
  <c r="D86" i="33"/>
  <c r="E86" i="33"/>
  <c r="S86" i="33" s="1"/>
  <c r="D87" i="33"/>
  <c r="E87" i="33"/>
  <c r="S87" i="33" s="1"/>
  <c r="D88" i="33"/>
  <c r="E88" i="33"/>
  <c r="S88" i="33" s="1"/>
  <c r="D89" i="33"/>
  <c r="E89" i="33"/>
  <c r="S89" i="33" s="1"/>
  <c r="D90" i="33"/>
  <c r="E90" i="33"/>
  <c r="S90" i="33" s="1"/>
  <c r="D91" i="33"/>
  <c r="E91" i="33"/>
  <c r="S91" i="33" s="1"/>
  <c r="D92" i="33"/>
  <c r="E92" i="33"/>
  <c r="S92" i="33" s="1"/>
  <c r="D93" i="33"/>
  <c r="E93" i="33"/>
  <c r="S93" i="33" s="1"/>
  <c r="D94" i="33"/>
  <c r="E94" i="33"/>
  <c r="S94" i="33" s="1"/>
  <c r="D95" i="33"/>
  <c r="E95" i="33"/>
  <c r="S95" i="33" s="1"/>
  <c r="D96" i="33"/>
  <c r="E96" i="33"/>
  <c r="S96" i="33" s="1"/>
  <c r="D97" i="33"/>
  <c r="E97" i="33"/>
  <c r="S97" i="33" s="1"/>
  <c r="D98" i="33"/>
  <c r="E98" i="33"/>
  <c r="S98" i="33" s="1"/>
  <c r="D99" i="33"/>
  <c r="E99" i="33"/>
  <c r="S99" i="33" s="1"/>
  <c r="D100" i="33"/>
  <c r="E100" i="33"/>
  <c r="S100" i="33" s="1"/>
  <c r="D101" i="33"/>
  <c r="E101" i="33"/>
  <c r="S101" i="33" s="1"/>
  <c r="D102" i="33"/>
  <c r="E102" i="33"/>
  <c r="S102" i="33" s="1"/>
  <c r="D103" i="33"/>
  <c r="E103" i="33"/>
  <c r="S103" i="33" s="1"/>
  <c r="D104" i="33"/>
  <c r="E104" i="33"/>
  <c r="S104" i="33" s="1"/>
  <c r="D105" i="33"/>
  <c r="E105" i="33"/>
  <c r="S105" i="33" s="1"/>
  <c r="D106" i="33"/>
  <c r="E106" i="33"/>
  <c r="S106" i="33" s="1"/>
  <c r="D107" i="33"/>
  <c r="E107" i="33"/>
  <c r="S107" i="33" s="1"/>
  <c r="D108" i="33"/>
  <c r="E108" i="33"/>
  <c r="S108" i="33" s="1"/>
  <c r="D109" i="33"/>
  <c r="E109" i="33"/>
  <c r="S109" i="33" s="1"/>
  <c r="D110" i="33"/>
  <c r="E110" i="33"/>
  <c r="S110" i="33" s="1"/>
  <c r="D111" i="33"/>
  <c r="E111" i="33"/>
  <c r="S111" i="33" s="1"/>
  <c r="D112" i="33"/>
  <c r="E112" i="33"/>
  <c r="S112" i="33" s="1"/>
  <c r="D113" i="33"/>
  <c r="E113" i="33"/>
  <c r="S113" i="33" s="1"/>
  <c r="D114" i="33"/>
  <c r="E114" i="33"/>
  <c r="S114" i="33" s="1"/>
  <c r="D115" i="33"/>
  <c r="E115" i="33"/>
  <c r="S115" i="33" s="1"/>
  <c r="D116" i="33"/>
  <c r="E116" i="33"/>
  <c r="S116" i="33" s="1"/>
  <c r="D117" i="33"/>
  <c r="E117" i="33"/>
  <c r="S117" i="33" s="1"/>
  <c r="D118" i="33"/>
  <c r="E118" i="33"/>
  <c r="S118" i="33" s="1"/>
  <c r="D119" i="33"/>
  <c r="E119" i="33"/>
  <c r="S119" i="33" s="1"/>
  <c r="D120" i="33"/>
  <c r="E120" i="33"/>
  <c r="S120" i="33" s="1"/>
  <c r="D121" i="33"/>
  <c r="E121" i="33"/>
  <c r="S121" i="33" s="1"/>
  <c r="D122" i="33"/>
  <c r="E122" i="33"/>
  <c r="S122" i="33" s="1"/>
  <c r="D123" i="33"/>
  <c r="E123" i="33"/>
  <c r="S123" i="33" s="1"/>
  <c r="D124" i="33"/>
  <c r="E124" i="33"/>
  <c r="S124" i="33" s="1"/>
  <c r="D125" i="33"/>
  <c r="E125" i="33"/>
  <c r="S125" i="33" s="1"/>
  <c r="D126" i="33"/>
  <c r="E126" i="33"/>
  <c r="S126" i="33" s="1"/>
  <c r="D127" i="33"/>
  <c r="E127" i="33"/>
  <c r="S127" i="33" s="1"/>
  <c r="D128" i="33"/>
  <c r="E128" i="33"/>
  <c r="S128" i="33" s="1"/>
  <c r="D129" i="33"/>
  <c r="E129" i="33"/>
  <c r="S129" i="33" s="1"/>
  <c r="D130" i="33"/>
  <c r="E130" i="33"/>
  <c r="S130" i="33" s="1"/>
  <c r="D131" i="33"/>
  <c r="E131" i="33"/>
  <c r="S131" i="33" s="1"/>
  <c r="D132" i="33"/>
  <c r="E132" i="33"/>
  <c r="S132" i="33" s="1"/>
  <c r="D133" i="33"/>
  <c r="E133" i="33"/>
  <c r="S133" i="33" s="1"/>
  <c r="D134" i="33"/>
  <c r="E134" i="33"/>
  <c r="S134" i="33" s="1"/>
  <c r="D135" i="33"/>
  <c r="E135" i="33"/>
  <c r="S135" i="33" s="1"/>
  <c r="D136" i="33"/>
  <c r="E136" i="33"/>
  <c r="S136" i="33" s="1"/>
  <c r="D137" i="33"/>
  <c r="E137" i="33"/>
  <c r="S137" i="33" s="1"/>
  <c r="D138" i="33"/>
  <c r="E138" i="33"/>
  <c r="S138" i="33" s="1"/>
  <c r="D139" i="33"/>
  <c r="E139" i="33"/>
  <c r="S139" i="33" s="1"/>
  <c r="D140" i="33"/>
  <c r="E140" i="33"/>
  <c r="S140" i="33" s="1"/>
  <c r="D141" i="33"/>
  <c r="E141" i="33"/>
  <c r="S141" i="33" s="1"/>
  <c r="D142" i="33"/>
  <c r="E142" i="33"/>
  <c r="S142" i="33" s="1"/>
  <c r="D143" i="33"/>
  <c r="E143" i="33"/>
  <c r="S143" i="33" s="1"/>
  <c r="D144" i="33"/>
  <c r="E144" i="33"/>
  <c r="S144" i="33" s="1"/>
  <c r="D145" i="33"/>
  <c r="E145" i="33"/>
  <c r="S145" i="33" s="1"/>
  <c r="D146" i="33"/>
  <c r="E146" i="33"/>
  <c r="S146" i="33" s="1"/>
  <c r="D147" i="33"/>
  <c r="E147" i="33"/>
  <c r="S147" i="33" s="1"/>
  <c r="D148" i="33"/>
  <c r="E148" i="33"/>
  <c r="S148" i="33" s="1"/>
  <c r="D149" i="33"/>
  <c r="E149" i="33"/>
  <c r="S149" i="33" s="1"/>
  <c r="D150" i="33"/>
  <c r="E150" i="33"/>
  <c r="S150" i="33" s="1"/>
  <c r="D151" i="33"/>
  <c r="E151" i="33"/>
  <c r="S151" i="33" s="1"/>
  <c r="D152" i="33"/>
  <c r="E152" i="33"/>
  <c r="S152" i="33" s="1"/>
  <c r="D153" i="33"/>
  <c r="E153" i="33"/>
  <c r="S153" i="33" s="1"/>
  <c r="D154" i="33"/>
  <c r="E154" i="33"/>
  <c r="S154" i="33" s="1"/>
  <c r="D155" i="33"/>
  <c r="E155" i="33"/>
  <c r="S155" i="33" s="1"/>
  <c r="D156" i="33"/>
  <c r="E156" i="33"/>
  <c r="S156" i="33" s="1"/>
  <c r="D157" i="33"/>
  <c r="E157" i="33"/>
  <c r="S157" i="33" s="1"/>
  <c r="D158" i="33"/>
  <c r="E158" i="33"/>
  <c r="S158" i="33" s="1"/>
  <c r="D159" i="33"/>
  <c r="E159" i="33"/>
  <c r="S159" i="33" s="1"/>
  <c r="D160" i="33"/>
  <c r="E160" i="33"/>
  <c r="S160" i="33" s="1"/>
  <c r="D161" i="33"/>
  <c r="E161" i="33"/>
  <c r="S161" i="33" s="1"/>
  <c r="D162" i="33"/>
  <c r="E162" i="33"/>
  <c r="S162" i="33" s="1"/>
  <c r="D163" i="33"/>
  <c r="E163" i="33"/>
  <c r="S163" i="33" s="1"/>
  <c r="D164" i="33"/>
  <c r="E164" i="33"/>
  <c r="S164" i="33" s="1"/>
  <c r="D165" i="33"/>
  <c r="E165" i="33"/>
  <c r="S165" i="33" s="1"/>
  <c r="D166" i="33"/>
  <c r="E166" i="33"/>
  <c r="S166" i="33" s="1"/>
  <c r="D167" i="33"/>
  <c r="E167" i="33"/>
  <c r="S167" i="33" s="1"/>
  <c r="D168" i="33"/>
  <c r="E168" i="33"/>
  <c r="S168" i="33" s="1"/>
  <c r="D169" i="33"/>
  <c r="E169" i="33"/>
  <c r="S169" i="33" s="1"/>
  <c r="D170" i="33"/>
  <c r="E170" i="33"/>
  <c r="S170" i="33" s="1"/>
  <c r="D171" i="33"/>
  <c r="E171" i="33"/>
  <c r="S171" i="33" s="1"/>
  <c r="D172" i="33"/>
  <c r="E172" i="33"/>
  <c r="S172" i="33" s="1"/>
  <c r="D173" i="33"/>
  <c r="E173" i="33"/>
  <c r="S173" i="33" s="1"/>
  <c r="D174" i="33"/>
  <c r="E174" i="33"/>
  <c r="S174" i="33" s="1"/>
  <c r="D175" i="33"/>
  <c r="E175" i="33"/>
  <c r="S175" i="33" s="1"/>
  <c r="D176" i="33"/>
  <c r="E176" i="33"/>
  <c r="S176" i="33" s="1"/>
  <c r="D177" i="33"/>
  <c r="E177" i="33"/>
  <c r="S177" i="33" s="1"/>
  <c r="D178" i="33"/>
  <c r="E178" i="33"/>
  <c r="S178" i="33" s="1"/>
  <c r="D179" i="33"/>
  <c r="E179" i="33"/>
  <c r="S179" i="33" s="1"/>
  <c r="D180" i="33"/>
  <c r="E180" i="33"/>
  <c r="S180" i="33" s="1"/>
  <c r="D181" i="33"/>
  <c r="E181" i="33"/>
  <c r="S181" i="33" s="1"/>
  <c r="D182" i="33"/>
  <c r="E182" i="33"/>
  <c r="S182" i="33" s="1"/>
  <c r="D183" i="33"/>
  <c r="E183" i="33"/>
  <c r="S183" i="33" s="1"/>
  <c r="D184" i="33"/>
  <c r="E184" i="33"/>
  <c r="S184" i="33" s="1"/>
  <c r="D185" i="33"/>
  <c r="E185" i="33"/>
  <c r="S185" i="33" s="1"/>
  <c r="D186" i="33"/>
  <c r="E186" i="33"/>
  <c r="S186" i="33" s="1"/>
  <c r="D187" i="33"/>
  <c r="E187" i="33"/>
  <c r="S187" i="33" s="1"/>
  <c r="D188" i="33"/>
  <c r="E188" i="33"/>
  <c r="S188" i="33" s="1"/>
  <c r="D189" i="33"/>
  <c r="E189" i="33"/>
  <c r="S189" i="33" s="1"/>
  <c r="D190" i="33"/>
  <c r="E190" i="33"/>
  <c r="S190" i="33" s="1"/>
  <c r="D191" i="33"/>
  <c r="E191" i="33"/>
  <c r="S191" i="33" s="1"/>
  <c r="D192" i="33"/>
  <c r="E192" i="33"/>
  <c r="S192" i="33" s="1"/>
  <c r="D193" i="33"/>
  <c r="E193" i="33"/>
  <c r="S193" i="33" s="1"/>
  <c r="D194" i="33"/>
  <c r="E194" i="33"/>
  <c r="S194" i="33" s="1"/>
  <c r="D195" i="33"/>
  <c r="E195" i="33"/>
  <c r="S195" i="33" s="1"/>
  <c r="D196" i="33"/>
  <c r="E196" i="33"/>
  <c r="S196" i="33" s="1"/>
  <c r="D197" i="33"/>
  <c r="E197" i="33"/>
  <c r="S197" i="33" s="1"/>
  <c r="D198" i="33"/>
  <c r="E198" i="33"/>
  <c r="S198" i="33" s="1"/>
  <c r="D199" i="33"/>
  <c r="E199" i="33"/>
  <c r="S199" i="33" s="1"/>
  <c r="D200" i="33"/>
  <c r="E200" i="33"/>
  <c r="S200" i="33" s="1"/>
  <c r="D201" i="33"/>
  <c r="E201" i="33"/>
  <c r="S201" i="33" s="1"/>
  <c r="D202" i="33"/>
  <c r="E202" i="33"/>
  <c r="S202" i="33" s="1"/>
  <c r="D203" i="33"/>
  <c r="E203" i="33"/>
  <c r="S203" i="33" s="1"/>
  <c r="D204" i="33"/>
  <c r="E204" i="33"/>
  <c r="S204" i="33" s="1"/>
  <c r="D205" i="33"/>
  <c r="E205" i="33"/>
  <c r="S205" i="33" s="1"/>
  <c r="D206" i="33"/>
  <c r="E206" i="33"/>
  <c r="S206" i="33" s="1"/>
  <c r="D207" i="33"/>
  <c r="E207" i="33"/>
  <c r="S207" i="33" s="1"/>
  <c r="D208" i="33"/>
  <c r="E208" i="33"/>
  <c r="S208" i="33" s="1"/>
  <c r="D209" i="33"/>
  <c r="E209" i="33"/>
  <c r="S209" i="33" s="1"/>
  <c r="D210" i="33"/>
  <c r="E210" i="33"/>
  <c r="S210" i="33" s="1"/>
  <c r="D211" i="33"/>
  <c r="E211" i="33"/>
  <c r="S211" i="33" s="1"/>
  <c r="D212" i="33"/>
  <c r="E212" i="33"/>
  <c r="S212" i="33" s="1"/>
  <c r="D213" i="33"/>
  <c r="E213" i="33"/>
  <c r="S213" i="33" s="1"/>
  <c r="D214" i="33"/>
  <c r="E214" i="33"/>
  <c r="S214" i="33" s="1"/>
  <c r="D215" i="33"/>
  <c r="E215" i="33"/>
  <c r="S215" i="33" s="1"/>
  <c r="D216" i="33"/>
  <c r="E216" i="33"/>
  <c r="S216" i="33" s="1"/>
  <c r="D217" i="33"/>
  <c r="E217" i="33"/>
  <c r="S217" i="33" s="1"/>
  <c r="D218" i="33"/>
  <c r="E218" i="33"/>
  <c r="S218" i="33" s="1"/>
  <c r="D219" i="33"/>
  <c r="E219" i="33"/>
  <c r="S219" i="33" s="1"/>
  <c r="D220" i="33"/>
  <c r="E220" i="33"/>
  <c r="S220" i="33" s="1"/>
  <c r="D221" i="33"/>
  <c r="E221" i="33"/>
  <c r="S221" i="33" s="1"/>
  <c r="D222" i="33"/>
  <c r="E222" i="33"/>
  <c r="S222" i="33" s="1"/>
  <c r="D223" i="33"/>
  <c r="E223" i="33"/>
  <c r="S223" i="33" s="1"/>
  <c r="D224" i="33"/>
  <c r="E224" i="33"/>
  <c r="S224" i="33" s="1"/>
  <c r="D225" i="33"/>
  <c r="E225" i="33"/>
  <c r="S225" i="33" s="1"/>
  <c r="D226" i="33"/>
  <c r="E226" i="33"/>
  <c r="S226" i="33" s="1"/>
  <c r="D227" i="33"/>
  <c r="E227" i="33"/>
  <c r="S227" i="33" s="1"/>
  <c r="D228" i="33"/>
  <c r="E228" i="33"/>
  <c r="S228" i="33" s="1"/>
  <c r="D229" i="33"/>
  <c r="E229" i="33"/>
  <c r="S229" i="33" s="1"/>
  <c r="D230" i="33"/>
  <c r="E230" i="33"/>
  <c r="S230" i="33" s="1"/>
  <c r="D231" i="33"/>
  <c r="E231" i="33"/>
  <c r="S231" i="33" s="1"/>
  <c r="D232" i="33"/>
  <c r="E232" i="33"/>
  <c r="S232" i="33" s="1"/>
  <c r="D233" i="33"/>
  <c r="E233" i="33"/>
  <c r="S233" i="33" s="1"/>
  <c r="D234" i="33"/>
  <c r="E234" i="33"/>
  <c r="S234" i="33" s="1"/>
  <c r="D235" i="33"/>
  <c r="E235" i="33"/>
  <c r="S235" i="33" s="1"/>
  <c r="D236" i="33"/>
  <c r="E236" i="33"/>
  <c r="S236" i="33" s="1"/>
  <c r="D237" i="33"/>
  <c r="E237" i="33"/>
  <c r="S237" i="33" s="1"/>
  <c r="D238" i="33"/>
  <c r="E238" i="33"/>
  <c r="S238" i="33" s="1"/>
  <c r="D239" i="33"/>
  <c r="E239" i="33"/>
  <c r="S239" i="33" s="1"/>
  <c r="D240" i="33"/>
  <c r="E240" i="33"/>
  <c r="S240" i="33" s="1"/>
  <c r="D241" i="33"/>
  <c r="E241" i="33"/>
  <c r="S241" i="33" s="1"/>
  <c r="D242" i="33"/>
  <c r="E242" i="33"/>
  <c r="S242" i="33" s="1"/>
  <c r="D243" i="33"/>
  <c r="E243" i="33"/>
  <c r="S243" i="33" s="1"/>
  <c r="D244" i="33"/>
  <c r="E244" i="33"/>
  <c r="S244" i="33" s="1"/>
  <c r="D245" i="33"/>
  <c r="E245" i="33"/>
  <c r="S245" i="33" s="1"/>
  <c r="D246" i="33"/>
  <c r="E246" i="33"/>
  <c r="S246" i="33" s="1"/>
  <c r="D247" i="33"/>
  <c r="E247" i="33"/>
  <c r="S247" i="33" s="1"/>
  <c r="D248" i="33"/>
  <c r="E248" i="33"/>
  <c r="S248" i="33" s="1"/>
  <c r="D249" i="33"/>
  <c r="E249" i="33"/>
  <c r="S249" i="33" s="1"/>
  <c r="D250" i="33"/>
  <c r="E250" i="33"/>
  <c r="S250" i="33" s="1"/>
  <c r="D251" i="33"/>
  <c r="E251" i="33"/>
  <c r="S251" i="33" s="1"/>
  <c r="D252" i="33"/>
  <c r="E252" i="33"/>
  <c r="S252" i="33" s="1"/>
  <c r="D253" i="33"/>
  <c r="E253" i="33"/>
  <c r="S253" i="33" s="1"/>
  <c r="D254" i="33"/>
  <c r="E254" i="33"/>
  <c r="S254" i="33" s="1"/>
  <c r="D255" i="33"/>
  <c r="E255" i="33"/>
  <c r="S255" i="33" s="1"/>
  <c r="D256" i="33"/>
  <c r="E256" i="33"/>
  <c r="S256" i="33" s="1"/>
  <c r="D257" i="33"/>
  <c r="E257" i="33"/>
  <c r="S257" i="33" s="1"/>
  <c r="D258" i="33"/>
  <c r="E258" i="33"/>
  <c r="S258" i="33" s="1"/>
  <c r="D259" i="33"/>
  <c r="E259" i="33"/>
  <c r="S259" i="33" s="1"/>
  <c r="D260" i="33"/>
  <c r="E260" i="33"/>
  <c r="S260" i="33" s="1"/>
  <c r="D261" i="33"/>
  <c r="E261" i="33"/>
  <c r="S261" i="33" s="1"/>
  <c r="D262" i="33"/>
  <c r="E262" i="33"/>
  <c r="S262" i="33" s="1"/>
  <c r="D263" i="33"/>
  <c r="E263" i="33"/>
  <c r="S263" i="33" s="1"/>
  <c r="D264" i="33"/>
  <c r="E264" i="33"/>
  <c r="S264" i="33" s="1"/>
  <c r="D265" i="33"/>
  <c r="E265" i="33"/>
  <c r="S265" i="33" s="1"/>
  <c r="D266" i="33"/>
  <c r="E266" i="33"/>
  <c r="S266" i="33" s="1"/>
  <c r="D267" i="33"/>
  <c r="E267" i="33"/>
  <c r="S267" i="33" s="1"/>
  <c r="E7" i="33"/>
  <c r="S7" i="33" s="1"/>
  <c r="D7" i="33"/>
  <c r="D8" i="31"/>
  <c r="E8" i="31"/>
  <c r="S8" i="31" s="1"/>
  <c r="D9" i="31"/>
  <c r="E9" i="31"/>
  <c r="S9" i="31" s="1"/>
  <c r="D10" i="31"/>
  <c r="E10" i="31"/>
  <c r="S10" i="31" s="1"/>
  <c r="D11" i="31"/>
  <c r="E11" i="31"/>
  <c r="S11" i="31" s="1"/>
  <c r="D12" i="31"/>
  <c r="E12" i="31"/>
  <c r="S12" i="31" s="1"/>
  <c r="D13" i="31"/>
  <c r="E13" i="31"/>
  <c r="S13" i="31" s="1"/>
  <c r="D14" i="31"/>
  <c r="E14" i="31"/>
  <c r="S14" i="31" s="1"/>
  <c r="D15" i="31"/>
  <c r="E15" i="31"/>
  <c r="S15" i="31" s="1"/>
  <c r="D16" i="31"/>
  <c r="E16" i="31"/>
  <c r="S16" i="31" s="1"/>
  <c r="D17" i="31"/>
  <c r="E17" i="31"/>
  <c r="S17" i="31" s="1"/>
  <c r="D18" i="31"/>
  <c r="E18" i="31"/>
  <c r="S18" i="31" s="1"/>
  <c r="D19" i="31"/>
  <c r="E19" i="31"/>
  <c r="S19" i="31" s="1"/>
  <c r="D20" i="31"/>
  <c r="E20" i="31"/>
  <c r="S20" i="31" s="1"/>
  <c r="D21" i="31"/>
  <c r="E21" i="31"/>
  <c r="S21" i="31" s="1"/>
  <c r="D22" i="31"/>
  <c r="E22" i="31"/>
  <c r="S22" i="31" s="1"/>
  <c r="D23" i="31"/>
  <c r="E23" i="31"/>
  <c r="S23" i="31" s="1"/>
  <c r="D24" i="31"/>
  <c r="E24" i="31"/>
  <c r="S24" i="31" s="1"/>
  <c r="D25" i="31"/>
  <c r="E25" i="31"/>
  <c r="S25" i="31" s="1"/>
  <c r="D26" i="31"/>
  <c r="E26" i="31"/>
  <c r="S26" i="31" s="1"/>
  <c r="D27" i="31"/>
  <c r="E27" i="31"/>
  <c r="S27" i="31" s="1"/>
  <c r="D28" i="31"/>
  <c r="E28" i="31"/>
  <c r="S28" i="31" s="1"/>
  <c r="D29" i="31"/>
  <c r="E29" i="31"/>
  <c r="S29" i="31" s="1"/>
  <c r="D30" i="31"/>
  <c r="E30" i="31"/>
  <c r="S30" i="31" s="1"/>
  <c r="D31" i="31"/>
  <c r="E31" i="31"/>
  <c r="S31" i="31" s="1"/>
  <c r="D32" i="31"/>
  <c r="E32" i="31"/>
  <c r="S32" i="31" s="1"/>
  <c r="D33" i="31"/>
  <c r="E33" i="31"/>
  <c r="S33" i="31" s="1"/>
  <c r="D34" i="31"/>
  <c r="E34" i="31"/>
  <c r="S34" i="31" s="1"/>
  <c r="D35" i="31"/>
  <c r="E35" i="31"/>
  <c r="S35" i="31" s="1"/>
  <c r="D36" i="31"/>
  <c r="E36" i="31"/>
  <c r="S36" i="31" s="1"/>
  <c r="D37" i="31"/>
  <c r="E37" i="31"/>
  <c r="S37" i="31" s="1"/>
  <c r="D38" i="31"/>
  <c r="E38" i="31"/>
  <c r="S38" i="31" s="1"/>
  <c r="D39" i="31"/>
  <c r="E39" i="31"/>
  <c r="S39" i="31" s="1"/>
  <c r="D40" i="31"/>
  <c r="E40" i="31"/>
  <c r="S40" i="31" s="1"/>
  <c r="D41" i="31"/>
  <c r="E41" i="31"/>
  <c r="S41" i="31" s="1"/>
  <c r="D42" i="31"/>
  <c r="E42" i="31"/>
  <c r="S42" i="31" s="1"/>
  <c r="D43" i="31"/>
  <c r="E43" i="31"/>
  <c r="S43" i="31" s="1"/>
  <c r="D44" i="31"/>
  <c r="E44" i="31"/>
  <c r="S44" i="31" s="1"/>
  <c r="D45" i="31"/>
  <c r="E45" i="31"/>
  <c r="S45" i="31" s="1"/>
  <c r="D46" i="31"/>
  <c r="E46" i="31"/>
  <c r="S46" i="31" s="1"/>
  <c r="D47" i="31"/>
  <c r="E47" i="31"/>
  <c r="S47" i="31" s="1"/>
  <c r="D48" i="31"/>
  <c r="E48" i="31"/>
  <c r="S48" i="31" s="1"/>
  <c r="D49" i="31"/>
  <c r="E49" i="31"/>
  <c r="S49" i="31" s="1"/>
  <c r="D50" i="31"/>
  <c r="E50" i="31"/>
  <c r="S50" i="31" s="1"/>
  <c r="D51" i="31"/>
  <c r="E51" i="31"/>
  <c r="S51" i="31" s="1"/>
  <c r="D52" i="31"/>
  <c r="E52" i="31"/>
  <c r="S52" i="31" s="1"/>
  <c r="D53" i="31"/>
  <c r="E53" i="31"/>
  <c r="S53" i="31" s="1"/>
  <c r="D54" i="31"/>
  <c r="E54" i="31"/>
  <c r="S54" i="31" s="1"/>
  <c r="D55" i="31"/>
  <c r="E55" i="31"/>
  <c r="S55" i="31" s="1"/>
  <c r="D56" i="31"/>
  <c r="E56" i="31"/>
  <c r="S56" i="31" s="1"/>
  <c r="D57" i="31"/>
  <c r="E57" i="31"/>
  <c r="S57" i="31" s="1"/>
  <c r="D58" i="31"/>
  <c r="E58" i="31"/>
  <c r="S58" i="31" s="1"/>
  <c r="D59" i="31"/>
  <c r="E59" i="31"/>
  <c r="S59" i="31" s="1"/>
  <c r="D60" i="31"/>
  <c r="E60" i="31"/>
  <c r="S60" i="31" s="1"/>
  <c r="D61" i="31"/>
  <c r="E61" i="31"/>
  <c r="S61" i="31" s="1"/>
  <c r="D62" i="31"/>
  <c r="E62" i="31"/>
  <c r="S62" i="31" s="1"/>
  <c r="D63" i="31"/>
  <c r="E63" i="31"/>
  <c r="S63" i="31" s="1"/>
  <c r="D64" i="31"/>
  <c r="E64" i="31"/>
  <c r="S64" i="31" s="1"/>
  <c r="D65" i="31"/>
  <c r="E65" i="31"/>
  <c r="S65" i="31" s="1"/>
  <c r="D66" i="31"/>
  <c r="E66" i="31"/>
  <c r="S66" i="31" s="1"/>
  <c r="D67" i="31"/>
  <c r="E67" i="31"/>
  <c r="S67" i="31" s="1"/>
  <c r="D68" i="31"/>
  <c r="E68" i="31"/>
  <c r="S68" i="31" s="1"/>
  <c r="D69" i="31"/>
  <c r="E69" i="31"/>
  <c r="S69" i="31" s="1"/>
  <c r="D70" i="31"/>
  <c r="E70" i="31"/>
  <c r="S70" i="31" s="1"/>
  <c r="D71" i="31"/>
  <c r="E71" i="31"/>
  <c r="S71" i="31" s="1"/>
  <c r="D72" i="31"/>
  <c r="E72" i="31"/>
  <c r="S72" i="31" s="1"/>
  <c r="D73" i="31"/>
  <c r="E73" i="31"/>
  <c r="S73" i="31" s="1"/>
  <c r="D74" i="31"/>
  <c r="E74" i="31"/>
  <c r="S74" i="31" s="1"/>
  <c r="D75" i="31"/>
  <c r="E75" i="31"/>
  <c r="S75" i="31" s="1"/>
  <c r="D76" i="31"/>
  <c r="E76" i="31"/>
  <c r="S76" i="31" s="1"/>
  <c r="D77" i="31"/>
  <c r="E77" i="31"/>
  <c r="S77" i="31" s="1"/>
  <c r="D78" i="31"/>
  <c r="E78" i="31"/>
  <c r="S78" i="31" s="1"/>
  <c r="D79" i="31"/>
  <c r="E79" i="31"/>
  <c r="S79" i="31" s="1"/>
  <c r="D80" i="31"/>
  <c r="E80" i="31"/>
  <c r="S80" i="31" s="1"/>
  <c r="D81" i="31"/>
  <c r="E81" i="31"/>
  <c r="S81" i="31" s="1"/>
  <c r="D82" i="31"/>
  <c r="E82" i="31"/>
  <c r="S82" i="31" s="1"/>
  <c r="D83" i="31"/>
  <c r="E83" i="31"/>
  <c r="S83" i="31" s="1"/>
  <c r="D84" i="31"/>
  <c r="E84" i="31"/>
  <c r="S84" i="31" s="1"/>
  <c r="D85" i="31"/>
  <c r="E85" i="31"/>
  <c r="S85" i="31" s="1"/>
  <c r="D86" i="31"/>
  <c r="E86" i="31"/>
  <c r="S86" i="31" s="1"/>
  <c r="D87" i="31"/>
  <c r="E87" i="31"/>
  <c r="S87" i="31" s="1"/>
  <c r="D88" i="31"/>
  <c r="E88" i="31"/>
  <c r="S88" i="31" s="1"/>
  <c r="D89" i="31"/>
  <c r="E89" i="31"/>
  <c r="S89" i="31" s="1"/>
  <c r="D90" i="31"/>
  <c r="E90" i="31"/>
  <c r="S90" i="31" s="1"/>
  <c r="D91" i="31"/>
  <c r="E91" i="31"/>
  <c r="S91" i="31" s="1"/>
  <c r="D92" i="31"/>
  <c r="E92" i="31"/>
  <c r="S92" i="31" s="1"/>
  <c r="D93" i="31"/>
  <c r="E93" i="31"/>
  <c r="S93" i="31" s="1"/>
  <c r="D94" i="31"/>
  <c r="E94" i="31"/>
  <c r="S94" i="31" s="1"/>
  <c r="D95" i="31"/>
  <c r="E95" i="31"/>
  <c r="S95" i="31" s="1"/>
  <c r="D96" i="31"/>
  <c r="E96" i="31"/>
  <c r="S96" i="31" s="1"/>
  <c r="D97" i="31"/>
  <c r="E97" i="31"/>
  <c r="S97" i="31" s="1"/>
  <c r="D98" i="31"/>
  <c r="E98" i="31"/>
  <c r="S98" i="31" s="1"/>
  <c r="D99" i="31"/>
  <c r="E99" i="31"/>
  <c r="S99" i="31" s="1"/>
  <c r="D100" i="31"/>
  <c r="E100" i="31"/>
  <c r="S100" i="31" s="1"/>
  <c r="D101" i="31"/>
  <c r="E101" i="31"/>
  <c r="S101" i="31" s="1"/>
  <c r="D102" i="31"/>
  <c r="E102" i="31"/>
  <c r="S102" i="31" s="1"/>
  <c r="D103" i="31"/>
  <c r="E103" i="31"/>
  <c r="S103" i="31" s="1"/>
  <c r="D104" i="31"/>
  <c r="E104" i="31"/>
  <c r="S104" i="31" s="1"/>
  <c r="D105" i="31"/>
  <c r="E105" i="31"/>
  <c r="S105" i="31" s="1"/>
  <c r="D106" i="31"/>
  <c r="E106" i="31"/>
  <c r="S106" i="31" s="1"/>
  <c r="D107" i="31"/>
  <c r="E107" i="31"/>
  <c r="S107" i="31" s="1"/>
  <c r="D108" i="31"/>
  <c r="E108" i="31"/>
  <c r="S108" i="31" s="1"/>
  <c r="D109" i="31"/>
  <c r="E109" i="31"/>
  <c r="S109" i="31" s="1"/>
  <c r="D110" i="31"/>
  <c r="E110" i="31"/>
  <c r="S110" i="31" s="1"/>
  <c r="D111" i="31"/>
  <c r="E111" i="31"/>
  <c r="S111" i="31" s="1"/>
  <c r="D112" i="31"/>
  <c r="E112" i="31"/>
  <c r="S112" i="31" s="1"/>
  <c r="D113" i="31"/>
  <c r="E113" i="31"/>
  <c r="S113" i="31" s="1"/>
  <c r="D114" i="31"/>
  <c r="E114" i="31"/>
  <c r="S114" i="31" s="1"/>
  <c r="D115" i="31"/>
  <c r="E115" i="31"/>
  <c r="S115" i="31" s="1"/>
  <c r="D116" i="31"/>
  <c r="E116" i="31"/>
  <c r="S116" i="31" s="1"/>
  <c r="D117" i="31"/>
  <c r="E117" i="31"/>
  <c r="S117" i="31" s="1"/>
  <c r="D118" i="31"/>
  <c r="E118" i="31"/>
  <c r="S118" i="31" s="1"/>
  <c r="D119" i="31"/>
  <c r="E119" i="31"/>
  <c r="S119" i="31" s="1"/>
  <c r="D120" i="31"/>
  <c r="E120" i="31"/>
  <c r="S120" i="31" s="1"/>
  <c r="D121" i="31"/>
  <c r="E121" i="31"/>
  <c r="S121" i="31" s="1"/>
  <c r="D122" i="31"/>
  <c r="E122" i="31"/>
  <c r="S122" i="31" s="1"/>
  <c r="D123" i="31"/>
  <c r="E123" i="31"/>
  <c r="S123" i="31" s="1"/>
  <c r="D124" i="31"/>
  <c r="E124" i="31"/>
  <c r="S124" i="31" s="1"/>
  <c r="D125" i="31"/>
  <c r="E125" i="31"/>
  <c r="S125" i="31" s="1"/>
  <c r="D126" i="31"/>
  <c r="E126" i="31"/>
  <c r="S126" i="31" s="1"/>
  <c r="D127" i="31"/>
  <c r="E127" i="31"/>
  <c r="S127" i="31" s="1"/>
  <c r="D128" i="31"/>
  <c r="E128" i="31"/>
  <c r="S128" i="31" s="1"/>
  <c r="D129" i="31"/>
  <c r="E129" i="31"/>
  <c r="S129" i="31" s="1"/>
  <c r="D130" i="31"/>
  <c r="E130" i="31"/>
  <c r="S130" i="31" s="1"/>
  <c r="D131" i="31"/>
  <c r="E131" i="31"/>
  <c r="S131" i="31" s="1"/>
  <c r="D132" i="31"/>
  <c r="E132" i="31"/>
  <c r="S132" i="31" s="1"/>
  <c r="D133" i="31"/>
  <c r="E133" i="31"/>
  <c r="S133" i="31" s="1"/>
  <c r="D134" i="31"/>
  <c r="E134" i="31"/>
  <c r="S134" i="31" s="1"/>
  <c r="D135" i="31"/>
  <c r="E135" i="31"/>
  <c r="S135" i="31" s="1"/>
  <c r="D136" i="31"/>
  <c r="E136" i="31"/>
  <c r="S136" i="31" s="1"/>
  <c r="D137" i="31"/>
  <c r="E137" i="31"/>
  <c r="S137" i="31" s="1"/>
  <c r="D138" i="31"/>
  <c r="E138" i="31"/>
  <c r="S138" i="31" s="1"/>
  <c r="D139" i="31"/>
  <c r="E139" i="31"/>
  <c r="S139" i="31" s="1"/>
  <c r="D140" i="31"/>
  <c r="E140" i="31"/>
  <c r="S140" i="31" s="1"/>
  <c r="D141" i="31"/>
  <c r="E141" i="31"/>
  <c r="S141" i="31" s="1"/>
  <c r="D142" i="31"/>
  <c r="E142" i="31"/>
  <c r="S142" i="31" s="1"/>
  <c r="D143" i="31"/>
  <c r="E143" i="31"/>
  <c r="S143" i="31" s="1"/>
  <c r="D144" i="31"/>
  <c r="E144" i="31"/>
  <c r="S144" i="31" s="1"/>
  <c r="D145" i="31"/>
  <c r="E145" i="31"/>
  <c r="S145" i="31" s="1"/>
  <c r="D146" i="31"/>
  <c r="E146" i="31"/>
  <c r="S146" i="31" s="1"/>
  <c r="D147" i="31"/>
  <c r="E147" i="31"/>
  <c r="S147" i="31" s="1"/>
  <c r="D148" i="31"/>
  <c r="E148" i="31"/>
  <c r="S148" i="31" s="1"/>
  <c r="D149" i="31"/>
  <c r="E149" i="31"/>
  <c r="S149" i="31" s="1"/>
  <c r="D150" i="31"/>
  <c r="E150" i="31"/>
  <c r="S150" i="31" s="1"/>
  <c r="D151" i="31"/>
  <c r="E151" i="31"/>
  <c r="S151" i="31" s="1"/>
  <c r="D152" i="31"/>
  <c r="E152" i="31"/>
  <c r="S152" i="31" s="1"/>
  <c r="D153" i="31"/>
  <c r="E153" i="31"/>
  <c r="S153" i="31" s="1"/>
  <c r="D154" i="31"/>
  <c r="E154" i="31"/>
  <c r="S154" i="31" s="1"/>
  <c r="D155" i="31"/>
  <c r="E155" i="31"/>
  <c r="S155" i="31" s="1"/>
  <c r="D156" i="31"/>
  <c r="E156" i="31"/>
  <c r="S156" i="31" s="1"/>
  <c r="D157" i="31"/>
  <c r="E157" i="31"/>
  <c r="S157" i="31" s="1"/>
  <c r="D158" i="31"/>
  <c r="E158" i="31"/>
  <c r="S158" i="31" s="1"/>
  <c r="D159" i="31"/>
  <c r="E159" i="31"/>
  <c r="S159" i="31" s="1"/>
  <c r="D160" i="31"/>
  <c r="E160" i="31"/>
  <c r="S160" i="31" s="1"/>
  <c r="D161" i="31"/>
  <c r="E161" i="31"/>
  <c r="S161" i="31" s="1"/>
  <c r="D162" i="31"/>
  <c r="E162" i="31"/>
  <c r="S162" i="31" s="1"/>
  <c r="D163" i="31"/>
  <c r="E163" i="31"/>
  <c r="S163" i="31" s="1"/>
  <c r="D164" i="31"/>
  <c r="E164" i="31"/>
  <c r="S164" i="31" s="1"/>
  <c r="D165" i="31"/>
  <c r="E165" i="31"/>
  <c r="S165" i="31" s="1"/>
  <c r="D166" i="31"/>
  <c r="E166" i="31"/>
  <c r="S166" i="31" s="1"/>
  <c r="D167" i="31"/>
  <c r="E167" i="31"/>
  <c r="S167" i="31" s="1"/>
  <c r="D168" i="31"/>
  <c r="E168" i="31"/>
  <c r="S168" i="31" s="1"/>
  <c r="D169" i="31"/>
  <c r="E169" i="31"/>
  <c r="S169" i="31" s="1"/>
  <c r="D170" i="31"/>
  <c r="E170" i="31"/>
  <c r="S170" i="31" s="1"/>
  <c r="D171" i="31"/>
  <c r="E171" i="31"/>
  <c r="S171" i="31" s="1"/>
  <c r="D172" i="31"/>
  <c r="E172" i="31"/>
  <c r="S172" i="31" s="1"/>
  <c r="D173" i="31"/>
  <c r="E173" i="31"/>
  <c r="S173" i="31" s="1"/>
  <c r="D174" i="31"/>
  <c r="E174" i="31"/>
  <c r="S174" i="31" s="1"/>
  <c r="D175" i="31"/>
  <c r="E175" i="31"/>
  <c r="S175" i="31" s="1"/>
  <c r="D176" i="31"/>
  <c r="E176" i="31"/>
  <c r="S176" i="31" s="1"/>
  <c r="D177" i="31"/>
  <c r="E177" i="31"/>
  <c r="S177" i="31" s="1"/>
  <c r="D178" i="31"/>
  <c r="E178" i="31"/>
  <c r="S178" i="31" s="1"/>
  <c r="D179" i="31"/>
  <c r="E179" i="31"/>
  <c r="S179" i="31" s="1"/>
  <c r="D180" i="31"/>
  <c r="E180" i="31"/>
  <c r="S180" i="31" s="1"/>
  <c r="D181" i="31"/>
  <c r="E181" i="31"/>
  <c r="S181" i="31" s="1"/>
  <c r="D182" i="31"/>
  <c r="E182" i="31"/>
  <c r="S182" i="31" s="1"/>
  <c r="D183" i="31"/>
  <c r="E183" i="31"/>
  <c r="S183" i="31" s="1"/>
  <c r="D184" i="31"/>
  <c r="E184" i="31"/>
  <c r="S184" i="31" s="1"/>
  <c r="D185" i="31"/>
  <c r="E185" i="31"/>
  <c r="S185" i="31" s="1"/>
  <c r="D186" i="31"/>
  <c r="E186" i="31"/>
  <c r="S186" i="31" s="1"/>
  <c r="D187" i="31"/>
  <c r="E187" i="31"/>
  <c r="S187" i="31" s="1"/>
  <c r="D188" i="31"/>
  <c r="E188" i="31"/>
  <c r="S188" i="31" s="1"/>
  <c r="D189" i="31"/>
  <c r="E189" i="31"/>
  <c r="S189" i="31" s="1"/>
  <c r="D190" i="31"/>
  <c r="E190" i="31"/>
  <c r="S190" i="31" s="1"/>
  <c r="D191" i="31"/>
  <c r="E191" i="31"/>
  <c r="S191" i="31" s="1"/>
  <c r="D192" i="31"/>
  <c r="E192" i="31"/>
  <c r="S192" i="31" s="1"/>
  <c r="D193" i="31"/>
  <c r="E193" i="31"/>
  <c r="S193" i="31" s="1"/>
  <c r="D194" i="31"/>
  <c r="E194" i="31"/>
  <c r="S194" i="31" s="1"/>
  <c r="D195" i="31"/>
  <c r="E195" i="31"/>
  <c r="S195" i="31" s="1"/>
  <c r="D196" i="31"/>
  <c r="E196" i="31"/>
  <c r="S196" i="31" s="1"/>
  <c r="D197" i="31"/>
  <c r="E197" i="31"/>
  <c r="S197" i="31" s="1"/>
  <c r="D198" i="31"/>
  <c r="E198" i="31"/>
  <c r="S198" i="31" s="1"/>
  <c r="D199" i="31"/>
  <c r="E199" i="31"/>
  <c r="S199" i="31" s="1"/>
  <c r="D200" i="31"/>
  <c r="E200" i="31"/>
  <c r="S200" i="31" s="1"/>
  <c r="D201" i="31"/>
  <c r="E201" i="31"/>
  <c r="S201" i="31" s="1"/>
  <c r="D202" i="31"/>
  <c r="E202" i="31"/>
  <c r="S202" i="31" s="1"/>
  <c r="D203" i="31"/>
  <c r="E203" i="31"/>
  <c r="S203" i="31" s="1"/>
  <c r="D204" i="31"/>
  <c r="E204" i="31"/>
  <c r="S204" i="31" s="1"/>
  <c r="D205" i="31"/>
  <c r="E205" i="31"/>
  <c r="S205" i="31" s="1"/>
  <c r="D206" i="31"/>
  <c r="E206" i="31"/>
  <c r="S206" i="31" s="1"/>
  <c r="D207" i="31"/>
  <c r="E207" i="31"/>
  <c r="S207" i="31" s="1"/>
  <c r="D208" i="31"/>
  <c r="E208" i="31"/>
  <c r="S208" i="31" s="1"/>
  <c r="D209" i="31"/>
  <c r="E209" i="31"/>
  <c r="S209" i="31" s="1"/>
  <c r="D210" i="31"/>
  <c r="E210" i="31"/>
  <c r="S210" i="31" s="1"/>
  <c r="D211" i="31"/>
  <c r="E211" i="31"/>
  <c r="S211" i="31" s="1"/>
  <c r="D212" i="31"/>
  <c r="E212" i="31"/>
  <c r="S212" i="31" s="1"/>
  <c r="D213" i="31"/>
  <c r="E213" i="31"/>
  <c r="S213" i="31" s="1"/>
  <c r="D214" i="31"/>
  <c r="E214" i="31"/>
  <c r="S214" i="31" s="1"/>
  <c r="D215" i="31"/>
  <c r="E215" i="31"/>
  <c r="S215" i="31" s="1"/>
  <c r="D216" i="31"/>
  <c r="E216" i="31"/>
  <c r="S216" i="31" s="1"/>
  <c r="D217" i="31"/>
  <c r="E217" i="31"/>
  <c r="S217" i="31" s="1"/>
  <c r="D218" i="31"/>
  <c r="E218" i="31"/>
  <c r="S218" i="31" s="1"/>
  <c r="D219" i="31"/>
  <c r="E219" i="31"/>
  <c r="S219" i="31" s="1"/>
  <c r="D220" i="31"/>
  <c r="E220" i="31"/>
  <c r="S220" i="31" s="1"/>
  <c r="D221" i="31"/>
  <c r="E221" i="31"/>
  <c r="S221" i="31" s="1"/>
  <c r="D222" i="31"/>
  <c r="E222" i="31"/>
  <c r="S222" i="31" s="1"/>
  <c r="D223" i="31"/>
  <c r="E223" i="31"/>
  <c r="S223" i="31" s="1"/>
  <c r="D224" i="31"/>
  <c r="E224" i="31"/>
  <c r="S224" i="31" s="1"/>
  <c r="D225" i="31"/>
  <c r="E225" i="31"/>
  <c r="S225" i="31" s="1"/>
  <c r="D226" i="31"/>
  <c r="E226" i="31"/>
  <c r="S226" i="31" s="1"/>
  <c r="D227" i="31"/>
  <c r="E227" i="31"/>
  <c r="S227" i="31" s="1"/>
  <c r="D228" i="31"/>
  <c r="E228" i="31"/>
  <c r="S228" i="31" s="1"/>
  <c r="D229" i="31"/>
  <c r="E229" i="31"/>
  <c r="S229" i="31" s="1"/>
  <c r="D230" i="31"/>
  <c r="E230" i="31"/>
  <c r="S230" i="31" s="1"/>
  <c r="D231" i="31"/>
  <c r="E231" i="31"/>
  <c r="S231" i="31" s="1"/>
  <c r="D232" i="31"/>
  <c r="E232" i="31"/>
  <c r="S232" i="31" s="1"/>
  <c r="D233" i="31"/>
  <c r="E233" i="31"/>
  <c r="S233" i="31" s="1"/>
  <c r="D234" i="31"/>
  <c r="E234" i="31"/>
  <c r="S234" i="31" s="1"/>
  <c r="D235" i="31"/>
  <c r="E235" i="31"/>
  <c r="S235" i="31" s="1"/>
  <c r="D236" i="31"/>
  <c r="E236" i="31"/>
  <c r="S236" i="31" s="1"/>
  <c r="D237" i="31"/>
  <c r="E237" i="31"/>
  <c r="S237" i="31" s="1"/>
  <c r="D238" i="31"/>
  <c r="E238" i="31"/>
  <c r="S238" i="31" s="1"/>
  <c r="D239" i="31"/>
  <c r="E239" i="31"/>
  <c r="S239" i="31" s="1"/>
  <c r="D240" i="31"/>
  <c r="E240" i="31"/>
  <c r="S240" i="31" s="1"/>
  <c r="D241" i="31"/>
  <c r="E241" i="31"/>
  <c r="S241" i="31" s="1"/>
  <c r="D242" i="31"/>
  <c r="E242" i="31"/>
  <c r="S242" i="31" s="1"/>
  <c r="D243" i="31"/>
  <c r="E243" i="31"/>
  <c r="S243" i="31" s="1"/>
  <c r="D244" i="31"/>
  <c r="E244" i="31"/>
  <c r="S244" i="31" s="1"/>
  <c r="D245" i="31"/>
  <c r="E245" i="31"/>
  <c r="S245" i="31" s="1"/>
  <c r="D246" i="31"/>
  <c r="E246" i="31"/>
  <c r="S246" i="31" s="1"/>
  <c r="D247" i="31"/>
  <c r="E247" i="31"/>
  <c r="S247" i="31" s="1"/>
  <c r="D248" i="31"/>
  <c r="E248" i="31"/>
  <c r="S248" i="31" s="1"/>
  <c r="D249" i="31"/>
  <c r="E249" i="31"/>
  <c r="S249" i="31" s="1"/>
  <c r="D250" i="31"/>
  <c r="E250" i="31"/>
  <c r="S250" i="31" s="1"/>
  <c r="D251" i="31"/>
  <c r="E251" i="31"/>
  <c r="S251" i="31" s="1"/>
  <c r="D252" i="31"/>
  <c r="E252" i="31"/>
  <c r="S252" i="31" s="1"/>
  <c r="D253" i="31"/>
  <c r="E253" i="31"/>
  <c r="S253" i="31" s="1"/>
  <c r="D254" i="31"/>
  <c r="E254" i="31"/>
  <c r="S254" i="31" s="1"/>
  <c r="D255" i="31"/>
  <c r="E255" i="31"/>
  <c r="S255" i="31" s="1"/>
  <c r="D256" i="31"/>
  <c r="E256" i="31"/>
  <c r="S256" i="31" s="1"/>
  <c r="D257" i="31"/>
  <c r="E257" i="31"/>
  <c r="S257" i="31" s="1"/>
  <c r="D258" i="31"/>
  <c r="E258" i="31"/>
  <c r="S258" i="31" s="1"/>
  <c r="D259" i="31"/>
  <c r="E259" i="31"/>
  <c r="S259" i="31" s="1"/>
  <c r="D260" i="31"/>
  <c r="E260" i="31"/>
  <c r="S260" i="31" s="1"/>
  <c r="D261" i="31"/>
  <c r="E261" i="31"/>
  <c r="S261" i="31" s="1"/>
  <c r="D262" i="31"/>
  <c r="E262" i="31"/>
  <c r="S262" i="31" s="1"/>
  <c r="D263" i="31"/>
  <c r="E263" i="31"/>
  <c r="S263" i="31" s="1"/>
  <c r="D264" i="31"/>
  <c r="E264" i="31"/>
  <c r="S264" i="31" s="1"/>
  <c r="D265" i="31"/>
  <c r="E265" i="31"/>
  <c r="S265" i="31" s="1"/>
  <c r="D266" i="31"/>
  <c r="E266" i="31"/>
  <c r="S266" i="31" s="1"/>
  <c r="D267" i="31"/>
  <c r="E267" i="31"/>
  <c r="S267" i="31" s="1"/>
  <c r="E7" i="31"/>
  <c r="S7" i="31" s="1"/>
  <c r="D7" i="31"/>
  <c r="D8" i="29"/>
  <c r="E8" i="29"/>
  <c r="S8" i="29" s="1"/>
  <c r="D9" i="29"/>
  <c r="E9" i="29"/>
  <c r="S9" i="29" s="1"/>
  <c r="D10" i="29"/>
  <c r="E10" i="29"/>
  <c r="S10" i="29" s="1"/>
  <c r="D11" i="29"/>
  <c r="E11" i="29"/>
  <c r="S11" i="29" s="1"/>
  <c r="D12" i="29"/>
  <c r="E12" i="29"/>
  <c r="S12" i="29" s="1"/>
  <c r="D13" i="29"/>
  <c r="E13" i="29"/>
  <c r="S13" i="29" s="1"/>
  <c r="D14" i="29"/>
  <c r="E14" i="29"/>
  <c r="S14" i="29" s="1"/>
  <c r="D15" i="29"/>
  <c r="E15" i="29"/>
  <c r="S15" i="29" s="1"/>
  <c r="D16" i="29"/>
  <c r="E16" i="29"/>
  <c r="S16" i="29" s="1"/>
  <c r="D17" i="29"/>
  <c r="E17" i="29"/>
  <c r="S17" i="29" s="1"/>
  <c r="D18" i="29"/>
  <c r="E18" i="29"/>
  <c r="S18" i="29" s="1"/>
  <c r="D19" i="29"/>
  <c r="E19" i="29"/>
  <c r="S19" i="29" s="1"/>
  <c r="D20" i="29"/>
  <c r="E20" i="29"/>
  <c r="S20" i="29" s="1"/>
  <c r="D21" i="29"/>
  <c r="E21" i="29"/>
  <c r="S21" i="29" s="1"/>
  <c r="D22" i="29"/>
  <c r="E22" i="29"/>
  <c r="S22" i="29" s="1"/>
  <c r="D23" i="29"/>
  <c r="E23" i="29"/>
  <c r="S23" i="29" s="1"/>
  <c r="D24" i="29"/>
  <c r="E24" i="29"/>
  <c r="S24" i="29" s="1"/>
  <c r="D25" i="29"/>
  <c r="E25" i="29"/>
  <c r="S25" i="29" s="1"/>
  <c r="D26" i="29"/>
  <c r="E26" i="29"/>
  <c r="S26" i="29" s="1"/>
  <c r="D27" i="29"/>
  <c r="E27" i="29"/>
  <c r="S27" i="29" s="1"/>
  <c r="D28" i="29"/>
  <c r="E28" i="29"/>
  <c r="S28" i="29" s="1"/>
  <c r="D29" i="29"/>
  <c r="E29" i="29"/>
  <c r="S29" i="29" s="1"/>
  <c r="D30" i="29"/>
  <c r="E30" i="29"/>
  <c r="S30" i="29" s="1"/>
  <c r="D31" i="29"/>
  <c r="E31" i="29"/>
  <c r="S31" i="29" s="1"/>
  <c r="D32" i="29"/>
  <c r="E32" i="29"/>
  <c r="S32" i="29" s="1"/>
  <c r="D33" i="29"/>
  <c r="E33" i="29"/>
  <c r="S33" i="29" s="1"/>
  <c r="D34" i="29"/>
  <c r="E34" i="29"/>
  <c r="S34" i="29" s="1"/>
  <c r="D35" i="29"/>
  <c r="E35" i="29"/>
  <c r="S35" i="29" s="1"/>
  <c r="D36" i="29"/>
  <c r="E36" i="29"/>
  <c r="S36" i="29" s="1"/>
  <c r="D37" i="29"/>
  <c r="E37" i="29"/>
  <c r="S37" i="29" s="1"/>
  <c r="D38" i="29"/>
  <c r="E38" i="29"/>
  <c r="S38" i="29" s="1"/>
  <c r="D39" i="29"/>
  <c r="E39" i="29"/>
  <c r="S39" i="29" s="1"/>
  <c r="D40" i="29"/>
  <c r="E40" i="29"/>
  <c r="S40" i="29" s="1"/>
  <c r="D41" i="29"/>
  <c r="E41" i="29"/>
  <c r="S41" i="29" s="1"/>
  <c r="D42" i="29"/>
  <c r="E42" i="29"/>
  <c r="S42" i="29" s="1"/>
  <c r="D43" i="29"/>
  <c r="E43" i="29"/>
  <c r="S43" i="29" s="1"/>
  <c r="D44" i="29"/>
  <c r="E44" i="29"/>
  <c r="S44" i="29" s="1"/>
  <c r="D45" i="29"/>
  <c r="E45" i="29"/>
  <c r="S45" i="29" s="1"/>
  <c r="D46" i="29"/>
  <c r="E46" i="29"/>
  <c r="S46" i="29" s="1"/>
  <c r="D47" i="29"/>
  <c r="E47" i="29"/>
  <c r="S47" i="29" s="1"/>
  <c r="D48" i="29"/>
  <c r="E48" i="29"/>
  <c r="S48" i="29" s="1"/>
  <c r="D49" i="29"/>
  <c r="E49" i="29"/>
  <c r="S49" i="29" s="1"/>
  <c r="D50" i="29"/>
  <c r="E50" i="29"/>
  <c r="S50" i="29" s="1"/>
  <c r="D51" i="29"/>
  <c r="E51" i="29"/>
  <c r="S51" i="29" s="1"/>
  <c r="D52" i="29"/>
  <c r="E52" i="29"/>
  <c r="S52" i="29" s="1"/>
  <c r="D53" i="29"/>
  <c r="E53" i="29"/>
  <c r="S53" i="29" s="1"/>
  <c r="D54" i="29"/>
  <c r="E54" i="29"/>
  <c r="S54" i="29" s="1"/>
  <c r="D55" i="29"/>
  <c r="E55" i="29"/>
  <c r="S55" i="29" s="1"/>
  <c r="D56" i="29"/>
  <c r="E56" i="29"/>
  <c r="S56" i="29" s="1"/>
  <c r="D57" i="29"/>
  <c r="E57" i="29"/>
  <c r="S57" i="29" s="1"/>
  <c r="D58" i="29"/>
  <c r="E58" i="29"/>
  <c r="S58" i="29" s="1"/>
  <c r="D59" i="29"/>
  <c r="E59" i="29"/>
  <c r="S59" i="29" s="1"/>
  <c r="D60" i="29"/>
  <c r="E60" i="29"/>
  <c r="S60" i="29" s="1"/>
  <c r="D61" i="29"/>
  <c r="E61" i="29"/>
  <c r="S61" i="29" s="1"/>
  <c r="D62" i="29"/>
  <c r="E62" i="29"/>
  <c r="S62" i="29" s="1"/>
  <c r="D63" i="29"/>
  <c r="E63" i="29"/>
  <c r="S63" i="29" s="1"/>
  <c r="D64" i="29"/>
  <c r="E64" i="29"/>
  <c r="S64" i="29" s="1"/>
  <c r="D65" i="29"/>
  <c r="E65" i="29"/>
  <c r="S65" i="29" s="1"/>
  <c r="D66" i="29"/>
  <c r="E66" i="29"/>
  <c r="S66" i="29" s="1"/>
  <c r="D67" i="29"/>
  <c r="E67" i="29"/>
  <c r="S67" i="29" s="1"/>
  <c r="D68" i="29"/>
  <c r="E68" i="29"/>
  <c r="S68" i="29" s="1"/>
  <c r="D69" i="29"/>
  <c r="E69" i="29"/>
  <c r="S69" i="29" s="1"/>
  <c r="D70" i="29"/>
  <c r="E70" i="29"/>
  <c r="S70" i="29" s="1"/>
  <c r="D71" i="29"/>
  <c r="E71" i="29"/>
  <c r="S71" i="29" s="1"/>
  <c r="D72" i="29"/>
  <c r="E72" i="29"/>
  <c r="S72" i="29" s="1"/>
  <c r="D73" i="29"/>
  <c r="E73" i="29"/>
  <c r="S73" i="29" s="1"/>
  <c r="D74" i="29"/>
  <c r="E74" i="29"/>
  <c r="S74" i="29" s="1"/>
  <c r="D75" i="29"/>
  <c r="E75" i="29"/>
  <c r="S75" i="29" s="1"/>
  <c r="D76" i="29"/>
  <c r="E76" i="29"/>
  <c r="S76" i="29" s="1"/>
  <c r="D77" i="29"/>
  <c r="E77" i="29"/>
  <c r="S77" i="29" s="1"/>
  <c r="D78" i="29"/>
  <c r="E78" i="29"/>
  <c r="S78" i="29" s="1"/>
  <c r="D79" i="29"/>
  <c r="E79" i="29"/>
  <c r="S79" i="29" s="1"/>
  <c r="D80" i="29"/>
  <c r="E80" i="29"/>
  <c r="S80" i="29" s="1"/>
  <c r="D81" i="29"/>
  <c r="E81" i="29"/>
  <c r="S81" i="29" s="1"/>
  <c r="D82" i="29"/>
  <c r="E82" i="29"/>
  <c r="S82" i="29" s="1"/>
  <c r="D83" i="29"/>
  <c r="E83" i="29"/>
  <c r="S83" i="29" s="1"/>
  <c r="D84" i="29"/>
  <c r="E84" i="29"/>
  <c r="S84" i="29" s="1"/>
  <c r="D85" i="29"/>
  <c r="E85" i="29"/>
  <c r="S85" i="29" s="1"/>
  <c r="D86" i="29"/>
  <c r="E86" i="29"/>
  <c r="S86" i="29" s="1"/>
  <c r="D87" i="29"/>
  <c r="E87" i="29"/>
  <c r="S87" i="29" s="1"/>
  <c r="D88" i="29"/>
  <c r="E88" i="29"/>
  <c r="S88" i="29" s="1"/>
  <c r="D89" i="29"/>
  <c r="E89" i="29"/>
  <c r="S89" i="29" s="1"/>
  <c r="D90" i="29"/>
  <c r="E90" i="29"/>
  <c r="S90" i="29" s="1"/>
  <c r="D91" i="29"/>
  <c r="E91" i="29"/>
  <c r="S91" i="29" s="1"/>
  <c r="D92" i="29"/>
  <c r="E92" i="29"/>
  <c r="S92" i="29" s="1"/>
  <c r="D93" i="29"/>
  <c r="E93" i="29"/>
  <c r="S93" i="29" s="1"/>
  <c r="D94" i="29"/>
  <c r="E94" i="29"/>
  <c r="S94" i="29" s="1"/>
  <c r="D95" i="29"/>
  <c r="E95" i="29"/>
  <c r="S95" i="29" s="1"/>
  <c r="D96" i="29"/>
  <c r="E96" i="29"/>
  <c r="S96" i="29" s="1"/>
  <c r="D97" i="29"/>
  <c r="E97" i="29"/>
  <c r="S97" i="29" s="1"/>
  <c r="D98" i="29"/>
  <c r="E98" i="29"/>
  <c r="S98" i="29" s="1"/>
  <c r="D99" i="29"/>
  <c r="E99" i="29"/>
  <c r="S99" i="29" s="1"/>
  <c r="D100" i="29"/>
  <c r="E100" i="29"/>
  <c r="S100" i="29" s="1"/>
  <c r="D101" i="29"/>
  <c r="E101" i="29"/>
  <c r="S101" i="29" s="1"/>
  <c r="D102" i="29"/>
  <c r="E102" i="29"/>
  <c r="S102" i="29" s="1"/>
  <c r="D103" i="29"/>
  <c r="E103" i="29"/>
  <c r="S103" i="29" s="1"/>
  <c r="D104" i="29"/>
  <c r="E104" i="29"/>
  <c r="S104" i="29" s="1"/>
  <c r="D105" i="29"/>
  <c r="E105" i="29"/>
  <c r="S105" i="29" s="1"/>
  <c r="D106" i="29"/>
  <c r="E106" i="29"/>
  <c r="S106" i="29" s="1"/>
  <c r="D107" i="29"/>
  <c r="E107" i="29"/>
  <c r="S107" i="29" s="1"/>
  <c r="D108" i="29"/>
  <c r="E108" i="29"/>
  <c r="S108" i="29" s="1"/>
  <c r="D109" i="29"/>
  <c r="E109" i="29"/>
  <c r="S109" i="29" s="1"/>
  <c r="D110" i="29"/>
  <c r="E110" i="29"/>
  <c r="S110" i="29" s="1"/>
  <c r="D111" i="29"/>
  <c r="E111" i="29"/>
  <c r="S111" i="29" s="1"/>
  <c r="D112" i="29"/>
  <c r="E112" i="29"/>
  <c r="S112" i="29" s="1"/>
  <c r="D113" i="29"/>
  <c r="E113" i="29"/>
  <c r="S113" i="29" s="1"/>
  <c r="D114" i="29"/>
  <c r="E114" i="29"/>
  <c r="S114" i="29" s="1"/>
  <c r="D115" i="29"/>
  <c r="E115" i="29"/>
  <c r="S115" i="29" s="1"/>
  <c r="D116" i="29"/>
  <c r="E116" i="29"/>
  <c r="S116" i="29" s="1"/>
  <c r="D117" i="29"/>
  <c r="E117" i="29"/>
  <c r="S117" i="29" s="1"/>
  <c r="D118" i="29"/>
  <c r="E118" i="29"/>
  <c r="S118" i="29" s="1"/>
  <c r="D119" i="29"/>
  <c r="E119" i="29"/>
  <c r="S119" i="29" s="1"/>
  <c r="D120" i="29"/>
  <c r="E120" i="29"/>
  <c r="S120" i="29" s="1"/>
  <c r="D121" i="29"/>
  <c r="E121" i="29"/>
  <c r="S121" i="29" s="1"/>
  <c r="D122" i="29"/>
  <c r="E122" i="29"/>
  <c r="S122" i="29" s="1"/>
  <c r="D123" i="29"/>
  <c r="E123" i="29"/>
  <c r="S123" i="29" s="1"/>
  <c r="D124" i="29"/>
  <c r="E124" i="29"/>
  <c r="S124" i="29" s="1"/>
  <c r="D125" i="29"/>
  <c r="E125" i="29"/>
  <c r="S125" i="29" s="1"/>
  <c r="D126" i="29"/>
  <c r="E126" i="29"/>
  <c r="S126" i="29" s="1"/>
  <c r="D127" i="29"/>
  <c r="E127" i="29"/>
  <c r="S127" i="29" s="1"/>
  <c r="D128" i="29"/>
  <c r="E128" i="29"/>
  <c r="S128" i="29" s="1"/>
  <c r="D129" i="29"/>
  <c r="E129" i="29"/>
  <c r="S129" i="29" s="1"/>
  <c r="D130" i="29"/>
  <c r="E130" i="29"/>
  <c r="S130" i="29" s="1"/>
  <c r="D131" i="29"/>
  <c r="E131" i="29"/>
  <c r="S131" i="29" s="1"/>
  <c r="D132" i="29"/>
  <c r="E132" i="29"/>
  <c r="S132" i="29" s="1"/>
  <c r="D133" i="29"/>
  <c r="E133" i="29"/>
  <c r="S133" i="29" s="1"/>
  <c r="D134" i="29"/>
  <c r="E134" i="29"/>
  <c r="S134" i="29" s="1"/>
  <c r="D135" i="29"/>
  <c r="E135" i="29"/>
  <c r="S135" i="29" s="1"/>
  <c r="D136" i="29"/>
  <c r="E136" i="29"/>
  <c r="S136" i="29" s="1"/>
  <c r="D137" i="29"/>
  <c r="E137" i="29"/>
  <c r="S137" i="29" s="1"/>
  <c r="D138" i="29"/>
  <c r="E138" i="29"/>
  <c r="S138" i="29" s="1"/>
  <c r="D139" i="29"/>
  <c r="E139" i="29"/>
  <c r="S139" i="29" s="1"/>
  <c r="D140" i="29"/>
  <c r="E140" i="29"/>
  <c r="S140" i="29" s="1"/>
  <c r="D141" i="29"/>
  <c r="E141" i="29"/>
  <c r="S141" i="29" s="1"/>
  <c r="D142" i="29"/>
  <c r="E142" i="29"/>
  <c r="S142" i="29" s="1"/>
  <c r="D143" i="29"/>
  <c r="E143" i="29"/>
  <c r="S143" i="29" s="1"/>
  <c r="D144" i="29"/>
  <c r="E144" i="29"/>
  <c r="S144" i="29" s="1"/>
  <c r="D145" i="29"/>
  <c r="E145" i="29"/>
  <c r="S145" i="29" s="1"/>
  <c r="D146" i="29"/>
  <c r="E146" i="29"/>
  <c r="S146" i="29" s="1"/>
  <c r="D147" i="29"/>
  <c r="E147" i="29"/>
  <c r="S147" i="29" s="1"/>
  <c r="D148" i="29"/>
  <c r="E148" i="29"/>
  <c r="S148" i="29" s="1"/>
  <c r="D149" i="29"/>
  <c r="E149" i="29"/>
  <c r="S149" i="29" s="1"/>
  <c r="D150" i="29"/>
  <c r="E150" i="29"/>
  <c r="S150" i="29" s="1"/>
  <c r="D151" i="29"/>
  <c r="E151" i="29"/>
  <c r="S151" i="29" s="1"/>
  <c r="D152" i="29"/>
  <c r="E152" i="29"/>
  <c r="S152" i="29" s="1"/>
  <c r="D153" i="29"/>
  <c r="E153" i="29"/>
  <c r="S153" i="29" s="1"/>
  <c r="D154" i="29"/>
  <c r="E154" i="29"/>
  <c r="S154" i="29" s="1"/>
  <c r="D155" i="29"/>
  <c r="E155" i="29"/>
  <c r="S155" i="29" s="1"/>
  <c r="D156" i="29"/>
  <c r="E156" i="29"/>
  <c r="S156" i="29" s="1"/>
  <c r="D157" i="29"/>
  <c r="E157" i="29"/>
  <c r="S157" i="29" s="1"/>
  <c r="D158" i="29"/>
  <c r="E158" i="29"/>
  <c r="S158" i="29" s="1"/>
  <c r="D159" i="29"/>
  <c r="E159" i="29"/>
  <c r="S159" i="29" s="1"/>
  <c r="D160" i="29"/>
  <c r="E160" i="29"/>
  <c r="S160" i="29" s="1"/>
  <c r="D161" i="29"/>
  <c r="E161" i="29"/>
  <c r="S161" i="29" s="1"/>
  <c r="D162" i="29"/>
  <c r="E162" i="29"/>
  <c r="S162" i="29" s="1"/>
  <c r="D163" i="29"/>
  <c r="E163" i="29"/>
  <c r="S163" i="29" s="1"/>
  <c r="D164" i="29"/>
  <c r="E164" i="29"/>
  <c r="S164" i="29" s="1"/>
  <c r="D165" i="29"/>
  <c r="E165" i="29"/>
  <c r="S165" i="29" s="1"/>
  <c r="D166" i="29"/>
  <c r="E166" i="29"/>
  <c r="S166" i="29" s="1"/>
  <c r="D167" i="29"/>
  <c r="E167" i="29"/>
  <c r="S167" i="29" s="1"/>
  <c r="D168" i="29"/>
  <c r="E168" i="29"/>
  <c r="S168" i="29" s="1"/>
  <c r="D169" i="29"/>
  <c r="E169" i="29"/>
  <c r="S169" i="29" s="1"/>
  <c r="D170" i="29"/>
  <c r="E170" i="29"/>
  <c r="S170" i="29" s="1"/>
  <c r="D171" i="29"/>
  <c r="E171" i="29"/>
  <c r="S171" i="29" s="1"/>
  <c r="D172" i="29"/>
  <c r="E172" i="29"/>
  <c r="S172" i="29" s="1"/>
  <c r="D173" i="29"/>
  <c r="E173" i="29"/>
  <c r="S173" i="29" s="1"/>
  <c r="D174" i="29"/>
  <c r="E174" i="29"/>
  <c r="S174" i="29" s="1"/>
  <c r="D175" i="29"/>
  <c r="E175" i="29"/>
  <c r="S175" i="29" s="1"/>
  <c r="D176" i="29"/>
  <c r="E176" i="29"/>
  <c r="S176" i="29" s="1"/>
  <c r="D177" i="29"/>
  <c r="E177" i="29"/>
  <c r="S177" i="29" s="1"/>
  <c r="D178" i="29"/>
  <c r="E178" i="29"/>
  <c r="S178" i="29" s="1"/>
  <c r="D179" i="29"/>
  <c r="E179" i="29"/>
  <c r="S179" i="29" s="1"/>
  <c r="D180" i="29"/>
  <c r="E180" i="29"/>
  <c r="S180" i="29" s="1"/>
  <c r="D181" i="29"/>
  <c r="E181" i="29"/>
  <c r="S181" i="29" s="1"/>
  <c r="D182" i="29"/>
  <c r="E182" i="29"/>
  <c r="S182" i="29" s="1"/>
  <c r="D183" i="29"/>
  <c r="E183" i="29"/>
  <c r="S183" i="29" s="1"/>
  <c r="D184" i="29"/>
  <c r="E184" i="29"/>
  <c r="S184" i="29" s="1"/>
  <c r="D185" i="29"/>
  <c r="E185" i="29"/>
  <c r="S185" i="29" s="1"/>
  <c r="D186" i="29"/>
  <c r="E186" i="29"/>
  <c r="S186" i="29" s="1"/>
  <c r="D187" i="29"/>
  <c r="E187" i="29"/>
  <c r="S187" i="29" s="1"/>
  <c r="D188" i="29"/>
  <c r="E188" i="29"/>
  <c r="S188" i="29" s="1"/>
  <c r="D189" i="29"/>
  <c r="E189" i="29"/>
  <c r="S189" i="29" s="1"/>
  <c r="D190" i="29"/>
  <c r="E190" i="29"/>
  <c r="S190" i="29" s="1"/>
  <c r="D191" i="29"/>
  <c r="E191" i="29"/>
  <c r="S191" i="29" s="1"/>
  <c r="D192" i="29"/>
  <c r="E192" i="29"/>
  <c r="S192" i="29" s="1"/>
  <c r="D193" i="29"/>
  <c r="E193" i="29"/>
  <c r="S193" i="29" s="1"/>
  <c r="D194" i="29"/>
  <c r="E194" i="29"/>
  <c r="S194" i="29" s="1"/>
  <c r="D195" i="29"/>
  <c r="E195" i="29"/>
  <c r="S195" i="29" s="1"/>
  <c r="D196" i="29"/>
  <c r="E196" i="29"/>
  <c r="S196" i="29" s="1"/>
  <c r="D197" i="29"/>
  <c r="E197" i="29"/>
  <c r="S197" i="29" s="1"/>
  <c r="D198" i="29"/>
  <c r="E198" i="29"/>
  <c r="S198" i="29" s="1"/>
  <c r="D199" i="29"/>
  <c r="E199" i="29"/>
  <c r="S199" i="29" s="1"/>
  <c r="D200" i="29"/>
  <c r="E200" i="29"/>
  <c r="S200" i="29" s="1"/>
  <c r="D201" i="29"/>
  <c r="E201" i="29"/>
  <c r="S201" i="29" s="1"/>
  <c r="D202" i="29"/>
  <c r="E202" i="29"/>
  <c r="S202" i="29" s="1"/>
  <c r="D203" i="29"/>
  <c r="E203" i="29"/>
  <c r="S203" i="29" s="1"/>
  <c r="D204" i="29"/>
  <c r="E204" i="29"/>
  <c r="S204" i="29" s="1"/>
  <c r="D205" i="29"/>
  <c r="E205" i="29"/>
  <c r="S205" i="29" s="1"/>
  <c r="D206" i="29"/>
  <c r="E206" i="29"/>
  <c r="S206" i="29" s="1"/>
  <c r="D207" i="29"/>
  <c r="E207" i="29"/>
  <c r="S207" i="29" s="1"/>
  <c r="D208" i="29"/>
  <c r="E208" i="29"/>
  <c r="S208" i="29" s="1"/>
  <c r="D209" i="29"/>
  <c r="E209" i="29"/>
  <c r="S209" i="29" s="1"/>
  <c r="D210" i="29"/>
  <c r="E210" i="29"/>
  <c r="S210" i="29" s="1"/>
  <c r="D211" i="29"/>
  <c r="E211" i="29"/>
  <c r="S211" i="29" s="1"/>
  <c r="D212" i="29"/>
  <c r="E212" i="29"/>
  <c r="S212" i="29" s="1"/>
  <c r="D213" i="29"/>
  <c r="E213" i="29"/>
  <c r="S213" i="29" s="1"/>
  <c r="D214" i="29"/>
  <c r="E214" i="29"/>
  <c r="S214" i="29" s="1"/>
  <c r="D215" i="29"/>
  <c r="E215" i="29"/>
  <c r="S215" i="29" s="1"/>
  <c r="D216" i="29"/>
  <c r="E216" i="29"/>
  <c r="S216" i="29" s="1"/>
  <c r="D217" i="29"/>
  <c r="E217" i="29"/>
  <c r="S217" i="29" s="1"/>
  <c r="D218" i="29"/>
  <c r="E218" i="29"/>
  <c r="S218" i="29" s="1"/>
  <c r="D219" i="29"/>
  <c r="E219" i="29"/>
  <c r="S219" i="29" s="1"/>
  <c r="D220" i="29"/>
  <c r="E220" i="29"/>
  <c r="S220" i="29" s="1"/>
  <c r="D221" i="29"/>
  <c r="E221" i="29"/>
  <c r="S221" i="29" s="1"/>
  <c r="D222" i="29"/>
  <c r="E222" i="29"/>
  <c r="S222" i="29" s="1"/>
  <c r="D223" i="29"/>
  <c r="E223" i="29"/>
  <c r="S223" i="29" s="1"/>
  <c r="D224" i="29"/>
  <c r="E224" i="29"/>
  <c r="S224" i="29" s="1"/>
  <c r="D225" i="29"/>
  <c r="E225" i="29"/>
  <c r="S225" i="29" s="1"/>
  <c r="D226" i="29"/>
  <c r="E226" i="29"/>
  <c r="S226" i="29" s="1"/>
  <c r="D227" i="29"/>
  <c r="E227" i="29"/>
  <c r="S227" i="29" s="1"/>
  <c r="D228" i="29"/>
  <c r="E228" i="29"/>
  <c r="S228" i="29" s="1"/>
  <c r="D229" i="29"/>
  <c r="E229" i="29"/>
  <c r="S229" i="29" s="1"/>
  <c r="D230" i="29"/>
  <c r="E230" i="29"/>
  <c r="S230" i="29" s="1"/>
  <c r="D231" i="29"/>
  <c r="E231" i="29"/>
  <c r="S231" i="29" s="1"/>
  <c r="D232" i="29"/>
  <c r="E232" i="29"/>
  <c r="S232" i="29" s="1"/>
  <c r="D233" i="29"/>
  <c r="E233" i="29"/>
  <c r="S233" i="29" s="1"/>
  <c r="D234" i="29"/>
  <c r="E234" i="29"/>
  <c r="S234" i="29" s="1"/>
  <c r="D235" i="29"/>
  <c r="E235" i="29"/>
  <c r="S235" i="29" s="1"/>
  <c r="D236" i="29"/>
  <c r="E236" i="29"/>
  <c r="S236" i="29" s="1"/>
  <c r="D237" i="29"/>
  <c r="E237" i="29"/>
  <c r="S237" i="29" s="1"/>
  <c r="D238" i="29"/>
  <c r="E238" i="29"/>
  <c r="S238" i="29" s="1"/>
  <c r="D239" i="29"/>
  <c r="E239" i="29"/>
  <c r="S239" i="29" s="1"/>
  <c r="D240" i="29"/>
  <c r="E240" i="29"/>
  <c r="S240" i="29" s="1"/>
  <c r="D241" i="29"/>
  <c r="E241" i="29"/>
  <c r="S241" i="29" s="1"/>
  <c r="D242" i="29"/>
  <c r="E242" i="29"/>
  <c r="S242" i="29" s="1"/>
  <c r="D243" i="29"/>
  <c r="E243" i="29"/>
  <c r="S243" i="29" s="1"/>
  <c r="D244" i="29"/>
  <c r="E244" i="29"/>
  <c r="S244" i="29" s="1"/>
  <c r="D245" i="29"/>
  <c r="E245" i="29"/>
  <c r="S245" i="29" s="1"/>
  <c r="D246" i="29"/>
  <c r="E246" i="29"/>
  <c r="S246" i="29" s="1"/>
  <c r="D247" i="29"/>
  <c r="E247" i="29"/>
  <c r="S247" i="29" s="1"/>
  <c r="D248" i="29"/>
  <c r="E248" i="29"/>
  <c r="S248" i="29" s="1"/>
  <c r="D249" i="29"/>
  <c r="E249" i="29"/>
  <c r="S249" i="29" s="1"/>
  <c r="D250" i="29"/>
  <c r="E250" i="29"/>
  <c r="S250" i="29" s="1"/>
  <c r="D251" i="29"/>
  <c r="E251" i="29"/>
  <c r="S251" i="29" s="1"/>
  <c r="D252" i="29"/>
  <c r="E252" i="29"/>
  <c r="S252" i="29" s="1"/>
  <c r="D253" i="29"/>
  <c r="E253" i="29"/>
  <c r="S253" i="29" s="1"/>
  <c r="D254" i="29"/>
  <c r="E254" i="29"/>
  <c r="S254" i="29" s="1"/>
  <c r="D255" i="29"/>
  <c r="E255" i="29"/>
  <c r="S255" i="29" s="1"/>
  <c r="D256" i="29"/>
  <c r="E256" i="29"/>
  <c r="S256" i="29" s="1"/>
  <c r="D257" i="29"/>
  <c r="E257" i="29"/>
  <c r="S257" i="29" s="1"/>
  <c r="D258" i="29"/>
  <c r="E258" i="29"/>
  <c r="S258" i="29" s="1"/>
  <c r="D259" i="29"/>
  <c r="E259" i="29"/>
  <c r="S259" i="29" s="1"/>
  <c r="D260" i="29"/>
  <c r="E260" i="29"/>
  <c r="S260" i="29" s="1"/>
  <c r="D261" i="29"/>
  <c r="E261" i="29"/>
  <c r="S261" i="29" s="1"/>
  <c r="D262" i="29"/>
  <c r="E262" i="29"/>
  <c r="S262" i="29" s="1"/>
  <c r="D263" i="29"/>
  <c r="E263" i="29"/>
  <c r="S263" i="29" s="1"/>
  <c r="D264" i="29"/>
  <c r="E264" i="29"/>
  <c r="S264" i="29" s="1"/>
  <c r="D265" i="29"/>
  <c r="E265" i="29"/>
  <c r="S265" i="29" s="1"/>
  <c r="D266" i="29"/>
  <c r="E266" i="29"/>
  <c r="S266" i="29" s="1"/>
  <c r="D267" i="29"/>
  <c r="E267" i="29"/>
  <c r="S267" i="29" s="1"/>
  <c r="E7" i="29"/>
  <c r="S7" i="29" s="1"/>
  <c r="D7" i="29"/>
  <c r="D8" i="27"/>
  <c r="E8" i="27"/>
  <c r="S8" i="27" s="1"/>
  <c r="D9" i="27"/>
  <c r="E9" i="27"/>
  <c r="S9" i="27" s="1"/>
  <c r="D10" i="27"/>
  <c r="E10" i="27"/>
  <c r="S10" i="27" s="1"/>
  <c r="D11" i="27"/>
  <c r="E11" i="27"/>
  <c r="S11" i="27" s="1"/>
  <c r="D12" i="27"/>
  <c r="E12" i="27"/>
  <c r="S12" i="27" s="1"/>
  <c r="D13" i="27"/>
  <c r="E13" i="27"/>
  <c r="S13" i="27" s="1"/>
  <c r="D14" i="27"/>
  <c r="E14" i="27"/>
  <c r="S14" i="27" s="1"/>
  <c r="D15" i="27"/>
  <c r="E15" i="27"/>
  <c r="S15" i="27" s="1"/>
  <c r="D16" i="27"/>
  <c r="E16" i="27"/>
  <c r="S16" i="27" s="1"/>
  <c r="D17" i="27"/>
  <c r="E17" i="27"/>
  <c r="S17" i="27" s="1"/>
  <c r="D18" i="27"/>
  <c r="E18" i="27"/>
  <c r="S18" i="27" s="1"/>
  <c r="D19" i="27"/>
  <c r="E19" i="27"/>
  <c r="S19" i="27" s="1"/>
  <c r="D20" i="27"/>
  <c r="E20" i="27"/>
  <c r="S20" i="27" s="1"/>
  <c r="D21" i="27"/>
  <c r="E21" i="27"/>
  <c r="S21" i="27" s="1"/>
  <c r="D22" i="27"/>
  <c r="E22" i="27"/>
  <c r="S22" i="27" s="1"/>
  <c r="D23" i="27"/>
  <c r="E23" i="27"/>
  <c r="S23" i="27" s="1"/>
  <c r="D24" i="27"/>
  <c r="E24" i="27"/>
  <c r="S24" i="27" s="1"/>
  <c r="D25" i="27"/>
  <c r="E25" i="27"/>
  <c r="S25" i="27" s="1"/>
  <c r="D26" i="27"/>
  <c r="E26" i="27"/>
  <c r="S26" i="27" s="1"/>
  <c r="D27" i="27"/>
  <c r="E27" i="27"/>
  <c r="S27" i="27" s="1"/>
  <c r="D28" i="27"/>
  <c r="E28" i="27"/>
  <c r="S28" i="27" s="1"/>
  <c r="D29" i="27"/>
  <c r="E29" i="27"/>
  <c r="S29" i="27" s="1"/>
  <c r="D30" i="27"/>
  <c r="E30" i="27"/>
  <c r="S30" i="27" s="1"/>
  <c r="D31" i="27"/>
  <c r="E31" i="27"/>
  <c r="S31" i="27" s="1"/>
  <c r="D32" i="27"/>
  <c r="E32" i="27"/>
  <c r="S32" i="27" s="1"/>
  <c r="D33" i="27"/>
  <c r="E33" i="27"/>
  <c r="S33" i="27" s="1"/>
  <c r="D34" i="27"/>
  <c r="E34" i="27"/>
  <c r="S34" i="27" s="1"/>
  <c r="D35" i="27"/>
  <c r="E35" i="27"/>
  <c r="S35" i="27" s="1"/>
  <c r="D36" i="27"/>
  <c r="E36" i="27"/>
  <c r="S36" i="27" s="1"/>
  <c r="D37" i="27"/>
  <c r="E37" i="27"/>
  <c r="S37" i="27" s="1"/>
  <c r="D38" i="27"/>
  <c r="E38" i="27"/>
  <c r="S38" i="27" s="1"/>
  <c r="D39" i="27"/>
  <c r="E39" i="27"/>
  <c r="S39" i="27" s="1"/>
  <c r="D40" i="27"/>
  <c r="E40" i="27"/>
  <c r="S40" i="27" s="1"/>
  <c r="D41" i="27"/>
  <c r="E41" i="27"/>
  <c r="S41" i="27" s="1"/>
  <c r="D42" i="27"/>
  <c r="E42" i="27"/>
  <c r="S42" i="27" s="1"/>
  <c r="D43" i="27"/>
  <c r="E43" i="27"/>
  <c r="S43" i="27" s="1"/>
  <c r="D44" i="27"/>
  <c r="E44" i="27"/>
  <c r="S44" i="27" s="1"/>
  <c r="D45" i="27"/>
  <c r="E45" i="27"/>
  <c r="S45" i="27" s="1"/>
  <c r="D46" i="27"/>
  <c r="E46" i="27"/>
  <c r="S46" i="27" s="1"/>
  <c r="D47" i="27"/>
  <c r="E47" i="27"/>
  <c r="S47" i="27" s="1"/>
  <c r="D48" i="27"/>
  <c r="E48" i="27"/>
  <c r="S48" i="27" s="1"/>
  <c r="D49" i="27"/>
  <c r="E49" i="27"/>
  <c r="S49" i="27" s="1"/>
  <c r="D50" i="27"/>
  <c r="E50" i="27"/>
  <c r="S50" i="27" s="1"/>
  <c r="D51" i="27"/>
  <c r="E51" i="27"/>
  <c r="S51" i="27" s="1"/>
  <c r="D52" i="27"/>
  <c r="E52" i="27"/>
  <c r="S52" i="27" s="1"/>
  <c r="D53" i="27"/>
  <c r="E53" i="27"/>
  <c r="S53" i="27" s="1"/>
  <c r="D54" i="27"/>
  <c r="E54" i="27"/>
  <c r="S54" i="27" s="1"/>
  <c r="D55" i="27"/>
  <c r="E55" i="27"/>
  <c r="S55" i="27" s="1"/>
  <c r="D56" i="27"/>
  <c r="E56" i="27"/>
  <c r="S56" i="27" s="1"/>
  <c r="D57" i="27"/>
  <c r="E57" i="27"/>
  <c r="S57" i="27" s="1"/>
  <c r="D58" i="27"/>
  <c r="E58" i="27"/>
  <c r="S58" i="27" s="1"/>
  <c r="D59" i="27"/>
  <c r="E59" i="27"/>
  <c r="S59" i="27" s="1"/>
  <c r="D60" i="27"/>
  <c r="E60" i="27"/>
  <c r="S60" i="27" s="1"/>
  <c r="D61" i="27"/>
  <c r="E61" i="27"/>
  <c r="S61" i="27" s="1"/>
  <c r="D62" i="27"/>
  <c r="E62" i="27"/>
  <c r="S62" i="27" s="1"/>
  <c r="D63" i="27"/>
  <c r="E63" i="27"/>
  <c r="S63" i="27" s="1"/>
  <c r="D64" i="27"/>
  <c r="E64" i="27"/>
  <c r="S64" i="27" s="1"/>
  <c r="D65" i="27"/>
  <c r="E65" i="27"/>
  <c r="S65" i="27" s="1"/>
  <c r="D66" i="27"/>
  <c r="E66" i="27"/>
  <c r="S66" i="27" s="1"/>
  <c r="D67" i="27"/>
  <c r="E67" i="27"/>
  <c r="S67" i="27" s="1"/>
  <c r="D68" i="27"/>
  <c r="E68" i="27"/>
  <c r="S68" i="27" s="1"/>
  <c r="D69" i="27"/>
  <c r="E69" i="27"/>
  <c r="S69" i="27" s="1"/>
  <c r="D70" i="27"/>
  <c r="E70" i="27"/>
  <c r="S70" i="27" s="1"/>
  <c r="D71" i="27"/>
  <c r="E71" i="27"/>
  <c r="S71" i="27" s="1"/>
  <c r="D72" i="27"/>
  <c r="E72" i="27"/>
  <c r="S72" i="27" s="1"/>
  <c r="D73" i="27"/>
  <c r="E73" i="27"/>
  <c r="S73" i="27" s="1"/>
  <c r="D74" i="27"/>
  <c r="E74" i="27"/>
  <c r="S74" i="27" s="1"/>
  <c r="D75" i="27"/>
  <c r="E75" i="27"/>
  <c r="S75" i="27" s="1"/>
  <c r="D76" i="27"/>
  <c r="E76" i="27"/>
  <c r="S76" i="27" s="1"/>
  <c r="D77" i="27"/>
  <c r="E77" i="27"/>
  <c r="S77" i="27" s="1"/>
  <c r="D78" i="27"/>
  <c r="E78" i="27"/>
  <c r="S78" i="27" s="1"/>
  <c r="D79" i="27"/>
  <c r="E79" i="27"/>
  <c r="S79" i="27" s="1"/>
  <c r="D80" i="27"/>
  <c r="E80" i="27"/>
  <c r="S80" i="27" s="1"/>
  <c r="D81" i="27"/>
  <c r="E81" i="27"/>
  <c r="S81" i="27" s="1"/>
  <c r="D82" i="27"/>
  <c r="E82" i="27"/>
  <c r="S82" i="27" s="1"/>
  <c r="D83" i="27"/>
  <c r="E83" i="27"/>
  <c r="S83" i="27" s="1"/>
  <c r="D84" i="27"/>
  <c r="E84" i="27"/>
  <c r="S84" i="27" s="1"/>
  <c r="D85" i="27"/>
  <c r="E85" i="27"/>
  <c r="S85" i="27" s="1"/>
  <c r="D86" i="27"/>
  <c r="E86" i="27"/>
  <c r="S86" i="27" s="1"/>
  <c r="D87" i="27"/>
  <c r="E87" i="27"/>
  <c r="S87" i="27" s="1"/>
  <c r="D88" i="27"/>
  <c r="E88" i="27"/>
  <c r="S88" i="27" s="1"/>
  <c r="D89" i="27"/>
  <c r="E89" i="27"/>
  <c r="S89" i="27" s="1"/>
  <c r="D90" i="27"/>
  <c r="E90" i="27"/>
  <c r="S90" i="27" s="1"/>
  <c r="D91" i="27"/>
  <c r="E91" i="27"/>
  <c r="S91" i="27" s="1"/>
  <c r="D92" i="27"/>
  <c r="E92" i="27"/>
  <c r="S92" i="27" s="1"/>
  <c r="D93" i="27"/>
  <c r="E93" i="27"/>
  <c r="S93" i="27" s="1"/>
  <c r="D94" i="27"/>
  <c r="E94" i="27"/>
  <c r="S94" i="27" s="1"/>
  <c r="D95" i="27"/>
  <c r="E95" i="27"/>
  <c r="S95" i="27" s="1"/>
  <c r="D96" i="27"/>
  <c r="E96" i="27"/>
  <c r="S96" i="27" s="1"/>
  <c r="D97" i="27"/>
  <c r="E97" i="27"/>
  <c r="S97" i="27" s="1"/>
  <c r="D98" i="27"/>
  <c r="E98" i="27"/>
  <c r="S98" i="27" s="1"/>
  <c r="D99" i="27"/>
  <c r="E99" i="27"/>
  <c r="S99" i="27" s="1"/>
  <c r="D100" i="27"/>
  <c r="E100" i="27"/>
  <c r="S100" i="27" s="1"/>
  <c r="D101" i="27"/>
  <c r="E101" i="27"/>
  <c r="S101" i="27" s="1"/>
  <c r="D102" i="27"/>
  <c r="E102" i="27"/>
  <c r="S102" i="27" s="1"/>
  <c r="D103" i="27"/>
  <c r="E103" i="27"/>
  <c r="S103" i="27" s="1"/>
  <c r="D104" i="27"/>
  <c r="E104" i="27"/>
  <c r="S104" i="27" s="1"/>
  <c r="D105" i="27"/>
  <c r="E105" i="27"/>
  <c r="S105" i="27" s="1"/>
  <c r="D106" i="27"/>
  <c r="E106" i="27"/>
  <c r="S106" i="27" s="1"/>
  <c r="D107" i="27"/>
  <c r="E107" i="27"/>
  <c r="S107" i="27" s="1"/>
  <c r="D108" i="27"/>
  <c r="E108" i="27"/>
  <c r="S108" i="27" s="1"/>
  <c r="D109" i="27"/>
  <c r="E109" i="27"/>
  <c r="S109" i="27" s="1"/>
  <c r="D110" i="27"/>
  <c r="E110" i="27"/>
  <c r="S110" i="27" s="1"/>
  <c r="D111" i="27"/>
  <c r="E111" i="27"/>
  <c r="S111" i="27" s="1"/>
  <c r="D112" i="27"/>
  <c r="E112" i="27"/>
  <c r="S112" i="27" s="1"/>
  <c r="D113" i="27"/>
  <c r="E113" i="27"/>
  <c r="S113" i="27" s="1"/>
  <c r="D114" i="27"/>
  <c r="E114" i="27"/>
  <c r="S114" i="27" s="1"/>
  <c r="D115" i="27"/>
  <c r="E115" i="27"/>
  <c r="S115" i="27" s="1"/>
  <c r="D116" i="27"/>
  <c r="E116" i="27"/>
  <c r="S116" i="27" s="1"/>
  <c r="D117" i="27"/>
  <c r="E117" i="27"/>
  <c r="S117" i="27" s="1"/>
  <c r="D118" i="27"/>
  <c r="E118" i="27"/>
  <c r="S118" i="27" s="1"/>
  <c r="D119" i="27"/>
  <c r="E119" i="27"/>
  <c r="S119" i="27" s="1"/>
  <c r="D120" i="27"/>
  <c r="E120" i="27"/>
  <c r="S120" i="27" s="1"/>
  <c r="D121" i="27"/>
  <c r="E121" i="27"/>
  <c r="S121" i="27" s="1"/>
  <c r="D122" i="27"/>
  <c r="E122" i="27"/>
  <c r="S122" i="27" s="1"/>
  <c r="D123" i="27"/>
  <c r="E123" i="27"/>
  <c r="S123" i="27" s="1"/>
  <c r="D124" i="27"/>
  <c r="E124" i="27"/>
  <c r="S124" i="27" s="1"/>
  <c r="D125" i="27"/>
  <c r="E125" i="27"/>
  <c r="S125" i="27" s="1"/>
  <c r="D126" i="27"/>
  <c r="E126" i="27"/>
  <c r="S126" i="27" s="1"/>
  <c r="D127" i="27"/>
  <c r="E127" i="27"/>
  <c r="S127" i="27" s="1"/>
  <c r="D128" i="27"/>
  <c r="E128" i="27"/>
  <c r="S128" i="27" s="1"/>
  <c r="D129" i="27"/>
  <c r="E129" i="27"/>
  <c r="S129" i="27" s="1"/>
  <c r="D130" i="27"/>
  <c r="E130" i="27"/>
  <c r="S130" i="27" s="1"/>
  <c r="D131" i="27"/>
  <c r="E131" i="27"/>
  <c r="S131" i="27" s="1"/>
  <c r="D132" i="27"/>
  <c r="E132" i="27"/>
  <c r="S132" i="27" s="1"/>
  <c r="D133" i="27"/>
  <c r="E133" i="27"/>
  <c r="S133" i="27" s="1"/>
  <c r="D134" i="27"/>
  <c r="E134" i="27"/>
  <c r="S134" i="27" s="1"/>
  <c r="D135" i="27"/>
  <c r="E135" i="27"/>
  <c r="S135" i="27" s="1"/>
  <c r="D136" i="27"/>
  <c r="E136" i="27"/>
  <c r="S136" i="27" s="1"/>
  <c r="D137" i="27"/>
  <c r="E137" i="27"/>
  <c r="S137" i="27" s="1"/>
  <c r="D138" i="27"/>
  <c r="E138" i="27"/>
  <c r="S138" i="27" s="1"/>
  <c r="D139" i="27"/>
  <c r="E139" i="27"/>
  <c r="S139" i="27" s="1"/>
  <c r="D140" i="27"/>
  <c r="E140" i="27"/>
  <c r="S140" i="27" s="1"/>
  <c r="D141" i="27"/>
  <c r="E141" i="27"/>
  <c r="S141" i="27" s="1"/>
  <c r="D142" i="27"/>
  <c r="E142" i="27"/>
  <c r="S142" i="27" s="1"/>
  <c r="D143" i="27"/>
  <c r="E143" i="27"/>
  <c r="S143" i="27" s="1"/>
  <c r="D144" i="27"/>
  <c r="E144" i="27"/>
  <c r="S144" i="27" s="1"/>
  <c r="D145" i="27"/>
  <c r="E145" i="27"/>
  <c r="S145" i="27" s="1"/>
  <c r="D146" i="27"/>
  <c r="E146" i="27"/>
  <c r="S146" i="27" s="1"/>
  <c r="D147" i="27"/>
  <c r="E147" i="27"/>
  <c r="S147" i="27" s="1"/>
  <c r="D148" i="27"/>
  <c r="E148" i="27"/>
  <c r="S148" i="27" s="1"/>
  <c r="D149" i="27"/>
  <c r="E149" i="27"/>
  <c r="S149" i="27" s="1"/>
  <c r="D150" i="27"/>
  <c r="E150" i="27"/>
  <c r="S150" i="27" s="1"/>
  <c r="D151" i="27"/>
  <c r="E151" i="27"/>
  <c r="S151" i="27" s="1"/>
  <c r="D152" i="27"/>
  <c r="E152" i="27"/>
  <c r="S152" i="27" s="1"/>
  <c r="D153" i="27"/>
  <c r="E153" i="27"/>
  <c r="S153" i="27" s="1"/>
  <c r="D154" i="27"/>
  <c r="E154" i="27"/>
  <c r="S154" i="27" s="1"/>
  <c r="D155" i="27"/>
  <c r="E155" i="27"/>
  <c r="S155" i="27" s="1"/>
  <c r="D156" i="27"/>
  <c r="E156" i="27"/>
  <c r="S156" i="27" s="1"/>
  <c r="D157" i="27"/>
  <c r="E157" i="27"/>
  <c r="S157" i="27" s="1"/>
  <c r="D158" i="27"/>
  <c r="E158" i="27"/>
  <c r="S158" i="27" s="1"/>
  <c r="D159" i="27"/>
  <c r="E159" i="27"/>
  <c r="S159" i="27" s="1"/>
  <c r="D160" i="27"/>
  <c r="E160" i="27"/>
  <c r="S160" i="27" s="1"/>
  <c r="D161" i="27"/>
  <c r="E161" i="27"/>
  <c r="S161" i="27" s="1"/>
  <c r="D162" i="27"/>
  <c r="E162" i="27"/>
  <c r="S162" i="27" s="1"/>
  <c r="D163" i="27"/>
  <c r="E163" i="27"/>
  <c r="S163" i="27" s="1"/>
  <c r="D164" i="27"/>
  <c r="E164" i="27"/>
  <c r="S164" i="27" s="1"/>
  <c r="D165" i="27"/>
  <c r="E165" i="27"/>
  <c r="S165" i="27" s="1"/>
  <c r="D166" i="27"/>
  <c r="E166" i="27"/>
  <c r="S166" i="27" s="1"/>
  <c r="D167" i="27"/>
  <c r="E167" i="27"/>
  <c r="S167" i="27" s="1"/>
  <c r="D168" i="27"/>
  <c r="E168" i="27"/>
  <c r="S168" i="27" s="1"/>
  <c r="D169" i="27"/>
  <c r="E169" i="27"/>
  <c r="S169" i="27" s="1"/>
  <c r="D170" i="27"/>
  <c r="E170" i="27"/>
  <c r="S170" i="27" s="1"/>
  <c r="D171" i="27"/>
  <c r="E171" i="27"/>
  <c r="S171" i="27" s="1"/>
  <c r="D172" i="27"/>
  <c r="E172" i="27"/>
  <c r="S172" i="27" s="1"/>
  <c r="D173" i="27"/>
  <c r="E173" i="27"/>
  <c r="S173" i="27" s="1"/>
  <c r="D174" i="27"/>
  <c r="E174" i="27"/>
  <c r="S174" i="27" s="1"/>
  <c r="D175" i="27"/>
  <c r="E175" i="27"/>
  <c r="S175" i="27" s="1"/>
  <c r="D176" i="27"/>
  <c r="E176" i="27"/>
  <c r="S176" i="27" s="1"/>
  <c r="D177" i="27"/>
  <c r="E177" i="27"/>
  <c r="S177" i="27" s="1"/>
  <c r="D178" i="27"/>
  <c r="E178" i="27"/>
  <c r="S178" i="27" s="1"/>
  <c r="D179" i="27"/>
  <c r="E179" i="27"/>
  <c r="S179" i="27" s="1"/>
  <c r="D180" i="27"/>
  <c r="E180" i="27"/>
  <c r="S180" i="27" s="1"/>
  <c r="D181" i="27"/>
  <c r="E181" i="27"/>
  <c r="S181" i="27" s="1"/>
  <c r="D182" i="27"/>
  <c r="E182" i="27"/>
  <c r="S182" i="27" s="1"/>
  <c r="D183" i="27"/>
  <c r="E183" i="27"/>
  <c r="S183" i="27" s="1"/>
  <c r="D184" i="27"/>
  <c r="E184" i="27"/>
  <c r="S184" i="27" s="1"/>
  <c r="D185" i="27"/>
  <c r="E185" i="27"/>
  <c r="S185" i="27" s="1"/>
  <c r="D186" i="27"/>
  <c r="E186" i="27"/>
  <c r="S186" i="27" s="1"/>
  <c r="D187" i="27"/>
  <c r="E187" i="27"/>
  <c r="S187" i="27" s="1"/>
  <c r="D188" i="27"/>
  <c r="E188" i="27"/>
  <c r="S188" i="27" s="1"/>
  <c r="D189" i="27"/>
  <c r="E189" i="27"/>
  <c r="S189" i="27" s="1"/>
  <c r="D190" i="27"/>
  <c r="E190" i="27"/>
  <c r="S190" i="27" s="1"/>
  <c r="D191" i="27"/>
  <c r="E191" i="27"/>
  <c r="S191" i="27" s="1"/>
  <c r="D192" i="27"/>
  <c r="E192" i="27"/>
  <c r="S192" i="27" s="1"/>
  <c r="D193" i="27"/>
  <c r="E193" i="27"/>
  <c r="S193" i="27" s="1"/>
  <c r="D194" i="27"/>
  <c r="E194" i="27"/>
  <c r="S194" i="27" s="1"/>
  <c r="D195" i="27"/>
  <c r="E195" i="27"/>
  <c r="S195" i="27" s="1"/>
  <c r="D196" i="27"/>
  <c r="E196" i="27"/>
  <c r="S196" i="27" s="1"/>
  <c r="D197" i="27"/>
  <c r="E197" i="27"/>
  <c r="S197" i="27" s="1"/>
  <c r="D198" i="27"/>
  <c r="E198" i="27"/>
  <c r="S198" i="27" s="1"/>
  <c r="D199" i="27"/>
  <c r="E199" i="27"/>
  <c r="S199" i="27" s="1"/>
  <c r="D200" i="27"/>
  <c r="E200" i="27"/>
  <c r="S200" i="27" s="1"/>
  <c r="D201" i="27"/>
  <c r="E201" i="27"/>
  <c r="S201" i="27" s="1"/>
  <c r="D202" i="27"/>
  <c r="E202" i="27"/>
  <c r="S202" i="27" s="1"/>
  <c r="D203" i="27"/>
  <c r="E203" i="27"/>
  <c r="S203" i="27" s="1"/>
  <c r="D204" i="27"/>
  <c r="E204" i="27"/>
  <c r="S204" i="27" s="1"/>
  <c r="D205" i="27"/>
  <c r="E205" i="27"/>
  <c r="S205" i="27" s="1"/>
  <c r="D206" i="27"/>
  <c r="E206" i="27"/>
  <c r="S206" i="27" s="1"/>
  <c r="D207" i="27"/>
  <c r="E207" i="27"/>
  <c r="S207" i="27" s="1"/>
  <c r="D208" i="27"/>
  <c r="E208" i="27"/>
  <c r="S208" i="27" s="1"/>
  <c r="D209" i="27"/>
  <c r="E209" i="27"/>
  <c r="S209" i="27" s="1"/>
  <c r="D210" i="27"/>
  <c r="E210" i="27"/>
  <c r="S210" i="27" s="1"/>
  <c r="D211" i="27"/>
  <c r="E211" i="27"/>
  <c r="S211" i="27" s="1"/>
  <c r="D212" i="27"/>
  <c r="E212" i="27"/>
  <c r="S212" i="27" s="1"/>
  <c r="D213" i="27"/>
  <c r="E213" i="27"/>
  <c r="S213" i="27" s="1"/>
  <c r="D214" i="27"/>
  <c r="E214" i="27"/>
  <c r="S214" i="27" s="1"/>
  <c r="D215" i="27"/>
  <c r="E215" i="27"/>
  <c r="S215" i="27" s="1"/>
  <c r="D216" i="27"/>
  <c r="E216" i="27"/>
  <c r="S216" i="27" s="1"/>
  <c r="D217" i="27"/>
  <c r="E217" i="27"/>
  <c r="S217" i="27" s="1"/>
  <c r="D218" i="27"/>
  <c r="E218" i="27"/>
  <c r="S218" i="27" s="1"/>
  <c r="D219" i="27"/>
  <c r="E219" i="27"/>
  <c r="S219" i="27" s="1"/>
  <c r="D220" i="27"/>
  <c r="E220" i="27"/>
  <c r="S220" i="27" s="1"/>
  <c r="D221" i="27"/>
  <c r="E221" i="27"/>
  <c r="S221" i="27" s="1"/>
  <c r="D222" i="27"/>
  <c r="E222" i="27"/>
  <c r="S222" i="27" s="1"/>
  <c r="D223" i="27"/>
  <c r="E223" i="27"/>
  <c r="S223" i="27" s="1"/>
  <c r="D224" i="27"/>
  <c r="E224" i="27"/>
  <c r="S224" i="27" s="1"/>
  <c r="D225" i="27"/>
  <c r="E225" i="27"/>
  <c r="S225" i="27" s="1"/>
  <c r="D226" i="27"/>
  <c r="E226" i="27"/>
  <c r="S226" i="27" s="1"/>
  <c r="D227" i="27"/>
  <c r="E227" i="27"/>
  <c r="S227" i="27" s="1"/>
  <c r="D228" i="27"/>
  <c r="E228" i="27"/>
  <c r="S228" i="27" s="1"/>
  <c r="D229" i="27"/>
  <c r="E229" i="27"/>
  <c r="S229" i="27" s="1"/>
  <c r="D230" i="27"/>
  <c r="E230" i="27"/>
  <c r="S230" i="27" s="1"/>
  <c r="D231" i="27"/>
  <c r="E231" i="27"/>
  <c r="S231" i="27" s="1"/>
  <c r="D232" i="27"/>
  <c r="E232" i="27"/>
  <c r="S232" i="27" s="1"/>
  <c r="D233" i="27"/>
  <c r="E233" i="27"/>
  <c r="S233" i="27" s="1"/>
  <c r="D234" i="27"/>
  <c r="E234" i="27"/>
  <c r="S234" i="27" s="1"/>
  <c r="D235" i="27"/>
  <c r="E235" i="27"/>
  <c r="S235" i="27" s="1"/>
  <c r="D236" i="27"/>
  <c r="E236" i="27"/>
  <c r="S236" i="27" s="1"/>
  <c r="D237" i="27"/>
  <c r="E237" i="27"/>
  <c r="S237" i="27" s="1"/>
  <c r="D238" i="27"/>
  <c r="E238" i="27"/>
  <c r="S238" i="27" s="1"/>
  <c r="D239" i="27"/>
  <c r="E239" i="27"/>
  <c r="S239" i="27" s="1"/>
  <c r="D240" i="27"/>
  <c r="E240" i="27"/>
  <c r="S240" i="27" s="1"/>
  <c r="D241" i="27"/>
  <c r="E241" i="27"/>
  <c r="S241" i="27" s="1"/>
  <c r="D242" i="27"/>
  <c r="E242" i="27"/>
  <c r="S242" i="27" s="1"/>
  <c r="D243" i="27"/>
  <c r="E243" i="27"/>
  <c r="S243" i="27" s="1"/>
  <c r="D244" i="27"/>
  <c r="E244" i="27"/>
  <c r="S244" i="27" s="1"/>
  <c r="D245" i="27"/>
  <c r="E245" i="27"/>
  <c r="S245" i="27" s="1"/>
  <c r="D246" i="27"/>
  <c r="E246" i="27"/>
  <c r="S246" i="27" s="1"/>
  <c r="D247" i="27"/>
  <c r="E247" i="27"/>
  <c r="S247" i="27" s="1"/>
  <c r="D248" i="27"/>
  <c r="E248" i="27"/>
  <c r="S248" i="27" s="1"/>
  <c r="D249" i="27"/>
  <c r="E249" i="27"/>
  <c r="S249" i="27" s="1"/>
  <c r="D250" i="27"/>
  <c r="E250" i="27"/>
  <c r="S250" i="27" s="1"/>
  <c r="D251" i="27"/>
  <c r="E251" i="27"/>
  <c r="S251" i="27" s="1"/>
  <c r="D252" i="27"/>
  <c r="E252" i="27"/>
  <c r="S252" i="27" s="1"/>
  <c r="D253" i="27"/>
  <c r="E253" i="27"/>
  <c r="S253" i="27" s="1"/>
  <c r="D254" i="27"/>
  <c r="E254" i="27"/>
  <c r="S254" i="27" s="1"/>
  <c r="D255" i="27"/>
  <c r="E255" i="27"/>
  <c r="S255" i="27" s="1"/>
  <c r="D256" i="27"/>
  <c r="E256" i="27"/>
  <c r="S256" i="27" s="1"/>
  <c r="D257" i="27"/>
  <c r="E257" i="27"/>
  <c r="S257" i="27" s="1"/>
  <c r="D258" i="27"/>
  <c r="E258" i="27"/>
  <c r="S258" i="27" s="1"/>
  <c r="D259" i="27"/>
  <c r="E259" i="27"/>
  <c r="S259" i="27" s="1"/>
  <c r="D260" i="27"/>
  <c r="E260" i="27"/>
  <c r="S260" i="27" s="1"/>
  <c r="D261" i="27"/>
  <c r="E261" i="27"/>
  <c r="S261" i="27" s="1"/>
  <c r="D262" i="27"/>
  <c r="E262" i="27"/>
  <c r="S262" i="27" s="1"/>
  <c r="D263" i="27"/>
  <c r="E263" i="27"/>
  <c r="S263" i="27" s="1"/>
  <c r="D264" i="27"/>
  <c r="E264" i="27"/>
  <c r="S264" i="27" s="1"/>
  <c r="D265" i="27"/>
  <c r="E265" i="27"/>
  <c r="S265" i="27" s="1"/>
  <c r="D266" i="27"/>
  <c r="E266" i="27"/>
  <c r="S266" i="27" s="1"/>
  <c r="D267" i="27"/>
  <c r="E267" i="27"/>
  <c r="S267" i="27" s="1"/>
  <c r="E7" i="27"/>
  <c r="S7" i="27" s="1"/>
  <c r="D7" i="27"/>
  <c r="D8" i="25"/>
  <c r="E8" i="25"/>
  <c r="S8" i="25" s="1"/>
  <c r="D9" i="25"/>
  <c r="E9" i="25"/>
  <c r="S9" i="25" s="1"/>
  <c r="D10" i="25"/>
  <c r="E10" i="25"/>
  <c r="S10" i="25" s="1"/>
  <c r="D11" i="25"/>
  <c r="E11" i="25"/>
  <c r="S11" i="25" s="1"/>
  <c r="D12" i="25"/>
  <c r="E12" i="25"/>
  <c r="S12" i="25" s="1"/>
  <c r="D13" i="25"/>
  <c r="E13" i="25"/>
  <c r="S13" i="25" s="1"/>
  <c r="D14" i="25"/>
  <c r="E14" i="25"/>
  <c r="S14" i="25" s="1"/>
  <c r="D15" i="25"/>
  <c r="E15" i="25"/>
  <c r="S15" i="25" s="1"/>
  <c r="D16" i="25"/>
  <c r="E16" i="25"/>
  <c r="S16" i="25" s="1"/>
  <c r="D17" i="25"/>
  <c r="E17" i="25"/>
  <c r="S17" i="25" s="1"/>
  <c r="D18" i="25"/>
  <c r="E18" i="25"/>
  <c r="S18" i="25" s="1"/>
  <c r="D19" i="25"/>
  <c r="E19" i="25"/>
  <c r="S19" i="25" s="1"/>
  <c r="D20" i="25"/>
  <c r="E20" i="25"/>
  <c r="S20" i="25" s="1"/>
  <c r="D21" i="25"/>
  <c r="E21" i="25"/>
  <c r="S21" i="25" s="1"/>
  <c r="D22" i="25"/>
  <c r="E22" i="25"/>
  <c r="S22" i="25" s="1"/>
  <c r="D23" i="25"/>
  <c r="E23" i="25"/>
  <c r="S23" i="25" s="1"/>
  <c r="D24" i="25"/>
  <c r="E24" i="25"/>
  <c r="S24" i="25" s="1"/>
  <c r="D25" i="25"/>
  <c r="E25" i="25"/>
  <c r="S25" i="25" s="1"/>
  <c r="D26" i="25"/>
  <c r="E26" i="25"/>
  <c r="S26" i="25" s="1"/>
  <c r="D27" i="25"/>
  <c r="E27" i="25"/>
  <c r="S27" i="25" s="1"/>
  <c r="D28" i="25"/>
  <c r="E28" i="25"/>
  <c r="S28" i="25" s="1"/>
  <c r="D29" i="25"/>
  <c r="E29" i="25"/>
  <c r="S29" i="25" s="1"/>
  <c r="D30" i="25"/>
  <c r="E30" i="25"/>
  <c r="S30" i="25" s="1"/>
  <c r="D31" i="25"/>
  <c r="E31" i="25"/>
  <c r="S31" i="25" s="1"/>
  <c r="D32" i="25"/>
  <c r="E32" i="25"/>
  <c r="S32" i="25" s="1"/>
  <c r="D33" i="25"/>
  <c r="E33" i="25"/>
  <c r="S33" i="25" s="1"/>
  <c r="D34" i="25"/>
  <c r="E34" i="25"/>
  <c r="S34" i="25" s="1"/>
  <c r="D35" i="25"/>
  <c r="E35" i="25"/>
  <c r="S35" i="25" s="1"/>
  <c r="D36" i="25"/>
  <c r="E36" i="25"/>
  <c r="S36" i="25" s="1"/>
  <c r="D37" i="25"/>
  <c r="E37" i="25"/>
  <c r="S37" i="25" s="1"/>
  <c r="D38" i="25"/>
  <c r="E38" i="25"/>
  <c r="S38" i="25" s="1"/>
  <c r="D39" i="25"/>
  <c r="E39" i="25"/>
  <c r="S39" i="25" s="1"/>
  <c r="D40" i="25"/>
  <c r="E40" i="25"/>
  <c r="S40" i="25" s="1"/>
  <c r="D41" i="25"/>
  <c r="E41" i="25"/>
  <c r="S41" i="25" s="1"/>
  <c r="D42" i="25"/>
  <c r="E42" i="25"/>
  <c r="S42" i="25" s="1"/>
  <c r="D43" i="25"/>
  <c r="E43" i="25"/>
  <c r="S43" i="25" s="1"/>
  <c r="D44" i="25"/>
  <c r="E44" i="25"/>
  <c r="S44" i="25" s="1"/>
  <c r="D45" i="25"/>
  <c r="E45" i="25"/>
  <c r="S45" i="25" s="1"/>
  <c r="D46" i="25"/>
  <c r="E46" i="25"/>
  <c r="S46" i="25" s="1"/>
  <c r="D47" i="25"/>
  <c r="E47" i="25"/>
  <c r="S47" i="25" s="1"/>
  <c r="D48" i="25"/>
  <c r="E48" i="25"/>
  <c r="S48" i="25" s="1"/>
  <c r="D49" i="25"/>
  <c r="E49" i="25"/>
  <c r="S49" i="25" s="1"/>
  <c r="D50" i="25"/>
  <c r="E50" i="25"/>
  <c r="S50" i="25" s="1"/>
  <c r="D51" i="25"/>
  <c r="E51" i="25"/>
  <c r="S51" i="25" s="1"/>
  <c r="D52" i="25"/>
  <c r="E52" i="25"/>
  <c r="S52" i="25" s="1"/>
  <c r="D53" i="25"/>
  <c r="E53" i="25"/>
  <c r="S53" i="25" s="1"/>
  <c r="D54" i="25"/>
  <c r="E54" i="25"/>
  <c r="S54" i="25" s="1"/>
  <c r="D55" i="25"/>
  <c r="E55" i="25"/>
  <c r="S55" i="25" s="1"/>
  <c r="D56" i="25"/>
  <c r="E56" i="25"/>
  <c r="S56" i="25" s="1"/>
  <c r="D57" i="25"/>
  <c r="E57" i="25"/>
  <c r="S57" i="25" s="1"/>
  <c r="D58" i="25"/>
  <c r="E58" i="25"/>
  <c r="S58" i="25" s="1"/>
  <c r="D59" i="25"/>
  <c r="E59" i="25"/>
  <c r="S59" i="25" s="1"/>
  <c r="D60" i="25"/>
  <c r="E60" i="25"/>
  <c r="S60" i="25" s="1"/>
  <c r="D61" i="25"/>
  <c r="E61" i="25"/>
  <c r="S61" i="25" s="1"/>
  <c r="D62" i="25"/>
  <c r="E62" i="25"/>
  <c r="S62" i="25" s="1"/>
  <c r="D63" i="25"/>
  <c r="E63" i="25"/>
  <c r="S63" i="25" s="1"/>
  <c r="D64" i="25"/>
  <c r="E64" i="25"/>
  <c r="S64" i="25" s="1"/>
  <c r="D65" i="25"/>
  <c r="E65" i="25"/>
  <c r="S65" i="25" s="1"/>
  <c r="D66" i="25"/>
  <c r="E66" i="25"/>
  <c r="S66" i="25" s="1"/>
  <c r="D67" i="25"/>
  <c r="E67" i="25"/>
  <c r="S67" i="25" s="1"/>
  <c r="D68" i="25"/>
  <c r="E68" i="25"/>
  <c r="S68" i="25" s="1"/>
  <c r="D69" i="25"/>
  <c r="E69" i="25"/>
  <c r="S69" i="25" s="1"/>
  <c r="D70" i="25"/>
  <c r="E70" i="25"/>
  <c r="S70" i="25" s="1"/>
  <c r="D71" i="25"/>
  <c r="E71" i="25"/>
  <c r="S71" i="25" s="1"/>
  <c r="D72" i="25"/>
  <c r="E72" i="25"/>
  <c r="S72" i="25" s="1"/>
  <c r="D73" i="25"/>
  <c r="E73" i="25"/>
  <c r="S73" i="25" s="1"/>
  <c r="D74" i="25"/>
  <c r="E74" i="25"/>
  <c r="S74" i="25" s="1"/>
  <c r="D75" i="25"/>
  <c r="E75" i="25"/>
  <c r="S75" i="25" s="1"/>
  <c r="D76" i="25"/>
  <c r="E76" i="25"/>
  <c r="S76" i="25" s="1"/>
  <c r="D77" i="25"/>
  <c r="E77" i="25"/>
  <c r="S77" i="25" s="1"/>
  <c r="D78" i="25"/>
  <c r="E78" i="25"/>
  <c r="S78" i="25" s="1"/>
  <c r="D79" i="25"/>
  <c r="E79" i="25"/>
  <c r="S79" i="25" s="1"/>
  <c r="D80" i="25"/>
  <c r="E80" i="25"/>
  <c r="S80" i="25" s="1"/>
  <c r="D81" i="25"/>
  <c r="E81" i="25"/>
  <c r="S81" i="25" s="1"/>
  <c r="D82" i="25"/>
  <c r="E82" i="25"/>
  <c r="S82" i="25" s="1"/>
  <c r="D83" i="25"/>
  <c r="E83" i="25"/>
  <c r="S83" i="25" s="1"/>
  <c r="D84" i="25"/>
  <c r="E84" i="25"/>
  <c r="S84" i="25" s="1"/>
  <c r="D85" i="25"/>
  <c r="E85" i="25"/>
  <c r="S85" i="25" s="1"/>
  <c r="D86" i="25"/>
  <c r="E86" i="25"/>
  <c r="S86" i="25" s="1"/>
  <c r="D87" i="25"/>
  <c r="E87" i="25"/>
  <c r="S87" i="25" s="1"/>
  <c r="D88" i="25"/>
  <c r="E88" i="25"/>
  <c r="S88" i="25" s="1"/>
  <c r="D89" i="25"/>
  <c r="E89" i="25"/>
  <c r="S89" i="25" s="1"/>
  <c r="D90" i="25"/>
  <c r="E90" i="25"/>
  <c r="S90" i="25" s="1"/>
  <c r="D91" i="25"/>
  <c r="E91" i="25"/>
  <c r="S91" i="25" s="1"/>
  <c r="D92" i="25"/>
  <c r="E92" i="25"/>
  <c r="S92" i="25" s="1"/>
  <c r="D93" i="25"/>
  <c r="E93" i="25"/>
  <c r="S93" i="25" s="1"/>
  <c r="D94" i="25"/>
  <c r="E94" i="25"/>
  <c r="S94" i="25" s="1"/>
  <c r="D95" i="25"/>
  <c r="E95" i="25"/>
  <c r="S95" i="25" s="1"/>
  <c r="D96" i="25"/>
  <c r="E96" i="25"/>
  <c r="S96" i="25" s="1"/>
  <c r="D97" i="25"/>
  <c r="E97" i="25"/>
  <c r="S97" i="25" s="1"/>
  <c r="D98" i="25"/>
  <c r="E98" i="25"/>
  <c r="S98" i="25" s="1"/>
  <c r="D99" i="25"/>
  <c r="E99" i="25"/>
  <c r="S99" i="25" s="1"/>
  <c r="D100" i="25"/>
  <c r="E100" i="25"/>
  <c r="S100" i="25" s="1"/>
  <c r="D101" i="25"/>
  <c r="E101" i="25"/>
  <c r="S101" i="25" s="1"/>
  <c r="D102" i="25"/>
  <c r="E102" i="25"/>
  <c r="S102" i="25" s="1"/>
  <c r="D103" i="25"/>
  <c r="E103" i="25"/>
  <c r="S103" i="25" s="1"/>
  <c r="D104" i="25"/>
  <c r="E104" i="25"/>
  <c r="S104" i="25" s="1"/>
  <c r="D105" i="25"/>
  <c r="E105" i="25"/>
  <c r="S105" i="25" s="1"/>
  <c r="D106" i="25"/>
  <c r="E106" i="25"/>
  <c r="S106" i="25" s="1"/>
  <c r="D107" i="25"/>
  <c r="E107" i="25"/>
  <c r="S107" i="25" s="1"/>
  <c r="D108" i="25"/>
  <c r="E108" i="25"/>
  <c r="S108" i="25" s="1"/>
  <c r="D109" i="25"/>
  <c r="E109" i="25"/>
  <c r="S109" i="25" s="1"/>
  <c r="D110" i="25"/>
  <c r="E110" i="25"/>
  <c r="S110" i="25" s="1"/>
  <c r="D111" i="25"/>
  <c r="E111" i="25"/>
  <c r="S111" i="25" s="1"/>
  <c r="D112" i="25"/>
  <c r="E112" i="25"/>
  <c r="S112" i="25" s="1"/>
  <c r="D113" i="25"/>
  <c r="E113" i="25"/>
  <c r="S113" i="25" s="1"/>
  <c r="D114" i="25"/>
  <c r="E114" i="25"/>
  <c r="S114" i="25" s="1"/>
  <c r="D115" i="25"/>
  <c r="E115" i="25"/>
  <c r="S115" i="25" s="1"/>
  <c r="D116" i="25"/>
  <c r="E116" i="25"/>
  <c r="S116" i="25" s="1"/>
  <c r="D117" i="25"/>
  <c r="E117" i="25"/>
  <c r="S117" i="25" s="1"/>
  <c r="D118" i="25"/>
  <c r="E118" i="25"/>
  <c r="S118" i="25" s="1"/>
  <c r="D119" i="25"/>
  <c r="E119" i="25"/>
  <c r="S119" i="25" s="1"/>
  <c r="D120" i="25"/>
  <c r="E120" i="25"/>
  <c r="S120" i="25" s="1"/>
  <c r="D121" i="25"/>
  <c r="E121" i="25"/>
  <c r="S121" i="25" s="1"/>
  <c r="D122" i="25"/>
  <c r="E122" i="25"/>
  <c r="S122" i="25" s="1"/>
  <c r="D123" i="25"/>
  <c r="E123" i="25"/>
  <c r="S123" i="25" s="1"/>
  <c r="D124" i="25"/>
  <c r="E124" i="25"/>
  <c r="S124" i="25" s="1"/>
  <c r="D125" i="25"/>
  <c r="E125" i="25"/>
  <c r="S125" i="25" s="1"/>
  <c r="D126" i="25"/>
  <c r="E126" i="25"/>
  <c r="S126" i="25" s="1"/>
  <c r="D127" i="25"/>
  <c r="E127" i="25"/>
  <c r="S127" i="25" s="1"/>
  <c r="D128" i="25"/>
  <c r="E128" i="25"/>
  <c r="S128" i="25" s="1"/>
  <c r="D129" i="25"/>
  <c r="E129" i="25"/>
  <c r="S129" i="25" s="1"/>
  <c r="D130" i="25"/>
  <c r="E130" i="25"/>
  <c r="S130" i="25" s="1"/>
  <c r="D131" i="25"/>
  <c r="E131" i="25"/>
  <c r="S131" i="25" s="1"/>
  <c r="D132" i="25"/>
  <c r="E132" i="25"/>
  <c r="S132" i="25" s="1"/>
  <c r="D133" i="25"/>
  <c r="E133" i="25"/>
  <c r="S133" i="25" s="1"/>
  <c r="D134" i="25"/>
  <c r="E134" i="25"/>
  <c r="S134" i="25" s="1"/>
  <c r="D135" i="25"/>
  <c r="E135" i="25"/>
  <c r="S135" i="25" s="1"/>
  <c r="D136" i="25"/>
  <c r="E136" i="25"/>
  <c r="S136" i="25" s="1"/>
  <c r="D137" i="25"/>
  <c r="E137" i="25"/>
  <c r="S137" i="25" s="1"/>
  <c r="D138" i="25"/>
  <c r="E138" i="25"/>
  <c r="S138" i="25" s="1"/>
  <c r="D139" i="25"/>
  <c r="E139" i="25"/>
  <c r="S139" i="25" s="1"/>
  <c r="D140" i="25"/>
  <c r="E140" i="25"/>
  <c r="S140" i="25" s="1"/>
  <c r="D141" i="25"/>
  <c r="E141" i="25"/>
  <c r="S141" i="25" s="1"/>
  <c r="D142" i="25"/>
  <c r="E142" i="25"/>
  <c r="S142" i="25" s="1"/>
  <c r="D143" i="25"/>
  <c r="E143" i="25"/>
  <c r="S143" i="25" s="1"/>
  <c r="D144" i="25"/>
  <c r="E144" i="25"/>
  <c r="S144" i="25" s="1"/>
  <c r="D145" i="25"/>
  <c r="E145" i="25"/>
  <c r="S145" i="25" s="1"/>
  <c r="D146" i="25"/>
  <c r="E146" i="25"/>
  <c r="S146" i="25" s="1"/>
  <c r="D147" i="25"/>
  <c r="E147" i="25"/>
  <c r="S147" i="25" s="1"/>
  <c r="D148" i="25"/>
  <c r="E148" i="25"/>
  <c r="S148" i="25" s="1"/>
  <c r="D149" i="25"/>
  <c r="E149" i="25"/>
  <c r="S149" i="25" s="1"/>
  <c r="D150" i="25"/>
  <c r="E150" i="25"/>
  <c r="S150" i="25" s="1"/>
  <c r="D151" i="25"/>
  <c r="E151" i="25"/>
  <c r="S151" i="25" s="1"/>
  <c r="D152" i="25"/>
  <c r="E152" i="25"/>
  <c r="S152" i="25" s="1"/>
  <c r="D153" i="25"/>
  <c r="E153" i="25"/>
  <c r="S153" i="25" s="1"/>
  <c r="D154" i="25"/>
  <c r="E154" i="25"/>
  <c r="S154" i="25" s="1"/>
  <c r="D155" i="25"/>
  <c r="E155" i="25"/>
  <c r="S155" i="25" s="1"/>
  <c r="D156" i="25"/>
  <c r="E156" i="25"/>
  <c r="S156" i="25" s="1"/>
  <c r="D157" i="25"/>
  <c r="E157" i="25"/>
  <c r="S157" i="25" s="1"/>
  <c r="D158" i="25"/>
  <c r="E158" i="25"/>
  <c r="S158" i="25" s="1"/>
  <c r="D159" i="25"/>
  <c r="E159" i="25"/>
  <c r="S159" i="25" s="1"/>
  <c r="D160" i="25"/>
  <c r="E160" i="25"/>
  <c r="S160" i="25" s="1"/>
  <c r="D161" i="25"/>
  <c r="E161" i="25"/>
  <c r="S161" i="25" s="1"/>
  <c r="D162" i="25"/>
  <c r="E162" i="25"/>
  <c r="S162" i="25" s="1"/>
  <c r="D163" i="25"/>
  <c r="E163" i="25"/>
  <c r="S163" i="25" s="1"/>
  <c r="D164" i="25"/>
  <c r="E164" i="25"/>
  <c r="S164" i="25" s="1"/>
  <c r="D165" i="25"/>
  <c r="E165" i="25"/>
  <c r="S165" i="25" s="1"/>
  <c r="D166" i="25"/>
  <c r="E166" i="25"/>
  <c r="S166" i="25" s="1"/>
  <c r="D167" i="25"/>
  <c r="E167" i="25"/>
  <c r="S167" i="25" s="1"/>
  <c r="D168" i="25"/>
  <c r="E168" i="25"/>
  <c r="S168" i="25" s="1"/>
  <c r="D169" i="25"/>
  <c r="E169" i="25"/>
  <c r="S169" i="25" s="1"/>
  <c r="D170" i="25"/>
  <c r="E170" i="25"/>
  <c r="S170" i="25" s="1"/>
  <c r="D171" i="25"/>
  <c r="E171" i="25"/>
  <c r="S171" i="25" s="1"/>
  <c r="D172" i="25"/>
  <c r="E172" i="25"/>
  <c r="S172" i="25" s="1"/>
  <c r="D173" i="25"/>
  <c r="E173" i="25"/>
  <c r="S173" i="25" s="1"/>
  <c r="D174" i="25"/>
  <c r="E174" i="25"/>
  <c r="S174" i="25" s="1"/>
  <c r="D175" i="25"/>
  <c r="E175" i="25"/>
  <c r="S175" i="25" s="1"/>
  <c r="D176" i="25"/>
  <c r="E176" i="25"/>
  <c r="S176" i="25" s="1"/>
  <c r="D177" i="25"/>
  <c r="E177" i="25"/>
  <c r="S177" i="25" s="1"/>
  <c r="D178" i="25"/>
  <c r="E178" i="25"/>
  <c r="S178" i="25" s="1"/>
  <c r="D179" i="25"/>
  <c r="E179" i="25"/>
  <c r="S179" i="25" s="1"/>
  <c r="D180" i="25"/>
  <c r="E180" i="25"/>
  <c r="S180" i="25" s="1"/>
  <c r="D181" i="25"/>
  <c r="E181" i="25"/>
  <c r="S181" i="25" s="1"/>
  <c r="D182" i="25"/>
  <c r="E182" i="25"/>
  <c r="S182" i="25" s="1"/>
  <c r="D183" i="25"/>
  <c r="E183" i="25"/>
  <c r="S183" i="25" s="1"/>
  <c r="D184" i="25"/>
  <c r="E184" i="25"/>
  <c r="S184" i="25" s="1"/>
  <c r="D185" i="25"/>
  <c r="E185" i="25"/>
  <c r="S185" i="25" s="1"/>
  <c r="D186" i="25"/>
  <c r="E186" i="25"/>
  <c r="S186" i="25" s="1"/>
  <c r="D187" i="25"/>
  <c r="E187" i="25"/>
  <c r="S187" i="25" s="1"/>
  <c r="D188" i="25"/>
  <c r="E188" i="25"/>
  <c r="S188" i="25" s="1"/>
  <c r="D189" i="25"/>
  <c r="E189" i="25"/>
  <c r="S189" i="25" s="1"/>
  <c r="D190" i="25"/>
  <c r="E190" i="25"/>
  <c r="S190" i="25" s="1"/>
  <c r="D191" i="25"/>
  <c r="E191" i="25"/>
  <c r="S191" i="25" s="1"/>
  <c r="D192" i="25"/>
  <c r="E192" i="25"/>
  <c r="S192" i="25" s="1"/>
  <c r="D193" i="25"/>
  <c r="E193" i="25"/>
  <c r="S193" i="25" s="1"/>
  <c r="D194" i="25"/>
  <c r="E194" i="25"/>
  <c r="S194" i="25" s="1"/>
  <c r="D195" i="25"/>
  <c r="E195" i="25"/>
  <c r="S195" i="25" s="1"/>
  <c r="D196" i="25"/>
  <c r="E196" i="25"/>
  <c r="S196" i="25" s="1"/>
  <c r="D197" i="25"/>
  <c r="E197" i="25"/>
  <c r="S197" i="25" s="1"/>
  <c r="D198" i="25"/>
  <c r="E198" i="25"/>
  <c r="S198" i="25" s="1"/>
  <c r="D199" i="25"/>
  <c r="E199" i="25"/>
  <c r="S199" i="25" s="1"/>
  <c r="D200" i="25"/>
  <c r="E200" i="25"/>
  <c r="S200" i="25" s="1"/>
  <c r="D201" i="25"/>
  <c r="E201" i="25"/>
  <c r="S201" i="25" s="1"/>
  <c r="D202" i="25"/>
  <c r="E202" i="25"/>
  <c r="S202" i="25" s="1"/>
  <c r="D203" i="25"/>
  <c r="E203" i="25"/>
  <c r="S203" i="25" s="1"/>
  <c r="D204" i="25"/>
  <c r="E204" i="25"/>
  <c r="S204" i="25" s="1"/>
  <c r="D205" i="25"/>
  <c r="E205" i="25"/>
  <c r="S205" i="25" s="1"/>
  <c r="D206" i="25"/>
  <c r="E206" i="25"/>
  <c r="S206" i="25" s="1"/>
  <c r="D207" i="25"/>
  <c r="E207" i="25"/>
  <c r="S207" i="25" s="1"/>
  <c r="D208" i="25"/>
  <c r="E208" i="25"/>
  <c r="S208" i="25" s="1"/>
  <c r="D209" i="25"/>
  <c r="E209" i="25"/>
  <c r="S209" i="25" s="1"/>
  <c r="D210" i="25"/>
  <c r="E210" i="25"/>
  <c r="S210" i="25" s="1"/>
  <c r="D211" i="25"/>
  <c r="E211" i="25"/>
  <c r="S211" i="25" s="1"/>
  <c r="D212" i="25"/>
  <c r="E212" i="25"/>
  <c r="S212" i="25" s="1"/>
  <c r="D213" i="25"/>
  <c r="E213" i="25"/>
  <c r="S213" i="25" s="1"/>
  <c r="D214" i="25"/>
  <c r="E214" i="25"/>
  <c r="S214" i="25" s="1"/>
  <c r="D215" i="25"/>
  <c r="E215" i="25"/>
  <c r="S215" i="25" s="1"/>
  <c r="D216" i="25"/>
  <c r="E216" i="25"/>
  <c r="S216" i="25" s="1"/>
  <c r="D217" i="25"/>
  <c r="E217" i="25"/>
  <c r="S217" i="25" s="1"/>
  <c r="D218" i="25"/>
  <c r="E218" i="25"/>
  <c r="S218" i="25" s="1"/>
  <c r="D219" i="25"/>
  <c r="E219" i="25"/>
  <c r="S219" i="25" s="1"/>
  <c r="D220" i="25"/>
  <c r="E220" i="25"/>
  <c r="S220" i="25" s="1"/>
  <c r="D221" i="25"/>
  <c r="E221" i="25"/>
  <c r="S221" i="25" s="1"/>
  <c r="D222" i="25"/>
  <c r="E222" i="25"/>
  <c r="S222" i="25" s="1"/>
  <c r="D223" i="25"/>
  <c r="E223" i="25"/>
  <c r="S223" i="25" s="1"/>
  <c r="D224" i="25"/>
  <c r="E224" i="25"/>
  <c r="S224" i="25" s="1"/>
  <c r="D225" i="25"/>
  <c r="E225" i="25"/>
  <c r="S225" i="25" s="1"/>
  <c r="D226" i="25"/>
  <c r="E226" i="25"/>
  <c r="S226" i="25" s="1"/>
  <c r="D227" i="25"/>
  <c r="E227" i="25"/>
  <c r="S227" i="25" s="1"/>
  <c r="D228" i="25"/>
  <c r="E228" i="25"/>
  <c r="S228" i="25" s="1"/>
  <c r="D229" i="25"/>
  <c r="E229" i="25"/>
  <c r="S229" i="25" s="1"/>
  <c r="D230" i="25"/>
  <c r="E230" i="25"/>
  <c r="S230" i="25" s="1"/>
  <c r="D231" i="25"/>
  <c r="E231" i="25"/>
  <c r="S231" i="25" s="1"/>
  <c r="D232" i="25"/>
  <c r="E232" i="25"/>
  <c r="S232" i="25" s="1"/>
  <c r="D233" i="25"/>
  <c r="E233" i="25"/>
  <c r="S233" i="25" s="1"/>
  <c r="D234" i="25"/>
  <c r="E234" i="25"/>
  <c r="S234" i="25" s="1"/>
  <c r="D235" i="25"/>
  <c r="E235" i="25"/>
  <c r="S235" i="25" s="1"/>
  <c r="D236" i="25"/>
  <c r="E236" i="25"/>
  <c r="S236" i="25" s="1"/>
  <c r="D237" i="25"/>
  <c r="E237" i="25"/>
  <c r="S237" i="25" s="1"/>
  <c r="D238" i="25"/>
  <c r="E238" i="25"/>
  <c r="S238" i="25" s="1"/>
  <c r="D239" i="25"/>
  <c r="E239" i="25"/>
  <c r="S239" i="25" s="1"/>
  <c r="D240" i="25"/>
  <c r="E240" i="25"/>
  <c r="S240" i="25" s="1"/>
  <c r="D241" i="25"/>
  <c r="E241" i="25"/>
  <c r="S241" i="25" s="1"/>
  <c r="D242" i="25"/>
  <c r="E242" i="25"/>
  <c r="S242" i="25" s="1"/>
  <c r="D243" i="25"/>
  <c r="E243" i="25"/>
  <c r="S243" i="25" s="1"/>
  <c r="D244" i="25"/>
  <c r="E244" i="25"/>
  <c r="S244" i="25" s="1"/>
  <c r="D245" i="25"/>
  <c r="E245" i="25"/>
  <c r="S245" i="25" s="1"/>
  <c r="D246" i="25"/>
  <c r="E246" i="25"/>
  <c r="S246" i="25" s="1"/>
  <c r="D247" i="25"/>
  <c r="E247" i="25"/>
  <c r="S247" i="25" s="1"/>
  <c r="D248" i="25"/>
  <c r="E248" i="25"/>
  <c r="S248" i="25" s="1"/>
  <c r="D249" i="25"/>
  <c r="E249" i="25"/>
  <c r="S249" i="25" s="1"/>
  <c r="D250" i="25"/>
  <c r="E250" i="25"/>
  <c r="S250" i="25" s="1"/>
  <c r="D251" i="25"/>
  <c r="E251" i="25"/>
  <c r="S251" i="25" s="1"/>
  <c r="D252" i="25"/>
  <c r="E252" i="25"/>
  <c r="S252" i="25" s="1"/>
  <c r="D253" i="25"/>
  <c r="E253" i="25"/>
  <c r="S253" i="25" s="1"/>
  <c r="D254" i="25"/>
  <c r="E254" i="25"/>
  <c r="S254" i="25" s="1"/>
  <c r="D255" i="25"/>
  <c r="E255" i="25"/>
  <c r="S255" i="25" s="1"/>
  <c r="D256" i="25"/>
  <c r="E256" i="25"/>
  <c r="S256" i="25" s="1"/>
  <c r="D257" i="25"/>
  <c r="E257" i="25"/>
  <c r="S257" i="25" s="1"/>
  <c r="D258" i="25"/>
  <c r="E258" i="25"/>
  <c r="S258" i="25" s="1"/>
  <c r="D259" i="25"/>
  <c r="E259" i="25"/>
  <c r="S259" i="25" s="1"/>
  <c r="D260" i="25"/>
  <c r="E260" i="25"/>
  <c r="S260" i="25" s="1"/>
  <c r="D261" i="25"/>
  <c r="E261" i="25"/>
  <c r="S261" i="25" s="1"/>
  <c r="D262" i="25"/>
  <c r="E262" i="25"/>
  <c r="S262" i="25" s="1"/>
  <c r="D263" i="25"/>
  <c r="E263" i="25"/>
  <c r="S263" i="25" s="1"/>
  <c r="D264" i="25"/>
  <c r="E264" i="25"/>
  <c r="S264" i="25" s="1"/>
  <c r="D265" i="25"/>
  <c r="E265" i="25"/>
  <c r="S265" i="25" s="1"/>
  <c r="D266" i="25"/>
  <c r="E266" i="25"/>
  <c r="S266" i="25" s="1"/>
  <c r="D267" i="25"/>
  <c r="E267" i="25"/>
  <c r="S267" i="25" s="1"/>
  <c r="E7" i="25"/>
  <c r="S7" i="25" s="1"/>
  <c r="D7" i="25"/>
  <c r="D8" i="23"/>
  <c r="E8" i="23"/>
  <c r="S8" i="23" s="1"/>
  <c r="D9" i="23"/>
  <c r="E9" i="23"/>
  <c r="S9" i="23" s="1"/>
  <c r="D10" i="23"/>
  <c r="E10" i="23"/>
  <c r="S10" i="23" s="1"/>
  <c r="D11" i="23"/>
  <c r="E11" i="23"/>
  <c r="S11" i="23" s="1"/>
  <c r="D12" i="23"/>
  <c r="E12" i="23"/>
  <c r="S12" i="23" s="1"/>
  <c r="D13" i="23"/>
  <c r="E13" i="23"/>
  <c r="S13" i="23" s="1"/>
  <c r="D14" i="23"/>
  <c r="E14" i="23"/>
  <c r="S14" i="23" s="1"/>
  <c r="D15" i="23"/>
  <c r="E15" i="23"/>
  <c r="S15" i="23" s="1"/>
  <c r="D16" i="23"/>
  <c r="E16" i="23"/>
  <c r="S16" i="23" s="1"/>
  <c r="D17" i="23"/>
  <c r="E17" i="23"/>
  <c r="S17" i="23" s="1"/>
  <c r="D18" i="23"/>
  <c r="E18" i="23"/>
  <c r="S18" i="23" s="1"/>
  <c r="D19" i="23"/>
  <c r="E19" i="23"/>
  <c r="S19" i="23" s="1"/>
  <c r="D20" i="23"/>
  <c r="E20" i="23"/>
  <c r="S20" i="23" s="1"/>
  <c r="D21" i="23"/>
  <c r="E21" i="23"/>
  <c r="S21" i="23" s="1"/>
  <c r="D22" i="23"/>
  <c r="E22" i="23"/>
  <c r="S22" i="23" s="1"/>
  <c r="D23" i="23"/>
  <c r="E23" i="23"/>
  <c r="S23" i="23" s="1"/>
  <c r="D24" i="23"/>
  <c r="E24" i="23"/>
  <c r="S24" i="23" s="1"/>
  <c r="D25" i="23"/>
  <c r="E25" i="23"/>
  <c r="S25" i="23" s="1"/>
  <c r="D26" i="23"/>
  <c r="E26" i="23"/>
  <c r="S26" i="23" s="1"/>
  <c r="D27" i="23"/>
  <c r="E27" i="23"/>
  <c r="S27" i="23" s="1"/>
  <c r="D28" i="23"/>
  <c r="E28" i="23"/>
  <c r="S28" i="23" s="1"/>
  <c r="D29" i="23"/>
  <c r="E29" i="23"/>
  <c r="S29" i="23" s="1"/>
  <c r="D30" i="23"/>
  <c r="E30" i="23"/>
  <c r="S30" i="23" s="1"/>
  <c r="D31" i="23"/>
  <c r="E31" i="23"/>
  <c r="S31" i="23" s="1"/>
  <c r="D32" i="23"/>
  <c r="E32" i="23"/>
  <c r="S32" i="23" s="1"/>
  <c r="D33" i="23"/>
  <c r="E33" i="23"/>
  <c r="S33" i="23" s="1"/>
  <c r="D34" i="23"/>
  <c r="E34" i="23"/>
  <c r="S34" i="23" s="1"/>
  <c r="D35" i="23"/>
  <c r="E35" i="23"/>
  <c r="S35" i="23" s="1"/>
  <c r="D36" i="23"/>
  <c r="E36" i="23"/>
  <c r="S36" i="23" s="1"/>
  <c r="D37" i="23"/>
  <c r="E37" i="23"/>
  <c r="S37" i="23" s="1"/>
  <c r="D38" i="23"/>
  <c r="E38" i="23"/>
  <c r="S38" i="23" s="1"/>
  <c r="D39" i="23"/>
  <c r="E39" i="23"/>
  <c r="S39" i="23" s="1"/>
  <c r="D40" i="23"/>
  <c r="E40" i="23"/>
  <c r="S40" i="23" s="1"/>
  <c r="D41" i="23"/>
  <c r="E41" i="23"/>
  <c r="S41" i="23" s="1"/>
  <c r="D42" i="23"/>
  <c r="E42" i="23"/>
  <c r="S42" i="23" s="1"/>
  <c r="D43" i="23"/>
  <c r="E43" i="23"/>
  <c r="S43" i="23" s="1"/>
  <c r="D44" i="23"/>
  <c r="E44" i="23"/>
  <c r="S44" i="23" s="1"/>
  <c r="D45" i="23"/>
  <c r="E45" i="23"/>
  <c r="S45" i="23" s="1"/>
  <c r="D46" i="23"/>
  <c r="E46" i="23"/>
  <c r="S46" i="23" s="1"/>
  <c r="D47" i="23"/>
  <c r="E47" i="23"/>
  <c r="S47" i="23" s="1"/>
  <c r="D48" i="23"/>
  <c r="E48" i="23"/>
  <c r="S48" i="23" s="1"/>
  <c r="D49" i="23"/>
  <c r="E49" i="23"/>
  <c r="S49" i="23" s="1"/>
  <c r="D50" i="23"/>
  <c r="E50" i="23"/>
  <c r="S50" i="23" s="1"/>
  <c r="D51" i="23"/>
  <c r="E51" i="23"/>
  <c r="S51" i="23" s="1"/>
  <c r="D52" i="23"/>
  <c r="E52" i="23"/>
  <c r="S52" i="23" s="1"/>
  <c r="D53" i="23"/>
  <c r="E53" i="23"/>
  <c r="S53" i="23" s="1"/>
  <c r="D54" i="23"/>
  <c r="E54" i="23"/>
  <c r="S54" i="23" s="1"/>
  <c r="D55" i="23"/>
  <c r="E55" i="23"/>
  <c r="S55" i="23" s="1"/>
  <c r="D56" i="23"/>
  <c r="E56" i="23"/>
  <c r="S56" i="23" s="1"/>
  <c r="D57" i="23"/>
  <c r="E57" i="23"/>
  <c r="S57" i="23" s="1"/>
  <c r="D58" i="23"/>
  <c r="E58" i="23"/>
  <c r="S58" i="23" s="1"/>
  <c r="D59" i="23"/>
  <c r="E59" i="23"/>
  <c r="S59" i="23" s="1"/>
  <c r="D60" i="23"/>
  <c r="E60" i="23"/>
  <c r="S60" i="23" s="1"/>
  <c r="D61" i="23"/>
  <c r="E61" i="23"/>
  <c r="S61" i="23" s="1"/>
  <c r="D62" i="23"/>
  <c r="E62" i="23"/>
  <c r="S62" i="23" s="1"/>
  <c r="D63" i="23"/>
  <c r="E63" i="23"/>
  <c r="S63" i="23" s="1"/>
  <c r="D64" i="23"/>
  <c r="E64" i="23"/>
  <c r="S64" i="23" s="1"/>
  <c r="D65" i="23"/>
  <c r="E65" i="23"/>
  <c r="S65" i="23" s="1"/>
  <c r="D66" i="23"/>
  <c r="E66" i="23"/>
  <c r="S66" i="23" s="1"/>
  <c r="D67" i="23"/>
  <c r="E67" i="23"/>
  <c r="S67" i="23" s="1"/>
  <c r="D68" i="23"/>
  <c r="E68" i="23"/>
  <c r="S68" i="23" s="1"/>
  <c r="D69" i="23"/>
  <c r="E69" i="23"/>
  <c r="S69" i="23" s="1"/>
  <c r="D70" i="23"/>
  <c r="E70" i="23"/>
  <c r="S70" i="23" s="1"/>
  <c r="D71" i="23"/>
  <c r="E71" i="23"/>
  <c r="S71" i="23" s="1"/>
  <c r="D72" i="23"/>
  <c r="E72" i="23"/>
  <c r="S72" i="23" s="1"/>
  <c r="D73" i="23"/>
  <c r="E73" i="23"/>
  <c r="S73" i="23" s="1"/>
  <c r="D74" i="23"/>
  <c r="E74" i="23"/>
  <c r="S74" i="23" s="1"/>
  <c r="D75" i="23"/>
  <c r="E75" i="23"/>
  <c r="S75" i="23" s="1"/>
  <c r="D76" i="23"/>
  <c r="E76" i="23"/>
  <c r="S76" i="23" s="1"/>
  <c r="D77" i="23"/>
  <c r="E77" i="23"/>
  <c r="S77" i="23" s="1"/>
  <c r="D78" i="23"/>
  <c r="E78" i="23"/>
  <c r="S78" i="23" s="1"/>
  <c r="D79" i="23"/>
  <c r="E79" i="23"/>
  <c r="S79" i="23" s="1"/>
  <c r="D80" i="23"/>
  <c r="E80" i="23"/>
  <c r="S80" i="23" s="1"/>
  <c r="D81" i="23"/>
  <c r="E81" i="23"/>
  <c r="S81" i="23" s="1"/>
  <c r="D82" i="23"/>
  <c r="E82" i="23"/>
  <c r="S82" i="23" s="1"/>
  <c r="D83" i="23"/>
  <c r="E83" i="23"/>
  <c r="S83" i="23" s="1"/>
  <c r="D84" i="23"/>
  <c r="E84" i="23"/>
  <c r="S84" i="23" s="1"/>
  <c r="D85" i="23"/>
  <c r="E85" i="23"/>
  <c r="S85" i="23" s="1"/>
  <c r="D86" i="23"/>
  <c r="E86" i="23"/>
  <c r="S86" i="23" s="1"/>
  <c r="D87" i="23"/>
  <c r="E87" i="23"/>
  <c r="S87" i="23" s="1"/>
  <c r="D88" i="23"/>
  <c r="E88" i="23"/>
  <c r="S88" i="23" s="1"/>
  <c r="D89" i="23"/>
  <c r="E89" i="23"/>
  <c r="S89" i="23" s="1"/>
  <c r="D90" i="23"/>
  <c r="E90" i="23"/>
  <c r="S90" i="23" s="1"/>
  <c r="D91" i="23"/>
  <c r="E91" i="23"/>
  <c r="S91" i="23" s="1"/>
  <c r="D92" i="23"/>
  <c r="E92" i="23"/>
  <c r="S92" i="23" s="1"/>
  <c r="D93" i="23"/>
  <c r="E93" i="23"/>
  <c r="S93" i="23" s="1"/>
  <c r="D94" i="23"/>
  <c r="E94" i="23"/>
  <c r="S94" i="23" s="1"/>
  <c r="D95" i="23"/>
  <c r="E95" i="23"/>
  <c r="S95" i="23" s="1"/>
  <c r="D96" i="23"/>
  <c r="E96" i="23"/>
  <c r="S96" i="23" s="1"/>
  <c r="D97" i="23"/>
  <c r="E97" i="23"/>
  <c r="S97" i="23" s="1"/>
  <c r="D98" i="23"/>
  <c r="E98" i="23"/>
  <c r="S98" i="23" s="1"/>
  <c r="D99" i="23"/>
  <c r="E99" i="23"/>
  <c r="S99" i="23" s="1"/>
  <c r="D100" i="23"/>
  <c r="E100" i="23"/>
  <c r="S100" i="23" s="1"/>
  <c r="D101" i="23"/>
  <c r="E101" i="23"/>
  <c r="S101" i="23" s="1"/>
  <c r="D102" i="23"/>
  <c r="E102" i="23"/>
  <c r="S102" i="23" s="1"/>
  <c r="D103" i="23"/>
  <c r="E103" i="23"/>
  <c r="S103" i="23" s="1"/>
  <c r="D104" i="23"/>
  <c r="E104" i="23"/>
  <c r="S104" i="23" s="1"/>
  <c r="D105" i="23"/>
  <c r="E105" i="23"/>
  <c r="S105" i="23" s="1"/>
  <c r="D106" i="23"/>
  <c r="E106" i="23"/>
  <c r="S106" i="23" s="1"/>
  <c r="D107" i="23"/>
  <c r="E107" i="23"/>
  <c r="S107" i="23" s="1"/>
  <c r="D108" i="23"/>
  <c r="E108" i="23"/>
  <c r="S108" i="23" s="1"/>
  <c r="D109" i="23"/>
  <c r="E109" i="23"/>
  <c r="S109" i="23" s="1"/>
  <c r="D110" i="23"/>
  <c r="E110" i="23"/>
  <c r="S110" i="23" s="1"/>
  <c r="D111" i="23"/>
  <c r="E111" i="23"/>
  <c r="S111" i="23" s="1"/>
  <c r="D112" i="23"/>
  <c r="E112" i="23"/>
  <c r="S112" i="23" s="1"/>
  <c r="D113" i="23"/>
  <c r="E113" i="23"/>
  <c r="S113" i="23" s="1"/>
  <c r="D114" i="23"/>
  <c r="E114" i="23"/>
  <c r="S114" i="23" s="1"/>
  <c r="D115" i="23"/>
  <c r="E115" i="23"/>
  <c r="S115" i="23" s="1"/>
  <c r="D116" i="23"/>
  <c r="E116" i="23"/>
  <c r="S116" i="23" s="1"/>
  <c r="D117" i="23"/>
  <c r="E117" i="23"/>
  <c r="S117" i="23" s="1"/>
  <c r="D118" i="23"/>
  <c r="E118" i="23"/>
  <c r="S118" i="23" s="1"/>
  <c r="D119" i="23"/>
  <c r="E119" i="23"/>
  <c r="S119" i="23" s="1"/>
  <c r="D120" i="23"/>
  <c r="E120" i="23"/>
  <c r="S120" i="23" s="1"/>
  <c r="D121" i="23"/>
  <c r="E121" i="23"/>
  <c r="S121" i="23" s="1"/>
  <c r="D122" i="23"/>
  <c r="E122" i="23"/>
  <c r="S122" i="23" s="1"/>
  <c r="D123" i="23"/>
  <c r="E123" i="23"/>
  <c r="S123" i="23" s="1"/>
  <c r="D124" i="23"/>
  <c r="E124" i="23"/>
  <c r="S124" i="23" s="1"/>
  <c r="D125" i="23"/>
  <c r="E125" i="23"/>
  <c r="S125" i="23" s="1"/>
  <c r="D126" i="23"/>
  <c r="E126" i="23"/>
  <c r="S126" i="23" s="1"/>
  <c r="D127" i="23"/>
  <c r="E127" i="23"/>
  <c r="S127" i="23" s="1"/>
  <c r="D128" i="23"/>
  <c r="E128" i="23"/>
  <c r="S128" i="23" s="1"/>
  <c r="D129" i="23"/>
  <c r="E129" i="23"/>
  <c r="S129" i="23" s="1"/>
  <c r="D130" i="23"/>
  <c r="E130" i="23"/>
  <c r="S130" i="23" s="1"/>
  <c r="D131" i="23"/>
  <c r="E131" i="23"/>
  <c r="S131" i="23" s="1"/>
  <c r="D132" i="23"/>
  <c r="E132" i="23"/>
  <c r="S132" i="23" s="1"/>
  <c r="D133" i="23"/>
  <c r="E133" i="23"/>
  <c r="S133" i="23" s="1"/>
  <c r="D134" i="23"/>
  <c r="E134" i="23"/>
  <c r="S134" i="23" s="1"/>
  <c r="D135" i="23"/>
  <c r="E135" i="23"/>
  <c r="S135" i="23" s="1"/>
  <c r="D136" i="23"/>
  <c r="E136" i="23"/>
  <c r="S136" i="23" s="1"/>
  <c r="D137" i="23"/>
  <c r="E137" i="23"/>
  <c r="S137" i="23" s="1"/>
  <c r="D138" i="23"/>
  <c r="E138" i="23"/>
  <c r="S138" i="23" s="1"/>
  <c r="D139" i="23"/>
  <c r="E139" i="23"/>
  <c r="S139" i="23" s="1"/>
  <c r="D140" i="23"/>
  <c r="E140" i="23"/>
  <c r="S140" i="23" s="1"/>
  <c r="D141" i="23"/>
  <c r="E141" i="23"/>
  <c r="S141" i="23" s="1"/>
  <c r="D142" i="23"/>
  <c r="E142" i="23"/>
  <c r="S142" i="23" s="1"/>
  <c r="D143" i="23"/>
  <c r="E143" i="23"/>
  <c r="S143" i="23" s="1"/>
  <c r="D144" i="23"/>
  <c r="E144" i="23"/>
  <c r="S144" i="23" s="1"/>
  <c r="D145" i="23"/>
  <c r="E145" i="23"/>
  <c r="S145" i="23" s="1"/>
  <c r="D146" i="23"/>
  <c r="E146" i="23"/>
  <c r="S146" i="23" s="1"/>
  <c r="D147" i="23"/>
  <c r="E147" i="23"/>
  <c r="S147" i="23" s="1"/>
  <c r="D148" i="23"/>
  <c r="E148" i="23"/>
  <c r="S148" i="23" s="1"/>
  <c r="D149" i="23"/>
  <c r="E149" i="23"/>
  <c r="S149" i="23" s="1"/>
  <c r="D150" i="23"/>
  <c r="E150" i="23"/>
  <c r="S150" i="23" s="1"/>
  <c r="D151" i="23"/>
  <c r="E151" i="23"/>
  <c r="S151" i="23" s="1"/>
  <c r="D152" i="23"/>
  <c r="E152" i="23"/>
  <c r="S152" i="23" s="1"/>
  <c r="D153" i="23"/>
  <c r="E153" i="23"/>
  <c r="S153" i="23" s="1"/>
  <c r="D154" i="23"/>
  <c r="E154" i="23"/>
  <c r="S154" i="23" s="1"/>
  <c r="D155" i="23"/>
  <c r="E155" i="23"/>
  <c r="S155" i="23" s="1"/>
  <c r="D156" i="23"/>
  <c r="E156" i="23"/>
  <c r="S156" i="23" s="1"/>
  <c r="D157" i="23"/>
  <c r="E157" i="23"/>
  <c r="S157" i="23" s="1"/>
  <c r="D158" i="23"/>
  <c r="E158" i="23"/>
  <c r="S158" i="23" s="1"/>
  <c r="D159" i="23"/>
  <c r="E159" i="23"/>
  <c r="S159" i="23" s="1"/>
  <c r="D160" i="23"/>
  <c r="E160" i="23"/>
  <c r="S160" i="23" s="1"/>
  <c r="D161" i="23"/>
  <c r="E161" i="23"/>
  <c r="S161" i="23" s="1"/>
  <c r="D162" i="23"/>
  <c r="E162" i="23"/>
  <c r="S162" i="23" s="1"/>
  <c r="D163" i="23"/>
  <c r="E163" i="23"/>
  <c r="S163" i="23" s="1"/>
  <c r="D164" i="23"/>
  <c r="E164" i="23"/>
  <c r="S164" i="23" s="1"/>
  <c r="D165" i="23"/>
  <c r="E165" i="23"/>
  <c r="S165" i="23" s="1"/>
  <c r="D166" i="23"/>
  <c r="E166" i="23"/>
  <c r="S166" i="23" s="1"/>
  <c r="D167" i="23"/>
  <c r="E167" i="23"/>
  <c r="S167" i="23" s="1"/>
  <c r="D168" i="23"/>
  <c r="E168" i="23"/>
  <c r="S168" i="23" s="1"/>
  <c r="D169" i="23"/>
  <c r="E169" i="23"/>
  <c r="S169" i="23" s="1"/>
  <c r="D170" i="23"/>
  <c r="E170" i="23"/>
  <c r="S170" i="23" s="1"/>
  <c r="D171" i="23"/>
  <c r="E171" i="23"/>
  <c r="S171" i="23" s="1"/>
  <c r="D172" i="23"/>
  <c r="E172" i="23"/>
  <c r="S172" i="23" s="1"/>
  <c r="D173" i="23"/>
  <c r="E173" i="23"/>
  <c r="S173" i="23" s="1"/>
  <c r="D174" i="23"/>
  <c r="E174" i="23"/>
  <c r="S174" i="23" s="1"/>
  <c r="D175" i="23"/>
  <c r="E175" i="23"/>
  <c r="S175" i="23" s="1"/>
  <c r="D176" i="23"/>
  <c r="E176" i="23"/>
  <c r="S176" i="23" s="1"/>
  <c r="D177" i="23"/>
  <c r="E177" i="23"/>
  <c r="S177" i="23" s="1"/>
  <c r="D178" i="23"/>
  <c r="E178" i="23"/>
  <c r="S178" i="23" s="1"/>
  <c r="D179" i="23"/>
  <c r="E179" i="23"/>
  <c r="S179" i="23" s="1"/>
  <c r="D180" i="23"/>
  <c r="E180" i="23"/>
  <c r="S180" i="23" s="1"/>
  <c r="D181" i="23"/>
  <c r="E181" i="23"/>
  <c r="S181" i="23" s="1"/>
  <c r="D182" i="23"/>
  <c r="E182" i="23"/>
  <c r="S182" i="23" s="1"/>
  <c r="D183" i="23"/>
  <c r="E183" i="23"/>
  <c r="S183" i="23" s="1"/>
  <c r="D184" i="23"/>
  <c r="E184" i="23"/>
  <c r="S184" i="23" s="1"/>
  <c r="D185" i="23"/>
  <c r="E185" i="23"/>
  <c r="S185" i="23" s="1"/>
  <c r="D186" i="23"/>
  <c r="E186" i="23"/>
  <c r="S186" i="23" s="1"/>
  <c r="D187" i="23"/>
  <c r="E187" i="23"/>
  <c r="S187" i="23" s="1"/>
  <c r="D188" i="23"/>
  <c r="E188" i="23"/>
  <c r="S188" i="23" s="1"/>
  <c r="D189" i="23"/>
  <c r="E189" i="23"/>
  <c r="S189" i="23" s="1"/>
  <c r="D190" i="23"/>
  <c r="E190" i="23"/>
  <c r="S190" i="23" s="1"/>
  <c r="D191" i="23"/>
  <c r="E191" i="23"/>
  <c r="S191" i="23" s="1"/>
  <c r="D192" i="23"/>
  <c r="E192" i="23"/>
  <c r="S192" i="23" s="1"/>
  <c r="D193" i="23"/>
  <c r="E193" i="23"/>
  <c r="S193" i="23" s="1"/>
  <c r="D194" i="23"/>
  <c r="E194" i="23"/>
  <c r="S194" i="23" s="1"/>
  <c r="D195" i="23"/>
  <c r="E195" i="23"/>
  <c r="S195" i="23" s="1"/>
  <c r="D196" i="23"/>
  <c r="E196" i="23"/>
  <c r="S196" i="23" s="1"/>
  <c r="D197" i="23"/>
  <c r="E197" i="23"/>
  <c r="S197" i="23" s="1"/>
  <c r="D198" i="23"/>
  <c r="E198" i="23"/>
  <c r="S198" i="23" s="1"/>
  <c r="D199" i="23"/>
  <c r="E199" i="23"/>
  <c r="S199" i="23" s="1"/>
  <c r="D200" i="23"/>
  <c r="E200" i="23"/>
  <c r="S200" i="23" s="1"/>
  <c r="D201" i="23"/>
  <c r="E201" i="23"/>
  <c r="S201" i="23" s="1"/>
  <c r="D202" i="23"/>
  <c r="E202" i="23"/>
  <c r="S202" i="23" s="1"/>
  <c r="D203" i="23"/>
  <c r="E203" i="23"/>
  <c r="S203" i="23" s="1"/>
  <c r="D204" i="23"/>
  <c r="E204" i="23"/>
  <c r="S204" i="23" s="1"/>
  <c r="D205" i="23"/>
  <c r="E205" i="23"/>
  <c r="S205" i="23" s="1"/>
  <c r="D206" i="23"/>
  <c r="E206" i="23"/>
  <c r="S206" i="23" s="1"/>
  <c r="D207" i="23"/>
  <c r="E207" i="23"/>
  <c r="S207" i="23" s="1"/>
  <c r="D208" i="23"/>
  <c r="E208" i="23"/>
  <c r="S208" i="23" s="1"/>
  <c r="D209" i="23"/>
  <c r="E209" i="23"/>
  <c r="S209" i="23" s="1"/>
  <c r="D210" i="23"/>
  <c r="E210" i="23"/>
  <c r="S210" i="23" s="1"/>
  <c r="D211" i="23"/>
  <c r="E211" i="23"/>
  <c r="S211" i="23" s="1"/>
  <c r="D212" i="23"/>
  <c r="E212" i="23"/>
  <c r="S212" i="23" s="1"/>
  <c r="D213" i="23"/>
  <c r="E213" i="23"/>
  <c r="S213" i="23" s="1"/>
  <c r="D214" i="23"/>
  <c r="E214" i="23"/>
  <c r="S214" i="23" s="1"/>
  <c r="D215" i="23"/>
  <c r="E215" i="23"/>
  <c r="S215" i="23" s="1"/>
  <c r="D216" i="23"/>
  <c r="E216" i="23"/>
  <c r="S216" i="23" s="1"/>
  <c r="D217" i="23"/>
  <c r="E217" i="23"/>
  <c r="S217" i="23" s="1"/>
  <c r="D218" i="23"/>
  <c r="E218" i="23"/>
  <c r="S218" i="23" s="1"/>
  <c r="D219" i="23"/>
  <c r="E219" i="23"/>
  <c r="S219" i="23" s="1"/>
  <c r="D220" i="23"/>
  <c r="E220" i="23"/>
  <c r="S220" i="23" s="1"/>
  <c r="D221" i="23"/>
  <c r="E221" i="23"/>
  <c r="S221" i="23" s="1"/>
  <c r="D222" i="23"/>
  <c r="E222" i="23"/>
  <c r="S222" i="23" s="1"/>
  <c r="D223" i="23"/>
  <c r="E223" i="23"/>
  <c r="S223" i="23" s="1"/>
  <c r="D224" i="23"/>
  <c r="E224" i="23"/>
  <c r="S224" i="23" s="1"/>
  <c r="D225" i="23"/>
  <c r="E225" i="23"/>
  <c r="S225" i="23" s="1"/>
  <c r="D226" i="23"/>
  <c r="E226" i="23"/>
  <c r="S226" i="23" s="1"/>
  <c r="D227" i="23"/>
  <c r="E227" i="23"/>
  <c r="S227" i="23" s="1"/>
  <c r="D228" i="23"/>
  <c r="E228" i="23"/>
  <c r="S228" i="23" s="1"/>
  <c r="D229" i="23"/>
  <c r="E229" i="23"/>
  <c r="S229" i="23" s="1"/>
  <c r="D230" i="23"/>
  <c r="E230" i="23"/>
  <c r="S230" i="23" s="1"/>
  <c r="D231" i="23"/>
  <c r="E231" i="23"/>
  <c r="S231" i="23" s="1"/>
  <c r="D232" i="23"/>
  <c r="E232" i="23"/>
  <c r="S232" i="23" s="1"/>
  <c r="D233" i="23"/>
  <c r="E233" i="23"/>
  <c r="S233" i="23" s="1"/>
  <c r="D234" i="23"/>
  <c r="E234" i="23"/>
  <c r="S234" i="23" s="1"/>
  <c r="D235" i="23"/>
  <c r="E235" i="23"/>
  <c r="S235" i="23" s="1"/>
  <c r="D236" i="23"/>
  <c r="E236" i="23"/>
  <c r="S236" i="23" s="1"/>
  <c r="D237" i="23"/>
  <c r="E237" i="23"/>
  <c r="S237" i="23" s="1"/>
  <c r="D238" i="23"/>
  <c r="E238" i="23"/>
  <c r="S238" i="23" s="1"/>
  <c r="D239" i="23"/>
  <c r="E239" i="23"/>
  <c r="S239" i="23" s="1"/>
  <c r="D240" i="23"/>
  <c r="E240" i="23"/>
  <c r="S240" i="23" s="1"/>
  <c r="D241" i="23"/>
  <c r="E241" i="23"/>
  <c r="S241" i="23" s="1"/>
  <c r="D242" i="23"/>
  <c r="E242" i="23"/>
  <c r="S242" i="23" s="1"/>
  <c r="D243" i="23"/>
  <c r="E243" i="23"/>
  <c r="S243" i="23" s="1"/>
  <c r="D244" i="23"/>
  <c r="E244" i="23"/>
  <c r="S244" i="23" s="1"/>
  <c r="D245" i="23"/>
  <c r="E245" i="23"/>
  <c r="S245" i="23" s="1"/>
  <c r="D246" i="23"/>
  <c r="E246" i="23"/>
  <c r="S246" i="23" s="1"/>
  <c r="D247" i="23"/>
  <c r="E247" i="23"/>
  <c r="S247" i="23" s="1"/>
  <c r="D248" i="23"/>
  <c r="E248" i="23"/>
  <c r="S248" i="23" s="1"/>
  <c r="D249" i="23"/>
  <c r="E249" i="23"/>
  <c r="S249" i="23" s="1"/>
  <c r="D250" i="23"/>
  <c r="E250" i="23"/>
  <c r="S250" i="23" s="1"/>
  <c r="D251" i="23"/>
  <c r="E251" i="23"/>
  <c r="S251" i="23" s="1"/>
  <c r="D252" i="23"/>
  <c r="E252" i="23"/>
  <c r="S252" i="23" s="1"/>
  <c r="D253" i="23"/>
  <c r="E253" i="23"/>
  <c r="S253" i="23" s="1"/>
  <c r="D254" i="23"/>
  <c r="E254" i="23"/>
  <c r="S254" i="23" s="1"/>
  <c r="D255" i="23"/>
  <c r="E255" i="23"/>
  <c r="S255" i="23" s="1"/>
  <c r="D256" i="23"/>
  <c r="E256" i="23"/>
  <c r="S256" i="23" s="1"/>
  <c r="D257" i="23"/>
  <c r="E257" i="23"/>
  <c r="S257" i="23" s="1"/>
  <c r="D258" i="23"/>
  <c r="E258" i="23"/>
  <c r="S258" i="23" s="1"/>
  <c r="D259" i="23"/>
  <c r="E259" i="23"/>
  <c r="S259" i="23" s="1"/>
  <c r="D260" i="23"/>
  <c r="E260" i="23"/>
  <c r="S260" i="23" s="1"/>
  <c r="D261" i="23"/>
  <c r="E261" i="23"/>
  <c r="S261" i="23" s="1"/>
  <c r="D262" i="23"/>
  <c r="E262" i="23"/>
  <c r="S262" i="23" s="1"/>
  <c r="D263" i="23"/>
  <c r="E263" i="23"/>
  <c r="S263" i="23" s="1"/>
  <c r="D264" i="23"/>
  <c r="E264" i="23"/>
  <c r="S264" i="23" s="1"/>
  <c r="D265" i="23"/>
  <c r="E265" i="23"/>
  <c r="S265" i="23" s="1"/>
  <c r="D266" i="23"/>
  <c r="E266" i="23"/>
  <c r="S266" i="23" s="1"/>
  <c r="D267" i="23"/>
  <c r="E267" i="23"/>
  <c r="S267" i="23" s="1"/>
  <c r="E7" i="23"/>
  <c r="S7" i="23" s="1"/>
  <c r="D7" i="23"/>
  <c r="D8" i="21"/>
  <c r="E8" i="21"/>
  <c r="S8" i="21" s="1"/>
  <c r="D9" i="21"/>
  <c r="E9" i="21"/>
  <c r="S9" i="21" s="1"/>
  <c r="D10" i="21"/>
  <c r="E10" i="21"/>
  <c r="S10" i="21" s="1"/>
  <c r="D11" i="21"/>
  <c r="E11" i="21"/>
  <c r="S11" i="21" s="1"/>
  <c r="D12" i="21"/>
  <c r="E12" i="21"/>
  <c r="S12" i="21" s="1"/>
  <c r="D13" i="21"/>
  <c r="E13" i="21"/>
  <c r="S13" i="21" s="1"/>
  <c r="D14" i="21"/>
  <c r="E14" i="21"/>
  <c r="S14" i="21" s="1"/>
  <c r="D15" i="21"/>
  <c r="E15" i="21"/>
  <c r="S15" i="21" s="1"/>
  <c r="D16" i="21"/>
  <c r="E16" i="21"/>
  <c r="S16" i="21" s="1"/>
  <c r="D17" i="21"/>
  <c r="E17" i="21"/>
  <c r="S17" i="21" s="1"/>
  <c r="D18" i="21"/>
  <c r="E18" i="21"/>
  <c r="S18" i="21" s="1"/>
  <c r="D19" i="21"/>
  <c r="E19" i="21"/>
  <c r="S19" i="21" s="1"/>
  <c r="D20" i="21"/>
  <c r="E20" i="21"/>
  <c r="S20" i="21" s="1"/>
  <c r="D21" i="21"/>
  <c r="E21" i="21"/>
  <c r="S21" i="21" s="1"/>
  <c r="D22" i="21"/>
  <c r="E22" i="21"/>
  <c r="S22" i="21" s="1"/>
  <c r="D23" i="21"/>
  <c r="E23" i="21"/>
  <c r="S23" i="21" s="1"/>
  <c r="D24" i="21"/>
  <c r="E24" i="21"/>
  <c r="S24" i="21" s="1"/>
  <c r="D25" i="21"/>
  <c r="E25" i="21"/>
  <c r="S25" i="21" s="1"/>
  <c r="D26" i="21"/>
  <c r="E26" i="21"/>
  <c r="S26" i="21" s="1"/>
  <c r="D27" i="21"/>
  <c r="E27" i="21"/>
  <c r="S27" i="21" s="1"/>
  <c r="D28" i="21"/>
  <c r="E28" i="21"/>
  <c r="S28" i="21" s="1"/>
  <c r="D29" i="21"/>
  <c r="E29" i="21"/>
  <c r="S29" i="21" s="1"/>
  <c r="D30" i="21"/>
  <c r="E30" i="21"/>
  <c r="S30" i="21" s="1"/>
  <c r="D31" i="21"/>
  <c r="E31" i="21"/>
  <c r="S31" i="21" s="1"/>
  <c r="D32" i="21"/>
  <c r="E32" i="21"/>
  <c r="S32" i="21" s="1"/>
  <c r="D33" i="21"/>
  <c r="E33" i="21"/>
  <c r="S33" i="21" s="1"/>
  <c r="D34" i="21"/>
  <c r="E34" i="21"/>
  <c r="S34" i="21" s="1"/>
  <c r="D35" i="21"/>
  <c r="E35" i="21"/>
  <c r="S35" i="21" s="1"/>
  <c r="D36" i="21"/>
  <c r="E36" i="21"/>
  <c r="S36" i="21" s="1"/>
  <c r="D37" i="21"/>
  <c r="E37" i="21"/>
  <c r="S37" i="21" s="1"/>
  <c r="D38" i="21"/>
  <c r="E38" i="21"/>
  <c r="S38" i="21" s="1"/>
  <c r="D39" i="21"/>
  <c r="E39" i="21"/>
  <c r="S39" i="21" s="1"/>
  <c r="D40" i="21"/>
  <c r="E40" i="21"/>
  <c r="S40" i="21" s="1"/>
  <c r="D41" i="21"/>
  <c r="E41" i="21"/>
  <c r="S41" i="21" s="1"/>
  <c r="D42" i="21"/>
  <c r="E42" i="21"/>
  <c r="S42" i="21" s="1"/>
  <c r="D43" i="21"/>
  <c r="E43" i="21"/>
  <c r="S43" i="21" s="1"/>
  <c r="D44" i="21"/>
  <c r="E44" i="21"/>
  <c r="S44" i="21" s="1"/>
  <c r="D45" i="21"/>
  <c r="E45" i="21"/>
  <c r="S45" i="21" s="1"/>
  <c r="D46" i="21"/>
  <c r="E46" i="21"/>
  <c r="S46" i="21" s="1"/>
  <c r="D47" i="21"/>
  <c r="E47" i="21"/>
  <c r="S47" i="21" s="1"/>
  <c r="D48" i="21"/>
  <c r="E48" i="21"/>
  <c r="S48" i="21" s="1"/>
  <c r="D49" i="21"/>
  <c r="E49" i="21"/>
  <c r="S49" i="21" s="1"/>
  <c r="D50" i="21"/>
  <c r="E50" i="21"/>
  <c r="S50" i="21" s="1"/>
  <c r="D51" i="21"/>
  <c r="E51" i="21"/>
  <c r="S51" i="21" s="1"/>
  <c r="D52" i="21"/>
  <c r="E52" i="21"/>
  <c r="S52" i="21" s="1"/>
  <c r="D53" i="21"/>
  <c r="E53" i="21"/>
  <c r="S53" i="21" s="1"/>
  <c r="D54" i="21"/>
  <c r="E54" i="21"/>
  <c r="S54" i="21" s="1"/>
  <c r="D55" i="21"/>
  <c r="E55" i="21"/>
  <c r="S55" i="21" s="1"/>
  <c r="D56" i="21"/>
  <c r="E56" i="21"/>
  <c r="S56" i="21" s="1"/>
  <c r="D57" i="21"/>
  <c r="E57" i="21"/>
  <c r="S57" i="21" s="1"/>
  <c r="D58" i="21"/>
  <c r="E58" i="21"/>
  <c r="S58" i="21" s="1"/>
  <c r="D59" i="21"/>
  <c r="E59" i="21"/>
  <c r="S59" i="21" s="1"/>
  <c r="D60" i="21"/>
  <c r="E60" i="21"/>
  <c r="S60" i="21" s="1"/>
  <c r="D61" i="21"/>
  <c r="E61" i="21"/>
  <c r="S61" i="21" s="1"/>
  <c r="D62" i="21"/>
  <c r="E62" i="21"/>
  <c r="S62" i="21" s="1"/>
  <c r="D63" i="21"/>
  <c r="E63" i="21"/>
  <c r="S63" i="21" s="1"/>
  <c r="D64" i="21"/>
  <c r="E64" i="21"/>
  <c r="S64" i="21" s="1"/>
  <c r="D65" i="21"/>
  <c r="E65" i="21"/>
  <c r="S65" i="21" s="1"/>
  <c r="D66" i="21"/>
  <c r="E66" i="21"/>
  <c r="S66" i="21" s="1"/>
  <c r="D67" i="21"/>
  <c r="E67" i="21"/>
  <c r="S67" i="21" s="1"/>
  <c r="D68" i="21"/>
  <c r="E68" i="21"/>
  <c r="S68" i="21" s="1"/>
  <c r="D69" i="21"/>
  <c r="E69" i="21"/>
  <c r="S69" i="21" s="1"/>
  <c r="D70" i="21"/>
  <c r="E70" i="21"/>
  <c r="S70" i="21" s="1"/>
  <c r="D71" i="21"/>
  <c r="E71" i="21"/>
  <c r="S71" i="21" s="1"/>
  <c r="D72" i="21"/>
  <c r="E72" i="21"/>
  <c r="S72" i="21" s="1"/>
  <c r="D73" i="21"/>
  <c r="E73" i="21"/>
  <c r="S73" i="21" s="1"/>
  <c r="D74" i="21"/>
  <c r="E74" i="21"/>
  <c r="S74" i="21" s="1"/>
  <c r="D75" i="21"/>
  <c r="E75" i="21"/>
  <c r="S75" i="21" s="1"/>
  <c r="D76" i="21"/>
  <c r="E76" i="21"/>
  <c r="S76" i="21" s="1"/>
  <c r="D77" i="21"/>
  <c r="E77" i="21"/>
  <c r="S77" i="21" s="1"/>
  <c r="D78" i="21"/>
  <c r="E78" i="21"/>
  <c r="S78" i="21" s="1"/>
  <c r="D79" i="21"/>
  <c r="E79" i="21"/>
  <c r="S79" i="21" s="1"/>
  <c r="D80" i="21"/>
  <c r="E80" i="21"/>
  <c r="S80" i="21" s="1"/>
  <c r="D81" i="21"/>
  <c r="E81" i="21"/>
  <c r="S81" i="21" s="1"/>
  <c r="D82" i="21"/>
  <c r="E82" i="21"/>
  <c r="S82" i="21" s="1"/>
  <c r="D83" i="21"/>
  <c r="E83" i="21"/>
  <c r="S83" i="21" s="1"/>
  <c r="D84" i="21"/>
  <c r="E84" i="21"/>
  <c r="S84" i="21" s="1"/>
  <c r="D85" i="21"/>
  <c r="E85" i="21"/>
  <c r="S85" i="21" s="1"/>
  <c r="D86" i="21"/>
  <c r="E86" i="21"/>
  <c r="S86" i="21" s="1"/>
  <c r="D87" i="21"/>
  <c r="E87" i="21"/>
  <c r="S87" i="21" s="1"/>
  <c r="D88" i="21"/>
  <c r="E88" i="21"/>
  <c r="S88" i="21" s="1"/>
  <c r="D89" i="21"/>
  <c r="E89" i="21"/>
  <c r="S89" i="21" s="1"/>
  <c r="D90" i="21"/>
  <c r="E90" i="21"/>
  <c r="S90" i="21" s="1"/>
  <c r="D91" i="21"/>
  <c r="E91" i="21"/>
  <c r="S91" i="21" s="1"/>
  <c r="D92" i="21"/>
  <c r="E92" i="21"/>
  <c r="S92" i="21" s="1"/>
  <c r="D93" i="21"/>
  <c r="E93" i="21"/>
  <c r="S93" i="21" s="1"/>
  <c r="D94" i="21"/>
  <c r="E94" i="21"/>
  <c r="S94" i="21" s="1"/>
  <c r="D95" i="21"/>
  <c r="E95" i="21"/>
  <c r="S95" i="21" s="1"/>
  <c r="D96" i="21"/>
  <c r="E96" i="21"/>
  <c r="S96" i="21" s="1"/>
  <c r="D97" i="21"/>
  <c r="E97" i="21"/>
  <c r="S97" i="21" s="1"/>
  <c r="D98" i="21"/>
  <c r="E98" i="21"/>
  <c r="S98" i="21" s="1"/>
  <c r="D99" i="21"/>
  <c r="E99" i="21"/>
  <c r="S99" i="21" s="1"/>
  <c r="D100" i="21"/>
  <c r="E100" i="21"/>
  <c r="S100" i="21" s="1"/>
  <c r="D101" i="21"/>
  <c r="E101" i="21"/>
  <c r="S101" i="21" s="1"/>
  <c r="D102" i="21"/>
  <c r="E102" i="21"/>
  <c r="S102" i="21" s="1"/>
  <c r="D103" i="21"/>
  <c r="E103" i="21"/>
  <c r="S103" i="21" s="1"/>
  <c r="D104" i="21"/>
  <c r="E104" i="21"/>
  <c r="S104" i="21" s="1"/>
  <c r="D105" i="21"/>
  <c r="E105" i="21"/>
  <c r="S105" i="21" s="1"/>
  <c r="D106" i="21"/>
  <c r="E106" i="21"/>
  <c r="S106" i="21" s="1"/>
  <c r="D107" i="21"/>
  <c r="E107" i="21"/>
  <c r="S107" i="21" s="1"/>
  <c r="D108" i="21"/>
  <c r="E108" i="21"/>
  <c r="S108" i="21" s="1"/>
  <c r="D109" i="21"/>
  <c r="E109" i="21"/>
  <c r="S109" i="21" s="1"/>
  <c r="D110" i="21"/>
  <c r="E110" i="21"/>
  <c r="S110" i="21" s="1"/>
  <c r="D111" i="21"/>
  <c r="E111" i="21"/>
  <c r="S111" i="21" s="1"/>
  <c r="D112" i="21"/>
  <c r="E112" i="21"/>
  <c r="S112" i="21" s="1"/>
  <c r="D113" i="21"/>
  <c r="E113" i="21"/>
  <c r="S113" i="21" s="1"/>
  <c r="D114" i="21"/>
  <c r="E114" i="21"/>
  <c r="S114" i="21" s="1"/>
  <c r="D115" i="21"/>
  <c r="E115" i="21"/>
  <c r="S115" i="21" s="1"/>
  <c r="D116" i="21"/>
  <c r="E116" i="21"/>
  <c r="S116" i="21" s="1"/>
  <c r="D117" i="21"/>
  <c r="E117" i="21"/>
  <c r="S117" i="21" s="1"/>
  <c r="D118" i="21"/>
  <c r="E118" i="21"/>
  <c r="S118" i="21" s="1"/>
  <c r="D119" i="21"/>
  <c r="E119" i="21"/>
  <c r="S119" i="21" s="1"/>
  <c r="D120" i="21"/>
  <c r="E120" i="21"/>
  <c r="S120" i="21" s="1"/>
  <c r="D121" i="21"/>
  <c r="E121" i="21"/>
  <c r="S121" i="21" s="1"/>
  <c r="D122" i="21"/>
  <c r="E122" i="21"/>
  <c r="S122" i="21" s="1"/>
  <c r="D123" i="21"/>
  <c r="E123" i="21"/>
  <c r="S123" i="21" s="1"/>
  <c r="D124" i="21"/>
  <c r="E124" i="21"/>
  <c r="S124" i="21" s="1"/>
  <c r="D125" i="21"/>
  <c r="E125" i="21"/>
  <c r="S125" i="21" s="1"/>
  <c r="D126" i="21"/>
  <c r="E126" i="21"/>
  <c r="S126" i="21" s="1"/>
  <c r="D127" i="21"/>
  <c r="E127" i="21"/>
  <c r="S127" i="21" s="1"/>
  <c r="D128" i="21"/>
  <c r="E128" i="21"/>
  <c r="S128" i="21" s="1"/>
  <c r="D129" i="21"/>
  <c r="E129" i="21"/>
  <c r="S129" i="21" s="1"/>
  <c r="D130" i="21"/>
  <c r="E130" i="21"/>
  <c r="S130" i="21" s="1"/>
  <c r="D131" i="21"/>
  <c r="E131" i="21"/>
  <c r="S131" i="21" s="1"/>
  <c r="D132" i="21"/>
  <c r="E132" i="21"/>
  <c r="S132" i="21" s="1"/>
  <c r="D133" i="21"/>
  <c r="E133" i="21"/>
  <c r="S133" i="21" s="1"/>
  <c r="D134" i="21"/>
  <c r="E134" i="21"/>
  <c r="S134" i="21" s="1"/>
  <c r="D135" i="21"/>
  <c r="E135" i="21"/>
  <c r="S135" i="21" s="1"/>
  <c r="D136" i="21"/>
  <c r="E136" i="21"/>
  <c r="S136" i="21" s="1"/>
  <c r="D137" i="21"/>
  <c r="E137" i="21"/>
  <c r="S137" i="21" s="1"/>
  <c r="D138" i="21"/>
  <c r="E138" i="21"/>
  <c r="S138" i="21" s="1"/>
  <c r="D139" i="21"/>
  <c r="E139" i="21"/>
  <c r="S139" i="21" s="1"/>
  <c r="D140" i="21"/>
  <c r="E140" i="21"/>
  <c r="S140" i="21" s="1"/>
  <c r="D141" i="21"/>
  <c r="E141" i="21"/>
  <c r="S141" i="21" s="1"/>
  <c r="D142" i="21"/>
  <c r="E142" i="21"/>
  <c r="S142" i="21" s="1"/>
  <c r="D143" i="21"/>
  <c r="E143" i="21"/>
  <c r="S143" i="21" s="1"/>
  <c r="D144" i="21"/>
  <c r="E144" i="21"/>
  <c r="S144" i="21" s="1"/>
  <c r="D145" i="21"/>
  <c r="E145" i="21"/>
  <c r="S145" i="21" s="1"/>
  <c r="D146" i="21"/>
  <c r="E146" i="21"/>
  <c r="S146" i="21" s="1"/>
  <c r="D147" i="21"/>
  <c r="E147" i="21"/>
  <c r="S147" i="21" s="1"/>
  <c r="D148" i="21"/>
  <c r="E148" i="21"/>
  <c r="S148" i="21" s="1"/>
  <c r="D149" i="21"/>
  <c r="E149" i="21"/>
  <c r="S149" i="21" s="1"/>
  <c r="D150" i="21"/>
  <c r="E150" i="21"/>
  <c r="S150" i="21" s="1"/>
  <c r="D151" i="21"/>
  <c r="E151" i="21"/>
  <c r="S151" i="21" s="1"/>
  <c r="D152" i="21"/>
  <c r="E152" i="21"/>
  <c r="S152" i="21" s="1"/>
  <c r="D153" i="21"/>
  <c r="E153" i="21"/>
  <c r="S153" i="21" s="1"/>
  <c r="D154" i="21"/>
  <c r="E154" i="21"/>
  <c r="S154" i="21" s="1"/>
  <c r="D155" i="21"/>
  <c r="E155" i="21"/>
  <c r="S155" i="21" s="1"/>
  <c r="D156" i="21"/>
  <c r="E156" i="21"/>
  <c r="S156" i="21" s="1"/>
  <c r="D157" i="21"/>
  <c r="E157" i="21"/>
  <c r="S157" i="21" s="1"/>
  <c r="D158" i="21"/>
  <c r="E158" i="21"/>
  <c r="S158" i="21" s="1"/>
  <c r="D159" i="21"/>
  <c r="E159" i="21"/>
  <c r="S159" i="21" s="1"/>
  <c r="D160" i="21"/>
  <c r="E160" i="21"/>
  <c r="S160" i="21" s="1"/>
  <c r="D161" i="21"/>
  <c r="E161" i="21"/>
  <c r="S161" i="21" s="1"/>
  <c r="D162" i="21"/>
  <c r="E162" i="21"/>
  <c r="S162" i="21" s="1"/>
  <c r="D163" i="21"/>
  <c r="E163" i="21"/>
  <c r="S163" i="21" s="1"/>
  <c r="D164" i="21"/>
  <c r="E164" i="21"/>
  <c r="S164" i="21" s="1"/>
  <c r="D165" i="21"/>
  <c r="E165" i="21"/>
  <c r="S165" i="21" s="1"/>
  <c r="D166" i="21"/>
  <c r="E166" i="21"/>
  <c r="S166" i="21" s="1"/>
  <c r="D167" i="21"/>
  <c r="E167" i="21"/>
  <c r="S167" i="21" s="1"/>
  <c r="D168" i="21"/>
  <c r="E168" i="21"/>
  <c r="S168" i="21" s="1"/>
  <c r="D169" i="21"/>
  <c r="E169" i="21"/>
  <c r="S169" i="21" s="1"/>
  <c r="D170" i="21"/>
  <c r="E170" i="21"/>
  <c r="S170" i="21" s="1"/>
  <c r="D171" i="21"/>
  <c r="E171" i="21"/>
  <c r="S171" i="21" s="1"/>
  <c r="D172" i="21"/>
  <c r="E172" i="21"/>
  <c r="S172" i="21" s="1"/>
  <c r="D173" i="21"/>
  <c r="E173" i="21"/>
  <c r="S173" i="21" s="1"/>
  <c r="D174" i="21"/>
  <c r="E174" i="21"/>
  <c r="S174" i="21" s="1"/>
  <c r="D175" i="21"/>
  <c r="E175" i="21"/>
  <c r="S175" i="21" s="1"/>
  <c r="D176" i="21"/>
  <c r="E176" i="21"/>
  <c r="S176" i="21" s="1"/>
  <c r="D177" i="21"/>
  <c r="E177" i="21"/>
  <c r="S177" i="21" s="1"/>
  <c r="D178" i="21"/>
  <c r="E178" i="21"/>
  <c r="S178" i="21" s="1"/>
  <c r="D179" i="21"/>
  <c r="E179" i="21"/>
  <c r="S179" i="21" s="1"/>
  <c r="D180" i="21"/>
  <c r="E180" i="21"/>
  <c r="S180" i="21" s="1"/>
  <c r="D181" i="21"/>
  <c r="E181" i="21"/>
  <c r="S181" i="21" s="1"/>
  <c r="D182" i="21"/>
  <c r="E182" i="21"/>
  <c r="S182" i="21" s="1"/>
  <c r="D183" i="21"/>
  <c r="E183" i="21"/>
  <c r="S183" i="21" s="1"/>
  <c r="D184" i="21"/>
  <c r="E184" i="21"/>
  <c r="S184" i="21" s="1"/>
  <c r="D185" i="21"/>
  <c r="E185" i="21"/>
  <c r="S185" i="21" s="1"/>
  <c r="D186" i="21"/>
  <c r="E186" i="21"/>
  <c r="S186" i="21" s="1"/>
  <c r="D187" i="21"/>
  <c r="E187" i="21"/>
  <c r="S187" i="21" s="1"/>
  <c r="D188" i="21"/>
  <c r="E188" i="21"/>
  <c r="S188" i="21" s="1"/>
  <c r="D189" i="21"/>
  <c r="E189" i="21"/>
  <c r="S189" i="21" s="1"/>
  <c r="D190" i="21"/>
  <c r="E190" i="21"/>
  <c r="S190" i="21" s="1"/>
  <c r="D191" i="21"/>
  <c r="E191" i="21"/>
  <c r="S191" i="21" s="1"/>
  <c r="D192" i="21"/>
  <c r="E192" i="21"/>
  <c r="S192" i="21" s="1"/>
  <c r="D193" i="21"/>
  <c r="E193" i="21"/>
  <c r="S193" i="21" s="1"/>
  <c r="D194" i="21"/>
  <c r="E194" i="21"/>
  <c r="S194" i="21" s="1"/>
  <c r="D195" i="21"/>
  <c r="E195" i="21"/>
  <c r="S195" i="21" s="1"/>
  <c r="D196" i="21"/>
  <c r="E196" i="21"/>
  <c r="S196" i="21" s="1"/>
  <c r="D197" i="21"/>
  <c r="E197" i="21"/>
  <c r="S197" i="21" s="1"/>
  <c r="D198" i="21"/>
  <c r="E198" i="21"/>
  <c r="S198" i="21" s="1"/>
  <c r="D199" i="21"/>
  <c r="E199" i="21"/>
  <c r="S199" i="21" s="1"/>
  <c r="D200" i="21"/>
  <c r="E200" i="21"/>
  <c r="S200" i="21" s="1"/>
  <c r="D201" i="21"/>
  <c r="E201" i="21"/>
  <c r="S201" i="21" s="1"/>
  <c r="D202" i="21"/>
  <c r="E202" i="21"/>
  <c r="S202" i="21" s="1"/>
  <c r="D203" i="21"/>
  <c r="E203" i="21"/>
  <c r="S203" i="21" s="1"/>
  <c r="D204" i="21"/>
  <c r="E204" i="21"/>
  <c r="S204" i="21" s="1"/>
  <c r="D205" i="21"/>
  <c r="E205" i="21"/>
  <c r="S205" i="21" s="1"/>
  <c r="D206" i="21"/>
  <c r="E206" i="21"/>
  <c r="S206" i="21" s="1"/>
  <c r="D207" i="21"/>
  <c r="E207" i="21"/>
  <c r="S207" i="21" s="1"/>
  <c r="D208" i="21"/>
  <c r="E208" i="21"/>
  <c r="S208" i="21" s="1"/>
  <c r="D209" i="21"/>
  <c r="E209" i="21"/>
  <c r="S209" i="21" s="1"/>
  <c r="D210" i="21"/>
  <c r="E210" i="21"/>
  <c r="S210" i="21" s="1"/>
  <c r="D211" i="21"/>
  <c r="E211" i="21"/>
  <c r="S211" i="21" s="1"/>
  <c r="D212" i="21"/>
  <c r="E212" i="21"/>
  <c r="S212" i="21" s="1"/>
  <c r="D213" i="21"/>
  <c r="E213" i="21"/>
  <c r="S213" i="21" s="1"/>
  <c r="D214" i="21"/>
  <c r="E214" i="21"/>
  <c r="S214" i="21" s="1"/>
  <c r="D215" i="21"/>
  <c r="E215" i="21"/>
  <c r="S215" i="21" s="1"/>
  <c r="D216" i="21"/>
  <c r="E216" i="21"/>
  <c r="S216" i="21" s="1"/>
  <c r="D217" i="21"/>
  <c r="E217" i="21"/>
  <c r="S217" i="21" s="1"/>
  <c r="D218" i="21"/>
  <c r="E218" i="21"/>
  <c r="S218" i="21" s="1"/>
  <c r="D219" i="21"/>
  <c r="E219" i="21"/>
  <c r="S219" i="21" s="1"/>
  <c r="D220" i="21"/>
  <c r="E220" i="21"/>
  <c r="S220" i="21" s="1"/>
  <c r="D221" i="21"/>
  <c r="E221" i="21"/>
  <c r="S221" i="21" s="1"/>
  <c r="D222" i="21"/>
  <c r="E222" i="21"/>
  <c r="S222" i="21" s="1"/>
  <c r="D223" i="21"/>
  <c r="E223" i="21"/>
  <c r="S223" i="21" s="1"/>
  <c r="D224" i="21"/>
  <c r="E224" i="21"/>
  <c r="S224" i="21" s="1"/>
  <c r="D225" i="21"/>
  <c r="E225" i="21"/>
  <c r="S225" i="21" s="1"/>
  <c r="D226" i="21"/>
  <c r="E226" i="21"/>
  <c r="S226" i="21" s="1"/>
  <c r="D227" i="21"/>
  <c r="E227" i="21"/>
  <c r="S227" i="21" s="1"/>
  <c r="D228" i="21"/>
  <c r="E228" i="21"/>
  <c r="S228" i="21" s="1"/>
  <c r="D229" i="21"/>
  <c r="E229" i="21"/>
  <c r="S229" i="21" s="1"/>
  <c r="D230" i="21"/>
  <c r="E230" i="21"/>
  <c r="S230" i="21" s="1"/>
  <c r="D231" i="21"/>
  <c r="E231" i="21"/>
  <c r="S231" i="21" s="1"/>
  <c r="D232" i="21"/>
  <c r="E232" i="21"/>
  <c r="S232" i="21" s="1"/>
  <c r="D233" i="21"/>
  <c r="E233" i="21"/>
  <c r="S233" i="21" s="1"/>
  <c r="D234" i="21"/>
  <c r="E234" i="21"/>
  <c r="S234" i="21" s="1"/>
  <c r="D235" i="21"/>
  <c r="E235" i="21"/>
  <c r="S235" i="21" s="1"/>
  <c r="D236" i="21"/>
  <c r="E236" i="21"/>
  <c r="S236" i="21" s="1"/>
  <c r="D237" i="21"/>
  <c r="E237" i="21"/>
  <c r="S237" i="21" s="1"/>
  <c r="D238" i="21"/>
  <c r="E238" i="21"/>
  <c r="S238" i="21" s="1"/>
  <c r="D239" i="21"/>
  <c r="E239" i="21"/>
  <c r="S239" i="21" s="1"/>
  <c r="D240" i="21"/>
  <c r="E240" i="21"/>
  <c r="S240" i="21" s="1"/>
  <c r="D241" i="21"/>
  <c r="E241" i="21"/>
  <c r="S241" i="21" s="1"/>
  <c r="D242" i="21"/>
  <c r="E242" i="21"/>
  <c r="S242" i="21" s="1"/>
  <c r="D243" i="21"/>
  <c r="E243" i="21"/>
  <c r="S243" i="21" s="1"/>
  <c r="D244" i="21"/>
  <c r="E244" i="21"/>
  <c r="S244" i="21" s="1"/>
  <c r="D245" i="21"/>
  <c r="E245" i="21"/>
  <c r="S245" i="21" s="1"/>
  <c r="D246" i="21"/>
  <c r="E246" i="21"/>
  <c r="S246" i="21" s="1"/>
  <c r="D247" i="21"/>
  <c r="E247" i="21"/>
  <c r="S247" i="21" s="1"/>
  <c r="D248" i="21"/>
  <c r="E248" i="21"/>
  <c r="S248" i="21" s="1"/>
  <c r="D249" i="21"/>
  <c r="E249" i="21"/>
  <c r="S249" i="21" s="1"/>
  <c r="D250" i="21"/>
  <c r="E250" i="21"/>
  <c r="S250" i="21" s="1"/>
  <c r="D251" i="21"/>
  <c r="E251" i="21"/>
  <c r="S251" i="21" s="1"/>
  <c r="D252" i="21"/>
  <c r="E252" i="21"/>
  <c r="S252" i="21" s="1"/>
  <c r="D253" i="21"/>
  <c r="E253" i="21"/>
  <c r="S253" i="21" s="1"/>
  <c r="D254" i="21"/>
  <c r="E254" i="21"/>
  <c r="S254" i="21" s="1"/>
  <c r="D255" i="21"/>
  <c r="E255" i="21"/>
  <c r="S255" i="21" s="1"/>
  <c r="D256" i="21"/>
  <c r="E256" i="21"/>
  <c r="S256" i="21" s="1"/>
  <c r="D257" i="21"/>
  <c r="E257" i="21"/>
  <c r="S257" i="21" s="1"/>
  <c r="D258" i="21"/>
  <c r="E258" i="21"/>
  <c r="S258" i="21" s="1"/>
  <c r="D259" i="21"/>
  <c r="E259" i="21"/>
  <c r="S259" i="21" s="1"/>
  <c r="D260" i="21"/>
  <c r="E260" i="21"/>
  <c r="S260" i="21" s="1"/>
  <c r="D261" i="21"/>
  <c r="E261" i="21"/>
  <c r="S261" i="21" s="1"/>
  <c r="D262" i="21"/>
  <c r="E262" i="21"/>
  <c r="S262" i="21" s="1"/>
  <c r="D263" i="21"/>
  <c r="E263" i="21"/>
  <c r="S263" i="21" s="1"/>
  <c r="D264" i="21"/>
  <c r="E264" i="21"/>
  <c r="S264" i="21" s="1"/>
  <c r="D265" i="21"/>
  <c r="E265" i="21"/>
  <c r="S265" i="21" s="1"/>
  <c r="D266" i="21"/>
  <c r="E266" i="21"/>
  <c r="S266" i="21" s="1"/>
  <c r="D267" i="21"/>
  <c r="E267" i="21"/>
  <c r="S267" i="21" s="1"/>
  <c r="E7" i="21"/>
  <c r="S7" i="21" s="1"/>
  <c r="D7" i="21"/>
  <c r="D8" i="19"/>
  <c r="E8" i="19"/>
  <c r="S8" i="19" s="1"/>
  <c r="D9" i="19"/>
  <c r="E9" i="19"/>
  <c r="S9" i="19" s="1"/>
  <c r="D10" i="19"/>
  <c r="E10" i="19"/>
  <c r="S10" i="19" s="1"/>
  <c r="D11" i="19"/>
  <c r="E11" i="19"/>
  <c r="S11" i="19" s="1"/>
  <c r="D12" i="19"/>
  <c r="E12" i="19"/>
  <c r="S12" i="19" s="1"/>
  <c r="D13" i="19"/>
  <c r="E13" i="19"/>
  <c r="S13" i="19" s="1"/>
  <c r="D14" i="19"/>
  <c r="E14" i="19"/>
  <c r="S14" i="19" s="1"/>
  <c r="D15" i="19"/>
  <c r="E15" i="19"/>
  <c r="S15" i="19" s="1"/>
  <c r="D16" i="19"/>
  <c r="E16" i="19"/>
  <c r="S16" i="19" s="1"/>
  <c r="D17" i="19"/>
  <c r="E17" i="19"/>
  <c r="S17" i="19" s="1"/>
  <c r="D18" i="19"/>
  <c r="E18" i="19"/>
  <c r="S18" i="19" s="1"/>
  <c r="D19" i="19"/>
  <c r="E19" i="19"/>
  <c r="S19" i="19" s="1"/>
  <c r="D20" i="19"/>
  <c r="E20" i="19"/>
  <c r="S20" i="19" s="1"/>
  <c r="D21" i="19"/>
  <c r="E21" i="19"/>
  <c r="S21" i="19" s="1"/>
  <c r="D22" i="19"/>
  <c r="E22" i="19"/>
  <c r="S22" i="19" s="1"/>
  <c r="D23" i="19"/>
  <c r="E23" i="19"/>
  <c r="S23" i="19" s="1"/>
  <c r="D24" i="19"/>
  <c r="E24" i="19"/>
  <c r="S24" i="19" s="1"/>
  <c r="D25" i="19"/>
  <c r="E25" i="19"/>
  <c r="S25" i="19" s="1"/>
  <c r="D26" i="19"/>
  <c r="E26" i="19"/>
  <c r="S26" i="19" s="1"/>
  <c r="D27" i="19"/>
  <c r="E27" i="19"/>
  <c r="S27" i="19" s="1"/>
  <c r="D28" i="19"/>
  <c r="E28" i="19"/>
  <c r="S28" i="19" s="1"/>
  <c r="D29" i="19"/>
  <c r="E29" i="19"/>
  <c r="S29" i="19" s="1"/>
  <c r="D30" i="19"/>
  <c r="E30" i="19"/>
  <c r="S30" i="19" s="1"/>
  <c r="D31" i="19"/>
  <c r="E31" i="19"/>
  <c r="S31" i="19" s="1"/>
  <c r="D32" i="19"/>
  <c r="E32" i="19"/>
  <c r="S32" i="19" s="1"/>
  <c r="D33" i="19"/>
  <c r="E33" i="19"/>
  <c r="S33" i="19" s="1"/>
  <c r="D34" i="19"/>
  <c r="E34" i="19"/>
  <c r="S34" i="19" s="1"/>
  <c r="D35" i="19"/>
  <c r="E35" i="19"/>
  <c r="S35" i="19" s="1"/>
  <c r="D36" i="19"/>
  <c r="E36" i="19"/>
  <c r="S36" i="19" s="1"/>
  <c r="D37" i="19"/>
  <c r="E37" i="19"/>
  <c r="S37" i="19" s="1"/>
  <c r="D38" i="19"/>
  <c r="E38" i="19"/>
  <c r="S38" i="19" s="1"/>
  <c r="D39" i="19"/>
  <c r="E39" i="19"/>
  <c r="S39" i="19" s="1"/>
  <c r="D40" i="19"/>
  <c r="E40" i="19"/>
  <c r="S40" i="19" s="1"/>
  <c r="D41" i="19"/>
  <c r="E41" i="19"/>
  <c r="S41" i="19" s="1"/>
  <c r="D42" i="19"/>
  <c r="E42" i="19"/>
  <c r="S42" i="19" s="1"/>
  <c r="D43" i="19"/>
  <c r="E43" i="19"/>
  <c r="S43" i="19" s="1"/>
  <c r="D44" i="19"/>
  <c r="E44" i="19"/>
  <c r="S44" i="19" s="1"/>
  <c r="D45" i="19"/>
  <c r="E45" i="19"/>
  <c r="S45" i="19" s="1"/>
  <c r="D46" i="19"/>
  <c r="E46" i="19"/>
  <c r="S46" i="19" s="1"/>
  <c r="D47" i="19"/>
  <c r="E47" i="19"/>
  <c r="S47" i="19" s="1"/>
  <c r="D48" i="19"/>
  <c r="E48" i="19"/>
  <c r="S48" i="19" s="1"/>
  <c r="D49" i="19"/>
  <c r="E49" i="19"/>
  <c r="S49" i="19" s="1"/>
  <c r="D50" i="19"/>
  <c r="E50" i="19"/>
  <c r="S50" i="19" s="1"/>
  <c r="D51" i="19"/>
  <c r="E51" i="19"/>
  <c r="S51" i="19" s="1"/>
  <c r="D52" i="19"/>
  <c r="E52" i="19"/>
  <c r="S52" i="19" s="1"/>
  <c r="D53" i="19"/>
  <c r="E53" i="19"/>
  <c r="S53" i="19" s="1"/>
  <c r="D54" i="19"/>
  <c r="E54" i="19"/>
  <c r="S54" i="19" s="1"/>
  <c r="D55" i="19"/>
  <c r="E55" i="19"/>
  <c r="S55" i="19" s="1"/>
  <c r="D56" i="19"/>
  <c r="E56" i="19"/>
  <c r="S56" i="19" s="1"/>
  <c r="D57" i="19"/>
  <c r="E57" i="19"/>
  <c r="S57" i="19" s="1"/>
  <c r="D58" i="19"/>
  <c r="E58" i="19"/>
  <c r="S58" i="19" s="1"/>
  <c r="D59" i="19"/>
  <c r="E59" i="19"/>
  <c r="S59" i="19" s="1"/>
  <c r="D60" i="19"/>
  <c r="E60" i="19"/>
  <c r="S60" i="19" s="1"/>
  <c r="D61" i="19"/>
  <c r="E61" i="19"/>
  <c r="S61" i="19" s="1"/>
  <c r="D62" i="19"/>
  <c r="E62" i="19"/>
  <c r="S62" i="19" s="1"/>
  <c r="D63" i="19"/>
  <c r="E63" i="19"/>
  <c r="S63" i="19" s="1"/>
  <c r="D64" i="19"/>
  <c r="E64" i="19"/>
  <c r="S64" i="19" s="1"/>
  <c r="D65" i="19"/>
  <c r="E65" i="19"/>
  <c r="S65" i="19" s="1"/>
  <c r="D66" i="19"/>
  <c r="E66" i="19"/>
  <c r="S66" i="19" s="1"/>
  <c r="D67" i="19"/>
  <c r="E67" i="19"/>
  <c r="S67" i="19" s="1"/>
  <c r="D68" i="19"/>
  <c r="E68" i="19"/>
  <c r="S68" i="19" s="1"/>
  <c r="D69" i="19"/>
  <c r="E69" i="19"/>
  <c r="S69" i="19" s="1"/>
  <c r="D70" i="19"/>
  <c r="E70" i="19"/>
  <c r="S70" i="19" s="1"/>
  <c r="D71" i="19"/>
  <c r="E71" i="19"/>
  <c r="S71" i="19" s="1"/>
  <c r="D72" i="19"/>
  <c r="E72" i="19"/>
  <c r="S72" i="19" s="1"/>
  <c r="D73" i="19"/>
  <c r="E73" i="19"/>
  <c r="S73" i="19" s="1"/>
  <c r="D74" i="19"/>
  <c r="E74" i="19"/>
  <c r="S74" i="19" s="1"/>
  <c r="D75" i="19"/>
  <c r="E75" i="19"/>
  <c r="S75" i="19" s="1"/>
  <c r="D76" i="19"/>
  <c r="E76" i="19"/>
  <c r="S76" i="19" s="1"/>
  <c r="D77" i="19"/>
  <c r="E77" i="19"/>
  <c r="S77" i="19" s="1"/>
  <c r="D78" i="19"/>
  <c r="E78" i="19"/>
  <c r="S78" i="19" s="1"/>
  <c r="D79" i="19"/>
  <c r="E79" i="19"/>
  <c r="S79" i="19" s="1"/>
  <c r="D80" i="19"/>
  <c r="E80" i="19"/>
  <c r="S80" i="19" s="1"/>
  <c r="D81" i="19"/>
  <c r="E81" i="19"/>
  <c r="S81" i="19" s="1"/>
  <c r="D82" i="19"/>
  <c r="E82" i="19"/>
  <c r="S82" i="19" s="1"/>
  <c r="D83" i="19"/>
  <c r="E83" i="19"/>
  <c r="S83" i="19" s="1"/>
  <c r="D84" i="19"/>
  <c r="E84" i="19"/>
  <c r="S84" i="19" s="1"/>
  <c r="D85" i="19"/>
  <c r="E85" i="19"/>
  <c r="S85" i="19" s="1"/>
  <c r="D86" i="19"/>
  <c r="E86" i="19"/>
  <c r="S86" i="19" s="1"/>
  <c r="D87" i="19"/>
  <c r="E87" i="19"/>
  <c r="S87" i="19" s="1"/>
  <c r="D88" i="19"/>
  <c r="E88" i="19"/>
  <c r="S88" i="19" s="1"/>
  <c r="D89" i="19"/>
  <c r="E89" i="19"/>
  <c r="S89" i="19" s="1"/>
  <c r="D90" i="19"/>
  <c r="E90" i="19"/>
  <c r="S90" i="19" s="1"/>
  <c r="D91" i="19"/>
  <c r="E91" i="19"/>
  <c r="S91" i="19" s="1"/>
  <c r="D92" i="19"/>
  <c r="E92" i="19"/>
  <c r="S92" i="19" s="1"/>
  <c r="D93" i="19"/>
  <c r="E93" i="19"/>
  <c r="S93" i="19" s="1"/>
  <c r="D94" i="19"/>
  <c r="E94" i="19"/>
  <c r="S94" i="19" s="1"/>
  <c r="D95" i="19"/>
  <c r="E95" i="19"/>
  <c r="S95" i="19" s="1"/>
  <c r="D96" i="19"/>
  <c r="E96" i="19"/>
  <c r="S96" i="19" s="1"/>
  <c r="D97" i="19"/>
  <c r="E97" i="19"/>
  <c r="S97" i="19" s="1"/>
  <c r="D98" i="19"/>
  <c r="E98" i="19"/>
  <c r="S98" i="19" s="1"/>
  <c r="D99" i="19"/>
  <c r="E99" i="19"/>
  <c r="S99" i="19" s="1"/>
  <c r="D100" i="19"/>
  <c r="E100" i="19"/>
  <c r="S100" i="19" s="1"/>
  <c r="D101" i="19"/>
  <c r="E101" i="19"/>
  <c r="S101" i="19" s="1"/>
  <c r="D102" i="19"/>
  <c r="E102" i="19"/>
  <c r="S102" i="19" s="1"/>
  <c r="D103" i="19"/>
  <c r="E103" i="19"/>
  <c r="S103" i="19" s="1"/>
  <c r="D104" i="19"/>
  <c r="E104" i="19"/>
  <c r="S104" i="19" s="1"/>
  <c r="D105" i="19"/>
  <c r="E105" i="19"/>
  <c r="S105" i="19" s="1"/>
  <c r="D106" i="19"/>
  <c r="E106" i="19"/>
  <c r="S106" i="19" s="1"/>
  <c r="D107" i="19"/>
  <c r="E107" i="19"/>
  <c r="S107" i="19" s="1"/>
  <c r="D108" i="19"/>
  <c r="E108" i="19"/>
  <c r="S108" i="19" s="1"/>
  <c r="D109" i="19"/>
  <c r="E109" i="19"/>
  <c r="S109" i="19" s="1"/>
  <c r="D110" i="19"/>
  <c r="E110" i="19"/>
  <c r="S110" i="19" s="1"/>
  <c r="D111" i="19"/>
  <c r="E111" i="19"/>
  <c r="S111" i="19" s="1"/>
  <c r="D112" i="19"/>
  <c r="E112" i="19"/>
  <c r="S112" i="19" s="1"/>
  <c r="D113" i="19"/>
  <c r="E113" i="19"/>
  <c r="S113" i="19" s="1"/>
  <c r="D114" i="19"/>
  <c r="E114" i="19"/>
  <c r="S114" i="19" s="1"/>
  <c r="D115" i="19"/>
  <c r="E115" i="19"/>
  <c r="S115" i="19" s="1"/>
  <c r="D116" i="19"/>
  <c r="E116" i="19"/>
  <c r="S116" i="19" s="1"/>
  <c r="D117" i="19"/>
  <c r="E117" i="19"/>
  <c r="S117" i="19" s="1"/>
  <c r="D118" i="19"/>
  <c r="E118" i="19"/>
  <c r="S118" i="19" s="1"/>
  <c r="D119" i="19"/>
  <c r="E119" i="19"/>
  <c r="S119" i="19" s="1"/>
  <c r="D120" i="19"/>
  <c r="E120" i="19"/>
  <c r="S120" i="19" s="1"/>
  <c r="D121" i="19"/>
  <c r="E121" i="19"/>
  <c r="S121" i="19" s="1"/>
  <c r="D122" i="19"/>
  <c r="E122" i="19"/>
  <c r="S122" i="19" s="1"/>
  <c r="D123" i="19"/>
  <c r="E123" i="19"/>
  <c r="S123" i="19" s="1"/>
  <c r="D124" i="19"/>
  <c r="E124" i="19"/>
  <c r="S124" i="19" s="1"/>
  <c r="D125" i="19"/>
  <c r="E125" i="19"/>
  <c r="S125" i="19" s="1"/>
  <c r="D126" i="19"/>
  <c r="E126" i="19"/>
  <c r="S126" i="19" s="1"/>
  <c r="D127" i="19"/>
  <c r="E127" i="19"/>
  <c r="S127" i="19" s="1"/>
  <c r="D128" i="19"/>
  <c r="E128" i="19"/>
  <c r="S128" i="19" s="1"/>
  <c r="D129" i="19"/>
  <c r="E129" i="19"/>
  <c r="S129" i="19" s="1"/>
  <c r="D130" i="19"/>
  <c r="E130" i="19"/>
  <c r="S130" i="19" s="1"/>
  <c r="D131" i="19"/>
  <c r="E131" i="19"/>
  <c r="S131" i="19" s="1"/>
  <c r="D132" i="19"/>
  <c r="E132" i="19"/>
  <c r="S132" i="19" s="1"/>
  <c r="D133" i="19"/>
  <c r="E133" i="19"/>
  <c r="S133" i="19" s="1"/>
  <c r="D134" i="19"/>
  <c r="E134" i="19"/>
  <c r="S134" i="19" s="1"/>
  <c r="D135" i="19"/>
  <c r="E135" i="19"/>
  <c r="S135" i="19" s="1"/>
  <c r="D136" i="19"/>
  <c r="E136" i="19"/>
  <c r="S136" i="19" s="1"/>
  <c r="D137" i="19"/>
  <c r="E137" i="19"/>
  <c r="S137" i="19" s="1"/>
  <c r="D138" i="19"/>
  <c r="E138" i="19"/>
  <c r="S138" i="19" s="1"/>
  <c r="D139" i="19"/>
  <c r="E139" i="19"/>
  <c r="S139" i="19" s="1"/>
  <c r="D140" i="19"/>
  <c r="E140" i="19"/>
  <c r="S140" i="19" s="1"/>
  <c r="D141" i="19"/>
  <c r="E141" i="19"/>
  <c r="S141" i="19" s="1"/>
  <c r="D142" i="19"/>
  <c r="E142" i="19"/>
  <c r="S142" i="19" s="1"/>
  <c r="D143" i="19"/>
  <c r="E143" i="19"/>
  <c r="S143" i="19" s="1"/>
  <c r="D144" i="19"/>
  <c r="E144" i="19"/>
  <c r="S144" i="19" s="1"/>
  <c r="D145" i="19"/>
  <c r="E145" i="19"/>
  <c r="S145" i="19" s="1"/>
  <c r="D146" i="19"/>
  <c r="E146" i="19"/>
  <c r="S146" i="19" s="1"/>
  <c r="D147" i="19"/>
  <c r="E147" i="19"/>
  <c r="S147" i="19" s="1"/>
  <c r="D148" i="19"/>
  <c r="E148" i="19"/>
  <c r="S148" i="19" s="1"/>
  <c r="D149" i="19"/>
  <c r="E149" i="19"/>
  <c r="S149" i="19" s="1"/>
  <c r="D150" i="19"/>
  <c r="E150" i="19"/>
  <c r="S150" i="19" s="1"/>
  <c r="D151" i="19"/>
  <c r="E151" i="19"/>
  <c r="S151" i="19" s="1"/>
  <c r="D152" i="19"/>
  <c r="E152" i="19"/>
  <c r="S152" i="19" s="1"/>
  <c r="D153" i="19"/>
  <c r="E153" i="19"/>
  <c r="S153" i="19" s="1"/>
  <c r="D154" i="19"/>
  <c r="E154" i="19"/>
  <c r="S154" i="19" s="1"/>
  <c r="D155" i="19"/>
  <c r="E155" i="19"/>
  <c r="S155" i="19" s="1"/>
  <c r="D156" i="19"/>
  <c r="E156" i="19"/>
  <c r="S156" i="19" s="1"/>
  <c r="D157" i="19"/>
  <c r="E157" i="19"/>
  <c r="S157" i="19" s="1"/>
  <c r="D158" i="19"/>
  <c r="E158" i="19"/>
  <c r="S158" i="19" s="1"/>
  <c r="D159" i="19"/>
  <c r="E159" i="19"/>
  <c r="S159" i="19" s="1"/>
  <c r="D160" i="19"/>
  <c r="E160" i="19"/>
  <c r="S160" i="19" s="1"/>
  <c r="D161" i="19"/>
  <c r="E161" i="19"/>
  <c r="S161" i="19" s="1"/>
  <c r="D162" i="19"/>
  <c r="E162" i="19"/>
  <c r="S162" i="19" s="1"/>
  <c r="D163" i="19"/>
  <c r="E163" i="19"/>
  <c r="S163" i="19" s="1"/>
  <c r="D164" i="19"/>
  <c r="E164" i="19"/>
  <c r="S164" i="19" s="1"/>
  <c r="D165" i="19"/>
  <c r="E165" i="19"/>
  <c r="S165" i="19" s="1"/>
  <c r="D166" i="19"/>
  <c r="E166" i="19"/>
  <c r="S166" i="19" s="1"/>
  <c r="D167" i="19"/>
  <c r="E167" i="19"/>
  <c r="S167" i="19" s="1"/>
  <c r="D168" i="19"/>
  <c r="E168" i="19"/>
  <c r="S168" i="19" s="1"/>
  <c r="D169" i="19"/>
  <c r="E169" i="19"/>
  <c r="S169" i="19" s="1"/>
  <c r="D170" i="19"/>
  <c r="E170" i="19"/>
  <c r="S170" i="19" s="1"/>
  <c r="D171" i="19"/>
  <c r="E171" i="19"/>
  <c r="S171" i="19" s="1"/>
  <c r="D172" i="19"/>
  <c r="E172" i="19"/>
  <c r="S172" i="19" s="1"/>
  <c r="D173" i="19"/>
  <c r="E173" i="19"/>
  <c r="S173" i="19" s="1"/>
  <c r="D174" i="19"/>
  <c r="E174" i="19"/>
  <c r="S174" i="19" s="1"/>
  <c r="D175" i="19"/>
  <c r="E175" i="19"/>
  <c r="S175" i="19" s="1"/>
  <c r="D176" i="19"/>
  <c r="E176" i="19"/>
  <c r="S176" i="19" s="1"/>
  <c r="D177" i="19"/>
  <c r="E177" i="19"/>
  <c r="S177" i="19" s="1"/>
  <c r="D178" i="19"/>
  <c r="E178" i="19"/>
  <c r="S178" i="19" s="1"/>
  <c r="D179" i="19"/>
  <c r="E179" i="19"/>
  <c r="S179" i="19" s="1"/>
  <c r="D180" i="19"/>
  <c r="E180" i="19"/>
  <c r="S180" i="19" s="1"/>
  <c r="D181" i="19"/>
  <c r="E181" i="19"/>
  <c r="S181" i="19" s="1"/>
  <c r="D182" i="19"/>
  <c r="E182" i="19"/>
  <c r="S182" i="19" s="1"/>
  <c r="D183" i="19"/>
  <c r="E183" i="19"/>
  <c r="S183" i="19" s="1"/>
  <c r="D184" i="19"/>
  <c r="E184" i="19"/>
  <c r="S184" i="19" s="1"/>
  <c r="D185" i="19"/>
  <c r="E185" i="19"/>
  <c r="S185" i="19" s="1"/>
  <c r="D186" i="19"/>
  <c r="E186" i="19"/>
  <c r="S186" i="19" s="1"/>
  <c r="D187" i="19"/>
  <c r="E187" i="19"/>
  <c r="S187" i="19" s="1"/>
  <c r="D188" i="19"/>
  <c r="E188" i="19"/>
  <c r="S188" i="19" s="1"/>
  <c r="D189" i="19"/>
  <c r="E189" i="19"/>
  <c r="S189" i="19" s="1"/>
  <c r="D190" i="19"/>
  <c r="E190" i="19"/>
  <c r="S190" i="19" s="1"/>
  <c r="D191" i="19"/>
  <c r="E191" i="19"/>
  <c r="S191" i="19" s="1"/>
  <c r="D192" i="19"/>
  <c r="E192" i="19"/>
  <c r="S192" i="19" s="1"/>
  <c r="D193" i="19"/>
  <c r="E193" i="19"/>
  <c r="S193" i="19" s="1"/>
  <c r="D194" i="19"/>
  <c r="E194" i="19"/>
  <c r="S194" i="19" s="1"/>
  <c r="D195" i="19"/>
  <c r="E195" i="19"/>
  <c r="S195" i="19" s="1"/>
  <c r="D196" i="19"/>
  <c r="E196" i="19"/>
  <c r="S196" i="19" s="1"/>
  <c r="D197" i="19"/>
  <c r="E197" i="19"/>
  <c r="S197" i="19" s="1"/>
  <c r="D198" i="19"/>
  <c r="E198" i="19"/>
  <c r="S198" i="19" s="1"/>
  <c r="D199" i="19"/>
  <c r="E199" i="19"/>
  <c r="S199" i="19" s="1"/>
  <c r="D200" i="19"/>
  <c r="E200" i="19"/>
  <c r="S200" i="19" s="1"/>
  <c r="D201" i="19"/>
  <c r="E201" i="19"/>
  <c r="S201" i="19" s="1"/>
  <c r="D202" i="19"/>
  <c r="E202" i="19"/>
  <c r="S202" i="19" s="1"/>
  <c r="D203" i="19"/>
  <c r="E203" i="19"/>
  <c r="S203" i="19" s="1"/>
  <c r="D204" i="19"/>
  <c r="E204" i="19"/>
  <c r="S204" i="19" s="1"/>
  <c r="D205" i="19"/>
  <c r="E205" i="19"/>
  <c r="S205" i="19" s="1"/>
  <c r="D206" i="19"/>
  <c r="E206" i="19"/>
  <c r="S206" i="19" s="1"/>
  <c r="D207" i="19"/>
  <c r="E207" i="19"/>
  <c r="S207" i="19" s="1"/>
  <c r="D208" i="19"/>
  <c r="E208" i="19"/>
  <c r="S208" i="19" s="1"/>
  <c r="D209" i="19"/>
  <c r="E209" i="19"/>
  <c r="S209" i="19" s="1"/>
  <c r="D210" i="19"/>
  <c r="E210" i="19"/>
  <c r="S210" i="19" s="1"/>
  <c r="D211" i="19"/>
  <c r="E211" i="19"/>
  <c r="S211" i="19" s="1"/>
  <c r="D212" i="19"/>
  <c r="E212" i="19"/>
  <c r="S212" i="19" s="1"/>
  <c r="D213" i="19"/>
  <c r="E213" i="19"/>
  <c r="S213" i="19" s="1"/>
  <c r="D214" i="19"/>
  <c r="E214" i="19"/>
  <c r="S214" i="19" s="1"/>
  <c r="D215" i="19"/>
  <c r="E215" i="19"/>
  <c r="S215" i="19" s="1"/>
  <c r="D216" i="19"/>
  <c r="E216" i="19"/>
  <c r="S216" i="19" s="1"/>
  <c r="D217" i="19"/>
  <c r="E217" i="19"/>
  <c r="S217" i="19" s="1"/>
  <c r="D218" i="19"/>
  <c r="E218" i="19"/>
  <c r="S218" i="19" s="1"/>
  <c r="D219" i="19"/>
  <c r="E219" i="19"/>
  <c r="S219" i="19" s="1"/>
  <c r="D220" i="19"/>
  <c r="E220" i="19"/>
  <c r="S220" i="19" s="1"/>
  <c r="D221" i="19"/>
  <c r="E221" i="19"/>
  <c r="S221" i="19" s="1"/>
  <c r="D222" i="19"/>
  <c r="E222" i="19"/>
  <c r="S222" i="19" s="1"/>
  <c r="D223" i="19"/>
  <c r="E223" i="19"/>
  <c r="S223" i="19" s="1"/>
  <c r="D224" i="19"/>
  <c r="E224" i="19"/>
  <c r="S224" i="19" s="1"/>
  <c r="D225" i="19"/>
  <c r="E225" i="19"/>
  <c r="S225" i="19" s="1"/>
  <c r="D226" i="19"/>
  <c r="E226" i="19"/>
  <c r="S226" i="19" s="1"/>
  <c r="D227" i="19"/>
  <c r="E227" i="19"/>
  <c r="S227" i="19" s="1"/>
  <c r="D228" i="19"/>
  <c r="E228" i="19"/>
  <c r="S228" i="19" s="1"/>
  <c r="D229" i="19"/>
  <c r="E229" i="19"/>
  <c r="S229" i="19" s="1"/>
  <c r="D230" i="19"/>
  <c r="E230" i="19"/>
  <c r="S230" i="19" s="1"/>
  <c r="D231" i="19"/>
  <c r="E231" i="19"/>
  <c r="S231" i="19" s="1"/>
  <c r="D232" i="19"/>
  <c r="E232" i="19"/>
  <c r="S232" i="19" s="1"/>
  <c r="D233" i="19"/>
  <c r="E233" i="19"/>
  <c r="S233" i="19" s="1"/>
  <c r="D234" i="19"/>
  <c r="E234" i="19"/>
  <c r="S234" i="19" s="1"/>
  <c r="D235" i="19"/>
  <c r="E235" i="19"/>
  <c r="S235" i="19" s="1"/>
  <c r="D236" i="19"/>
  <c r="E236" i="19"/>
  <c r="S236" i="19" s="1"/>
  <c r="D237" i="19"/>
  <c r="E237" i="19"/>
  <c r="S237" i="19" s="1"/>
  <c r="D238" i="19"/>
  <c r="E238" i="19"/>
  <c r="S238" i="19" s="1"/>
  <c r="D239" i="19"/>
  <c r="E239" i="19"/>
  <c r="S239" i="19" s="1"/>
  <c r="D240" i="19"/>
  <c r="E240" i="19"/>
  <c r="S240" i="19" s="1"/>
  <c r="D241" i="19"/>
  <c r="E241" i="19"/>
  <c r="S241" i="19" s="1"/>
  <c r="D242" i="19"/>
  <c r="E242" i="19"/>
  <c r="S242" i="19" s="1"/>
  <c r="D243" i="19"/>
  <c r="E243" i="19"/>
  <c r="S243" i="19" s="1"/>
  <c r="D244" i="19"/>
  <c r="E244" i="19"/>
  <c r="S244" i="19" s="1"/>
  <c r="D245" i="19"/>
  <c r="E245" i="19"/>
  <c r="S245" i="19" s="1"/>
  <c r="D246" i="19"/>
  <c r="E246" i="19"/>
  <c r="S246" i="19" s="1"/>
  <c r="D247" i="19"/>
  <c r="E247" i="19"/>
  <c r="S247" i="19" s="1"/>
  <c r="D248" i="19"/>
  <c r="E248" i="19"/>
  <c r="S248" i="19" s="1"/>
  <c r="D249" i="19"/>
  <c r="E249" i="19"/>
  <c r="S249" i="19" s="1"/>
  <c r="D250" i="19"/>
  <c r="E250" i="19"/>
  <c r="S250" i="19" s="1"/>
  <c r="D251" i="19"/>
  <c r="E251" i="19"/>
  <c r="S251" i="19" s="1"/>
  <c r="D252" i="19"/>
  <c r="E252" i="19"/>
  <c r="S252" i="19" s="1"/>
  <c r="D253" i="19"/>
  <c r="E253" i="19"/>
  <c r="S253" i="19" s="1"/>
  <c r="D254" i="19"/>
  <c r="E254" i="19"/>
  <c r="S254" i="19" s="1"/>
  <c r="D255" i="19"/>
  <c r="E255" i="19"/>
  <c r="S255" i="19" s="1"/>
  <c r="D256" i="19"/>
  <c r="E256" i="19"/>
  <c r="S256" i="19" s="1"/>
  <c r="D257" i="19"/>
  <c r="E257" i="19"/>
  <c r="S257" i="19" s="1"/>
  <c r="D258" i="19"/>
  <c r="E258" i="19"/>
  <c r="S258" i="19" s="1"/>
  <c r="D259" i="19"/>
  <c r="E259" i="19"/>
  <c r="S259" i="19" s="1"/>
  <c r="D260" i="19"/>
  <c r="E260" i="19"/>
  <c r="S260" i="19" s="1"/>
  <c r="D261" i="19"/>
  <c r="E261" i="19"/>
  <c r="S261" i="19" s="1"/>
  <c r="D262" i="19"/>
  <c r="E262" i="19"/>
  <c r="S262" i="19" s="1"/>
  <c r="D263" i="19"/>
  <c r="E263" i="19"/>
  <c r="S263" i="19" s="1"/>
  <c r="D264" i="19"/>
  <c r="E264" i="19"/>
  <c r="S264" i="19" s="1"/>
  <c r="D265" i="19"/>
  <c r="E265" i="19"/>
  <c r="S265" i="19" s="1"/>
  <c r="D266" i="19"/>
  <c r="E266" i="19"/>
  <c r="S266" i="19" s="1"/>
  <c r="D267" i="19"/>
  <c r="E267" i="19"/>
  <c r="S267" i="19" s="1"/>
  <c r="E7" i="19"/>
  <c r="S7" i="19" s="1"/>
  <c r="D7" i="19"/>
  <c r="D8" i="17"/>
  <c r="E8" i="17"/>
  <c r="S8" i="17" s="1"/>
  <c r="D9" i="17"/>
  <c r="E9" i="17"/>
  <c r="S9" i="17" s="1"/>
  <c r="D10" i="17"/>
  <c r="E10" i="17"/>
  <c r="S10" i="17" s="1"/>
  <c r="D11" i="17"/>
  <c r="E11" i="17"/>
  <c r="S11" i="17" s="1"/>
  <c r="D12" i="17"/>
  <c r="E12" i="17"/>
  <c r="S12" i="17" s="1"/>
  <c r="D13" i="17"/>
  <c r="E13" i="17"/>
  <c r="S13" i="17" s="1"/>
  <c r="D14" i="17"/>
  <c r="E14" i="17"/>
  <c r="S14" i="17" s="1"/>
  <c r="D15" i="17"/>
  <c r="E15" i="17"/>
  <c r="S15" i="17" s="1"/>
  <c r="D16" i="17"/>
  <c r="E16" i="17"/>
  <c r="S16" i="17" s="1"/>
  <c r="D17" i="17"/>
  <c r="E17" i="17"/>
  <c r="S17" i="17" s="1"/>
  <c r="D18" i="17"/>
  <c r="E18" i="17"/>
  <c r="S18" i="17" s="1"/>
  <c r="D19" i="17"/>
  <c r="E19" i="17"/>
  <c r="S19" i="17" s="1"/>
  <c r="D20" i="17"/>
  <c r="E20" i="17"/>
  <c r="S20" i="17" s="1"/>
  <c r="D21" i="17"/>
  <c r="E21" i="17"/>
  <c r="S21" i="17" s="1"/>
  <c r="D22" i="17"/>
  <c r="E22" i="17"/>
  <c r="S22" i="17" s="1"/>
  <c r="D23" i="17"/>
  <c r="E23" i="17"/>
  <c r="S23" i="17" s="1"/>
  <c r="D24" i="17"/>
  <c r="E24" i="17"/>
  <c r="S24" i="17" s="1"/>
  <c r="D25" i="17"/>
  <c r="E25" i="17"/>
  <c r="S25" i="17" s="1"/>
  <c r="D26" i="17"/>
  <c r="E26" i="17"/>
  <c r="S26" i="17" s="1"/>
  <c r="D27" i="17"/>
  <c r="E27" i="17"/>
  <c r="S27" i="17" s="1"/>
  <c r="D28" i="17"/>
  <c r="E28" i="17"/>
  <c r="S28" i="17" s="1"/>
  <c r="D29" i="17"/>
  <c r="E29" i="17"/>
  <c r="S29" i="17" s="1"/>
  <c r="D30" i="17"/>
  <c r="E30" i="17"/>
  <c r="S30" i="17" s="1"/>
  <c r="D31" i="17"/>
  <c r="E31" i="17"/>
  <c r="S31" i="17" s="1"/>
  <c r="D32" i="17"/>
  <c r="E32" i="17"/>
  <c r="S32" i="17" s="1"/>
  <c r="D33" i="17"/>
  <c r="E33" i="17"/>
  <c r="S33" i="17" s="1"/>
  <c r="D34" i="17"/>
  <c r="E34" i="17"/>
  <c r="S34" i="17" s="1"/>
  <c r="D35" i="17"/>
  <c r="E35" i="17"/>
  <c r="S35" i="17" s="1"/>
  <c r="D36" i="17"/>
  <c r="E36" i="17"/>
  <c r="S36" i="17" s="1"/>
  <c r="D37" i="17"/>
  <c r="E37" i="17"/>
  <c r="S37" i="17" s="1"/>
  <c r="D38" i="17"/>
  <c r="E38" i="17"/>
  <c r="S38" i="17" s="1"/>
  <c r="D39" i="17"/>
  <c r="E39" i="17"/>
  <c r="S39" i="17" s="1"/>
  <c r="D40" i="17"/>
  <c r="E40" i="17"/>
  <c r="S40" i="17" s="1"/>
  <c r="D41" i="17"/>
  <c r="E41" i="17"/>
  <c r="S41" i="17" s="1"/>
  <c r="D42" i="17"/>
  <c r="E42" i="17"/>
  <c r="S42" i="17" s="1"/>
  <c r="D43" i="17"/>
  <c r="E43" i="17"/>
  <c r="S43" i="17" s="1"/>
  <c r="D44" i="17"/>
  <c r="E44" i="17"/>
  <c r="S44" i="17" s="1"/>
  <c r="D45" i="17"/>
  <c r="E45" i="17"/>
  <c r="S45" i="17" s="1"/>
  <c r="D46" i="17"/>
  <c r="E46" i="17"/>
  <c r="S46" i="17" s="1"/>
  <c r="D47" i="17"/>
  <c r="E47" i="17"/>
  <c r="S47" i="17" s="1"/>
  <c r="D48" i="17"/>
  <c r="E48" i="17"/>
  <c r="S48" i="17" s="1"/>
  <c r="D49" i="17"/>
  <c r="E49" i="17"/>
  <c r="S49" i="17" s="1"/>
  <c r="D50" i="17"/>
  <c r="E50" i="17"/>
  <c r="S50" i="17" s="1"/>
  <c r="D51" i="17"/>
  <c r="E51" i="17"/>
  <c r="S51" i="17" s="1"/>
  <c r="D52" i="17"/>
  <c r="E52" i="17"/>
  <c r="S52" i="17" s="1"/>
  <c r="D53" i="17"/>
  <c r="E53" i="17"/>
  <c r="S53" i="17" s="1"/>
  <c r="D54" i="17"/>
  <c r="E54" i="17"/>
  <c r="S54" i="17" s="1"/>
  <c r="D55" i="17"/>
  <c r="E55" i="17"/>
  <c r="S55" i="17" s="1"/>
  <c r="D56" i="17"/>
  <c r="E56" i="17"/>
  <c r="S56" i="17" s="1"/>
  <c r="D57" i="17"/>
  <c r="E57" i="17"/>
  <c r="S57" i="17" s="1"/>
  <c r="D58" i="17"/>
  <c r="E58" i="17"/>
  <c r="S58" i="17" s="1"/>
  <c r="D59" i="17"/>
  <c r="E59" i="17"/>
  <c r="S59" i="17" s="1"/>
  <c r="D60" i="17"/>
  <c r="E60" i="17"/>
  <c r="S60" i="17" s="1"/>
  <c r="D61" i="17"/>
  <c r="E61" i="17"/>
  <c r="S61" i="17" s="1"/>
  <c r="D62" i="17"/>
  <c r="E62" i="17"/>
  <c r="S62" i="17" s="1"/>
  <c r="D63" i="17"/>
  <c r="E63" i="17"/>
  <c r="S63" i="17" s="1"/>
  <c r="D64" i="17"/>
  <c r="E64" i="17"/>
  <c r="S64" i="17" s="1"/>
  <c r="D65" i="17"/>
  <c r="E65" i="17"/>
  <c r="S65" i="17" s="1"/>
  <c r="D66" i="17"/>
  <c r="E66" i="17"/>
  <c r="S66" i="17" s="1"/>
  <c r="D67" i="17"/>
  <c r="E67" i="17"/>
  <c r="S67" i="17" s="1"/>
  <c r="D68" i="17"/>
  <c r="E68" i="17"/>
  <c r="S68" i="17" s="1"/>
  <c r="D69" i="17"/>
  <c r="E69" i="17"/>
  <c r="S69" i="17" s="1"/>
  <c r="D70" i="17"/>
  <c r="E70" i="17"/>
  <c r="S70" i="17" s="1"/>
  <c r="D71" i="17"/>
  <c r="E71" i="17"/>
  <c r="S71" i="17" s="1"/>
  <c r="D72" i="17"/>
  <c r="E72" i="17"/>
  <c r="S72" i="17" s="1"/>
  <c r="D73" i="17"/>
  <c r="E73" i="17"/>
  <c r="S73" i="17" s="1"/>
  <c r="D74" i="17"/>
  <c r="E74" i="17"/>
  <c r="S74" i="17" s="1"/>
  <c r="D75" i="17"/>
  <c r="E75" i="17"/>
  <c r="S75" i="17" s="1"/>
  <c r="D76" i="17"/>
  <c r="E76" i="17"/>
  <c r="S76" i="17" s="1"/>
  <c r="D77" i="17"/>
  <c r="E77" i="17"/>
  <c r="S77" i="17" s="1"/>
  <c r="D78" i="17"/>
  <c r="E78" i="17"/>
  <c r="S78" i="17" s="1"/>
  <c r="D79" i="17"/>
  <c r="E79" i="17"/>
  <c r="S79" i="17" s="1"/>
  <c r="D80" i="17"/>
  <c r="E80" i="17"/>
  <c r="S80" i="17" s="1"/>
  <c r="D81" i="17"/>
  <c r="E81" i="17"/>
  <c r="S81" i="17" s="1"/>
  <c r="D82" i="17"/>
  <c r="E82" i="17"/>
  <c r="S82" i="17" s="1"/>
  <c r="D83" i="17"/>
  <c r="E83" i="17"/>
  <c r="S83" i="17" s="1"/>
  <c r="D84" i="17"/>
  <c r="E84" i="17"/>
  <c r="S84" i="17" s="1"/>
  <c r="D85" i="17"/>
  <c r="E85" i="17"/>
  <c r="S85" i="17" s="1"/>
  <c r="D86" i="17"/>
  <c r="E86" i="17"/>
  <c r="S86" i="17" s="1"/>
  <c r="D87" i="17"/>
  <c r="E87" i="17"/>
  <c r="S87" i="17" s="1"/>
  <c r="D88" i="17"/>
  <c r="E88" i="17"/>
  <c r="S88" i="17" s="1"/>
  <c r="D89" i="17"/>
  <c r="E89" i="17"/>
  <c r="S89" i="17" s="1"/>
  <c r="D90" i="17"/>
  <c r="E90" i="17"/>
  <c r="S90" i="17" s="1"/>
  <c r="D91" i="17"/>
  <c r="E91" i="17"/>
  <c r="S91" i="17" s="1"/>
  <c r="D92" i="17"/>
  <c r="E92" i="17"/>
  <c r="S92" i="17" s="1"/>
  <c r="D93" i="17"/>
  <c r="E93" i="17"/>
  <c r="S93" i="17" s="1"/>
  <c r="D94" i="17"/>
  <c r="E94" i="17"/>
  <c r="S94" i="17" s="1"/>
  <c r="D95" i="17"/>
  <c r="E95" i="17"/>
  <c r="S95" i="17" s="1"/>
  <c r="D96" i="17"/>
  <c r="E96" i="17"/>
  <c r="S96" i="17" s="1"/>
  <c r="D97" i="17"/>
  <c r="E97" i="17"/>
  <c r="S97" i="17" s="1"/>
  <c r="D98" i="17"/>
  <c r="E98" i="17"/>
  <c r="S98" i="17" s="1"/>
  <c r="D99" i="17"/>
  <c r="E99" i="17"/>
  <c r="S99" i="17" s="1"/>
  <c r="D100" i="17"/>
  <c r="E100" i="17"/>
  <c r="S100" i="17" s="1"/>
  <c r="D101" i="17"/>
  <c r="E101" i="17"/>
  <c r="S101" i="17" s="1"/>
  <c r="D102" i="17"/>
  <c r="E102" i="17"/>
  <c r="S102" i="17" s="1"/>
  <c r="D103" i="17"/>
  <c r="E103" i="17"/>
  <c r="S103" i="17" s="1"/>
  <c r="D104" i="17"/>
  <c r="E104" i="17"/>
  <c r="S104" i="17" s="1"/>
  <c r="D105" i="17"/>
  <c r="E105" i="17"/>
  <c r="S105" i="17" s="1"/>
  <c r="D106" i="17"/>
  <c r="E106" i="17"/>
  <c r="S106" i="17" s="1"/>
  <c r="D107" i="17"/>
  <c r="E107" i="17"/>
  <c r="S107" i="17" s="1"/>
  <c r="D108" i="17"/>
  <c r="E108" i="17"/>
  <c r="S108" i="17" s="1"/>
  <c r="D109" i="17"/>
  <c r="E109" i="17"/>
  <c r="S109" i="17" s="1"/>
  <c r="D110" i="17"/>
  <c r="E110" i="17"/>
  <c r="S110" i="17" s="1"/>
  <c r="D111" i="17"/>
  <c r="E111" i="17"/>
  <c r="S111" i="17" s="1"/>
  <c r="D112" i="17"/>
  <c r="E112" i="17"/>
  <c r="S112" i="17" s="1"/>
  <c r="D113" i="17"/>
  <c r="E113" i="17"/>
  <c r="S113" i="17" s="1"/>
  <c r="D114" i="17"/>
  <c r="E114" i="17"/>
  <c r="S114" i="17" s="1"/>
  <c r="D115" i="17"/>
  <c r="E115" i="17"/>
  <c r="S115" i="17" s="1"/>
  <c r="D116" i="17"/>
  <c r="E116" i="17"/>
  <c r="S116" i="17" s="1"/>
  <c r="D117" i="17"/>
  <c r="E117" i="17"/>
  <c r="S117" i="17" s="1"/>
  <c r="D118" i="17"/>
  <c r="E118" i="17"/>
  <c r="S118" i="17" s="1"/>
  <c r="D119" i="17"/>
  <c r="E119" i="17"/>
  <c r="S119" i="17" s="1"/>
  <c r="D120" i="17"/>
  <c r="E120" i="17"/>
  <c r="S120" i="17" s="1"/>
  <c r="D121" i="17"/>
  <c r="E121" i="17"/>
  <c r="S121" i="17" s="1"/>
  <c r="D122" i="17"/>
  <c r="E122" i="17"/>
  <c r="S122" i="17" s="1"/>
  <c r="D123" i="17"/>
  <c r="E123" i="17"/>
  <c r="S123" i="17" s="1"/>
  <c r="D124" i="17"/>
  <c r="E124" i="17"/>
  <c r="S124" i="17" s="1"/>
  <c r="D125" i="17"/>
  <c r="E125" i="17"/>
  <c r="S125" i="17" s="1"/>
  <c r="D126" i="17"/>
  <c r="E126" i="17"/>
  <c r="S126" i="17" s="1"/>
  <c r="D127" i="17"/>
  <c r="E127" i="17"/>
  <c r="S127" i="17" s="1"/>
  <c r="D128" i="17"/>
  <c r="E128" i="17"/>
  <c r="S128" i="17" s="1"/>
  <c r="D129" i="17"/>
  <c r="E129" i="17"/>
  <c r="S129" i="17" s="1"/>
  <c r="D130" i="17"/>
  <c r="E130" i="17"/>
  <c r="S130" i="17" s="1"/>
  <c r="D131" i="17"/>
  <c r="E131" i="17"/>
  <c r="S131" i="17" s="1"/>
  <c r="D132" i="17"/>
  <c r="E132" i="17"/>
  <c r="S132" i="17" s="1"/>
  <c r="D133" i="17"/>
  <c r="E133" i="17"/>
  <c r="S133" i="17" s="1"/>
  <c r="D134" i="17"/>
  <c r="E134" i="17"/>
  <c r="S134" i="17" s="1"/>
  <c r="D135" i="17"/>
  <c r="E135" i="17"/>
  <c r="S135" i="17" s="1"/>
  <c r="D136" i="17"/>
  <c r="E136" i="17"/>
  <c r="S136" i="17" s="1"/>
  <c r="D137" i="17"/>
  <c r="E137" i="17"/>
  <c r="S137" i="17" s="1"/>
  <c r="D138" i="17"/>
  <c r="E138" i="17"/>
  <c r="S138" i="17" s="1"/>
  <c r="D139" i="17"/>
  <c r="E139" i="17"/>
  <c r="S139" i="17" s="1"/>
  <c r="D140" i="17"/>
  <c r="E140" i="17"/>
  <c r="S140" i="17" s="1"/>
  <c r="D141" i="17"/>
  <c r="E141" i="17"/>
  <c r="S141" i="17" s="1"/>
  <c r="D142" i="17"/>
  <c r="E142" i="17"/>
  <c r="S142" i="17" s="1"/>
  <c r="D143" i="17"/>
  <c r="E143" i="17"/>
  <c r="S143" i="17" s="1"/>
  <c r="D144" i="17"/>
  <c r="E144" i="17"/>
  <c r="S144" i="17" s="1"/>
  <c r="D145" i="17"/>
  <c r="E145" i="17"/>
  <c r="S145" i="17" s="1"/>
  <c r="D146" i="17"/>
  <c r="E146" i="17"/>
  <c r="S146" i="17" s="1"/>
  <c r="D147" i="17"/>
  <c r="E147" i="17"/>
  <c r="S147" i="17" s="1"/>
  <c r="D148" i="17"/>
  <c r="E148" i="17"/>
  <c r="S148" i="17" s="1"/>
  <c r="D149" i="17"/>
  <c r="E149" i="17"/>
  <c r="S149" i="17" s="1"/>
  <c r="D150" i="17"/>
  <c r="E150" i="17"/>
  <c r="S150" i="17" s="1"/>
  <c r="D151" i="17"/>
  <c r="E151" i="17"/>
  <c r="S151" i="17" s="1"/>
  <c r="D152" i="17"/>
  <c r="E152" i="17"/>
  <c r="S152" i="17" s="1"/>
  <c r="D153" i="17"/>
  <c r="E153" i="17"/>
  <c r="S153" i="17" s="1"/>
  <c r="D154" i="17"/>
  <c r="E154" i="17"/>
  <c r="S154" i="17" s="1"/>
  <c r="D155" i="17"/>
  <c r="E155" i="17"/>
  <c r="S155" i="17" s="1"/>
  <c r="D156" i="17"/>
  <c r="E156" i="17"/>
  <c r="S156" i="17" s="1"/>
  <c r="D157" i="17"/>
  <c r="E157" i="17"/>
  <c r="S157" i="17" s="1"/>
  <c r="D158" i="17"/>
  <c r="E158" i="17"/>
  <c r="S158" i="17" s="1"/>
  <c r="D159" i="17"/>
  <c r="E159" i="17"/>
  <c r="S159" i="17" s="1"/>
  <c r="D160" i="17"/>
  <c r="E160" i="17"/>
  <c r="S160" i="17" s="1"/>
  <c r="D161" i="17"/>
  <c r="E161" i="17"/>
  <c r="S161" i="17" s="1"/>
  <c r="D162" i="17"/>
  <c r="E162" i="17"/>
  <c r="S162" i="17" s="1"/>
  <c r="D163" i="17"/>
  <c r="E163" i="17"/>
  <c r="S163" i="17" s="1"/>
  <c r="D164" i="17"/>
  <c r="E164" i="17"/>
  <c r="S164" i="17" s="1"/>
  <c r="D165" i="17"/>
  <c r="E165" i="17"/>
  <c r="S165" i="17" s="1"/>
  <c r="D166" i="17"/>
  <c r="E166" i="17"/>
  <c r="S166" i="17" s="1"/>
  <c r="D167" i="17"/>
  <c r="E167" i="17"/>
  <c r="S167" i="17" s="1"/>
  <c r="D168" i="17"/>
  <c r="E168" i="17"/>
  <c r="S168" i="17" s="1"/>
  <c r="D169" i="17"/>
  <c r="E169" i="17"/>
  <c r="S169" i="17" s="1"/>
  <c r="D170" i="17"/>
  <c r="E170" i="17"/>
  <c r="S170" i="17" s="1"/>
  <c r="D171" i="17"/>
  <c r="E171" i="17"/>
  <c r="S171" i="17" s="1"/>
  <c r="D172" i="17"/>
  <c r="E172" i="17"/>
  <c r="S172" i="17" s="1"/>
  <c r="D173" i="17"/>
  <c r="E173" i="17"/>
  <c r="S173" i="17" s="1"/>
  <c r="D174" i="17"/>
  <c r="E174" i="17"/>
  <c r="S174" i="17" s="1"/>
  <c r="D175" i="17"/>
  <c r="E175" i="17"/>
  <c r="S175" i="17" s="1"/>
  <c r="D176" i="17"/>
  <c r="E176" i="17"/>
  <c r="S176" i="17" s="1"/>
  <c r="D177" i="17"/>
  <c r="E177" i="17"/>
  <c r="S177" i="17" s="1"/>
  <c r="D178" i="17"/>
  <c r="E178" i="17"/>
  <c r="S178" i="17" s="1"/>
  <c r="D179" i="17"/>
  <c r="E179" i="17"/>
  <c r="S179" i="17" s="1"/>
  <c r="D180" i="17"/>
  <c r="E180" i="17"/>
  <c r="S180" i="17" s="1"/>
  <c r="D181" i="17"/>
  <c r="E181" i="17"/>
  <c r="S181" i="17" s="1"/>
  <c r="D182" i="17"/>
  <c r="E182" i="17"/>
  <c r="S182" i="17" s="1"/>
  <c r="D183" i="17"/>
  <c r="E183" i="17"/>
  <c r="S183" i="17" s="1"/>
  <c r="D184" i="17"/>
  <c r="E184" i="17"/>
  <c r="S184" i="17" s="1"/>
  <c r="D185" i="17"/>
  <c r="E185" i="17"/>
  <c r="S185" i="17" s="1"/>
  <c r="D186" i="17"/>
  <c r="E186" i="17"/>
  <c r="S186" i="17" s="1"/>
  <c r="D187" i="17"/>
  <c r="E187" i="17"/>
  <c r="S187" i="17" s="1"/>
  <c r="D188" i="17"/>
  <c r="E188" i="17"/>
  <c r="S188" i="17" s="1"/>
  <c r="D189" i="17"/>
  <c r="E189" i="17"/>
  <c r="S189" i="17" s="1"/>
  <c r="D190" i="17"/>
  <c r="E190" i="17"/>
  <c r="S190" i="17" s="1"/>
  <c r="D191" i="17"/>
  <c r="E191" i="17"/>
  <c r="S191" i="17" s="1"/>
  <c r="D192" i="17"/>
  <c r="E192" i="17"/>
  <c r="S192" i="17" s="1"/>
  <c r="D193" i="17"/>
  <c r="E193" i="17"/>
  <c r="S193" i="17" s="1"/>
  <c r="D194" i="17"/>
  <c r="E194" i="17"/>
  <c r="S194" i="17" s="1"/>
  <c r="D195" i="17"/>
  <c r="E195" i="17"/>
  <c r="S195" i="17" s="1"/>
  <c r="D196" i="17"/>
  <c r="E196" i="17"/>
  <c r="S196" i="17" s="1"/>
  <c r="D197" i="17"/>
  <c r="E197" i="17"/>
  <c r="S197" i="17" s="1"/>
  <c r="D198" i="17"/>
  <c r="E198" i="17"/>
  <c r="S198" i="17" s="1"/>
  <c r="D199" i="17"/>
  <c r="E199" i="17"/>
  <c r="S199" i="17" s="1"/>
  <c r="D200" i="17"/>
  <c r="E200" i="17"/>
  <c r="S200" i="17" s="1"/>
  <c r="D201" i="17"/>
  <c r="E201" i="17"/>
  <c r="S201" i="17" s="1"/>
  <c r="D202" i="17"/>
  <c r="E202" i="17"/>
  <c r="S202" i="17" s="1"/>
  <c r="D203" i="17"/>
  <c r="E203" i="17"/>
  <c r="S203" i="17" s="1"/>
  <c r="D204" i="17"/>
  <c r="E204" i="17"/>
  <c r="S204" i="17" s="1"/>
  <c r="D205" i="17"/>
  <c r="E205" i="17"/>
  <c r="S205" i="17" s="1"/>
  <c r="D206" i="17"/>
  <c r="E206" i="17"/>
  <c r="S206" i="17" s="1"/>
  <c r="D207" i="17"/>
  <c r="E207" i="17"/>
  <c r="S207" i="17" s="1"/>
  <c r="D208" i="17"/>
  <c r="E208" i="17"/>
  <c r="S208" i="17" s="1"/>
  <c r="D209" i="17"/>
  <c r="E209" i="17"/>
  <c r="S209" i="17" s="1"/>
  <c r="D210" i="17"/>
  <c r="E210" i="17"/>
  <c r="S210" i="17" s="1"/>
  <c r="D211" i="17"/>
  <c r="E211" i="17"/>
  <c r="S211" i="17" s="1"/>
  <c r="D212" i="17"/>
  <c r="E212" i="17"/>
  <c r="S212" i="17" s="1"/>
  <c r="D213" i="17"/>
  <c r="E213" i="17"/>
  <c r="S213" i="17" s="1"/>
  <c r="D214" i="17"/>
  <c r="E214" i="17"/>
  <c r="S214" i="17" s="1"/>
  <c r="D215" i="17"/>
  <c r="E215" i="17"/>
  <c r="S215" i="17" s="1"/>
  <c r="D216" i="17"/>
  <c r="E216" i="17"/>
  <c r="S216" i="17" s="1"/>
  <c r="D217" i="17"/>
  <c r="E217" i="17"/>
  <c r="S217" i="17" s="1"/>
  <c r="D218" i="17"/>
  <c r="E218" i="17"/>
  <c r="S218" i="17" s="1"/>
  <c r="D219" i="17"/>
  <c r="E219" i="17"/>
  <c r="S219" i="17" s="1"/>
  <c r="D220" i="17"/>
  <c r="E220" i="17"/>
  <c r="S220" i="17" s="1"/>
  <c r="D221" i="17"/>
  <c r="E221" i="17"/>
  <c r="S221" i="17" s="1"/>
  <c r="D222" i="17"/>
  <c r="E222" i="17"/>
  <c r="S222" i="17" s="1"/>
  <c r="D223" i="17"/>
  <c r="E223" i="17"/>
  <c r="S223" i="17" s="1"/>
  <c r="D224" i="17"/>
  <c r="E224" i="17"/>
  <c r="S224" i="17" s="1"/>
  <c r="D225" i="17"/>
  <c r="E225" i="17"/>
  <c r="S225" i="17" s="1"/>
  <c r="D226" i="17"/>
  <c r="E226" i="17"/>
  <c r="S226" i="17" s="1"/>
  <c r="D227" i="17"/>
  <c r="E227" i="17"/>
  <c r="S227" i="17" s="1"/>
  <c r="D228" i="17"/>
  <c r="E228" i="17"/>
  <c r="S228" i="17" s="1"/>
  <c r="D229" i="17"/>
  <c r="E229" i="17"/>
  <c r="S229" i="17" s="1"/>
  <c r="D230" i="17"/>
  <c r="E230" i="17"/>
  <c r="S230" i="17" s="1"/>
  <c r="D231" i="17"/>
  <c r="E231" i="17"/>
  <c r="S231" i="17" s="1"/>
  <c r="D232" i="17"/>
  <c r="E232" i="17"/>
  <c r="S232" i="17" s="1"/>
  <c r="D233" i="17"/>
  <c r="E233" i="17"/>
  <c r="S233" i="17" s="1"/>
  <c r="D234" i="17"/>
  <c r="E234" i="17"/>
  <c r="S234" i="17" s="1"/>
  <c r="D235" i="17"/>
  <c r="E235" i="17"/>
  <c r="S235" i="17" s="1"/>
  <c r="D236" i="17"/>
  <c r="E236" i="17"/>
  <c r="S236" i="17" s="1"/>
  <c r="D237" i="17"/>
  <c r="E237" i="17"/>
  <c r="S237" i="17" s="1"/>
  <c r="D238" i="17"/>
  <c r="E238" i="17"/>
  <c r="S238" i="17" s="1"/>
  <c r="D239" i="17"/>
  <c r="E239" i="17"/>
  <c r="S239" i="17" s="1"/>
  <c r="D240" i="17"/>
  <c r="E240" i="17"/>
  <c r="S240" i="17" s="1"/>
  <c r="D241" i="17"/>
  <c r="E241" i="17"/>
  <c r="S241" i="17" s="1"/>
  <c r="D242" i="17"/>
  <c r="E242" i="17"/>
  <c r="S242" i="17" s="1"/>
  <c r="D243" i="17"/>
  <c r="E243" i="17"/>
  <c r="S243" i="17" s="1"/>
  <c r="D244" i="17"/>
  <c r="E244" i="17"/>
  <c r="S244" i="17" s="1"/>
  <c r="D245" i="17"/>
  <c r="E245" i="17"/>
  <c r="S245" i="17" s="1"/>
  <c r="D246" i="17"/>
  <c r="E246" i="17"/>
  <c r="S246" i="17" s="1"/>
  <c r="D247" i="17"/>
  <c r="E247" i="17"/>
  <c r="S247" i="17" s="1"/>
  <c r="D248" i="17"/>
  <c r="E248" i="17"/>
  <c r="S248" i="17" s="1"/>
  <c r="D249" i="17"/>
  <c r="E249" i="17"/>
  <c r="S249" i="17" s="1"/>
  <c r="D250" i="17"/>
  <c r="E250" i="17"/>
  <c r="S250" i="17" s="1"/>
  <c r="D251" i="17"/>
  <c r="E251" i="17"/>
  <c r="S251" i="17" s="1"/>
  <c r="D252" i="17"/>
  <c r="E252" i="17"/>
  <c r="S252" i="17" s="1"/>
  <c r="D253" i="17"/>
  <c r="E253" i="17"/>
  <c r="S253" i="17" s="1"/>
  <c r="D254" i="17"/>
  <c r="E254" i="17"/>
  <c r="S254" i="17" s="1"/>
  <c r="D255" i="17"/>
  <c r="E255" i="17"/>
  <c r="S255" i="17" s="1"/>
  <c r="D256" i="17"/>
  <c r="E256" i="17"/>
  <c r="S256" i="17" s="1"/>
  <c r="D257" i="17"/>
  <c r="E257" i="17"/>
  <c r="S257" i="17" s="1"/>
  <c r="D258" i="17"/>
  <c r="E258" i="17"/>
  <c r="S258" i="17" s="1"/>
  <c r="D259" i="17"/>
  <c r="E259" i="17"/>
  <c r="S259" i="17" s="1"/>
  <c r="D260" i="17"/>
  <c r="E260" i="17"/>
  <c r="S260" i="17" s="1"/>
  <c r="D261" i="17"/>
  <c r="E261" i="17"/>
  <c r="S261" i="17" s="1"/>
  <c r="D262" i="17"/>
  <c r="E262" i="17"/>
  <c r="S262" i="17" s="1"/>
  <c r="D263" i="17"/>
  <c r="E263" i="17"/>
  <c r="S263" i="17" s="1"/>
  <c r="D264" i="17"/>
  <c r="E264" i="17"/>
  <c r="S264" i="17" s="1"/>
  <c r="D265" i="17"/>
  <c r="E265" i="17"/>
  <c r="S265" i="17" s="1"/>
  <c r="D266" i="17"/>
  <c r="E266" i="17"/>
  <c r="S266" i="17" s="1"/>
  <c r="D267" i="17"/>
  <c r="E267" i="17"/>
  <c r="S267" i="17" s="1"/>
  <c r="E7" i="17"/>
  <c r="S7" i="17" s="1"/>
  <c r="D7" i="17"/>
  <c r="D8" i="15"/>
  <c r="E8" i="15"/>
  <c r="S8" i="15" s="1"/>
  <c r="D9" i="15"/>
  <c r="E9" i="15"/>
  <c r="S9" i="15" s="1"/>
  <c r="D10" i="15"/>
  <c r="E10" i="15"/>
  <c r="S10" i="15" s="1"/>
  <c r="D11" i="15"/>
  <c r="E11" i="15"/>
  <c r="S11" i="15" s="1"/>
  <c r="D12" i="15"/>
  <c r="E12" i="15"/>
  <c r="S12" i="15" s="1"/>
  <c r="D13" i="15"/>
  <c r="E13" i="15"/>
  <c r="S13" i="15" s="1"/>
  <c r="D14" i="15"/>
  <c r="E14" i="15"/>
  <c r="S14" i="15" s="1"/>
  <c r="D15" i="15"/>
  <c r="E15" i="15"/>
  <c r="S15" i="15" s="1"/>
  <c r="D16" i="15"/>
  <c r="E16" i="15"/>
  <c r="S16" i="15" s="1"/>
  <c r="D17" i="15"/>
  <c r="E17" i="15"/>
  <c r="S17" i="15" s="1"/>
  <c r="D18" i="15"/>
  <c r="E18" i="15"/>
  <c r="S18" i="15" s="1"/>
  <c r="D19" i="15"/>
  <c r="E19" i="15"/>
  <c r="S19" i="15" s="1"/>
  <c r="D20" i="15"/>
  <c r="E20" i="15"/>
  <c r="S20" i="15" s="1"/>
  <c r="D21" i="15"/>
  <c r="E21" i="15"/>
  <c r="S21" i="15" s="1"/>
  <c r="D22" i="15"/>
  <c r="E22" i="15"/>
  <c r="S22" i="15" s="1"/>
  <c r="D23" i="15"/>
  <c r="E23" i="15"/>
  <c r="S23" i="15" s="1"/>
  <c r="D24" i="15"/>
  <c r="E24" i="15"/>
  <c r="S24" i="15" s="1"/>
  <c r="D25" i="15"/>
  <c r="E25" i="15"/>
  <c r="S25" i="15" s="1"/>
  <c r="D26" i="15"/>
  <c r="E26" i="15"/>
  <c r="S26" i="15" s="1"/>
  <c r="D27" i="15"/>
  <c r="E27" i="15"/>
  <c r="S27" i="15" s="1"/>
  <c r="D28" i="15"/>
  <c r="E28" i="15"/>
  <c r="S28" i="15" s="1"/>
  <c r="D29" i="15"/>
  <c r="E29" i="15"/>
  <c r="S29" i="15" s="1"/>
  <c r="D30" i="15"/>
  <c r="E30" i="15"/>
  <c r="S30" i="15" s="1"/>
  <c r="D31" i="15"/>
  <c r="E31" i="15"/>
  <c r="S31" i="15" s="1"/>
  <c r="D32" i="15"/>
  <c r="E32" i="15"/>
  <c r="S32" i="15" s="1"/>
  <c r="D33" i="15"/>
  <c r="E33" i="15"/>
  <c r="S33" i="15" s="1"/>
  <c r="D34" i="15"/>
  <c r="E34" i="15"/>
  <c r="S34" i="15" s="1"/>
  <c r="D35" i="15"/>
  <c r="E35" i="15"/>
  <c r="S35" i="15" s="1"/>
  <c r="D36" i="15"/>
  <c r="E36" i="15"/>
  <c r="S36" i="15" s="1"/>
  <c r="D37" i="15"/>
  <c r="E37" i="15"/>
  <c r="S37" i="15" s="1"/>
  <c r="D38" i="15"/>
  <c r="E38" i="15"/>
  <c r="S38" i="15" s="1"/>
  <c r="D39" i="15"/>
  <c r="E39" i="15"/>
  <c r="S39" i="15" s="1"/>
  <c r="D40" i="15"/>
  <c r="E40" i="15"/>
  <c r="S40" i="15" s="1"/>
  <c r="D41" i="15"/>
  <c r="E41" i="15"/>
  <c r="S41" i="15" s="1"/>
  <c r="D42" i="15"/>
  <c r="E42" i="15"/>
  <c r="S42" i="15" s="1"/>
  <c r="D43" i="15"/>
  <c r="E43" i="15"/>
  <c r="S43" i="15" s="1"/>
  <c r="D44" i="15"/>
  <c r="E44" i="15"/>
  <c r="S44" i="15" s="1"/>
  <c r="D45" i="15"/>
  <c r="E45" i="15"/>
  <c r="S45" i="15" s="1"/>
  <c r="D46" i="15"/>
  <c r="E46" i="15"/>
  <c r="S46" i="15" s="1"/>
  <c r="D47" i="15"/>
  <c r="E47" i="15"/>
  <c r="S47" i="15" s="1"/>
  <c r="D48" i="15"/>
  <c r="E48" i="15"/>
  <c r="S48" i="15" s="1"/>
  <c r="D49" i="15"/>
  <c r="E49" i="15"/>
  <c r="S49" i="15" s="1"/>
  <c r="D50" i="15"/>
  <c r="E50" i="15"/>
  <c r="S50" i="15" s="1"/>
  <c r="D51" i="15"/>
  <c r="E51" i="15"/>
  <c r="S51" i="15" s="1"/>
  <c r="D52" i="15"/>
  <c r="E52" i="15"/>
  <c r="S52" i="15" s="1"/>
  <c r="D53" i="15"/>
  <c r="E53" i="15"/>
  <c r="S53" i="15" s="1"/>
  <c r="D54" i="15"/>
  <c r="E54" i="15"/>
  <c r="S54" i="15" s="1"/>
  <c r="D55" i="15"/>
  <c r="E55" i="15"/>
  <c r="S55" i="15" s="1"/>
  <c r="D56" i="15"/>
  <c r="E56" i="15"/>
  <c r="S56" i="15" s="1"/>
  <c r="D57" i="15"/>
  <c r="E57" i="15"/>
  <c r="S57" i="15" s="1"/>
  <c r="D58" i="15"/>
  <c r="E58" i="15"/>
  <c r="S58" i="15" s="1"/>
  <c r="D59" i="15"/>
  <c r="E59" i="15"/>
  <c r="S59" i="15" s="1"/>
  <c r="D60" i="15"/>
  <c r="E60" i="15"/>
  <c r="S60" i="15" s="1"/>
  <c r="D61" i="15"/>
  <c r="E61" i="15"/>
  <c r="S61" i="15" s="1"/>
  <c r="D62" i="15"/>
  <c r="E62" i="15"/>
  <c r="S62" i="15" s="1"/>
  <c r="D63" i="15"/>
  <c r="E63" i="15"/>
  <c r="S63" i="15" s="1"/>
  <c r="D64" i="15"/>
  <c r="E64" i="15"/>
  <c r="S64" i="15" s="1"/>
  <c r="D65" i="15"/>
  <c r="E65" i="15"/>
  <c r="S65" i="15" s="1"/>
  <c r="D66" i="15"/>
  <c r="E66" i="15"/>
  <c r="S66" i="15" s="1"/>
  <c r="D67" i="15"/>
  <c r="E67" i="15"/>
  <c r="S67" i="15" s="1"/>
  <c r="D68" i="15"/>
  <c r="E68" i="15"/>
  <c r="S68" i="15" s="1"/>
  <c r="D69" i="15"/>
  <c r="E69" i="15"/>
  <c r="S69" i="15" s="1"/>
  <c r="D70" i="15"/>
  <c r="E70" i="15"/>
  <c r="S70" i="15" s="1"/>
  <c r="D71" i="15"/>
  <c r="E71" i="15"/>
  <c r="S71" i="15" s="1"/>
  <c r="D72" i="15"/>
  <c r="E72" i="15"/>
  <c r="S72" i="15" s="1"/>
  <c r="D73" i="15"/>
  <c r="E73" i="15"/>
  <c r="S73" i="15" s="1"/>
  <c r="D74" i="15"/>
  <c r="E74" i="15"/>
  <c r="S74" i="15" s="1"/>
  <c r="D75" i="15"/>
  <c r="E75" i="15"/>
  <c r="S75" i="15" s="1"/>
  <c r="D76" i="15"/>
  <c r="E76" i="15"/>
  <c r="S76" i="15" s="1"/>
  <c r="D77" i="15"/>
  <c r="E77" i="15"/>
  <c r="S77" i="15" s="1"/>
  <c r="D78" i="15"/>
  <c r="E78" i="15"/>
  <c r="S78" i="15" s="1"/>
  <c r="D79" i="15"/>
  <c r="E79" i="15"/>
  <c r="S79" i="15" s="1"/>
  <c r="D80" i="15"/>
  <c r="E80" i="15"/>
  <c r="S80" i="15" s="1"/>
  <c r="D81" i="15"/>
  <c r="E81" i="15"/>
  <c r="S81" i="15" s="1"/>
  <c r="D82" i="15"/>
  <c r="E82" i="15"/>
  <c r="S82" i="15" s="1"/>
  <c r="D83" i="15"/>
  <c r="E83" i="15"/>
  <c r="S83" i="15" s="1"/>
  <c r="D84" i="15"/>
  <c r="E84" i="15"/>
  <c r="S84" i="15" s="1"/>
  <c r="D85" i="15"/>
  <c r="E85" i="15"/>
  <c r="S85" i="15" s="1"/>
  <c r="D86" i="15"/>
  <c r="E86" i="15"/>
  <c r="S86" i="15" s="1"/>
  <c r="D87" i="15"/>
  <c r="E87" i="15"/>
  <c r="S87" i="15" s="1"/>
  <c r="D88" i="15"/>
  <c r="E88" i="15"/>
  <c r="S88" i="15" s="1"/>
  <c r="D89" i="15"/>
  <c r="E89" i="15"/>
  <c r="S89" i="15" s="1"/>
  <c r="D90" i="15"/>
  <c r="E90" i="15"/>
  <c r="S90" i="15" s="1"/>
  <c r="D91" i="15"/>
  <c r="E91" i="15"/>
  <c r="S91" i="15" s="1"/>
  <c r="D92" i="15"/>
  <c r="E92" i="15"/>
  <c r="S92" i="15" s="1"/>
  <c r="D93" i="15"/>
  <c r="E93" i="15"/>
  <c r="S93" i="15" s="1"/>
  <c r="D94" i="15"/>
  <c r="E94" i="15"/>
  <c r="S94" i="15" s="1"/>
  <c r="D95" i="15"/>
  <c r="E95" i="15"/>
  <c r="S95" i="15" s="1"/>
  <c r="D96" i="15"/>
  <c r="E96" i="15"/>
  <c r="S96" i="15" s="1"/>
  <c r="D97" i="15"/>
  <c r="E97" i="15"/>
  <c r="S97" i="15" s="1"/>
  <c r="D98" i="15"/>
  <c r="E98" i="15"/>
  <c r="S98" i="15" s="1"/>
  <c r="D99" i="15"/>
  <c r="E99" i="15"/>
  <c r="S99" i="15" s="1"/>
  <c r="D100" i="15"/>
  <c r="E100" i="15"/>
  <c r="S100" i="15" s="1"/>
  <c r="D101" i="15"/>
  <c r="E101" i="15"/>
  <c r="S101" i="15" s="1"/>
  <c r="D102" i="15"/>
  <c r="E102" i="15"/>
  <c r="S102" i="15" s="1"/>
  <c r="D103" i="15"/>
  <c r="E103" i="15"/>
  <c r="S103" i="15" s="1"/>
  <c r="D104" i="15"/>
  <c r="E104" i="15"/>
  <c r="S104" i="15" s="1"/>
  <c r="D105" i="15"/>
  <c r="E105" i="15"/>
  <c r="S105" i="15" s="1"/>
  <c r="D106" i="15"/>
  <c r="E106" i="15"/>
  <c r="S106" i="15" s="1"/>
  <c r="D107" i="15"/>
  <c r="E107" i="15"/>
  <c r="S107" i="15" s="1"/>
  <c r="D108" i="15"/>
  <c r="E108" i="15"/>
  <c r="S108" i="15" s="1"/>
  <c r="D109" i="15"/>
  <c r="E109" i="15"/>
  <c r="S109" i="15" s="1"/>
  <c r="D110" i="15"/>
  <c r="E110" i="15"/>
  <c r="S110" i="15" s="1"/>
  <c r="D111" i="15"/>
  <c r="E111" i="15"/>
  <c r="S111" i="15" s="1"/>
  <c r="D112" i="15"/>
  <c r="E112" i="15"/>
  <c r="S112" i="15" s="1"/>
  <c r="D113" i="15"/>
  <c r="E113" i="15"/>
  <c r="S113" i="15" s="1"/>
  <c r="D114" i="15"/>
  <c r="E114" i="15"/>
  <c r="S114" i="15" s="1"/>
  <c r="D115" i="15"/>
  <c r="E115" i="15"/>
  <c r="S115" i="15" s="1"/>
  <c r="D116" i="15"/>
  <c r="E116" i="15"/>
  <c r="S116" i="15" s="1"/>
  <c r="D117" i="15"/>
  <c r="E117" i="15"/>
  <c r="S117" i="15" s="1"/>
  <c r="D118" i="15"/>
  <c r="E118" i="15"/>
  <c r="S118" i="15" s="1"/>
  <c r="D119" i="15"/>
  <c r="E119" i="15"/>
  <c r="S119" i="15" s="1"/>
  <c r="D120" i="15"/>
  <c r="E120" i="15"/>
  <c r="S120" i="15" s="1"/>
  <c r="D121" i="15"/>
  <c r="E121" i="15"/>
  <c r="S121" i="15" s="1"/>
  <c r="D122" i="15"/>
  <c r="E122" i="15"/>
  <c r="S122" i="15" s="1"/>
  <c r="D123" i="15"/>
  <c r="E123" i="15"/>
  <c r="S123" i="15" s="1"/>
  <c r="D124" i="15"/>
  <c r="E124" i="15"/>
  <c r="S124" i="15" s="1"/>
  <c r="D125" i="15"/>
  <c r="E125" i="15"/>
  <c r="S125" i="15" s="1"/>
  <c r="D126" i="15"/>
  <c r="E126" i="15"/>
  <c r="S126" i="15" s="1"/>
  <c r="D127" i="15"/>
  <c r="E127" i="15"/>
  <c r="S127" i="15" s="1"/>
  <c r="D128" i="15"/>
  <c r="E128" i="15"/>
  <c r="S128" i="15" s="1"/>
  <c r="D129" i="15"/>
  <c r="E129" i="15"/>
  <c r="S129" i="15" s="1"/>
  <c r="D130" i="15"/>
  <c r="E130" i="15"/>
  <c r="S130" i="15" s="1"/>
  <c r="D131" i="15"/>
  <c r="E131" i="15"/>
  <c r="S131" i="15" s="1"/>
  <c r="D132" i="15"/>
  <c r="E132" i="15"/>
  <c r="S132" i="15" s="1"/>
  <c r="D133" i="15"/>
  <c r="E133" i="15"/>
  <c r="S133" i="15" s="1"/>
  <c r="D134" i="15"/>
  <c r="E134" i="15"/>
  <c r="S134" i="15" s="1"/>
  <c r="D135" i="15"/>
  <c r="E135" i="15"/>
  <c r="S135" i="15" s="1"/>
  <c r="D136" i="15"/>
  <c r="E136" i="15"/>
  <c r="S136" i="15" s="1"/>
  <c r="D137" i="15"/>
  <c r="E137" i="15"/>
  <c r="S137" i="15" s="1"/>
  <c r="D138" i="15"/>
  <c r="E138" i="15"/>
  <c r="S138" i="15" s="1"/>
  <c r="D139" i="15"/>
  <c r="E139" i="15"/>
  <c r="S139" i="15" s="1"/>
  <c r="D140" i="15"/>
  <c r="E140" i="15"/>
  <c r="S140" i="15" s="1"/>
  <c r="D141" i="15"/>
  <c r="E141" i="15"/>
  <c r="S141" i="15" s="1"/>
  <c r="D142" i="15"/>
  <c r="E142" i="15"/>
  <c r="S142" i="15" s="1"/>
  <c r="D143" i="15"/>
  <c r="E143" i="15"/>
  <c r="S143" i="15" s="1"/>
  <c r="D144" i="15"/>
  <c r="E144" i="15"/>
  <c r="S144" i="15" s="1"/>
  <c r="D145" i="15"/>
  <c r="E145" i="15"/>
  <c r="S145" i="15" s="1"/>
  <c r="D146" i="15"/>
  <c r="E146" i="15"/>
  <c r="S146" i="15" s="1"/>
  <c r="D147" i="15"/>
  <c r="E147" i="15"/>
  <c r="S147" i="15" s="1"/>
  <c r="D148" i="15"/>
  <c r="E148" i="15"/>
  <c r="S148" i="15" s="1"/>
  <c r="D149" i="15"/>
  <c r="E149" i="15"/>
  <c r="S149" i="15" s="1"/>
  <c r="D150" i="15"/>
  <c r="E150" i="15"/>
  <c r="S150" i="15" s="1"/>
  <c r="D151" i="15"/>
  <c r="E151" i="15"/>
  <c r="S151" i="15" s="1"/>
  <c r="D152" i="15"/>
  <c r="E152" i="15"/>
  <c r="S152" i="15" s="1"/>
  <c r="D153" i="15"/>
  <c r="E153" i="15"/>
  <c r="S153" i="15" s="1"/>
  <c r="D154" i="15"/>
  <c r="E154" i="15"/>
  <c r="S154" i="15" s="1"/>
  <c r="D155" i="15"/>
  <c r="E155" i="15"/>
  <c r="S155" i="15" s="1"/>
  <c r="D156" i="15"/>
  <c r="E156" i="15"/>
  <c r="S156" i="15" s="1"/>
  <c r="D157" i="15"/>
  <c r="E157" i="15"/>
  <c r="S157" i="15" s="1"/>
  <c r="D158" i="15"/>
  <c r="E158" i="15"/>
  <c r="S158" i="15" s="1"/>
  <c r="D159" i="15"/>
  <c r="E159" i="15"/>
  <c r="S159" i="15" s="1"/>
  <c r="D160" i="15"/>
  <c r="E160" i="15"/>
  <c r="S160" i="15" s="1"/>
  <c r="D161" i="15"/>
  <c r="E161" i="15"/>
  <c r="S161" i="15" s="1"/>
  <c r="D162" i="15"/>
  <c r="E162" i="15"/>
  <c r="S162" i="15" s="1"/>
  <c r="D163" i="15"/>
  <c r="E163" i="15"/>
  <c r="S163" i="15" s="1"/>
  <c r="D164" i="15"/>
  <c r="E164" i="15"/>
  <c r="S164" i="15" s="1"/>
  <c r="D165" i="15"/>
  <c r="E165" i="15"/>
  <c r="S165" i="15" s="1"/>
  <c r="D166" i="15"/>
  <c r="E166" i="15"/>
  <c r="S166" i="15" s="1"/>
  <c r="D167" i="15"/>
  <c r="E167" i="15"/>
  <c r="S167" i="15" s="1"/>
  <c r="D168" i="15"/>
  <c r="E168" i="15"/>
  <c r="S168" i="15" s="1"/>
  <c r="D169" i="15"/>
  <c r="E169" i="15"/>
  <c r="S169" i="15" s="1"/>
  <c r="D170" i="15"/>
  <c r="E170" i="15"/>
  <c r="S170" i="15" s="1"/>
  <c r="D171" i="15"/>
  <c r="E171" i="15"/>
  <c r="S171" i="15" s="1"/>
  <c r="D172" i="15"/>
  <c r="E172" i="15"/>
  <c r="S172" i="15" s="1"/>
  <c r="D173" i="15"/>
  <c r="E173" i="15"/>
  <c r="S173" i="15" s="1"/>
  <c r="D174" i="15"/>
  <c r="E174" i="15"/>
  <c r="S174" i="15" s="1"/>
  <c r="D175" i="15"/>
  <c r="E175" i="15"/>
  <c r="S175" i="15" s="1"/>
  <c r="D176" i="15"/>
  <c r="E176" i="15"/>
  <c r="S176" i="15" s="1"/>
  <c r="D177" i="15"/>
  <c r="E177" i="15"/>
  <c r="S177" i="15" s="1"/>
  <c r="D178" i="15"/>
  <c r="E178" i="15"/>
  <c r="S178" i="15" s="1"/>
  <c r="D179" i="15"/>
  <c r="E179" i="15"/>
  <c r="S179" i="15" s="1"/>
  <c r="D180" i="15"/>
  <c r="E180" i="15"/>
  <c r="S180" i="15" s="1"/>
  <c r="D181" i="15"/>
  <c r="E181" i="15"/>
  <c r="S181" i="15" s="1"/>
  <c r="D182" i="15"/>
  <c r="E182" i="15"/>
  <c r="S182" i="15" s="1"/>
  <c r="D183" i="15"/>
  <c r="E183" i="15"/>
  <c r="S183" i="15" s="1"/>
  <c r="D184" i="15"/>
  <c r="E184" i="15"/>
  <c r="S184" i="15" s="1"/>
  <c r="D185" i="15"/>
  <c r="E185" i="15"/>
  <c r="S185" i="15" s="1"/>
  <c r="D186" i="15"/>
  <c r="E186" i="15"/>
  <c r="S186" i="15" s="1"/>
  <c r="D187" i="15"/>
  <c r="E187" i="15"/>
  <c r="S187" i="15" s="1"/>
  <c r="D188" i="15"/>
  <c r="E188" i="15"/>
  <c r="S188" i="15" s="1"/>
  <c r="D189" i="15"/>
  <c r="E189" i="15"/>
  <c r="S189" i="15" s="1"/>
  <c r="D190" i="15"/>
  <c r="E190" i="15"/>
  <c r="S190" i="15" s="1"/>
  <c r="D191" i="15"/>
  <c r="E191" i="15"/>
  <c r="S191" i="15" s="1"/>
  <c r="D192" i="15"/>
  <c r="E192" i="15"/>
  <c r="S192" i="15" s="1"/>
  <c r="D193" i="15"/>
  <c r="E193" i="15"/>
  <c r="S193" i="15" s="1"/>
  <c r="D194" i="15"/>
  <c r="E194" i="15"/>
  <c r="S194" i="15" s="1"/>
  <c r="D195" i="15"/>
  <c r="E195" i="15"/>
  <c r="S195" i="15" s="1"/>
  <c r="D196" i="15"/>
  <c r="E196" i="15"/>
  <c r="S196" i="15" s="1"/>
  <c r="D197" i="15"/>
  <c r="E197" i="15"/>
  <c r="S197" i="15" s="1"/>
  <c r="D198" i="15"/>
  <c r="E198" i="15"/>
  <c r="S198" i="15" s="1"/>
  <c r="D199" i="15"/>
  <c r="E199" i="15"/>
  <c r="S199" i="15" s="1"/>
  <c r="D200" i="15"/>
  <c r="E200" i="15"/>
  <c r="S200" i="15" s="1"/>
  <c r="D201" i="15"/>
  <c r="E201" i="15"/>
  <c r="S201" i="15" s="1"/>
  <c r="D202" i="15"/>
  <c r="E202" i="15"/>
  <c r="S202" i="15" s="1"/>
  <c r="D203" i="15"/>
  <c r="E203" i="15"/>
  <c r="S203" i="15" s="1"/>
  <c r="D204" i="15"/>
  <c r="E204" i="15"/>
  <c r="S204" i="15" s="1"/>
  <c r="D205" i="15"/>
  <c r="E205" i="15"/>
  <c r="S205" i="15" s="1"/>
  <c r="D206" i="15"/>
  <c r="E206" i="15"/>
  <c r="S206" i="15" s="1"/>
  <c r="D207" i="15"/>
  <c r="E207" i="15"/>
  <c r="S207" i="15" s="1"/>
  <c r="D208" i="15"/>
  <c r="E208" i="15"/>
  <c r="S208" i="15" s="1"/>
  <c r="D209" i="15"/>
  <c r="E209" i="15"/>
  <c r="S209" i="15" s="1"/>
  <c r="D210" i="15"/>
  <c r="E210" i="15"/>
  <c r="S210" i="15" s="1"/>
  <c r="D211" i="15"/>
  <c r="E211" i="15"/>
  <c r="S211" i="15" s="1"/>
  <c r="D212" i="15"/>
  <c r="E212" i="15"/>
  <c r="S212" i="15" s="1"/>
  <c r="D213" i="15"/>
  <c r="E213" i="15"/>
  <c r="S213" i="15" s="1"/>
  <c r="D214" i="15"/>
  <c r="E214" i="15"/>
  <c r="S214" i="15" s="1"/>
  <c r="D215" i="15"/>
  <c r="E215" i="15"/>
  <c r="S215" i="15" s="1"/>
  <c r="D216" i="15"/>
  <c r="E216" i="15"/>
  <c r="S216" i="15" s="1"/>
  <c r="D217" i="15"/>
  <c r="E217" i="15"/>
  <c r="S217" i="15" s="1"/>
  <c r="D218" i="15"/>
  <c r="E218" i="15"/>
  <c r="S218" i="15" s="1"/>
  <c r="D219" i="15"/>
  <c r="E219" i="15"/>
  <c r="S219" i="15" s="1"/>
  <c r="D220" i="15"/>
  <c r="E220" i="15"/>
  <c r="S220" i="15" s="1"/>
  <c r="D221" i="15"/>
  <c r="E221" i="15"/>
  <c r="S221" i="15" s="1"/>
  <c r="D222" i="15"/>
  <c r="E222" i="15"/>
  <c r="S222" i="15" s="1"/>
  <c r="D223" i="15"/>
  <c r="E223" i="15"/>
  <c r="S223" i="15" s="1"/>
  <c r="D224" i="15"/>
  <c r="E224" i="15"/>
  <c r="S224" i="15" s="1"/>
  <c r="D225" i="15"/>
  <c r="E225" i="15"/>
  <c r="S225" i="15" s="1"/>
  <c r="D226" i="15"/>
  <c r="E226" i="15"/>
  <c r="S226" i="15" s="1"/>
  <c r="D227" i="15"/>
  <c r="E227" i="15"/>
  <c r="S227" i="15" s="1"/>
  <c r="D228" i="15"/>
  <c r="E228" i="15"/>
  <c r="S228" i="15" s="1"/>
  <c r="D229" i="15"/>
  <c r="E229" i="15"/>
  <c r="S229" i="15" s="1"/>
  <c r="D230" i="15"/>
  <c r="E230" i="15"/>
  <c r="S230" i="15" s="1"/>
  <c r="D231" i="15"/>
  <c r="E231" i="15"/>
  <c r="S231" i="15" s="1"/>
  <c r="D232" i="15"/>
  <c r="E232" i="15"/>
  <c r="S232" i="15" s="1"/>
  <c r="D233" i="15"/>
  <c r="E233" i="15"/>
  <c r="S233" i="15" s="1"/>
  <c r="D234" i="15"/>
  <c r="E234" i="15"/>
  <c r="S234" i="15" s="1"/>
  <c r="D235" i="15"/>
  <c r="E235" i="15"/>
  <c r="S235" i="15" s="1"/>
  <c r="D236" i="15"/>
  <c r="E236" i="15"/>
  <c r="S236" i="15" s="1"/>
  <c r="D237" i="15"/>
  <c r="E237" i="15"/>
  <c r="S237" i="15" s="1"/>
  <c r="D238" i="15"/>
  <c r="E238" i="15"/>
  <c r="S238" i="15" s="1"/>
  <c r="D239" i="15"/>
  <c r="E239" i="15"/>
  <c r="S239" i="15" s="1"/>
  <c r="D240" i="15"/>
  <c r="E240" i="15"/>
  <c r="S240" i="15" s="1"/>
  <c r="D241" i="15"/>
  <c r="E241" i="15"/>
  <c r="S241" i="15" s="1"/>
  <c r="D242" i="15"/>
  <c r="E242" i="15"/>
  <c r="S242" i="15" s="1"/>
  <c r="D243" i="15"/>
  <c r="E243" i="15"/>
  <c r="S243" i="15" s="1"/>
  <c r="D244" i="15"/>
  <c r="E244" i="15"/>
  <c r="S244" i="15" s="1"/>
  <c r="D245" i="15"/>
  <c r="E245" i="15"/>
  <c r="S245" i="15" s="1"/>
  <c r="D246" i="15"/>
  <c r="E246" i="15"/>
  <c r="S246" i="15" s="1"/>
  <c r="D247" i="15"/>
  <c r="E247" i="15"/>
  <c r="S247" i="15" s="1"/>
  <c r="D248" i="15"/>
  <c r="E248" i="15"/>
  <c r="S248" i="15" s="1"/>
  <c r="D249" i="15"/>
  <c r="E249" i="15"/>
  <c r="S249" i="15" s="1"/>
  <c r="D250" i="15"/>
  <c r="E250" i="15"/>
  <c r="S250" i="15" s="1"/>
  <c r="D251" i="15"/>
  <c r="E251" i="15"/>
  <c r="S251" i="15" s="1"/>
  <c r="D252" i="15"/>
  <c r="E252" i="15"/>
  <c r="S252" i="15" s="1"/>
  <c r="D253" i="15"/>
  <c r="E253" i="15"/>
  <c r="S253" i="15" s="1"/>
  <c r="D254" i="15"/>
  <c r="E254" i="15"/>
  <c r="S254" i="15" s="1"/>
  <c r="D255" i="15"/>
  <c r="E255" i="15"/>
  <c r="S255" i="15" s="1"/>
  <c r="D256" i="15"/>
  <c r="E256" i="15"/>
  <c r="S256" i="15" s="1"/>
  <c r="D257" i="15"/>
  <c r="E257" i="15"/>
  <c r="S257" i="15" s="1"/>
  <c r="D258" i="15"/>
  <c r="E258" i="15"/>
  <c r="S258" i="15" s="1"/>
  <c r="D259" i="15"/>
  <c r="E259" i="15"/>
  <c r="S259" i="15" s="1"/>
  <c r="D260" i="15"/>
  <c r="E260" i="15"/>
  <c r="S260" i="15" s="1"/>
  <c r="D261" i="15"/>
  <c r="E261" i="15"/>
  <c r="S261" i="15" s="1"/>
  <c r="D262" i="15"/>
  <c r="E262" i="15"/>
  <c r="S262" i="15" s="1"/>
  <c r="D263" i="15"/>
  <c r="E263" i="15"/>
  <c r="S263" i="15" s="1"/>
  <c r="D264" i="15"/>
  <c r="E264" i="15"/>
  <c r="S264" i="15" s="1"/>
  <c r="D265" i="15"/>
  <c r="E265" i="15"/>
  <c r="S265" i="15" s="1"/>
  <c r="D266" i="15"/>
  <c r="E266" i="15"/>
  <c r="S266" i="15" s="1"/>
  <c r="D267" i="15"/>
  <c r="E267" i="15"/>
  <c r="S267" i="15" s="1"/>
  <c r="E7" i="15"/>
  <c r="S7" i="15" s="1"/>
  <c r="D7" i="15"/>
  <c r="D8" i="12"/>
  <c r="E8" i="12"/>
  <c r="S8" i="12" s="1"/>
  <c r="D9" i="12"/>
  <c r="E9" i="12"/>
  <c r="S9" i="12" s="1"/>
  <c r="D10" i="12"/>
  <c r="E10" i="12"/>
  <c r="S10" i="12" s="1"/>
  <c r="D11" i="12"/>
  <c r="E11" i="12"/>
  <c r="S11" i="12" s="1"/>
  <c r="D12" i="12"/>
  <c r="E12" i="12"/>
  <c r="S12" i="12" s="1"/>
  <c r="D13" i="12"/>
  <c r="E13" i="12"/>
  <c r="S13" i="12" s="1"/>
  <c r="D14" i="12"/>
  <c r="E14" i="12"/>
  <c r="S14" i="12" s="1"/>
  <c r="D15" i="12"/>
  <c r="E15" i="12"/>
  <c r="S15" i="12" s="1"/>
  <c r="D16" i="12"/>
  <c r="E16" i="12"/>
  <c r="S16" i="12" s="1"/>
  <c r="D17" i="12"/>
  <c r="E17" i="12"/>
  <c r="S17" i="12" s="1"/>
  <c r="D18" i="12"/>
  <c r="E18" i="12"/>
  <c r="S18" i="12" s="1"/>
  <c r="D19" i="12"/>
  <c r="E19" i="12"/>
  <c r="S19" i="12" s="1"/>
  <c r="D20" i="12"/>
  <c r="E20" i="12"/>
  <c r="S20" i="12" s="1"/>
  <c r="D21" i="12"/>
  <c r="E21" i="12"/>
  <c r="S21" i="12" s="1"/>
  <c r="D22" i="12"/>
  <c r="E22" i="12"/>
  <c r="S22" i="12" s="1"/>
  <c r="D23" i="12"/>
  <c r="E23" i="12"/>
  <c r="S23" i="12" s="1"/>
  <c r="D24" i="12"/>
  <c r="E24" i="12"/>
  <c r="S24" i="12" s="1"/>
  <c r="D25" i="12"/>
  <c r="E25" i="12"/>
  <c r="S25" i="12" s="1"/>
  <c r="D26" i="12"/>
  <c r="E26" i="12"/>
  <c r="S26" i="12" s="1"/>
  <c r="D27" i="12"/>
  <c r="E27" i="12"/>
  <c r="S27" i="12" s="1"/>
  <c r="D28" i="12"/>
  <c r="E28" i="12"/>
  <c r="S28" i="12" s="1"/>
  <c r="D29" i="12"/>
  <c r="E29" i="12"/>
  <c r="S29" i="12" s="1"/>
  <c r="D30" i="12"/>
  <c r="E30" i="12"/>
  <c r="S30" i="12" s="1"/>
  <c r="D31" i="12"/>
  <c r="E31" i="12"/>
  <c r="S31" i="12" s="1"/>
  <c r="D32" i="12"/>
  <c r="E32" i="12"/>
  <c r="S32" i="12" s="1"/>
  <c r="D33" i="12"/>
  <c r="E33" i="12"/>
  <c r="S33" i="12" s="1"/>
  <c r="D34" i="12"/>
  <c r="E34" i="12"/>
  <c r="S34" i="12" s="1"/>
  <c r="D35" i="12"/>
  <c r="E35" i="12"/>
  <c r="S35" i="12" s="1"/>
  <c r="D36" i="12"/>
  <c r="E36" i="12"/>
  <c r="S36" i="12" s="1"/>
  <c r="D37" i="12"/>
  <c r="E37" i="12"/>
  <c r="S37" i="12" s="1"/>
  <c r="D38" i="12"/>
  <c r="E38" i="12"/>
  <c r="S38" i="12" s="1"/>
  <c r="D39" i="12"/>
  <c r="E39" i="12"/>
  <c r="S39" i="12" s="1"/>
  <c r="D40" i="12"/>
  <c r="E40" i="12"/>
  <c r="S40" i="12" s="1"/>
  <c r="D41" i="12"/>
  <c r="E41" i="12"/>
  <c r="S41" i="12" s="1"/>
  <c r="D42" i="12"/>
  <c r="E42" i="12"/>
  <c r="S42" i="12" s="1"/>
  <c r="D43" i="12"/>
  <c r="E43" i="12"/>
  <c r="S43" i="12" s="1"/>
  <c r="D44" i="12"/>
  <c r="E44" i="12"/>
  <c r="S44" i="12" s="1"/>
  <c r="D45" i="12"/>
  <c r="E45" i="12"/>
  <c r="S45" i="12" s="1"/>
  <c r="D46" i="12"/>
  <c r="E46" i="12"/>
  <c r="S46" i="12" s="1"/>
  <c r="D47" i="12"/>
  <c r="E47" i="12"/>
  <c r="S47" i="12" s="1"/>
  <c r="D48" i="12"/>
  <c r="E48" i="12"/>
  <c r="S48" i="12" s="1"/>
  <c r="D49" i="12"/>
  <c r="E49" i="12"/>
  <c r="S49" i="12" s="1"/>
  <c r="D50" i="12"/>
  <c r="E50" i="12"/>
  <c r="S50" i="12" s="1"/>
  <c r="D51" i="12"/>
  <c r="E51" i="12"/>
  <c r="S51" i="12" s="1"/>
  <c r="D52" i="12"/>
  <c r="E52" i="12"/>
  <c r="S52" i="12" s="1"/>
  <c r="D53" i="12"/>
  <c r="E53" i="12"/>
  <c r="S53" i="12" s="1"/>
  <c r="D54" i="12"/>
  <c r="E54" i="12"/>
  <c r="S54" i="12" s="1"/>
  <c r="D55" i="12"/>
  <c r="E55" i="12"/>
  <c r="S55" i="12" s="1"/>
  <c r="D56" i="12"/>
  <c r="E56" i="12"/>
  <c r="S56" i="12" s="1"/>
  <c r="D57" i="12"/>
  <c r="E57" i="12"/>
  <c r="S57" i="12" s="1"/>
  <c r="D58" i="12"/>
  <c r="E58" i="12"/>
  <c r="S58" i="12" s="1"/>
  <c r="D59" i="12"/>
  <c r="E59" i="12"/>
  <c r="S59" i="12" s="1"/>
  <c r="D60" i="12"/>
  <c r="E60" i="12"/>
  <c r="S60" i="12" s="1"/>
  <c r="D61" i="12"/>
  <c r="E61" i="12"/>
  <c r="S61" i="12" s="1"/>
  <c r="D62" i="12"/>
  <c r="E62" i="12"/>
  <c r="S62" i="12" s="1"/>
  <c r="D63" i="12"/>
  <c r="E63" i="12"/>
  <c r="S63" i="12" s="1"/>
  <c r="D64" i="12"/>
  <c r="E64" i="12"/>
  <c r="S64" i="12" s="1"/>
  <c r="D65" i="12"/>
  <c r="E65" i="12"/>
  <c r="S65" i="12" s="1"/>
  <c r="D66" i="12"/>
  <c r="E66" i="12"/>
  <c r="S66" i="12" s="1"/>
  <c r="D67" i="12"/>
  <c r="E67" i="12"/>
  <c r="S67" i="12" s="1"/>
  <c r="D68" i="12"/>
  <c r="E68" i="12"/>
  <c r="S68" i="12" s="1"/>
  <c r="D69" i="12"/>
  <c r="E69" i="12"/>
  <c r="S69" i="12" s="1"/>
  <c r="D70" i="12"/>
  <c r="E70" i="12"/>
  <c r="S70" i="12" s="1"/>
  <c r="D71" i="12"/>
  <c r="E71" i="12"/>
  <c r="S71" i="12" s="1"/>
  <c r="D72" i="12"/>
  <c r="E72" i="12"/>
  <c r="S72" i="12" s="1"/>
  <c r="D73" i="12"/>
  <c r="E73" i="12"/>
  <c r="S73" i="12" s="1"/>
  <c r="D74" i="12"/>
  <c r="E74" i="12"/>
  <c r="S74" i="12" s="1"/>
  <c r="D75" i="12"/>
  <c r="E75" i="12"/>
  <c r="S75" i="12" s="1"/>
  <c r="D76" i="12"/>
  <c r="E76" i="12"/>
  <c r="S76" i="12" s="1"/>
  <c r="D77" i="12"/>
  <c r="E77" i="12"/>
  <c r="S77" i="12" s="1"/>
  <c r="D78" i="12"/>
  <c r="E78" i="12"/>
  <c r="S78" i="12" s="1"/>
  <c r="D79" i="12"/>
  <c r="E79" i="12"/>
  <c r="S79" i="12" s="1"/>
  <c r="D80" i="12"/>
  <c r="E80" i="12"/>
  <c r="S80" i="12" s="1"/>
  <c r="D81" i="12"/>
  <c r="E81" i="12"/>
  <c r="S81" i="12" s="1"/>
  <c r="D82" i="12"/>
  <c r="E82" i="12"/>
  <c r="S82" i="12" s="1"/>
  <c r="D83" i="12"/>
  <c r="E83" i="12"/>
  <c r="S83" i="12" s="1"/>
  <c r="D84" i="12"/>
  <c r="E84" i="12"/>
  <c r="S84" i="12" s="1"/>
  <c r="D85" i="12"/>
  <c r="E85" i="12"/>
  <c r="S85" i="12" s="1"/>
  <c r="D86" i="12"/>
  <c r="E86" i="12"/>
  <c r="S86" i="12" s="1"/>
  <c r="D87" i="12"/>
  <c r="E87" i="12"/>
  <c r="S87" i="12" s="1"/>
  <c r="D88" i="12"/>
  <c r="E88" i="12"/>
  <c r="S88" i="12" s="1"/>
  <c r="D89" i="12"/>
  <c r="E89" i="12"/>
  <c r="S89" i="12" s="1"/>
  <c r="D90" i="12"/>
  <c r="E90" i="12"/>
  <c r="S90" i="12" s="1"/>
  <c r="D91" i="12"/>
  <c r="E91" i="12"/>
  <c r="S91" i="12" s="1"/>
  <c r="D92" i="12"/>
  <c r="E92" i="12"/>
  <c r="S92" i="12" s="1"/>
  <c r="D93" i="12"/>
  <c r="E93" i="12"/>
  <c r="S93" i="12" s="1"/>
  <c r="D94" i="12"/>
  <c r="E94" i="12"/>
  <c r="S94" i="12" s="1"/>
  <c r="D95" i="12"/>
  <c r="E95" i="12"/>
  <c r="S95" i="12" s="1"/>
  <c r="D96" i="12"/>
  <c r="E96" i="12"/>
  <c r="S96" i="12" s="1"/>
  <c r="D97" i="12"/>
  <c r="E97" i="12"/>
  <c r="S97" i="12" s="1"/>
  <c r="D98" i="12"/>
  <c r="E98" i="12"/>
  <c r="S98" i="12" s="1"/>
  <c r="D99" i="12"/>
  <c r="E99" i="12"/>
  <c r="S99" i="12" s="1"/>
  <c r="D100" i="12"/>
  <c r="E100" i="12"/>
  <c r="S100" i="12" s="1"/>
  <c r="D101" i="12"/>
  <c r="E101" i="12"/>
  <c r="S101" i="12" s="1"/>
  <c r="D102" i="12"/>
  <c r="E102" i="12"/>
  <c r="S102" i="12" s="1"/>
  <c r="D103" i="12"/>
  <c r="E103" i="12"/>
  <c r="S103" i="12" s="1"/>
  <c r="D104" i="12"/>
  <c r="E104" i="12"/>
  <c r="S104" i="12" s="1"/>
  <c r="D105" i="12"/>
  <c r="E105" i="12"/>
  <c r="S105" i="12" s="1"/>
  <c r="D106" i="12"/>
  <c r="E106" i="12"/>
  <c r="S106" i="12" s="1"/>
  <c r="D107" i="12"/>
  <c r="E107" i="12"/>
  <c r="S107" i="12" s="1"/>
  <c r="D108" i="12"/>
  <c r="E108" i="12"/>
  <c r="S108" i="12" s="1"/>
  <c r="D109" i="12"/>
  <c r="E109" i="12"/>
  <c r="S109" i="12" s="1"/>
  <c r="D110" i="12"/>
  <c r="E110" i="12"/>
  <c r="S110" i="12" s="1"/>
  <c r="D111" i="12"/>
  <c r="E111" i="12"/>
  <c r="S111" i="12" s="1"/>
  <c r="D112" i="12"/>
  <c r="E112" i="12"/>
  <c r="S112" i="12" s="1"/>
  <c r="D113" i="12"/>
  <c r="E113" i="12"/>
  <c r="S113" i="12" s="1"/>
  <c r="D114" i="12"/>
  <c r="E114" i="12"/>
  <c r="S114" i="12" s="1"/>
  <c r="D115" i="12"/>
  <c r="E115" i="12"/>
  <c r="S115" i="12" s="1"/>
  <c r="D116" i="12"/>
  <c r="E116" i="12"/>
  <c r="S116" i="12" s="1"/>
  <c r="D117" i="12"/>
  <c r="E117" i="12"/>
  <c r="S117" i="12" s="1"/>
  <c r="D118" i="12"/>
  <c r="E118" i="12"/>
  <c r="S118" i="12" s="1"/>
  <c r="D119" i="12"/>
  <c r="E119" i="12"/>
  <c r="S119" i="12" s="1"/>
  <c r="D120" i="12"/>
  <c r="E120" i="12"/>
  <c r="S120" i="12" s="1"/>
  <c r="D121" i="12"/>
  <c r="E121" i="12"/>
  <c r="S121" i="12" s="1"/>
  <c r="D122" i="12"/>
  <c r="E122" i="12"/>
  <c r="S122" i="12" s="1"/>
  <c r="D123" i="12"/>
  <c r="E123" i="12"/>
  <c r="S123" i="12" s="1"/>
  <c r="D124" i="12"/>
  <c r="E124" i="12"/>
  <c r="S124" i="12" s="1"/>
  <c r="D125" i="12"/>
  <c r="E125" i="12"/>
  <c r="S125" i="12" s="1"/>
  <c r="D126" i="12"/>
  <c r="E126" i="12"/>
  <c r="S126" i="12" s="1"/>
  <c r="D127" i="12"/>
  <c r="E127" i="12"/>
  <c r="S127" i="12" s="1"/>
  <c r="D128" i="12"/>
  <c r="E128" i="12"/>
  <c r="S128" i="12" s="1"/>
  <c r="D129" i="12"/>
  <c r="E129" i="12"/>
  <c r="S129" i="12" s="1"/>
  <c r="D130" i="12"/>
  <c r="E130" i="12"/>
  <c r="S130" i="12" s="1"/>
  <c r="D131" i="12"/>
  <c r="E131" i="12"/>
  <c r="S131" i="12" s="1"/>
  <c r="D132" i="12"/>
  <c r="E132" i="12"/>
  <c r="S132" i="12" s="1"/>
  <c r="D133" i="12"/>
  <c r="E133" i="12"/>
  <c r="S133" i="12" s="1"/>
  <c r="D134" i="12"/>
  <c r="E134" i="12"/>
  <c r="S134" i="12" s="1"/>
  <c r="D135" i="12"/>
  <c r="E135" i="12"/>
  <c r="S135" i="12" s="1"/>
  <c r="D136" i="12"/>
  <c r="E136" i="12"/>
  <c r="S136" i="12" s="1"/>
  <c r="D137" i="12"/>
  <c r="E137" i="12"/>
  <c r="S137" i="12" s="1"/>
  <c r="D138" i="12"/>
  <c r="E138" i="12"/>
  <c r="S138" i="12" s="1"/>
  <c r="D139" i="12"/>
  <c r="E139" i="12"/>
  <c r="S139" i="12" s="1"/>
  <c r="D140" i="12"/>
  <c r="E140" i="12"/>
  <c r="S140" i="12" s="1"/>
  <c r="D141" i="12"/>
  <c r="E141" i="12"/>
  <c r="S141" i="12" s="1"/>
  <c r="D142" i="12"/>
  <c r="E142" i="12"/>
  <c r="S142" i="12" s="1"/>
  <c r="D143" i="12"/>
  <c r="E143" i="12"/>
  <c r="S143" i="12" s="1"/>
  <c r="D144" i="12"/>
  <c r="E144" i="12"/>
  <c r="S144" i="12" s="1"/>
  <c r="D145" i="12"/>
  <c r="E145" i="12"/>
  <c r="S145" i="12" s="1"/>
  <c r="D146" i="12"/>
  <c r="E146" i="12"/>
  <c r="S146" i="12" s="1"/>
  <c r="D147" i="12"/>
  <c r="E147" i="12"/>
  <c r="S147" i="12" s="1"/>
  <c r="D148" i="12"/>
  <c r="E148" i="12"/>
  <c r="S148" i="12" s="1"/>
  <c r="D149" i="12"/>
  <c r="E149" i="12"/>
  <c r="S149" i="12" s="1"/>
  <c r="D150" i="12"/>
  <c r="E150" i="12"/>
  <c r="S150" i="12" s="1"/>
  <c r="D151" i="12"/>
  <c r="E151" i="12"/>
  <c r="S151" i="12" s="1"/>
  <c r="D152" i="12"/>
  <c r="E152" i="12"/>
  <c r="S152" i="12" s="1"/>
  <c r="D153" i="12"/>
  <c r="E153" i="12"/>
  <c r="S153" i="12" s="1"/>
  <c r="D154" i="12"/>
  <c r="E154" i="12"/>
  <c r="S154" i="12" s="1"/>
  <c r="D155" i="12"/>
  <c r="E155" i="12"/>
  <c r="S155" i="12" s="1"/>
  <c r="D156" i="12"/>
  <c r="E156" i="12"/>
  <c r="S156" i="12" s="1"/>
  <c r="D157" i="12"/>
  <c r="E157" i="12"/>
  <c r="S157" i="12" s="1"/>
  <c r="D158" i="12"/>
  <c r="E158" i="12"/>
  <c r="S158" i="12" s="1"/>
  <c r="D159" i="12"/>
  <c r="E159" i="12"/>
  <c r="S159" i="12" s="1"/>
  <c r="D160" i="12"/>
  <c r="E160" i="12"/>
  <c r="S160" i="12" s="1"/>
  <c r="D161" i="12"/>
  <c r="E161" i="12"/>
  <c r="S161" i="12" s="1"/>
  <c r="D162" i="12"/>
  <c r="E162" i="12"/>
  <c r="S162" i="12" s="1"/>
  <c r="D163" i="12"/>
  <c r="E163" i="12"/>
  <c r="S163" i="12" s="1"/>
  <c r="D164" i="12"/>
  <c r="E164" i="12"/>
  <c r="S164" i="12" s="1"/>
  <c r="D165" i="12"/>
  <c r="E165" i="12"/>
  <c r="S165" i="12" s="1"/>
  <c r="D166" i="12"/>
  <c r="E166" i="12"/>
  <c r="S166" i="12" s="1"/>
  <c r="D167" i="12"/>
  <c r="E167" i="12"/>
  <c r="S167" i="12" s="1"/>
  <c r="D168" i="12"/>
  <c r="E168" i="12"/>
  <c r="S168" i="12" s="1"/>
  <c r="D169" i="12"/>
  <c r="E169" i="12"/>
  <c r="S169" i="12" s="1"/>
  <c r="D170" i="12"/>
  <c r="E170" i="12"/>
  <c r="S170" i="12" s="1"/>
  <c r="D171" i="12"/>
  <c r="E171" i="12"/>
  <c r="S171" i="12" s="1"/>
  <c r="D172" i="12"/>
  <c r="E172" i="12"/>
  <c r="S172" i="12" s="1"/>
  <c r="D173" i="12"/>
  <c r="E173" i="12"/>
  <c r="S173" i="12" s="1"/>
  <c r="D174" i="12"/>
  <c r="E174" i="12"/>
  <c r="S174" i="12" s="1"/>
  <c r="D175" i="12"/>
  <c r="E175" i="12"/>
  <c r="S175" i="12" s="1"/>
  <c r="D176" i="12"/>
  <c r="E176" i="12"/>
  <c r="S176" i="12" s="1"/>
  <c r="D177" i="12"/>
  <c r="E177" i="12"/>
  <c r="S177" i="12" s="1"/>
  <c r="D178" i="12"/>
  <c r="E178" i="12"/>
  <c r="S178" i="12" s="1"/>
  <c r="D179" i="12"/>
  <c r="E179" i="12"/>
  <c r="S179" i="12" s="1"/>
  <c r="D180" i="12"/>
  <c r="E180" i="12"/>
  <c r="S180" i="12" s="1"/>
  <c r="D181" i="12"/>
  <c r="E181" i="12"/>
  <c r="S181" i="12" s="1"/>
  <c r="D182" i="12"/>
  <c r="E182" i="12"/>
  <c r="S182" i="12" s="1"/>
  <c r="D183" i="12"/>
  <c r="E183" i="12"/>
  <c r="S183" i="12" s="1"/>
  <c r="D184" i="12"/>
  <c r="E184" i="12"/>
  <c r="S184" i="12" s="1"/>
  <c r="D185" i="12"/>
  <c r="E185" i="12"/>
  <c r="S185" i="12" s="1"/>
  <c r="D186" i="12"/>
  <c r="E186" i="12"/>
  <c r="S186" i="12" s="1"/>
  <c r="D187" i="12"/>
  <c r="E187" i="12"/>
  <c r="S187" i="12" s="1"/>
  <c r="D188" i="12"/>
  <c r="E188" i="12"/>
  <c r="S188" i="12" s="1"/>
  <c r="D189" i="12"/>
  <c r="E189" i="12"/>
  <c r="S189" i="12" s="1"/>
  <c r="D190" i="12"/>
  <c r="E190" i="12"/>
  <c r="S190" i="12" s="1"/>
  <c r="D191" i="12"/>
  <c r="E191" i="12"/>
  <c r="S191" i="12" s="1"/>
  <c r="D192" i="12"/>
  <c r="E192" i="12"/>
  <c r="S192" i="12" s="1"/>
  <c r="D193" i="12"/>
  <c r="E193" i="12"/>
  <c r="S193" i="12" s="1"/>
  <c r="D194" i="12"/>
  <c r="E194" i="12"/>
  <c r="S194" i="12" s="1"/>
  <c r="D195" i="12"/>
  <c r="E195" i="12"/>
  <c r="S195" i="12" s="1"/>
  <c r="D196" i="12"/>
  <c r="E196" i="12"/>
  <c r="S196" i="12" s="1"/>
  <c r="D197" i="12"/>
  <c r="E197" i="12"/>
  <c r="S197" i="12" s="1"/>
  <c r="D198" i="12"/>
  <c r="E198" i="12"/>
  <c r="S198" i="12" s="1"/>
  <c r="D199" i="12"/>
  <c r="E199" i="12"/>
  <c r="S199" i="12" s="1"/>
  <c r="D200" i="12"/>
  <c r="E200" i="12"/>
  <c r="S200" i="12" s="1"/>
  <c r="D201" i="12"/>
  <c r="E201" i="12"/>
  <c r="S201" i="12" s="1"/>
  <c r="D202" i="12"/>
  <c r="E202" i="12"/>
  <c r="S202" i="12" s="1"/>
  <c r="D203" i="12"/>
  <c r="E203" i="12"/>
  <c r="S203" i="12" s="1"/>
  <c r="D204" i="12"/>
  <c r="E204" i="12"/>
  <c r="S204" i="12" s="1"/>
  <c r="D205" i="12"/>
  <c r="E205" i="12"/>
  <c r="S205" i="12" s="1"/>
  <c r="D206" i="12"/>
  <c r="E206" i="12"/>
  <c r="S206" i="12" s="1"/>
  <c r="D207" i="12"/>
  <c r="E207" i="12"/>
  <c r="S207" i="12" s="1"/>
  <c r="D208" i="12"/>
  <c r="E208" i="12"/>
  <c r="S208" i="12" s="1"/>
  <c r="D209" i="12"/>
  <c r="E209" i="12"/>
  <c r="S209" i="12" s="1"/>
  <c r="D210" i="12"/>
  <c r="E210" i="12"/>
  <c r="S210" i="12" s="1"/>
  <c r="D211" i="12"/>
  <c r="E211" i="12"/>
  <c r="S211" i="12" s="1"/>
  <c r="D212" i="12"/>
  <c r="E212" i="12"/>
  <c r="S212" i="12" s="1"/>
  <c r="D213" i="12"/>
  <c r="E213" i="12"/>
  <c r="S213" i="12" s="1"/>
  <c r="D214" i="12"/>
  <c r="E214" i="12"/>
  <c r="S214" i="12" s="1"/>
  <c r="D215" i="12"/>
  <c r="E215" i="12"/>
  <c r="S215" i="12" s="1"/>
  <c r="D216" i="12"/>
  <c r="E216" i="12"/>
  <c r="S216" i="12" s="1"/>
  <c r="D217" i="12"/>
  <c r="E217" i="12"/>
  <c r="S217" i="12" s="1"/>
  <c r="D218" i="12"/>
  <c r="E218" i="12"/>
  <c r="S218" i="12" s="1"/>
  <c r="D219" i="12"/>
  <c r="E219" i="12"/>
  <c r="S219" i="12" s="1"/>
  <c r="D220" i="12"/>
  <c r="E220" i="12"/>
  <c r="S220" i="12" s="1"/>
  <c r="D221" i="12"/>
  <c r="E221" i="12"/>
  <c r="S221" i="12" s="1"/>
  <c r="D222" i="12"/>
  <c r="E222" i="12"/>
  <c r="S222" i="12" s="1"/>
  <c r="D223" i="12"/>
  <c r="E223" i="12"/>
  <c r="S223" i="12" s="1"/>
  <c r="D224" i="12"/>
  <c r="E224" i="12"/>
  <c r="S224" i="12" s="1"/>
  <c r="D225" i="12"/>
  <c r="E225" i="12"/>
  <c r="S225" i="12" s="1"/>
  <c r="D226" i="12"/>
  <c r="E226" i="12"/>
  <c r="S226" i="12" s="1"/>
  <c r="D227" i="12"/>
  <c r="E227" i="12"/>
  <c r="S227" i="12" s="1"/>
  <c r="D228" i="12"/>
  <c r="E228" i="12"/>
  <c r="S228" i="12" s="1"/>
  <c r="D229" i="12"/>
  <c r="E229" i="12"/>
  <c r="S229" i="12" s="1"/>
  <c r="D230" i="12"/>
  <c r="E230" i="12"/>
  <c r="S230" i="12" s="1"/>
  <c r="D231" i="12"/>
  <c r="E231" i="12"/>
  <c r="S231" i="12" s="1"/>
  <c r="D232" i="12"/>
  <c r="E232" i="12"/>
  <c r="S232" i="12" s="1"/>
  <c r="D233" i="12"/>
  <c r="E233" i="12"/>
  <c r="S233" i="12" s="1"/>
  <c r="D234" i="12"/>
  <c r="E234" i="12"/>
  <c r="S234" i="12" s="1"/>
  <c r="D235" i="12"/>
  <c r="E235" i="12"/>
  <c r="S235" i="12" s="1"/>
  <c r="D236" i="12"/>
  <c r="E236" i="12"/>
  <c r="S236" i="12" s="1"/>
  <c r="D237" i="12"/>
  <c r="E237" i="12"/>
  <c r="S237" i="12" s="1"/>
  <c r="D238" i="12"/>
  <c r="E238" i="12"/>
  <c r="S238" i="12" s="1"/>
  <c r="D239" i="12"/>
  <c r="E239" i="12"/>
  <c r="S239" i="12" s="1"/>
  <c r="D240" i="12"/>
  <c r="E240" i="12"/>
  <c r="S240" i="12" s="1"/>
  <c r="D241" i="12"/>
  <c r="E241" i="12"/>
  <c r="S241" i="12" s="1"/>
  <c r="D242" i="12"/>
  <c r="E242" i="12"/>
  <c r="S242" i="12" s="1"/>
  <c r="D243" i="12"/>
  <c r="E243" i="12"/>
  <c r="S243" i="12" s="1"/>
  <c r="D244" i="12"/>
  <c r="E244" i="12"/>
  <c r="S244" i="12" s="1"/>
  <c r="D245" i="12"/>
  <c r="E245" i="12"/>
  <c r="S245" i="12" s="1"/>
  <c r="D246" i="12"/>
  <c r="E246" i="12"/>
  <c r="S246" i="12" s="1"/>
  <c r="D247" i="12"/>
  <c r="E247" i="12"/>
  <c r="S247" i="12" s="1"/>
  <c r="D248" i="12"/>
  <c r="E248" i="12"/>
  <c r="S248" i="12" s="1"/>
  <c r="D249" i="12"/>
  <c r="E249" i="12"/>
  <c r="S249" i="12" s="1"/>
  <c r="D250" i="12"/>
  <c r="E250" i="12"/>
  <c r="S250" i="12" s="1"/>
  <c r="D251" i="12"/>
  <c r="E251" i="12"/>
  <c r="S251" i="12" s="1"/>
  <c r="D252" i="12"/>
  <c r="E252" i="12"/>
  <c r="S252" i="12" s="1"/>
  <c r="D253" i="12"/>
  <c r="E253" i="12"/>
  <c r="S253" i="12" s="1"/>
  <c r="D254" i="12"/>
  <c r="E254" i="12"/>
  <c r="S254" i="12" s="1"/>
  <c r="D255" i="12"/>
  <c r="E255" i="12"/>
  <c r="S255" i="12" s="1"/>
  <c r="D256" i="12"/>
  <c r="E256" i="12"/>
  <c r="S256" i="12" s="1"/>
  <c r="D257" i="12"/>
  <c r="E257" i="12"/>
  <c r="S257" i="12" s="1"/>
  <c r="D258" i="12"/>
  <c r="E258" i="12"/>
  <c r="S258" i="12" s="1"/>
  <c r="D259" i="12"/>
  <c r="E259" i="12"/>
  <c r="S259" i="12" s="1"/>
  <c r="D260" i="12"/>
  <c r="E260" i="12"/>
  <c r="S260" i="12" s="1"/>
  <c r="D261" i="12"/>
  <c r="E261" i="12"/>
  <c r="S261" i="12" s="1"/>
  <c r="D262" i="12"/>
  <c r="E262" i="12"/>
  <c r="S262" i="12" s="1"/>
  <c r="D263" i="12"/>
  <c r="E263" i="12"/>
  <c r="S263" i="12" s="1"/>
  <c r="D264" i="12"/>
  <c r="E264" i="12"/>
  <c r="S264" i="12" s="1"/>
  <c r="D265" i="12"/>
  <c r="E265" i="12"/>
  <c r="S265" i="12" s="1"/>
  <c r="D266" i="12"/>
  <c r="E266" i="12"/>
  <c r="S266" i="12" s="1"/>
  <c r="D267" i="12"/>
  <c r="E267" i="12"/>
  <c r="S267" i="12" s="1"/>
  <c r="E7" i="12"/>
  <c r="S7" i="12" s="1"/>
  <c r="D7" i="12"/>
  <c r="D8" i="11"/>
  <c r="E8" i="11"/>
  <c r="S8" i="11" s="1"/>
  <c r="D9" i="11"/>
  <c r="E9" i="11"/>
  <c r="S9" i="11" s="1"/>
  <c r="D10" i="11"/>
  <c r="E10" i="11"/>
  <c r="S10" i="11" s="1"/>
  <c r="D11" i="11"/>
  <c r="E11" i="11"/>
  <c r="S11" i="11" s="1"/>
  <c r="D12" i="11"/>
  <c r="E12" i="11"/>
  <c r="S12" i="11" s="1"/>
  <c r="D13" i="11"/>
  <c r="E13" i="11"/>
  <c r="S13" i="11" s="1"/>
  <c r="D14" i="11"/>
  <c r="E14" i="11"/>
  <c r="S14" i="11" s="1"/>
  <c r="D15" i="11"/>
  <c r="E15" i="11"/>
  <c r="S15" i="11" s="1"/>
  <c r="D16" i="11"/>
  <c r="E16" i="11"/>
  <c r="S16" i="11" s="1"/>
  <c r="D17" i="11"/>
  <c r="E17" i="11"/>
  <c r="S17" i="11" s="1"/>
  <c r="D18" i="11"/>
  <c r="E18" i="11"/>
  <c r="S18" i="11" s="1"/>
  <c r="D19" i="11"/>
  <c r="E19" i="11"/>
  <c r="S19" i="11" s="1"/>
  <c r="D20" i="11"/>
  <c r="E20" i="11"/>
  <c r="S20" i="11" s="1"/>
  <c r="D21" i="11"/>
  <c r="E21" i="11"/>
  <c r="S21" i="11" s="1"/>
  <c r="D22" i="11"/>
  <c r="E22" i="11"/>
  <c r="S22" i="11" s="1"/>
  <c r="D23" i="11"/>
  <c r="E23" i="11"/>
  <c r="S23" i="11" s="1"/>
  <c r="D24" i="11"/>
  <c r="E24" i="11"/>
  <c r="S24" i="11" s="1"/>
  <c r="D25" i="11"/>
  <c r="E25" i="11"/>
  <c r="S25" i="11" s="1"/>
  <c r="D26" i="11"/>
  <c r="E26" i="11"/>
  <c r="S26" i="11" s="1"/>
  <c r="D27" i="11"/>
  <c r="E27" i="11"/>
  <c r="S27" i="11" s="1"/>
  <c r="D28" i="11"/>
  <c r="E28" i="11"/>
  <c r="S28" i="11" s="1"/>
  <c r="D29" i="11"/>
  <c r="E29" i="11"/>
  <c r="S29" i="11" s="1"/>
  <c r="D30" i="11"/>
  <c r="E30" i="11"/>
  <c r="S30" i="11" s="1"/>
  <c r="D31" i="11"/>
  <c r="E31" i="11"/>
  <c r="S31" i="11" s="1"/>
  <c r="D32" i="11"/>
  <c r="E32" i="11"/>
  <c r="S32" i="11" s="1"/>
  <c r="D33" i="11"/>
  <c r="E33" i="11"/>
  <c r="S33" i="11" s="1"/>
  <c r="D34" i="11"/>
  <c r="E34" i="11"/>
  <c r="S34" i="11" s="1"/>
  <c r="D35" i="11"/>
  <c r="E35" i="11"/>
  <c r="S35" i="11" s="1"/>
  <c r="D36" i="11"/>
  <c r="E36" i="11"/>
  <c r="S36" i="11" s="1"/>
  <c r="D37" i="11"/>
  <c r="E37" i="11"/>
  <c r="S37" i="11" s="1"/>
  <c r="D38" i="11"/>
  <c r="E38" i="11"/>
  <c r="S38" i="11" s="1"/>
  <c r="D39" i="11"/>
  <c r="E39" i="11"/>
  <c r="S39" i="11" s="1"/>
  <c r="D40" i="11"/>
  <c r="E40" i="11"/>
  <c r="S40" i="11" s="1"/>
  <c r="D41" i="11"/>
  <c r="E41" i="11"/>
  <c r="S41" i="11" s="1"/>
  <c r="D42" i="11"/>
  <c r="E42" i="11"/>
  <c r="S42" i="11" s="1"/>
  <c r="D43" i="11"/>
  <c r="E43" i="11"/>
  <c r="S43" i="11" s="1"/>
  <c r="D44" i="11"/>
  <c r="E44" i="11"/>
  <c r="S44" i="11" s="1"/>
  <c r="D45" i="11"/>
  <c r="E45" i="11"/>
  <c r="S45" i="11" s="1"/>
  <c r="D46" i="11"/>
  <c r="E46" i="11"/>
  <c r="S46" i="11" s="1"/>
  <c r="D47" i="11"/>
  <c r="E47" i="11"/>
  <c r="S47" i="11" s="1"/>
  <c r="D48" i="11"/>
  <c r="E48" i="11"/>
  <c r="S48" i="11" s="1"/>
  <c r="D49" i="11"/>
  <c r="E49" i="11"/>
  <c r="S49" i="11" s="1"/>
  <c r="D50" i="11"/>
  <c r="E50" i="11"/>
  <c r="S50" i="11" s="1"/>
  <c r="D51" i="11"/>
  <c r="E51" i="11"/>
  <c r="S51" i="11" s="1"/>
  <c r="D52" i="11"/>
  <c r="E52" i="11"/>
  <c r="S52" i="11" s="1"/>
  <c r="D53" i="11"/>
  <c r="E53" i="11"/>
  <c r="S53" i="11" s="1"/>
  <c r="D54" i="11"/>
  <c r="E54" i="11"/>
  <c r="S54" i="11" s="1"/>
  <c r="D55" i="11"/>
  <c r="E55" i="11"/>
  <c r="S55" i="11" s="1"/>
  <c r="D56" i="11"/>
  <c r="E56" i="11"/>
  <c r="S56" i="11" s="1"/>
  <c r="D57" i="11"/>
  <c r="E57" i="11"/>
  <c r="S57" i="11" s="1"/>
  <c r="D58" i="11"/>
  <c r="E58" i="11"/>
  <c r="S58" i="11" s="1"/>
  <c r="D59" i="11"/>
  <c r="E59" i="11"/>
  <c r="S59" i="11" s="1"/>
  <c r="D60" i="11"/>
  <c r="E60" i="11"/>
  <c r="S60" i="11" s="1"/>
  <c r="D61" i="11"/>
  <c r="E61" i="11"/>
  <c r="S61" i="11" s="1"/>
  <c r="D62" i="11"/>
  <c r="E62" i="11"/>
  <c r="S62" i="11" s="1"/>
  <c r="D63" i="11"/>
  <c r="E63" i="11"/>
  <c r="S63" i="11" s="1"/>
  <c r="D64" i="11"/>
  <c r="E64" i="11"/>
  <c r="S64" i="11" s="1"/>
  <c r="D65" i="11"/>
  <c r="E65" i="11"/>
  <c r="S65" i="11" s="1"/>
  <c r="D66" i="11"/>
  <c r="E66" i="11"/>
  <c r="S66" i="11" s="1"/>
  <c r="D67" i="11"/>
  <c r="E67" i="11"/>
  <c r="S67" i="11" s="1"/>
  <c r="D68" i="11"/>
  <c r="E68" i="11"/>
  <c r="S68" i="11" s="1"/>
  <c r="D69" i="11"/>
  <c r="E69" i="11"/>
  <c r="S69" i="11" s="1"/>
  <c r="D70" i="11"/>
  <c r="E70" i="11"/>
  <c r="S70" i="11" s="1"/>
  <c r="D71" i="11"/>
  <c r="E71" i="11"/>
  <c r="S71" i="11" s="1"/>
  <c r="D72" i="11"/>
  <c r="E72" i="11"/>
  <c r="S72" i="11" s="1"/>
  <c r="D73" i="11"/>
  <c r="E73" i="11"/>
  <c r="S73" i="11" s="1"/>
  <c r="D74" i="11"/>
  <c r="E74" i="11"/>
  <c r="S74" i="11" s="1"/>
  <c r="D75" i="11"/>
  <c r="E75" i="11"/>
  <c r="S75" i="11" s="1"/>
  <c r="D76" i="11"/>
  <c r="E76" i="11"/>
  <c r="S76" i="11" s="1"/>
  <c r="D77" i="11"/>
  <c r="E77" i="11"/>
  <c r="S77" i="11" s="1"/>
  <c r="D78" i="11"/>
  <c r="E78" i="11"/>
  <c r="S78" i="11" s="1"/>
  <c r="D79" i="11"/>
  <c r="E79" i="11"/>
  <c r="S79" i="11" s="1"/>
  <c r="D80" i="11"/>
  <c r="E80" i="11"/>
  <c r="S80" i="11" s="1"/>
  <c r="D81" i="11"/>
  <c r="E81" i="11"/>
  <c r="S81" i="11" s="1"/>
  <c r="D82" i="11"/>
  <c r="E82" i="11"/>
  <c r="S82" i="11" s="1"/>
  <c r="D83" i="11"/>
  <c r="E83" i="11"/>
  <c r="S83" i="11" s="1"/>
  <c r="D84" i="11"/>
  <c r="E84" i="11"/>
  <c r="S84" i="11" s="1"/>
  <c r="D85" i="11"/>
  <c r="E85" i="11"/>
  <c r="S85" i="11" s="1"/>
  <c r="D86" i="11"/>
  <c r="E86" i="11"/>
  <c r="S86" i="11" s="1"/>
  <c r="D87" i="11"/>
  <c r="E87" i="11"/>
  <c r="S87" i="11" s="1"/>
  <c r="D88" i="11"/>
  <c r="E88" i="11"/>
  <c r="S88" i="11" s="1"/>
  <c r="D89" i="11"/>
  <c r="E89" i="11"/>
  <c r="S89" i="11" s="1"/>
  <c r="D90" i="11"/>
  <c r="E90" i="11"/>
  <c r="S90" i="11" s="1"/>
  <c r="D91" i="11"/>
  <c r="E91" i="11"/>
  <c r="S91" i="11" s="1"/>
  <c r="D92" i="11"/>
  <c r="E92" i="11"/>
  <c r="S92" i="11" s="1"/>
  <c r="D93" i="11"/>
  <c r="E93" i="11"/>
  <c r="S93" i="11" s="1"/>
  <c r="D94" i="11"/>
  <c r="E94" i="11"/>
  <c r="S94" i="11" s="1"/>
  <c r="D95" i="11"/>
  <c r="E95" i="11"/>
  <c r="S95" i="11" s="1"/>
  <c r="D96" i="11"/>
  <c r="E96" i="11"/>
  <c r="S96" i="11" s="1"/>
  <c r="D97" i="11"/>
  <c r="E97" i="11"/>
  <c r="S97" i="11" s="1"/>
  <c r="D98" i="11"/>
  <c r="E98" i="11"/>
  <c r="S98" i="11" s="1"/>
  <c r="D99" i="11"/>
  <c r="E99" i="11"/>
  <c r="S99" i="11" s="1"/>
  <c r="D100" i="11"/>
  <c r="E100" i="11"/>
  <c r="S100" i="11" s="1"/>
  <c r="D101" i="11"/>
  <c r="E101" i="11"/>
  <c r="S101" i="11" s="1"/>
  <c r="D102" i="11"/>
  <c r="E102" i="11"/>
  <c r="S102" i="11" s="1"/>
  <c r="D103" i="11"/>
  <c r="E103" i="11"/>
  <c r="S103" i="11" s="1"/>
  <c r="D104" i="11"/>
  <c r="E104" i="11"/>
  <c r="S104" i="11" s="1"/>
  <c r="D105" i="11"/>
  <c r="E105" i="11"/>
  <c r="S105" i="11" s="1"/>
  <c r="D106" i="11"/>
  <c r="E106" i="11"/>
  <c r="S106" i="11" s="1"/>
  <c r="D107" i="11"/>
  <c r="E107" i="11"/>
  <c r="S107" i="11" s="1"/>
  <c r="D108" i="11"/>
  <c r="E108" i="11"/>
  <c r="S108" i="11" s="1"/>
  <c r="D109" i="11"/>
  <c r="E109" i="11"/>
  <c r="S109" i="11" s="1"/>
  <c r="D110" i="11"/>
  <c r="E110" i="11"/>
  <c r="S110" i="11" s="1"/>
  <c r="D111" i="11"/>
  <c r="E111" i="11"/>
  <c r="S111" i="11" s="1"/>
  <c r="D112" i="11"/>
  <c r="E112" i="11"/>
  <c r="S112" i="11" s="1"/>
  <c r="D113" i="11"/>
  <c r="E113" i="11"/>
  <c r="S113" i="11" s="1"/>
  <c r="D114" i="11"/>
  <c r="E114" i="11"/>
  <c r="S114" i="11" s="1"/>
  <c r="D115" i="11"/>
  <c r="E115" i="11"/>
  <c r="S115" i="11" s="1"/>
  <c r="D116" i="11"/>
  <c r="E116" i="11"/>
  <c r="S116" i="11" s="1"/>
  <c r="D117" i="11"/>
  <c r="E117" i="11"/>
  <c r="S117" i="11" s="1"/>
  <c r="D118" i="11"/>
  <c r="E118" i="11"/>
  <c r="S118" i="11" s="1"/>
  <c r="D119" i="11"/>
  <c r="E119" i="11"/>
  <c r="S119" i="11" s="1"/>
  <c r="D120" i="11"/>
  <c r="E120" i="11"/>
  <c r="S120" i="11" s="1"/>
  <c r="D121" i="11"/>
  <c r="E121" i="11"/>
  <c r="S121" i="11" s="1"/>
  <c r="D122" i="11"/>
  <c r="E122" i="11"/>
  <c r="S122" i="11" s="1"/>
  <c r="D123" i="11"/>
  <c r="E123" i="11"/>
  <c r="S123" i="11" s="1"/>
  <c r="D124" i="11"/>
  <c r="E124" i="11"/>
  <c r="S124" i="11" s="1"/>
  <c r="D125" i="11"/>
  <c r="E125" i="11"/>
  <c r="S125" i="11" s="1"/>
  <c r="D126" i="11"/>
  <c r="E126" i="11"/>
  <c r="S126" i="11" s="1"/>
  <c r="D127" i="11"/>
  <c r="E127" i="11"/>
  <c r="S127" i="11" s="1"/>
  <c r="D128" i="11"/>
  <c r="E128" i="11"/>
  <c r="S128" i="11" s="1"/>
  <c r="D129" i="11"/>
  <c r="E129" i="11"/>
  <c r="S129" i="11" s="1"/>
  <c r="D130" i="11"/>
  <c r="E130" i="11"/>
  <c r="S130" i="11" s="1"/>
  <c r="D131" i="11"/>
  <c r="E131" i="11"/>
  <c r="S131" i="11" s="1"/>
  <c r="D132" i="11"/>
  <c r="E132" i="11"/>
  <c r="S132" i="11" s="1"/>
  <c r="D133" i="11"/>
  <c r="E133" i="11"/>
  <c r="S133" i="11" s="1"/>
  <c r="D134" i="11"/>
  <c r="E134" i="11"/>
  <c r="S134" i="11" s="1"/>
  <c r="D135" i="11"/>
  <c r="E135" i="11"/>
  <c r="S135" i="11" s="1"/>
  <c r="D136" i="11"/>
  <c r="E136" i="11"/>
  <c r="S136" i="11" s="1"/>
  <c r="D137" i="11"/>
  <c r="E137" i="11"/>
  <c r="S137" i="11" s="1"/>
  <c r="D138" i="11"/>
  <c r="E138" i="11"/>
  <c r="S138" i="11" s="1"/>
  <c r="D139" i="11"/>
  <c r="E139" i="11"/>
  <c r="S139" i="11" s="1"/>
  <c r="D140" i="11"/>
  <c r="E140" i="11"/>
  <c r="S140" i="11" s="1"/>
  <c r="D141" i="11"/>
  <c r="E141" i="11"/>
  <c r="S141" i="11" s="1"/>
  <c r="D142" i="11"/>
  <c r="E142" i="11"/>
  <c r="S142" i="11" s="1"/>
  <c r="D143" i="11"/>
  <c r="E143" i="11"/>
  <c r="S143" i="11" s="1"/>
  <c r="D144" i="11"/>
  <c r="E144" i="11"/>
  <c r="S144" i="11" s="1"/>
  <c r="D145" i="11"/>
  <c r="E145" i="11"/>
  <c r="S145" i="11" s="1"/>
  <c r="D146" i="11"/>
  <c r="E146" i="11"/>
  <c r="S146" i="11" s="1"/>
  <c r="D147" i="11"/>
  <c r="E147" i="11"/>
  <c r="S147" i="11" s="1"/>
  <c r="D148" i="11"/>
  <c r="E148" i="11"/>
  <c r="S148" i="11" s="1"/>
  <c r="D149" i="11"/>
  <c r="E149" i="11"/>
  <c r="S149" i="11" s="1"/>
  <c r="D150" i="11"/>
  <c r="E150" i="11"/>
  <c r="S150" i="11" s="1"/>
  <c r="D151" i="11"/>
  <c r="E151" i="11"/>
  <c r="S151" i="11" s="1"/>
  <c r="D152" i="11"/>
  <c r="E152" i="11"/>
  <c r="S152" i="11" s="1"/>
  <c r="D153" i="11"/>
  <c r="E153" i="11"/>
  <c r="S153" i="11" s="1"/>
  <c r="D154" i="11"/>
  <c r="E154" i="11"/>
  <c r="S154" i="11" s="1"/>
  <c r="D155" i="11"/>
  <c r="E155" i="11"/>
  <c r="S155" i="11" s="1"/>
  <c r="D156" i="11"/>
  <c r="E156" i="11"/>
  <c r="S156" i="11" s="1"/>
  <c r="D157" i="11"/>
  <c r="E157" i="11"/>
  <c r="S157" i="11" s="1"/>
  <c r="D158" i="11"/>
  <c r="E158" i="11"/>
  <c r="S158" i="11" s="1"/>
  <c r="D159" i="11"/>
  <c r="E159" i="11"/>
  <c r="S159" i="11" s="1"/>
  <c r="D160" i="11"/>
  <c r="E160" i="11"/>
  <c r="S160" i="11" s="1"/>
  <c r="D161" i="11"/>
  <c r="E161" i="11"/>
  <c r="S161" i="11" s="1"/>
  <c r="D162" i="11"/>
  <c r="E162" i="11"/>
  <c r="S162" i="11" s="1"/>
  <c r="D163" i="11"/>
  <c r="E163" i="11"/>
  <c r="S163" i="11" s="1"/>
  <c r="D164" i="11"/>
  <c r="E164" i="11"/>
  <c r="S164" i="11" s="1"/>
  <c r="D165" i="11"/>
  <c r="E165" i="11"/>
  <c r="S165" i="11" s="1"/>
  <c r="D166" i="11"/>
  <c r="E166" i="11"/>
  <c r="S166" i="11" s="1"/>
  <c r="D167" i="11"/>
  <c r="E167" i="11"/>
  <c r="S167" i="11" s="1"/>
  <c r="D168" i="11"/>
  <c r="E168" i="11"/>
  <c r="S168" i="11" s="1"/>
  <c r="D169" i="11"/>
  <c r="E169" i="11"/>
  <c r="S169" i="11" s="1"/>
  <c r="D170" i="11"/>
  <c r="E170" i="11"/>
  <c r="S170" i="11" s="1"/>
  <c r="D171" i="11"/>
  <c r="E171" i="11"/>
  <c r="S171" i="11" s="1"/>
  <c r="D172" i="11"/>
  <c r="E172" i="11"/>
  <c r="S172" i="11" s="1"/>
  <c r="D173" i="11"/>
  <c r="E173" i="11"/>
  <c r="S173" i="11" s="1"/>
  <c r="D174" i="11"/>
  <c r="E174" i="11"/>
  <c r="S174" i="11" s="1"/>
  <c r="D175" i="11"/>
  <c r="E175" i="11"/>
  <c r="S175" i="11" s="1"/>
  <c r="D176" i="11"/>
  <c r="E176" i="11"/>
  <c r="S176" i="11" s="1"/>
  <c r="D177" i="11"/>
  <c r="E177" i="11"/>
  <c r="S177" i="11" s="1"/>
  <c r="D178" i="11"/>
  <c r="E178" i="11"/>
  <c r="S178" i="11" s="1"/>
  <c r="D179" i="11"/>
  <c r="E179" i="11"/>
  <c r="S179" i="11" s="1"/>
  <c r="D180" i="11"/>
  <c r="E180" i="11"/>
  <c r="S180" i="11" s="1"/>
  <c r="D181" i="11"/>
  <c r="E181" i="11"/>
  <c r="S181" i="11" s="1"/>
  <c r="D182" i="11"/>
  <c r="E182" i="11"/>
  <c r="S182" i="11" s="1"/>
  <c r="D183" i="11"/>
  <c r="E183" i="11"/>
  <c r="S183" i="11" s="1"/>
  <c r="D184" i="11"/>
  <c r="E184" i="11"/>
  <c r="S184" i="11" s="1"/>
  <c r="D185" i="11"/>
  <c r="E185" i="11"/>
  <c r="S185" i="11" s="1"/>
  <c r="D186" i="11"/>
  <c r="E186" i="11"/>
  <c r="S186" i="11" s="1"/>
  <c r="D187" i="11"/>
  <c r="E187" i="11"/>
  <c r="S187" i="11" s="1"/>
  <c r="D188" i="11"/>
  <c r="E188" i="11"/>
  <c r="S188" i="11" s="1"/>
  <c r="D189" i="11"/>
  <c r="E189" i="11"/>
  <c r="S189" i="11" s="1"/>
  <c r="D190" i="11"/>
  <c r="E190" i="11"/>
  <c r="S190" i="11" s="1"/>
  <c r="D191" i="11"/>
  <c r="E191" i="11"/>
  <c r="S191" i="11" s="1"/>
  <c r="D192" i="11"/>
  <c r="E192" i="11"/>
  <c r="S192" i="11" s="1"/>
  <c r="D193" i="11"/>
  <c r="E193" i="11"/>
  <c r="S193" i="11" s="1"/>
  <c r="D194" i="11"/>
  <c r="E194" i="11"/>
  <c r="S194" i="11" s="1"/>
  <c r="D195" i="11"/>
  <c r="E195" i="11"/>
  <c r="S195" i="11" s="1"/>
  <c r="D196" i="11"/>
  <c r="E196" i="11"/>
  <c r="S196" i="11" s="1"/>
  <c r="D197" i="11"/>
  <c r="E197" i="11"/>
  <c r="S197" i="11" s="1"/>
  <c r="D198" i="11"/>
  <c r="E198" i="11"/>
  <c r="S198" i="11" s="1"/>
  <c r="D199" i="11"/>
  <c r="E199" i="11"/>
  <c r="S199" i="11" s="1"/>
  <c r="D200" i="11"/>
  <c r="E200" i="11"/>
  <c r="S200" i="11" s="1"/>
  <c r="D201" i="11"/>
  <c r="E201" i="11"/>
  <c r="S201" i="11" s="1"/>
  <c r="D202" i="11"/>
  <c r="E202" i="11"/>
  <c r="S202" i="11" s="1"/>
  <c r="D203" i="11"/>
  <c r="E203" i="11"/>
  <c r="S203" i="11" s="1"/>
  <c r="D204" i="11"/>
  <c r="E204" i="11"/>
  <c r="S204" i="11" s="1"/>
  <c r="D205" i="11"/>
  <c r="E205" i="11"/>
  <c r="S205" i="11" s="1"/>
  <c r="D206" i="11"/>
  <c r="E206" i="11"/>
  <c r="S206" i="11" s="1"/>
  <c r="D207" i="11"/>
  <c r="E207" i="11"/>
  <c r="S207" i="11" s="1"/>
  <c r="D208" i="11"/>
  <c r="E208" i="11"/>
  <c r="S208" i="11" s="1"/>
  <c r="D209" i="11"/>
  <c r="E209" i="11"/>
  <c r="S209" i="11" s="1"/>
  <c r="D210" i="11"/>
  <c r="E210" i="11"/>
  <c r="S210" i="11" s="1"/>
  <c r="D211" i="11"/>
  <c r="E211" i="11"/>
  <c r="S211" i="11" s="1"/>
  <c r="D212" i="11"/>
  <c r="E212" i="11"/>
  <c r="S212" i="11" s="1"/>
  <c r="D213" i="11"/>
  <c r="E213" i="11"/>
  <c r="S213" i="11" s="1"/>
  <c r="D214" i="11"/>
  <c r="E214" i="11"/>
  <c r="S214" i="11" s="1"/>
  <c r="D215" i="11"/>
  <c r="E215" i="11"/>
  <c r="S215" i="11" s="1"/>
  <c r="D216" i="11"/>
  <c r="E216" i="11"/>
  <c r="S216" i="11" s="1"/>
  <c r="D217" i="11"/>
  <c r="E217" i="11"/>
  <c r="S217" i="11" s="1"/>
  <c r="D218" i="11"/>
  <c r="E218" i="11"/>
  <c r="S218" i="11" s="1"/>
  <c r="D219" i="11"/>
  <c r="E219" i="11"/>
  <c r="S219" i="11" s="1"/>
  <c r="D220" i="11"/>
  <c r="E220" i="11"/>
  <c r="S220" i="11" s="1"/>
  <c r="D221" i="11"/>
  <c r="E221" i="11"/>
  <c r="S221" i="11" s="1"/>
  <c r="D222" i="11"/>
  <c r="E222" i="11"/>
  <c r="S222" i="11" s="1"/>
  <c r="D223" i="11"/>
  <c r="E223" i="11"/>
  <c r="S223" i="11" s="1"/>
  <c r="D224" i="11"/>
  <c r="E224" i="11"/>
  <c r="S224" i="11" s="1"/>
  <c r="D225" i="11"/>
  <c r="E225" i="11"/>
  <c r="S225" i="11" s="1"/>
  <c r="D226" i="11"/>
  <c r="E226" i="11"/>
  <c r="S226" i="11" s="1"/>
  <c r="D227" i="11"/>
  <c r="E227" i="11"/>
  <c r="S227" i="11" s="1"/>
  <c r="D228" i="11"/>
  <c r="E228" i="11"/>
  <c r="S228" i="11" s="1"/>
  <c r="D229" i="11"/>
  <c r="E229" i="11"/>
  <c r="S229" i="11" s="1"/>
  <c r="D230" i="11"/>
  <c r="E230" i="11"/>
  <c r="S230" i="11" s="1"/>
  <c r="D231" i="11"/>
  <c r="E231" i="11"/>
  <c r="S231" i="11" s="1"/>
  <c r="D232" i="11"/>
  <c r="E232" i="11"/>
  <c r="S232" i="11" s="1"/>
  <c r="D233" i="11"/>
  <c r="E233" i="11"/>
  <c r="S233" i="11" s="1"/>
  <c r="D234" i="11"/>
  <c r="E234" i="11"/>
  <c r="S234" i="11" s="1"/>
  <c r="D235" i="11"/>
  <c r="E235" i="11"/>
  <c r="S235" i="11" s="1"/>
  <c r="D236" i="11"/>
  <c r="E236" i="11"/>
  <c r="S236" i="11" s="1"/>
  <c r="D237" i="11"/>
  <c r="E237" i="11"/>
  <c r="S237" i="11" s="1"/>
  <c r="D238" i="11"/>
  <c r="E238" i="11"/>
  <c r="S238" i="11" s="1"/>
  <c r="D239" i="11"/>
  <c r="E239" i="11"/>
  <c r="S239" i="11" s="1"/>
  <c r="D240" i="11"/>
  <c r="E240" i="11"/>
  <c r="S240" i="11" s="1"/>
  <c r="D241" i="11"/>
  <c r="E241" i="11"/>
  <c r="S241" i="11" s="1"/>
  <c r="D242" i="11"/>
  <c r="E242" i="11"/>
  <c r="S242" i="11" s="1"/>
  <c r="D243" i="11"/>
  <c r="E243" i="11"/>
  <c r="S243" i="11" s="1"/>
  <c r="D244" i="11"/>
  <c r="E244" i="11"/>
  <c r="S244" i="11" s="1"/>
  <c r="D245" i="11"/>
  <c r="E245" i="11"/>
  <c r="S245" i="11" s="1"/>
  <c r="D246" i="11"/>
  <c r="E246" i="11"/>
  <c r="S246" i="11" s="1"/>
  <c r="D247" i="11"/>
  <c r="E247" i="11"/>
  <c r="S247" i="11" s="1"/>
  <c r="D248" i="11"/>
  <c r="E248" i="11"/>
  <c r="S248" i="11" s="1"/>
  <c r="D249" i="11"/>
  <c r="E249" i="11"/>
  <c r="S249" i="11" s="1"/>
  <c r="D250" i="11"/>
  <c r="E250" i="11"/>
  <c r="S250" i="11" s="1"/>
  <c r="D251" i="11"/>
  <c r="E251" i="11"/>
  <c r="S251" i="11" s="1"/>
  <c r="D252" i="11"/>
  <c r="E252" i="11"/>
  <c r="S252" i="11" s="1"/>
  <c r="D253" i="11"/>
  <c r="E253" i="11"/>
  <c r="S253" i="11" s="1"/>
  <c r="D254" i="11"/>
  <c r="E254" i="11"/>
  <c r="S254" i="11" s="1"/>
  <c r="D255" i="11"/>
  <c r="E255" i="11"/>
  <c r="S255" i="11" s="1"/>
  <c r="D256" i="11"/>
  <c r="E256" i="11"/>
  <c r="S256" i="11" s="1"/>
  <c r="D257" i="11"/>
  <c r="E257" i="11"/>
  <c r="S257" i="11" s="1"/>
  <c r="D258" i="11"/>
  <c r="E258" i="11"/>
  <c r="S258" i="11" s="1"/>
  <c r="D259" i="11"/>
  <c r="E259" i="11"/>
  <c r="S259" i="11" s="1"/>
  <c r="D260" i="11"/>
  <c r="E260" i="11"/>
  <c r="S260" i="11" s="1"/>
  <c r="D261" i="11"/>
  <c r="E261" i="11"/>
  <c r="S261" i="11" s="1"/>
  <c r="D262" i="11"/>
  <c r="E262" i="11"/>
  <c r="S262" i="11" s="1"/>
  <c r="D263" i="11"/>
  <c r="E263" i="11"/>
  <c r="S263" i="11" s="1"/>
  <c r="D264" i="11"/>
  <c r="E264" i="11"/>
  <c r="S264" i="11" s="1"/>
  <c r="D265" i="11"/>
  <c r="E265" i="11"/>
  <c r="S265" i="11" s="1"/>
  <c r="D266" i="11"/>
  <c r="E266" i="11"/>
  <c r="S266" i="11" s="1"/>
  <c r="D267" i="11"/>
  <c r="E267" i="11"/>
  <c r="S267" i="11" s="1"/>
  <c r="E7" i="11"/>
  <c r="S7" i="11" s="1"/>
  <c r="D7" i="11"/>
  <c r="Q7" i="12" l="1"/>
  <c r="O7" i="12"/>
  <c r="M7" i="12"/>
  <c r="K7" i="12"/>
  <c r="G7" i="12"/>
  <c r="I7" i="12"/>
  <c r="Q7" i="17"/>
  <c r="M7" i="17"/>
  <c r="K7" i="17"/>
  <c r="I7" i="17"/>
  <c r="O7" i="17"/>
  <c r="G7" i="17"/>
  <c r="Q7" i="21"/>
  <c r="O7" i="21"/>
  <c r="K7" i="21"/>
  <c r="M7" i="21"/>
  <c r="I7" i="21"/>
  <c r="G7" i="21"/>
  <c r="Q7" i="25"/>
  <c r="O7" i="25"/>
  <c r="M7" i="25"/>
  <c r="K7" i="25"/>
  <c r="I7" i="25"/>
  <c r="G7" i="25"/>
  <c r="Q7" i="29"/>
  <c r="O7" i="29"/>
  <c r="M7" i="29"/>
  <c r="K7" i="29"/>
  <c r="I7" i="29"/>
  <c r="G7" i="29"/>
  <c r="Q267" i="11"/>
  <c r="O267" i="11"/>
  <c r="M267" i="11"/>
  <c r="K267" i="11"/>
  <c r="I267" i="11"/>
  <c r="G267" i="11"/>
  <c r="Q263" i="11"/>
  <c r="O263" i="11"/>
  <c r="M263" i="11"/>
  <c r="K263" i="11"/>
  <c r="I263" i="11"/>
  <c r="G263" i="11"/>
  <c r="Q257" i="11"/>
  <c r="O257" i="11"/>
  <c r="M257" i="11"/>
  <c r="I257" i="11"/>
  <c r="K257" i="11"/>
  <c r="G257" i="11"/>
  <c r="Q251" i="11"/>
  <c r="O251" i="11"/>
  <c r="M251" i="11"/>
  <c r="K251" i="11"/>
  <c r="I251" i="11"/>
  <c r="G251" i="11"/>
  <c r="Q245" i="11"/>
  <c r="M245" i="11"/>
  <c r="O245" i="11"/>
  <c r="I245" i="11"/>
  <c r="G245" i="11"/>
  <c r="K245" i="11"/>
  <c r="Q239" i="11"/>
  <c r="O239" i="11"/>
  <c r="M239" i="11"/>
  <c r="K239" i="11"/>
  <c r="I239" i="11"/>
  <c r="G239" i="11"/>
  <c r="Q233" i="11"/>
  <c r="O233" i="11"/>
  <c r="M233" i="11"/>
  <c r="I233" i="11"/>
  <c r="G233" i="11"/>
  <c r="K233" i="11"/>
  <c r="O227" i="11"/>
  <c r="Q227" i="11"/>
  <c r="M227" i="11"/>
  <c r="K227" i="11"/>
  <c r="I227" i="11"/>
  <c r="G227" i="11"/>
  <c r="Q223" i="11"/>
  <c r="O223" i="11"/>
  <c r="M223" i="11"/>
  <c r="K223" i="11"/>
  <c r="I223" i="11"/>
  <c r="G223" i="11"/>
  <c r="Q217" i="11"/>
  <c r="O217" i="11"/>
  <c r="M217" i="11"/>
  <c r="I217" i="11"/>
  <c r="G217" i="11"/>
  <c r="K217" i="11"/>
  <c r="Q211" i="11"/>
  <c r="O211" i="11"/>
  <c r="M211" i="11"/>
  <c r="K211" i="11"/>
  <c r="I211" i="11"/>
  <c r="G211" i="11"/>
  <c r="Q205" i="11"/>
  <c r="M205" i="11"/>
  <c r="O205" i="11"/>
  <c r="K205" i="11"/>
  <c r="I205" i="11"/>
  <c r="G205" i="11"/>
  <c r="Q199" i="11"/>
  <c r="O199" i="11"/>
  <c r="M199" i="11"/>
  <c r="K199" i="11"/>
  <c r="I199" i="11"/>
  <c r="G199" i="11"/>
  <c r="Q193" i="11"/>
  <c r="O193" i="11"/>
  <c r="M193" i="11"/>
  <c r="I193" i="11"/>
  <c r="K193" i="11"/>
  <c r="G193" i="11"/>
  <c r="Q185" i="11"/>
  <c r="O185" i="11"/>
  <c r="M185" i="11"/>
  <c r="I185" i="11"/>
  <c r="G185" i="11"/>
  <c r="K185" i="11"/>
  <c r="O179" i="11"/>
  <c r="Q179" i="11"/>
  <c r="M179" i="11"/>
  <c r="K179" i="11"/>
  <c r="I179" i="11"/>
  <c r="G179" i="11"/>
  <c r="Q173" i="11"/>
  <c r="M173" i="11"/>
  <c r="O173" i="11"/>
  <c r="K173" i="11"/>
  <c r="I173" i="11"/>
  <c r="G173" i="11"/>
  <c r="Q169" i="11"/>
  <c r="O169" i="11"/>
  <c r="M169" i="11"/>
  <c r="I169" i="11"/>
  <c r="G169" i="11"/>
  <c r="K169" i="11"/>
  <c r="Q165" i="11"/>
  <c r="M165" i="11"/>
  <c r="O165" i="11"/>
  <c r="I165" i="11"/>
  <c r="G165" i="11"/>
  <c r="K165" i="11"/>
  <c r="Q159" i="11"/>
  <c r="O159" i="11"/>
  <c r="M159" i="11"/>
  <c r="K159" i="11"/>
  <c r="I159" i="11"/>
  <c r="G159" i="11"/>
  <c r="Q153" i="11"/>
  <c r="O153" i="11"/>
  <c r="M153" i="11"/>
  <c r="I153" i="11"/>
  <c r="G153" i="11"/>
  <c r="K153" i="11"/>
  <c r="Q147" i="11"/>
  <c r="O147" i="11"/>
  <c r="M147" i="11"/>
  <c r="K147" i="11"/>
  <c r="I147" i="11"/>
  <c r="G147" i="11"/>
  <c r="Q141" i="11"/>
  <c r="M141" i="11"/>
  <c r="O141" i="11"/>
  <c r="K141" i="11"/>
  <c r="I141" i="11"/>
  <c r="G141" i="11"/>
  <c r="Q135" i="11"/>
  <c r="O135" i="11"/>
  <c r="M135" i="11"/>
  <c r="K135" i="11"/>
  <c r="I135" i="11"/>
  <c r="G135" i="11"/>
  <c r="Q129" i="11"/>
  <c r="O129" i="11"/>
  <c r="M129" i="11"/>
  <c r="I129" i="11"/>
  <c r="K129" i="11"/>
  <c r="G129" i="11"/>
  <c r="Q123" i="11"/>
  <c r="O123" i="11"/>
  <c r="M123" i="11"/>
  <c r="K123" i="11"/>
  <c r="I123" i="11"/>
  <c r="G123" i="11"/>
  <c r="Q117" i="11"/>
  <c r="M117" i="11"/>
  <c r="O117" i="11"/>
  <c r="I117" i="11"/>
  <c r="G117" i="11"/>
  <c r="K117" i="11"/>
  <c r="Q111" i="11"/>
  <c r="O111" i="11"/>
  <c r="M111" i="11"/>
  <c r="K111" i="11"/>
  <c r="I111" i="11"/>
  <c r="G111" i="11"/>
  <c r="Q107" i="11"/>
  <c r="O107" i="11"/>
  <c r="M107" i="11"/>
  <c r="K107" i="11"/>
  <c r="I107" i="11"/>
  <c r="G107" i="11"/>
  <c r="O99" i="11"/>
  <c r="Q99" i="11"/>
  <c r="M99" i="11"/>
  <c r="K99" i="11"/>
  <c r="I99" i="11"/>
  <c r="G99" i="11"/>
  <c r="Q95" i="11"/>
  <c r="O95" i="11"/>
  <c r="M95" i="11"/>
  <c r="K95" i="11"/>
  <c r="I95" i="11"/>
  <c r="G95" i="11"/>
  <c r="Q89" i="11"/>
  <c r="O89" i="11"/>
  <c r="M89" i="11"/>
  <c r="I89" i="11"/>
  <c r="G89" i="11"/>
  <c r="K89" i="11"/>
  <c r="Q83" i="11"/>
  <c r="O83" i="11"/>
  <c r="M83" i="11"/>
  <c r="K83" i="11"/>
  <c r="I83" i="11"/>
  <c r="G83" i="11"/>
  <c r="Q77" i="11"/>
  <c r="M77" i="11"/>
  <c r="O77" i="11"/>
  <c r="K77" i="11"/>
  <c r="I77" i="11"/>
  <c r="G77" i="11"/>
  <c r="Q71" i="11"/>
  <c r="O71" i="11"/>
  <c r="M71" i="11"/>
  <c r="K71" i="11"/>
  <c r="I71" i="11"/>
  <c r="G71" i="11"/>
  <c r="O67" i="11"/>
  <c r="M67" i="11"/>
  <c r="Q67" i="11"/>
  <c r="K67" i="11"/>
  <c r="I67" i="11"/>
  <c r="G67" i="11"/>
  <c r="Q61" i="11"/>
  <c r="M61" i="11"/>
  <c r="O61" i="11"/>
  <c r="K61" i="11"/>
  <c r="I61" i="11"/>
  <c r="G61" i="11"/>
  <c r="Q55" i="11"/>
  <c r="O55" i="11"/>
  <c r="M55" i="11"/>
  <c r="K55" i="11"/>
  <c r="I55" i="11"/>
  <c r="G55" i="11"/>
  <c r="Q49" i="11"/>
  <c r="O49" i="11"/>
  <c r="M49" i="11"/>
  <c r="I49" i="11"/>
  <c r="K49" i="11"/>
  <c r="G49" i="11"/>
  <c r="Q43" i="11"/>
  <c r="O43" i="11"/>
  <c r="M43" i="11"/>
  <c r="K43" i="11"/>
  <c r="I43" i="11"/>
  <c r="G43" i="11"/>
  <c r="Q37" i="11"/>
  <c r="M37" i="11"/>
  <c r="O37" i="11"/>
  <c r="I37" i="11"/>
  <c r="G37" i="11"/>
  <c r="K37" i="11"/>
  <c r="Q31" i="11"/>
  <c r="O31" i="11"/>
  <c r="M31" i="11"/>
  <c r="K31" i="11"/>
  <c r="I31" i="11"/>
  <c r="G31" i="11"/>
  <c r="Q25" i="11"/>
  <c r="O25" i="11"/>
  <c r="M25" i="11"/>
  <c r="I25" i="11"/>
  <c r="G25" i="11"/>
  <c r="K25" i="11"/>
  <c r="Q19" i="11"/>
  <c r="O19" i="11"/>
  <c r="M19" i="11"/>
  <c r="K19" i="11"/>
  <c r="I19" i="11"/>
  <c r="G19" i="11"/>
  <c r="Q262" i="12"/>
  <c r="O262" i="12"/>
  <c r="M262" i="12"/>
  <c r="K262" i="12"/>
  <c r="I262" i="12"/>
  <c r="G262" i="12"/>
  <c r="Q256" i="12"/>
  <c r="O256" i="12"/>
  <c r="M256" i="12"/>
  <c r="K256" i="12"/>
  <c r="G256" i="12"/>
  <c r="I256" i="12"/>
  <c r="Q250" i="12"/>
  <c r="O250" i="12"/>
  <c r="M250" i="12"/>
  <c r="K250" i="12"/>
  <c r="I250" i="12"/>
  <c r="G250" i="12"/>
  <c r="Q244" i="12"/>
  <c r="O244" i="12"/>
  <c r="M244" i="12"/>
  <c r="K244" i="12"/>
  <c r="G244" i="12"/>
  <c r="I244" i="12"/>
  <c r="Q238" i="12"/>
  <c r="O238" i="12"/>
  <c r="M238" i="12"/>
  <c r="K238" i="12"/>
  <c r="I238" i="12"/>
  <c r="G238" i="12"/>
  <c r="Q232" i="12"/>
  <c r="O232" i="12"/>
  <c r="M232" i="12"/>
  <c r="K232" i="12"/>
  <c r="G232" i="12"/>
  <c r="I232" i="12"/>
  <c r="Q226" i="12"/>
  <c r="O226" i="12"/>
  <c r="M226" i="12"/>
  <c r="K226" i="12"/>
  <c r="I226" i="12"/>
  <c r="G226" i="12"/>
  <c r="Q220" i="12"/>
  <c r="O220" i="12"/>
  <c r="M220" i="12"/>
  <c r="K220" i="12"/>
  <c r="I220" i="12"/>
  <c r="G220" i="12"/>
  <c r="Q216" i="12"/>
  <c r="O216" i="12"/>
  <c r="M216" i="12"/>
  <c r="K216" i="12"/>
  <c r="G216" i="12"/>
  <c r="I216" i="12"/>
  <c r="Q212" i="12"/>
  <c r="O212" i="12"/>
  <c r="M212" i="12"/>
  <c r="K212" i="12"/>
  <c r="G212" i="12"/>
  <c r="I212" i="12"/>
  <c r="Q204" i="12"/>
  <c r="O204" i="12"/>
  <c r="M204" i="12"/>
  <c r="K204" i="12"/>
  <c r="I204" i="12"/>
  <c r="G204" i="12"/>
  <c r="Q198" i="12"/>
  <c r="O198" i="12"/>
  <c r="M198" i="12"/>
  <c r="K198" i="12"/>
  <c r="I198" i="12"/>
  <c r="G198" i="12"/>
  <c r="Q192" i="12"/>
  <c r="O192" i="12"/>
  <c r="M192" i="12"/>
  <c r="K192" i="12"/>
  <c r="G192" i="12"/>
  <c r="I192" i="12"/>
  <c r="Q188" i="12"/>
  <c r="O188" i="12"/>
  <c r="M188" i="12"/>
  <c r="K188" i="12"/>
  <c r="I188" i="12"/>
  <c r="G188" i="12"/>
  <c r="Q182" i="12"/>
  <c r="O182" i="12"/>
  <c r="M182" i="12"/>
  <c r="K182" i="12"/>
  <c r="I182" i="12"/>
  <c r="G182" i="12"/>
  <c r="Q178" i="12"/>
  <c r="O178" i="12"/>
  <c r="M178" i="12"/>
  <c r="K178" i="12"/>
  <c r="I178" i="12"/>
  <c r="G178" i="12"/>
  <c r="Q172" i="12"/>
  <c r="O172" i="12"/>
  <c r="M172" i="12"/>
  <c r="K172" i="12"/>
  <c r="I172" i="12"/>
  <c r="G172" i="12"/>
  <c r="Q166" i="12"/>
  <c r="O166" i="12"/>
  <c r="M166" i="12"/>
  <c r="K166" i="12"/>
  <c r="I166" i="12"/>
  <c r="G166" i="12"/>
  <c r="Q158" i="12"/>
  <c r="O158" i="12"/>
  <c r="M158" i="12"/>
  <c r="K158" i="12"/>
  <c r="I158" i="12"/>
  <c r="G158" i="12"/>
  <c r="Q152" i="12"/>
  <c r="O152" i="12"/>
  <c r="M152" i="12"/>
  <c r="K152" i="12"/>
  <c r="G152" i="12"/>
  <c r="I152" i="12"/>
  <c r="Q146" i="12"/>
  <c r="O146" i="12"/>
  <c r="M146" i="12"/>
  <c r="K146" i="12"/>
  <c r="I146" i="12"/>
  <c r="G146" i="12"/>
  <c r="Q140" i="12"/>
  <c r="O140" i="12"/>
  <c r="M140" i="12"/>
  <c r="K140" i="12"/>
  <c r="I140" i="12"/>
  <c r="G140" i="12"/>
  <c r="Q134" i="12"/>
  <c r="O134" i="12"/>
  <c r="M134" i="12"/>
  <c r="K134" i="12"/>
  <c r="I134" i="12"/>
  <c r="G134" i="12"/>
  <c r="Q128" i="12"/>
  <c r="O128" i="12"/>
  <c r="M128" i="12"/>
  <c r="K128" i="12"/>
  <c r="G128" i="12"/>
  <c r="I128" i="12"/>
  <c r="Q122" i="12"/>
  <c r="O122" i="12"/>
  <c r="M122" i="12"/>
  <c r="K122" i="12"/>
  <c r="I122" i="12"/>
  <c r="G122" i="12"/>
  <c r="Q116" i="12"/>
  <c r="O116" i="12"/>
  <c r="K116" i="12"/>
  <c r="M116" i="12"/>
  <c r="G116" i="12"/>
  <c r="I116" i="12"/>
  <c r="Q112" i="12"/>
  <c r="O112" i="12"/>
  <c r="M112" i="12"/>
  <c r="K112" i="12"/>
  <c r="G112" i="12"/>
  <c r="I112" i="12"/>
  <c r="Q106" i="12"/>
  <c r="O106" i="12"/>
  <c r="M106" i="12"/>
  <c r="K106" i="12"/>
  <c r="I106" i="12"/>
  <c r="G106" i="12"/>
  <c r="Q100" i="12"/>
  <c r="O100" i="12"/>
  <c r="K100" i="12"/>
  <c r="M100" i="12"/>
  <c r="G100" i="12"/>
  <c r="I100" i="12"/>
  <c r="Q94" i="12"/>
  <c r="O94" i="12"/>
  <c r="M94" i="12"/>
  <c r="K94" i="12"/>
  <c r="I94" i="12"/>
  <c r="G94" i="12"/>
  <c r="Q88" i="12"/>
  <c r="O88" i="12"/>
  <c r="M88" i="12"/>
  <c r="K88" i="12"/>
  <c r="G88" i="12"/>
  <c r="I88" i="12"/>
  <c r="Q82" i="12"/>
  <c r="M82" i="12"/>
  <c r="O82" i="12"/>
  <c r="K82" i="12"/>
  <c r="I82" i="12"/>
  <c r="G82" i="12"/>
  <c r="Q78" i="12"/>
  <c r="O78" i="12"/>
  <c r="M78" i="12"/>
  <c r="K78" i="12"/>
  <c r="I78" i="12"/>
  <c r="G78" i="12"/>
  <c r="Q74" i="12"/>
  <c r="O74" i="12"/>
  <c r="M74" i="12"/>
  <c r="K74" i="12"/>
  <c r="I74" i="12"/>
  <c r="G74" i="12"/>
  <c r="Q68" i="12"/>
  <c r="O68" i="12"/>
  <c r="K68" i="12"/>
  <c r="M68" i="12"/>
  <c r="G68" i="12"/>
  <c r="I68" i="12"/>
  <c r="Q60" i="12"/>
  <c r="O60" i="12"/>
  <c r="K60" i="12"/>
  <c r="M60" i="12"/>
  <c r="I60" i="12"/>
  <c r="G60" i="12"/>
  <c r="Q54" i="12"/>
  <c r="O54" i="12"/>
  <c r="M54" i="12"/>
  <c r="K54" i="12"/>
  <c r="I54" i="12"/>
  <c r="G54" i="12"/>
  <c r="Q48" i="12"/>
  <c r="O48" i="12"/>
  <c r="M48" i="12"/>
  <c r="K48" i="12"/>
  <c r="G48" i="12"/>
  <c r="I48" i="12"/>
  <c r="Q42" i="12"/>
  <c r="O42" i="12"/>
  <c r="M42" i="12"/>
  <c r="K42" i="12"/>
  <c r="I42" i="12"/>
  <c r="G42" i="12"/>
  <c r="Q36" i="12"/>
  <c r="O36" i="12"/>
  <c r="K36" i="12"/>
  <c r="M36" i="12"/>
  <c r="G36" i="12"/>
  <c r="I36" i="12"/>
  <c r="Q32" i="12"/>
  <c r="O32" i="12"/>
  <c r="M32" i="12"/>
  <c r="K32" i="12"/>
  <c r="G32" i="12"/>
  <c r="I32" i="12"/>
  <c r="Q26" i="12"/>
  <c r="O26" i="12"/>
  <c r="M26" i="12"/>
  <c r="K26" i="12"/>
  <c r="I26" i="12"/>
  <c r="G26" i="12"/>
  <c r="Q20" i="12"/>
  <c r="O20" i="12"/>
  <c r="K20" i="12"/>
  <c r="M20" i="12"/>
  <c r="G20" i="12"/>
  <c r="I20" i="12"/>
  <c r="Q14" i="12"/>
  <c r="O14" i="12"/>
  <c r="M14" i="12"/>
  <c r="K14" i="12"/>
  <c r="I14" i="12"/>
  <c r="G14" i="12"/>
  <c r="Q12" i="12"/>
  <c r="O12" i="12"/>
  <c r="K12" i="12"/>
  <c r="M12" i="12"/>
  <c r="I12" i="12"/>
  <c r="G12" i="12"/>
  <c r="Q267" i="15"/>
  <c r="O267" i="15"/>
  <c r="M267" i="15"/>
  <c r="K267" i="15"/>
  <c r="I267" i="15"/>
  <c r="G267" i="15"/>
  <c r="Q261" i="15"/>
  <c r="O261" i="15"/>
  <c r="M261" i="15"/>
  <c r="K261" i="15"/>
  <c r="I261" i="15"/>
  <c r="G261" i="15"/>
  <c r="Q255" i="15"/>
  <c r="O255" i="15"/>
  <c r="M255" i="15"/>
  <c r="I255" i="15"/>
  <c r="K255" i="15"/>
  <c r="G255" i="15"/>
  <c r="Q249" i="15"/>
  <c r="O249" i="15"/>
  <c r="K249" i="15"/>
  <c r="I249" i="15"/>
  <c r="G249" i="15"/>
  <c r="M249" i="15"/>
  <c r="Q243" i="15"/>
  <c r="O243" i="15"/>
  <c r="M243" i="15"/>
  <c r="K243" i="15"/>
  <c r="I243" i="15"/>
  <c r="G243" i="15"/>
  <c r="Q237" i="15"/>
  <c r="O237" i="15"/>
  <c r="M237" i="15"/>
  <c r="K237" i="15"/>
  <c r="I237" i="15"/>
  <c r="G237" i="15"/>
  <c r="Q231" i="15"/>
  <c r="O231" i="15"/>
  <c r="M231" i="15"/>
  <c r="I231" i="15"/>
  <c r="K231" i="15"/>
  <c r="G231" i="15"/>
  <c r="Q223" i="15"/>
  <c r="O223" i="15"/>
  <c r="M223" i="15"/>
  <c r="I223" i="15"/>
  <c r="K223" i="15"/>
  <c r="G223" i="15"/>
  <c r="Q217" i="15"/>
  <c r="O217" i="15"/>
  <c r="K217" i="15"/>
  <c r="I217" i="15"/>
  <c r="M217" i="15"/>
  <c r="G217" i="15"/>
  <c r="Q211" i="15"/>
  <c r="O211" i="15"/>
  <c r="M211" i="15"/>
  <c r="K211" i="15"/>
  <c r="I211" i="15"/>
  <c r="G211" i="15"/>
  <c r="Q205" i="15"/>
  <c r="M205" i="15"/>
  <c r="K205" i="15"/>
  <c r="I205" i="15"/>
  <c r="O205" i="15"/>
  <c r="G205" i="15"/>
  <c r="Q201" i="15"/>
  <c r="O201" i="15"/>
  <c r="K201" i="15"/>
  <c r="I201" i="15"/>
  <c r="M201" i="15"/>
  <c r="G201" i="15"/>
  <c r="Q197" i="15"/>
  <c r="O197" i="15"/>
  <c r="M197" i="15"/>
  <c r="K197" i="15"/>
  <c r="I197" i="15"/>
  <c r="G197" i="15"/>
  <c r="Q189" i="15"/>
  <c r="M189" i="15"/>
  <c r="K189" i="15"/>
  <c r="O189" i="15"/>
  <c r="I189" i="15"/>
  <c r="G189" i="15"/>
  <c r="Q183" i="15"/>
  <c r="O183" i="15"/>
  <c r="M183" i="15"/>
  <c r="I183" i="15"/>
  <c r="K183" i="15"/>
  <c r="G183" i="15"/>
  <c r="Q179" i="15"/>
  <c r="O179" i="15"/>
  <c r="M179" i="15"/>
  <c r="K179" i="15"/>
  <c r="I179" i="15"/>
  <c r="G179" i="15"/>
  <c r="Q173" i="15"/>
  <c r="O173" i="15"/>
  <c r="M173" i="15"/>
  <c r="K173" i="15"/>
  <c r="I173" i="15"/>
  <c r="G173" i="15"/>
  <c r="Q167" i="15"/>
  <c r="O167" i="15"/>
  <c r="M167" i="15"/>
  <c r="I167" i="15"/>
  <c r="K167" i="15"/>
  <c r="G167" i="15"/>
  <c r="O161" i="15"/>
  <c r="Q161" i="15"/>
  <c r="K161" i="15"/>
  <c r="M161" i="15"/>
  <c r="I161" i="15"/>
  <c r="G161" i="15"/>
  <c r="Q155" i="15"/>
  <c r="O155" i="15"/>
  <c r="M155" i="15"/>
  <c r="K155" i="15"/>
  <c r="I155" i="15"/>
  <c r="G155" i="15"/>
  <c r="Q149" i="15"/>
  <c r="O149" i="15"/>
  <c r="M149" i="15"/>
  <c r="K149" i="15"/>
  <c r="I149" i="15"/>
  <c r="G149" i="15"/>
  <c r="Q145" i="15"/>
  <c r="O145" i="15"/>
  <c r="K145" i="15"/>
  <c r="I145" i="15"/>
  <c r="M145" i="15"/>
  <c r="G145" i="15"/>
  <c r="Q139" i="15"/>
  <c r="O139" i="15"/>
  <c r="M139" i="15"/>
  <c r="K139" i="15"/>
  <c r="I139" i="15"/>
  <c r="G139" i="15"/>
  <c r="Q133" i="15"/>
  <c r="O133" i="15"/>
  <c r="M133" i="15"/>
  <c r="K133" i="15"/>
  <c r="I133" i="15"/>
  <c r="G133" i="15"/>
  <c r="Q127" i="15"/>
  <c r="O127" i="15"/>
  <c r="M127" i="15"/>
  <c r="I127" i="15"/>
  <c r="K127" i="15"/>
  <c r="G127" i="15"/>
  <c r="Q121" i="15"/>
  <c r="O121" i="15"/>
  <c r="K121" i="15"/>
  <c r="I121" i="15"/>
  <c r="G121" i="15"/>
  <c r="M121" i="15"/>
  <c r="Q117" i="15"/>
  <c r="O117" i="15"/>
  <c r="M117" i="15"/>
  <c r="K117" i="15"/>
  <c r="I117" i="15"/>
  <c r="G117" i="15"/>
  <c r="Q111" i="15"/>
  <c r="O111" i="15"/>
  <c r="M111" i="15"/>
  <c r="I111" i="15"/>
  <c r="K111" i="15"/>
  <c r="G111" i="15"/>
  <c r="Q105" i="15"/>
  <c r="O105" i="15"/>
  <c r="K105" i="15"/>
  <c r="I105" i="15"/>
  <c r="M105" i="15"/>
  <c r="G105" i="15"/>
  <c r="Q99" i="15"/>
  <c r="O99" i="15"/>
  <c r="M99" i="15"/>
  <c r="K99" i="15"/>
  <c r="I99" i="15"/>
  <c r="G99" i="15"/>
  <c r="Q93" i="15"/>
  <c r="O93" i="15"/>
  <c r="M93" i="15"/>
  <c r="K93" i="15"/>
  <c r="I93" i="15"/>
  <c r="G93" i="15"/>
  <c r="Q87" i="15"/>
  <c r="O87" i="15"/>
  <c r="M87" i="15"/>
  <c r="I87" i="15"/>
  <c r="K87" i="15"/>
  <c r="G87" i="15"/>
  <c r="Q81" i="15"/>
  <c r="O81" i="15"/>
  <c r="K81" i="15"/>
  <c r="I81" i="15"/>
  <c r="M81" i="15"/>
  <c r="G81" i="15"/>
  <c r="Q75" i="15"/>
  <c r="O75" i="15"/>
  <c r="M75" i="15"/>
  <c r="K75" i="15"/>
  <c r="I75" i="15"/>
  <c r="G75" i="15"/>
  <c r="Q69" i="15"/>
  <c r="O69" i="15"/>
  <c r="M69" i="15"/>
  <c r="K69" i="15"/>
  <c r="I69" i="15"/>
  <c r="G69" i="15"/>
  <c r="Q61" i="15"/>
  <c r="M61" i="15"/>
  <c r="K61" i="15"/>
  <c r="O61" i="15"/>
  <c r="I61" i="15"/>
  <c r="G61" i="15"/>
  <c r="Q55" i="15"/>
  <c r="O55" i="15"/>
  <c r="M55" i="15"/>
  <c r="I55" i="15"/>
  <c r="K55" i="15"/>
  <c r="G55" i="15"/>
  <c r="Q49" i="15"/>
  <c r="O49" i="15"/>
  <c r="K49" i="15"/>
  <c r="I49" i="15"/>
  <c r="M49" i="15"/>
  <c r="G49" i="15"/>
  <c r="Q43" i="15"/>
  <c r="O43" i="15"/>
  <c r="M43" i="15"/>
  <c r="K43" i="15"/>
  <c r="I43" i="15"/>
  <c r="G43" i="15"/>
  <c r="Q39" i="15"/>
  <c r="O39" i="15"/>
  <c r="M39" i="15"/>
  <c r="I39" i="15"/>
  <c r="K39" i="15"/>
  <c r="G39" i="15"/>
  <c r="O33" i="15"/>
  <c r="Q33" i="15"/>
  <c r="K33" i="15"/>
  <c r="M33" i="15"/>
  <c r="I33" i="15"/>
  <c r="G33" i="15"/>
  <c r="Q25" i="15"/>
  <c r="O25" i="15"/>
  <c r="K25" i="15"/>
  <c r="I25" i="15"/>
  <c r="G25" i="15"/>
  <c r="M25" i="15"/>
  <c r="Q19" i="15"/>
  <c r="O19" i="15"/>
  <c r="M19" i="15"/>
  <c r="K19" i="15"/>
  <c r="I19" i="15"/>
  <c r="G19" i="15"/>
  <c r="Q13" i="15"/>
  <c r="M13" i="15"/>
  <c r="K13" i="15"/>
  <c r="I13" i="15"/>
  <c r="G13" i="15"/>
  <c r="O13" i="15"/>
  <c r="Q9" i="15"/>
  <c r="O9" i="15"/>
  <c r="K9" i="15"/>
  <c r="I9" i="15"/>
  <c r="M9" i="15"/>
  <c r="G9" i="15"/>
  <c r="Q264" i="17"/>
  <c r="O264" i="17"/>
  <c r="M264" i="17"/>
  <c r="K264" i="17"/>
  <c r="G264" i="17"/>
  <c r="I264" i="17"/>
  <c r="Q258" i="17"/>
  <c r="O258" i="17"/>
  <c r="M258" i="17"/>
  <c r="K258" i="17"/>
  <c r="I258" i="17"/>
  <c r="G258" i="17"/>
  <c r="Q252" i="17"/>
  <c r="O252" i="17"/>
  <c r="M252" i="17"/>
  <c r="K252" i="17"/>
  <c r="I252" i="17"/>
  <c r="G252" i="17"/>
  <c r="Q246" i="17"/>
  <c r="O246" i="17"/>
  <c r="M246" i="17"/>
  <c r="K246" i="17"/>
  <c r="I246" i="17"/>
  <c r="G246" i="17"/>
  <c r="O242" i="17"/>
  <c r="Q242" i="17"/>
  <c r="M242" i="17"/>
  <c r="K242" i="17"/>
  <c r="I242" i="17"/>
  <c r="G242" i="17"/>
  <c r="Q238" i="17"/>
  <c r="O238" i="17"/>
  <c r="M238" i="17"/>
  <c r="K238" i="17"/>
  <c r="I238" i="17"/>
  <c r="G238" i="17"/>
  <c r="Q232" i="17"/>
  <c r="O232" i="17"/>
  <c r="M232" i="17"/>
  <c r="K232" i="17"/>
  <c r="G232" i="17"/>
  <c r="I232" i="17"/>
  <c r="Q226" i="17"/>
  <c r="O226" i="17"/>
  <c r="M226" i="17"/>
  <c r="K226" i="17"/>
  <c r="I226" i="17"/>
  <c r="G226" i="17"/>
  <c r="Q220" i="17"/>
  <c r="O220" i="17"/>
  <c r="M220" i="17"/>
  <c r="K220" i="17"/>
  <c r="I220" i="17"/>
  <c r="G220" i="17"/>
  <c r="Q216" i="17"/>
  <c r="O216" i="17"/>
  <c r="M216" i="17"/>
  <c r="K216" i="17"/>
  <c r="G216" i="17"/>
  <c r="I216" i="17"/>
  <c r="Q212" i="17"/>
  <c r="O212" i="17"/>
  <c r="M212" i="17"/>
  <c r="K212" i="17"/>
  <c r="I212" i="17"/>
  <c r="G212" i="17"/>
  <c r="Q206" i="17"/>
  <c r="O206" i="17"/>
  <c r="M206" i="17"/>
  <c r="K206" i="17"/>
  <c r="I206" i="17"/>
  <c r="G206" i="17"/>
  <c r="O202" i="17"/>
  <c r="Q202" i="17"/>
  <c r="M202" i="17"/>
  <c r="K202" i="17"/>
  <c r="I202" i="17"/>
  <c r="G202" i="17"/>
  <c r="Q196" i="17"/>
  <c r="O196" i="17"/>
  <c r="M196" i="17"/>
  <c r="K196" i="17"/>
  <c r="I196" i="17"/>
  <c r="G196" i="17"/>
  <c r="Q190" i="17"/>
  <c r="O190" i="17"/>
  <c r="M190" i="17"/>
  <c r="K190" i="17"/>
  <c r="I190" i="17"/>
  <c r="G190" i="17"/>
  <c r="Q184" i="17"/>
  <c r="O184" i="17"/>
  <c r="M184" i="17"/>
  <c r="K184" i="17"/>
  <c r="G184" i="17"/>
  <c r="I184" i="17"/>
  <c r="O178" i="17"/>
  <c r="Q178" i="17"/>
  <c r="M178" i="17"/>
  <c r="K178" i="17"/>
  <c r="I178" i="17"/>
  <c r="G178" i="17"/>
  <c r="Q172" i="17"/>
  <c r="O172" i="17"/>
  <c r="M172" i="17"/>
  <c r="K172" i="17"/>
  <c r="I172" i="17"/>
  <c r="G172" i="17"/>
  <c r="Q168" i="17"/>
  <c r="O168" i="17"/>
  <c r="M168" i="17"/>
  <c r="K168" i="17"/>
  <c r="G168" i="17"/>
  <c r="I168" i="17"/>
  <c r="Q164" i="17"/>
  <c r="O164" i="17"/>
  <c r="M164" i="17"/>
  <c r="K164" i="17"/>
  <c r="I164" i="17"/>
  <c r="G164" i="17"/>
  <c r="Q160" i="17"/>
  <c r="O160" i="17"/>
  <c r="M160" i="17"/>
  <c r="K160" i="17"/>
  <c r="G160" i="17"/>
  <c r="I160" i="17"/>
  <c r="Q156" i="17"/>
  <c r="O156" i="17"/>
  <c r="M156" i="17"/>
  <c r="K156" i="17"/>
  <c r="I156" i="17"/>
  <c r="G156" i="17"/>
  <c r="Q150" i="17"/>
  <c r="O150" i="17"/>
  <c r="M150" i="17"/>
  <c r="K150" i="17"/>
  <c r="I150" i="17"/>
  <c r="G150" i="17"/>
  <c r="Q144" i="17"/>
  <c r="O144" i="17"/>
  <c r="M144" i="17"/>
  <c r="K144" i="17"/>
  <c r="G144" i="17"/>
  <c r="I144" i="17"/>
  <c r="O138" i="17"/>
  <c r="Q138" i="17"/>
  <c r="M138" i="17"/>
  <c r="K138" i="17"/>
  <c r="I138" i="17"/>
  <c r="G138" i="17"/>
  <c r="Q132" i="17"/>
  <c r="O132" i="17"/>
  <c r="M132" i="17"/>
  <c r="K132" i="17"/>
  <c r="I132" i="17"/>
  <c r="G132" i="17"/>
  <c r="Q126" i="17"/>
  <c r="O126" i="17"/>
  <c r="M126" i="17"/>
  <c r="K126" i="17"/>
  <c r="I126" i="17"/>
  <c r="G126" i="17"/>
  <c r="O122" i="17"/>
  <c r="M122" i="17"/>
  <c r="Q122" i="17"/>
  <c r="K122" i="17"/>
  <c r="I122" i="17"/>
  <c r="G122" i="17"/>
  <c r="Q116" i="17"/>
  <c r="O116" i="17"/>
  <c r="M116" i="17"/>
  <c r="K116" i="17"/>
  <c r="I116" i="17"/>
  <c r="G116" i="17"/>
  <c r="Q110" i="17"/>
  <c r="O110" i="17"/>
  <c r="M110" i="17"/>
  <c r="K110" i="17"/>
  <c r="I110" i="17"/>
  <c r="G110" i="17"/>
  <c r="Q104" i="17"/>
  <c r="O104" i="17"/>
  <c r="M104" i="17"/>
  <c r="K104" i="17"/>
  <c r="G104" i="17"/>
  <c r="I104" i="17"/>
  <c r="Q98" i="17"/>
  <c r="O98" i="17"/>
  <c r="M98" i="17"/>
  <c r="K98" i="17"/>
  <c r="I98" i="17"/>
  <c r="G98" i="17"/>
  <c r="Q92" i="17"/>
  <c r="O92" i="17"/>
  <c r="M92" i="17"/>
  <c r="K92" i="17"/>
  <c r="I92" i="17"/>
  <c r="G92" i="17"/>
  <c r="Q86" i="17"/>
  <c r="O86" i="17"/>
  <c r="M86" i="17"/>
  <c r="K86" i="17"/>
  <c r="I86" i="17"/>
  <c r="G86" i="17"/>
  <c r="Q80" i="17"/>
  <c r="O80" i="17"/>
  <c r="M80" i="17"/>
  <c r="K80" i="17"/>
  <c r="G80" i="17"/>
  <c r="I80" i="17"/>
  <c r="Q74" i="17"/>
  <c r="O74" i="17"/>
  <c r="M74" i="17"/>
  <c r="K74" i="17"/>
  <c r="I74" i="17"/>
  <c r="G74" i="17"/>
  <c r="Q68" i="17"/>
  <c r="O68" i="17"/>
  <c r="M68" i="17"/>
  <c r="K68" i="17"/>
  <c r="I68" i="17"/>
  <c r="G68" i="17"/>
  <c r="O62" i="17"/>
  <c r="Q62" i="17"/>
  <c r="M62" i="17"/>
  <c r="K62" i="17"/>
  <c r="I62" i="17"/>
  <c r="G62" i="17"/>
  <c r="Q56" i="17"/>
  <c r="O56" i="17"/>
  <c r="M56" i="17"/>
  <c r="K56" i="17"/>
  <c r="G56" i="17"/>
  <c r="I56" i="17"/>
  <c r="Q50" i="17"/>
  <c r="O50" i="17"/>
  <c r="M50" i="17"/>
  <c r="K50" i="17"/>
  <c r="I50" i="17"/>
  <c r="G50" i="17"/>
  <c r="O46" i="17"/>
  <c r="Q46" i="17"/>
  <c r="M46" i="17"/>
  <c r="K46" i="17"/>
  <c r="I46" i="17"/>
  <c r="G46" i="17"/>
  <c r="Q40" i="17"/>
  <c r="O40" i="17"/>
  <c r="M40" i="17"/>
  <c r="K40" i="17"/>
  <c r="G40" i="17"/>
  <c r="I40" i="17"/>
  <c r="Q34" i="17"/>
  <c r="O34" i="17"/>
  <c r="M34" i="17"/>
  <c r="K34" i="17"/>
  <c r="I34" i="17"/>
  <c r="G34" i="17"/>
  <c r="Q28" i="17"/>
  <c r="O28" i="17"/>
  <c r="M28" i="17"/>
  <c r="K28" i="17"/>
  <c r="I28" i="17"/>
  <c r="G28" i="17"/>
  <c r="Q22" i="17"/>
  <c r="O22" i="17"/>
  <c r="M22" i="17"/>
  <c r="K22" i="17"/>
  <c r="I22" i="17"/>
  <c r="G22" i="17"/>
  <c r="O14" i="17"/>
  <c r="M14" i="17"/>
  <c r="Q14" i="17"/>
  <c r="K14" i="17"/>
  <c r="I14" i="17"/>
  <c r="G14" i="17"/>
  <c r="Q12" i="17"/>
  <c r="O12" i="17"/>
  <c r="M12" i="17"/>
  <c r="K12" i="17"/>
  <c r="G12" i="17"/>
  <c r="I12" i="17"/>
  <c r="Q267" i="19"/>
  <c r="O267" i="19"/>
  <c r="M267" i="19"/>
  <c r="K267" i="19"/>
  <c r="I267" i="19"/>
  <c r="G267" i="19"/>
  <c r="Q259" i="19"/>
  <c r="O259" i="19"/>
  <c r="M259" i="19"/>
  <c r="K259" i="19"/>
  <c r="I259" i="19"/>
  <c r="G259" i="19"/>
  <c r="Q253" i="19"/>
  <c r="O253" i="19"/>
  <c r="M253" i="19"/>
  <c r="K253" i="19"/>
  <c r="G253" i="19"/>
  <c r="I253" i="19"/>
  <c r="Q247" i="19"/>
  <c r="O247" i="19"/>
  <c r="M247" i="19"/>
  <c r="I247" i="19"/>
  <c r="K247" i="19"/>
  <c r="G247" i="19"/>
  <c r="Q241" i="19"/>
  <c r="O241" i="19"/>
  <c r="M241" i="19"/>
  <c r="K241" i="19"/>
  <c r="I241" i="19"/>
  <c r="G241" i="19"/>
  <c r="Q239" i="19"/>
  <c r="O239" i="19"/>
  <c r="M239" i="19"/>
  <c r="I239" i="19"/>
  <c r="K239" i="19"/>
  <c r="G239" i="19"/>
  <c r="Q233" i="19"/>
  <c r="O233" i="19"/>
  <c r="M233" i="19"/>
  <c r="K233" i="19"/>
  <c r="I233" i="19"/>
  <c r="G233" i="19"/>
  <c r="Q227" i="19"/>
  <c r="O227" i="19"/>
  <c r="M227" i="19"/>
  <c r="K227" i="19"/>
  <c r="I227" i="19"/>
  <c r="G227" i="19"/>
  <c r="Q221" i="19"/>
  <c r="O221" i="19"/>
  <c r="M221" i="19"/>
  <c r="K221" i="19"/>
  <c r="G221" i="19"/>
  <c r="I221" i="19"/>
  <c r="Q213" i="19"/>
  <c r="O213" i="19"/>
  <c r="M213" i="19"/>
  <c r="K213" i="19"/>
  <c r="G213" i="19"/>
  <c r="I213" i="19"/>
  <c r="Q207" i="19"/>
  <c r="O207" i="19"/>
  <c r="M207" i="19"/>
  <c r="I207" i="19"/>
  <c r="K207" i="19"/>
  <c r="G207" i="19"/>
  <c r="Q201" i="19"/>
  <c r="O201" i="19"/>
  <c r="M201" i="19"/>
  <c r="K201" i="19"/>
  <c r="I201" i="19"/>
  <c r="G201" i="19"/>
  <c r="Q195" i="19"/>
  <c r="O195" i="19"/>
  <c r="M195" i="19"/>
  <c r="K195" i="19"/>
  <c r="I195" i="19"/>
  <c r="G195" i="19"/>
  <c r="Q189" i="19"/>
  <c r="O189" i="19"/>
  <c r="M189" i="19"/>
  <c r="K189" i="19"/>
  <c r="G189" i="19"/>
  <c r="I189" i="19"/>
  <c r="Q183" i="19"/>
  <c r="O183" i="19"/>
  <c r="M183" i="19"/>
  <c r="I183" i="19"/>
  <c r="K183" i="19"/>
  <c r="G183" i="19"/>
  <c r="Q177" i="19"/>
  <c r="O177" i="19"/>
  <c r="M177" i="19"/>
  <c r="K177" i="19"/>
  <c r="I177" i="19"/>
  <c r="G177" i="19"/>
  <c r="Q171" i="19"/>
  <c r="O171" i="19"/>
  <c r="M171" i="19"/>
  <c r="K171" i="19"/>
  <c r="I171" i="19"/>
  <c r="G171" i="19"/>
  <c r="Q165" i="19"/>
  <c r="M165" i="19"/>
  <c r="O165" i="19"/>
  <c r="K165" i="19"/>
  <c r="G165" i="19"/>
  <c r="I165" i="19"/>
  <c r="Q159" i="19"/>
  <c r="O159" i="19"/>
  <c r="M159" i="19"/>
  <c r="I159" i="19"/>
  <c r="K159" i="19"/>
  <c r="G159" i="19"/>
  <c r="Q155" i="19"/>
  <c r="O155" i="19"/>
  <c r="M155" i="19"/>
  <c r="K155" i="19"/>
  <c r="I155" i="19"/>
  <c r="G155" i="19"/>
  <c r="Q149" i="19"/>
  <c r="O149" i="19"/>
  <c r="M149" i="19"/>
  <c r="K149" i="19"/>
  <c r="G149" i="19"/>
  <c r="I149" i="19"/>
  <c r="Q143" i="19"/>
  <c r="O143" i="19"/>
  <c r="M143" i="19"/>
  <c r="I143" i="19"/>
  <c r="K143" i="19"/>
  <c r="G143" i="19"/>
  <c r="Q137" i="19"/>
  <c r="O137" i="19"/>
  <c r="M137" i="19"/>
  <c r="K137" i="19"/>
  <c r="I137" i="19"/>
  <c r="G137" i="19"/>
  <c r="Q131" i="19"/>
  <c r="O131" i="19"/>
  <c r="M131" i="19"/>
  <c r="K131" i="19"/>
  <c r="I131" i="19"/>
  <c r="G131" i="19"/>
  <c r="Q127" i="19"/>
  <c r="O127" i="19"/>
  <c r="M127" i="19"/>
  <c r="I127" i="19"/>
  <c r="K127" i="19"/>
  <c r="G127" i="19"/>
  <c r="Q121" i="19"/>
  <c r="O121" i="19"/>
  <c r="M121" i="19"/>
  <c r="K121" i="19"/>
  <c r="I121" i="19"/>
  <c r="G121" i="19"/>
  <c r="Q115" i="19"/>
  <c r="O115" i="19"/>
  <c r="M115" i="19"/>
  <c r="K115" i="19"/>
  <c r="I115" i="19"/>
  <c r="G115" i="19"/>
  <c r="Q109" i="19"/>
  <c r="O109" i="19"/>
  <c r="M109" i="19"/>
  <c r="K109" i="19"/>
  <c r="G109" i="19"/>
  <c r="I109" i="19"/>
  <c r="Q103" i="19"/>
  <c r="O103" i="19"/>
  <c r="M103" i="19"/>
  <c r="I103" i="19"/>
  <c r="K103" i="19"/>
  <c r="G103" i="19"/>
  <c r="Q97" i="19"/>
  <c r="O97" i="19"/>
  <c r="M97" i="19"/>
  <c r="K97" i="19"/>
  <c r="I97" i="19"/>
  <c r="G97" i="19"/>
  <c r="Q91" i="19"/>
  <c r="O91" i="19"/>
  <c r="M91" i="19"/>
  <c r="K91" i="19"/>
  <c r="I91" i="19"/>
  <c r="G91" i="19"/>
  <c r="Q85" i="19"/>
  <c r="O85" i="19"/>
  <c r="M85" i="19"/>
  <c r="K85" i="19"/>
  <c r="G85" i="19"/>
  <c r="I85" i="19"/>
  <c r="Q77" i="19"/>
  <c r="O77" i="19"/>
  <c r="K77" i="19"/>
  <c r="M77" i="19"/>
  <c r="G77" i="19"/>
  <c r="I77" i="19"/>
  <c r="Q71" i="19"/>
  <c r="O71" i="19"/>
  <c r="M71" i="19"/>
  <c r="I71" i="19"/>
  <c r="K71" i="19"/>
  <c r="G71" i="19"/>
  <c r="Q65" i="19"/>
  <c r="O65" i="19"/>
  <c r="M65" i="19"/>
  <c r="K65" i="19"/>
  <c r="I65" i="19"/>
  <c r="G65" i="19"/>
  <c r="Q61" i="19"/>
  <c r="O61" i="19"/>
  <c r="K61" i="19"/>
  <c r="M61" i="19"/>
  <c r="G61" i="19"/>
  <c r="I61" i="19"/>
  <c r="Q55" i="19"/>
  <c r="O55" i="19"/>
  <c r="M55" i="19"/>
  <c r="I55" i="19"/>
  <c r="K55" i="19"/>
  <c r="G55" i="19"/>
  <c r="Q49" i="19"/>
  <c r="O49" i="19"/>
  <c r="M49" i="19"/>
  <c r="K49" i="19"/>
  <c r="I49" i="19"/>
  <c r="G49" i="19"/>
  <c r="Q45" i="19"/>
  <c r="O45" i="19"/>
  <c r="K45" i="19"/>
  <c r="M45" i="19"/>
  <c r="G45" i="19"/>
  <c r="I45" i="19"/>
  <c r="Q37" i="19"/>
  <c r="M37" i="19"/>
  <c r="O37" i="19"/>
  <c r="K37" i="19"/>
  <c r="G37" i="19"/>
  <c r="I37" i="19"/>
  <c r="Q31" i="19"/>
  <c r="O31" i="19"/>
  <c r="M31" i="19"/>
  <c r="I31" i="19"/>
  <c r="K31" i="19"/>
  <c r="G31" i="19"/>
  <c r="Q25" i="19"/>
  <c r="O25" i="19"/>
  <c r="K25" i="19"/>
  <c r="M25" i="19"/>
  <c r="I25" i="19"/>
  <c r="G25" i="19"/>
  <c r="Q19" i="19"/>
  <c r="O19" i="19"/>
  <c r="M19" i="19"/>
  <c r="K19" i="19"/>
  <c r="I19" i="19"/>
  <c r="G19" i="19"/>
  <c r="Q13" i="19"/>
  <c r="O13" i="19"/>
  <c r="K13" i="19"/>
  <c r="M13" i="19"/>
  <c r="G13" i="19"/>
  <c r="I13" i="19"/>
  <c r="Q9" i="19"/>
  <c r="O9" i="19"/>
  <c r="K9" i="19"/>
  <c r="M9" i="19"/>
  <c r="I9" i="19"/>
  <c r="G9" i="19"/>
  <c r="Q264" i="21"/>
  <c r="O264" i="21"/>
  <c r="M264" i="21"/>
  <c r="K264" i="21"/>
  <c r="G264" i="21"/>
  <c r="I264" i="21"/>
  <c r="Q258" i="21"/>
  <c r="O258" i="21"/>
  <c r="M258" i="21"/>
  <c r="K258" i="21"/>
  <c r="I258" i="21"/>
  <c r="G258" i="21"/>
  <c r="Q252" i="21"/>
  <c r="O252" i="21"/>
  <c r="K252" i="21"/>
  <c r="M252" i="21"/>
  <c r="I252" i="21"/>
  <c r="G252" i="21"/>
  <c r="Q246" i="21"/>
  <c r="O246" i="21"/>
  <c r="M246" i="21"/>
  <c r="K246" i="21"/>
  <c r="I246" i="21"/>
  <c r="G246" i="21"/>
  <c r="Q240" i="21"/>
  <c r="O240" i="21"/>
  <c r="K240" i="21"/>
  <c r="M240" i="21"/>
  <c r="G240" i="21"/>
  <c r="I240" i="21"/>
  <c r="Q236" i="21"/>
  <c r="O236" i="21"/>
  <c r="K236" i="21"/>
  <c r="M236" i="21"/>
  <c r="I236" i="21"/>
  <c r="G236" i="21"/>
  <c r="Q228" i="21"/>
  <c r="O228" i="21"/>
  <c r="M228" i="21"/>
  <c r="K228" i="21"/>
  <c r="I228" i="21"/>
  <c r="G228" i="21"/>
  <c r="Q224" i="21"/>
  <c r="O224" i="21"/>
  <c r="K224" i="21"/>
  <c r="G224" i="21"/>
  <c r="I224" i="21"/>
  <c r="M224" i="21"/>
  <c r="Q218" i="21"/>
  <c r="O218" i="21"/>
  <c r="M218" i="21"/>
  <c r="K218" i="21"/>
  <c r="I218" i="21"/>
  <c r="G218" i="21"/>
  <c r="Q212" i="21"/>
  <c r="O212" i="21"/>
  <c r="M212" i="21"/>
  <c r="K212" i="21"/>
  <c r="I212" i="21"/>
  <c r="G212" i="21"/>
  <c r="Q206" i="21"/>
  <c r="O206" i="21"/>
  <c r="M206" i="21"/>
  <c r="K206" i="21"/>
  <c r="I206" i="21"/>
  <c r="G206" i="21"/>
  <c r="Q200" i="21"/>
  <c r="O200" i="21"/>
  <c r="M200" i="21"/>
  <c r="K200" i="21"/>
  <c r="G200" i="21"/>
  <c r="I200" i="21"/>
  <c r="O194" i="21"/>
  <c r="Q194" i="21"/>
  <c r="M194" i="21"/>
  <c r="K194" i="21"/>
  <c r="I194" i="21"/>
  <c r="G194" i="21"/>
  <c r="Q186" i="21"/>
  <c r="O186" i="21"/>
  <c r="M186" i="21"/>
  <c r="K186" i="21"/>
  <c r="I186" i="21"/>
  <c r="G186" i="21"/>
  <c r="Q182" i="21"/>
  <c r="O182" i="21"/>
  <c r="M182" i="21"/>
  <c r="K182" i="21"/>
  <c r="I182" i="21"/>
  <c r="G182" i="21"/>
  <c r="O178" i="21"/>
  <c r="M178" i="21"/>
  <c r="Q178" i="21"/>
  <c r="K178" i="21"/>
  <c r="I178" i="21"/>
  <c r="G178" i="21"/>
  <c r="O170" i="21"/>
  <c r="Q170" i="21"/>
  <c r="M170" i="21"/>
  <c r="K170" i="21"/>
  <c r="I170" i="21"/>
  <c r="G170" i="21"/>
  <c r="Q164" i="21"/>
  <c r="O164" i="21"/>
  <c r="M164" i="21"/>
  <c r="K164" i="21"/>
  <c r="I164" i="21"/>
  <c r="G164" i="21"/>
  <c r="Q158" i="21"/>
  <c r="O158" i="21"/>
  <c r="M158" i="21"/>
  <c r="K158" i="21"/>
  <c r="I158" i="21"/>
  <c r="G158" i="21"/>
  <c r="Q152" i="21"/>
  <c r="O152" i="21"/>
  <c r="M152" i="21"/>
  <c r="K152" i="21"/>
  <c r="G152" i="21"/>
  <c r="I152" i="21"/>
  <c r="O146" i="21"/>
  <c r="Q146" i="21"/>
  <c r="M146" i="21"/>
  <c r="K146" i="21"/>
  <c r="I146" i="21"/>
  <c r="G146" i="21"/>
  <c r="Q140" i="21"/>
  <c r="O140" i="21"/>
  <c r="K140" i="21"/>
  <c r="M140" i="21"/>
  <c r="I140" i="21"/>
  <c r="G140" i="21"/>
  <c r="Q134" i="21"/>
  <c r="O134" i="21"/>
  <c r="M134" i="21"/>
  <c r="K134" i="21"/>
  <c r="I134" i="21"/>
  <c r="G134" i="21"/>
  <c r="O130" i="21"/>
  <c r="Q130" i="21"/>
  <c r="M130" i="21"/>
  <c r="K130" i="21"/>
  <c r="I130" i="21"/>
  <c r="G130" i="21"/>
  <c r="Q126" i="21"/>
  <c r="O126" i="21"/>
  <c r="M126" i="21"/>
  <c r="K126" i="21"/>
  <c r="I126" i="21"/>
  <c r="G126" i="21"/>
  <c r="Q120" i="21"/>
  <c r="O120" i="21"/>
  <c r="M120" i="21"/>
  <c r="K120" i="21"/>
  <c r="G120" i="21"/>
  <c r="I120" i="21"/>
  <c r="O114" i="21"/>
  <c r="Q114" i="21"/>
  <c r="M114" i="21"/>
  <c r="K114" i="21"/>
  <c r="I114" i="21"/>
  <c r="G114" i="21"/>
  <c r="Q108" i="21"/>
  <c r="O108" i="21"/>
  <c r="K108" i="21"/>
  <c r="M108" i="21"/>
  <c r="I108" i="21"/>
  <c r="G108" i="21"/>
  <c r="Q102" i="21"/>
  <c r="O102" i="21"/>
  <c r="M102" i="21"/>
  <c r="K102" i="21"/>
  <c r="I102" i="21"/>
  <c r="G102" i="21"/>
  <c r="Q96" i="21"/>
  <c r="O96" i="21"/>
  <c r="K96" i="21"/>
  <c r="G96" i="21"/>
  <c r="I96" i="21"/>
  <c r="M96" i="21"/>
  <c r="Q92" i="21"/>
  <c r="O92" i="21"/>
  <c r="K92" i="21"/>
  <c r="M92" i="21"/>
  <c r="I92" i="21"/>
  <c r="G92" i="21"/>
  <c r="Q86" i="21"/>
  <c r="O86" i="21"/>
  <c r="M86" i="21"/>
  <c r="K86" i="21"/>
  <c r="I86" i="21"/>
  <c r="G86" i="21"/>
  <c r="Q80" i="21"/>
  <c r="O80" i="21"/>
  <c r="K80" i="21"/>
  <c r="G80" i="21"/>
  <c r="M80" i="21"/>
  <c r="I80" i="21"/>
  <c r="Q72" i="21"/>
  <c r="O72" i="21"/>
  <c r="M72" i="21"/>
  <c r="K72" i="21"/>
  <c r="G72" i="21"/>
  <c r="I72" i="21"/>
  <c r="O66" i="21"/>
  <c r="Q66" i="21"/>
  <c r="M66" i="21"/>
  <c r="K66" i="21"/>
  <c r="I66" i="21"/>
  <c r="G66" i="21"/>
  <c r="Q60" i="21"/>
  <c r="O60" i="21"/>
  <c r="K60" i="21"/>
  <c r="M60" i="21"/>
  <c r="I60" i="21"/>
  <c r="G60" i="21"/>
  <c r="Q54" i="21"/>
  <c r="O54" i="21"/>
  <c r="M54" i="21"/>
  <c r="K54" i="21"/>
  <c r="I54" i="21"/>
  <c r="G54" i="21"/>
  <c r="Q48" i="21"/>
  <c r="O48" i="21"/>
  <c r="K48" i="21"/>
  <c r="M48" i="21"/>
  <c r="G48" i="21"/>
  <c r="I48" i="21"/>
  <c r="O42" i="21"/>
  <c r="Q42" i="21"/>
  <c r="M42" i="21"/>
  <c r="K42" i="21"/>
  <c r="I42" i="21"/>
  <c r="G42" i="21"/>
  <c r="Q36" i="21"/>
  <c r="O36" i="21"/>
  <c r="M36" i="21"/>
  <c r="K36" i="21"/>
  <c r="I36" i="21"/>
  <c r="G36" i="21"/>
  <c r="Q32" i="21"/>
  <c r="O32" i="21"/>
  <c r="K32" i="21"/>
  <c r="G32" i="21"/>
  <c r="I32" i="21"/>
  <c r="M32" i="21"/>
  <c r="Q26" i="21"/>
  <c r="O26" i="21"/>
  <c r="M26" i="21"/>
  <c r="K26" i="21"/>
  <c r="I26" i="21"/>
  <c r="G26" i="21"/>
  <c r="Q20" i="21"/>
  <c r="O20" i="21"/>
  <c r="M20" i="21"/>
  <c r="K20" i="21"/>
  <c r="I20" i="21"/>
  <c r="G20" i="21"/>
  <c r="Q14" i="21"/>
  <c r="O14" i="21"/>
  <c r="M14" i="21"/>
  <c r="K14" i="21"/>
  <c r="I14" i="21"/>
  <c r="G14" i="21"/>
  <c r="Q8" i="21"/>
  <c r="O8" i="21"/>
  <c r="M8" i="21"/>
  <c r="K8" i="21"/>
  <c r="G8" i="21"/>
  <c r="I8" i="21"/>
  <c r="Q263" i="23"/>
  <c r="O263" i="23"/>
  <c r="M263" i="23"/>
  <c r="I263" i="23"/>
  <c r="K263" i="23"/>
  <c r="G263" i="23"/>
  <c r="Q257" i="23"/>
  <c r="O257" i="23"/>
  <c r="M257" i="23"/>
  <c r="K257" i="23"/>
  <c r="I257" i="23"/>
  <c r="G257" i="23"/>
  <c r="Q253" i="23"/>
  <c r="M253" i="23"/>
  <c r="K253" i="23"/>
  <c r="G253" i="23"/>
  <c r="O253" i="23"/>
  <c r="I253" i="23"/>
  <c r="Q249" i="23"/>
  <c r="O249" i="23"/>
  <c r="M249" i="23"/>
  <c r="K249" i="23"/>
  <c r="I249" i="23"/>
  <c r="G249" i="23"/>
  <c r="Q243" i="23"/>
  <c r="O243" i="23"/>
  <c r="M243" i="23"/>
  <c r="K243" i="23"/>
  <c r="I243" i="23"/>
  <c r="G243" i="23"/>
  <c r="Q237" i="23"/>
  <c r="M237" i="23"/>
  <c r="K237" i="23"/>
  <c r="O237" i="23"/>
  <c r="G237" i="23"/>
  <c r="I237" i="23"/>
  <c r="Q233" i="23"/>
  <c r="O233" i="23"/>
  <c r="M233" i="23"/>
  <c r="K233" i="23"/>
  <c r="I233" i="23"/>
  <c r="G233" i="23"/>
  <c r="Q227" i="23"/>
  <c r="O227" i="23"/>
  <c r="M227" i="23"/>
  <c r="K227" i="23"/>
  <c r="I227" i="23"/>
  <c r="G227" i="23"/>
  <c r="Q221" i="23"/>
  <c r="M221" i="23"/>
  <c r="O221" i="23"/>
  <c r="K221" i="23"/>
  <c r="G221" i="23"/>
  <c r="I221" i="23"/>
  <c r="Q213" i="23"/>
  <c r="O213" i="23"/>
  <c r="M213" i="23"/>
  <c r="K213" i="23"/>
  <c r="G213" i="23"/>
  <c r="I213" i="23"/>
  <c r="O207" i="23"/>
  <c r="Q207" i="23"/>
  <c r="M207" i="23"/>
  <c r="I207" i="23"/>
  <c r="K207" i="23"/>
  <c r="G207" i="23"/>
  <c r="Q201" i="23"/>
  <c r="O201" i="23"/>
  <c r="M201" i="23"/>
  <c r="K201" i="23"/>
  <c r="I201" i="23"/>
  <c r="G201" i="23"/>
  <c r="Q195" i="23"/>
  <c r="O195" i="23"/>
  <c r="M195" i="23"/>
  <c r="K195" i="23"/>
  <c r="I195" i="23"/>
  <c r="G195" i="23"/>
  <c r="O191" i="23"/>
  <c r="Q191" i="23"/>
  <c r="M191" i="23"/>
  <c r="I191" i="23"/>
  <c r="K191" i="23"/>
  <c r="G191" i="23"/>
  <c r="Q185" i="23"/>
  <c r="O185" i="23"/>
  <c r="M185" i="23"/>
  <c r="K185" i="23"/>
  <c r="I185" i="23"/>
  <c r="G185" i="23"/>
  <c r="Q179" i="23"/>
  <c r="O179" i="23"/>
  <c r="M179" i="23"/>
  <c r="K179" i="23"/>
  <c r="I179" i="23"/>
  <c r="G179" i="23"/>
  <c r="Q175" i="23"/>
  <c r="O175" i="23"/>
  <c r="M175" i="23"/>
  <c r="I175" i="23"/>
  <c r="K175" i="23"/>
  <c r="G175" i="23"/>
  <c r="Q169" i="23"/>
  <c r="O169" i="23"/>
  <c r="M169" i="23"/>
  <c r="K169" i="23"/>
  <c r="I169" i="23"/>
  <c r="G169" i="23"/>
  <c r="Q163" i="23"/>
  <c r="O163" i="23"/>
  <c r="M163" i="23"/>
  <c r="K163" i="23"/>
  <c r="I163" i="23"/>
  <c r="G163" i="23"/>
  <c r="Q157" i="23"/>
  <c r="M157" i="23"/>
  <c r="O157" i="23"/>
  <c r="K157" i="23"/>
  <c r="G157" i="23"/>
  <c r="I157" i="23"/>
  <c r="Q151" i="23"/>
  <c r="O151" i="23"/>
  <c r="M151" i="23"/>
  <c r="I151" i="23"/>
  <c r="K151" i="23"/>
  <c r="G151" i="23"/>
  <c r="Q147" i="23"/>
  <c r="O147" i="23"/>
  <c r="M147" i="23"/>
  <c r="K147" i="23"/>
  <c r="I147" i="23"/>
  <c r="G147" i="23"/>
  <c r="Q141" i="23"/>
  <c r="O141" i="23"/>
  <c r="M141" i="23"/>
  <c r="K141" i="23"/>
  <c r="G141" i="23"/>
  <c r="I141" i="23"/>
  <c r="Q135" i="23"/>
  <c r="O135" i="23"/>
  <c r="M135" i="23"/>
  <c r="I135" i="23"/>
  <c r="G135" i="23"/>
  <c r="K135" i="23"/>
  <c r="Q129" i="23"/>
  <c r="O129" i="23"/>
  <c r="M129" i="23"/>
  <c r="K129" i="23"/>
  <c r="I129" i="23"/>
  <c r="G129" i="23"/>
  <c r="Q123" i="23"/>
  <c r="O123" i="23"/>
  <c r="M123" i="23"/>
  <c r="K123" i="23"/>
  <c r="I123" i="23"/>
  <c r="G123" i="23"/>
  <c r="Q117" i="23"/>
  <c r="O117" i="23"/>
  <c r="M117" i="23"/>
  <c r="K117" i="23"/>
  <c r="G117" i="23"/>
  <c r="I117" i="23"/>
  <c r="Q113" i="23"/>
  <c r="O113" i="23"/>
  <c r="M113" i="23"/>
  <c r="K113" i="23"/>
  <c r="I113" i="23"/>
  <c r="G113" i="23"/>
  <c r="Q107" i="23"/>
  <c r="O107" i="23"/>
  <c r="M107" i="23"/>
  <c r="K107" i="23"/>
  <c r="I107" i="23"/>
  <c r="G107" i="23"/>
  <c r="Q99" i="23"/>
  <c r="O99" i="23"/>
  <c r="M99" i="23"/>
  <c r="K99" i="23"/>
  <c r="I99" i="23"/>
  <c r="G99" i="23"/>
  <c r="Q95" i="23"/>
  <c r="O95" i="23"/>
  <c r="M95" i="23"/>
  <c r="I95" i="23"/>
  <c r="K95" i="23"/>
  <c r="G95" i="23"/>
  <c r="Q87" i="23"/>
  <c r="O87" i="23"/>
  <c r="M87" i="23"/>
  <c r="I87" i="23"/>
  <c r="K87" i="23"/>
  <c r="G87" i="23"/>
  <c r="Q83" i="23"/>
  <c r="O83" i="23"/>
  <c r="M83" i="23"/>
  <c r="K83" i="23"/>
  <c r="I83" i="23"/>
  <c r="G83" i="23"/>
  <c r="Q77" i="23"/>
  <c r="O77" i="23"/>
  <c r="M77" i="23"/>
  <c r="K77" i="23"/>
  <c r="G77" i="23"/>
  <c r="I77" i="23"/>
  <c r="Q73" i="23"/>
  <c r="O73" i="23"/>
  <c r="M73" i="23"/>
  <c r="K73" i="23"/>
  <c r="I73" i="23"/>
  <c r="G73" i="23"/>
  <c r="Q67" i="23"/>
  <c r="O67" i="23"/>
  <c r="M67" i="23"/>
  <c r="K67" i="23"/>
  <c r="I67" i="23"/>
  <c r="G67" i="23"/>
  <c r="Q61" i="23"/>
  <c r="M61" i="23"/>
  <c r="K61" i="23"/>
  <c r="O61" i="23"/>
  <c r="G61" i="23"/>
  <c r="I61" i="23"/>
  <c r="Q55" i="23"/>
  <c r="O55" i="23"/>
  <c r="M55" i="23"/>
  <c r="I55" i="23"/>
  <c r="K55" i="23"/>
  <c r="G55" i="23"/>
  <c r="Q49" i="23"/>
  <c r="O49" i="23"/>
  <c r="M49" i="23"/>
  <c r="K49" i="23"/>
  <c r="I49" i="23"/>
  <c r="G49" i="23"/>
  <c r="Q45" i="23"/>
  <c r="M45" i="23"/>
  <c r="K45" i="23"/>
  <c r="O45" i="23"/>
  <c r="G45" i="23"/>
  <c r="I45" i="23"/>
  <c r="Q39" i="23"/>
  <c r="O39" i="23"/>
  <c r="M39" i="23"/>
  <c r="I39" i="23"/>
  <c r="K39" i="23"/>
  <c r="G39" i="23"/>
  <c r="Q33" i="23"/>
  <c r="O33" i="23"/>
  <c r="M33" i="23"/>
  <c r="K33" i="23"/>
  <c r="I33" i="23"/>
  <c r="G33" i="23"/>
  <c r="Q27" i="23"/>
  <c r="O27" i="23"/>
  <c r="M27" i="23"/>
  <c r="K27" i="23"/>
  <c r="I27" i="23"/>
  <c r="G27" i="23"/>
  <c r="Q21" i="23"/>
  <c r="O21" i="23"/>
  <c r="M21" i="23"/>
  <c r="K21" i="23"/>
  <c r="G21" i="23"/>
  <c r="I21" i="23"/>
  <c r="O15" i="23"/>
  <c r="Q15" i="23"/>
  <c r="M15" i="23"/>
  <c r="I15" i="23"/>
  <c r="K15" i="23"/>
  <c r="G15" i="23"/>
  <c r="Q13" i="23"/>
  <c r="O13" i="23"/>
  <c r="M13" i="23"/>
  <c r="K13" i="23"/>
  <c r="G13" i="23"/>
  <c r="I13" i="23"/>
  <c r="Q9" i="23"/>
  <c r="O9" i="23"/>
  <c r="M9" i="23"/>
  <c r="K9" i="23"/>
  <c r="I9" i="23"/>
  <c r="G9" i="23"/>
  <c r="Q264" i="25"/>
  <c r="O264" i="25"/>
  <c r="G264" i="25"/>
  <c r="M264" i="25"/>
  <c r="I264" i="25"/>
  <c r="K264" i="25"/>
  <c r="Q256" i="25"/>
  <c r="O256" i="25"/>
  <c r="M256" i="25"/>
  <c r="K256" i="25"/>
  <c r="G256" i="25"/>
  <c r="I256" i="25"/>
  <c r="Q250" i="25"/>
  <c r="O250" i="25"/>
  <c r="M250" i="25"/>
  <c r="K250" i="25"/>
  <c r="I250" i="25"/>
  <c r="G250" i="25"/>
  <c r="Q244" i="25"/>
  <c r="O244" i="25"/>
  <c r="K244" i="25"/>
  <c r="M244" i="25"/>
  <c r="I244" i="25"/>
  <c r="G244" i="25"/>
  <c r="Q238" i="25"/>
  <c r="O238" i="25"/>
  <c r="M238" i="25"/>
  <c r="K238" i="25"/>
  <c r="I238" i="25"/>
  <c r="G238" i="25"/>
  <c r="Q234" i="25"/>
  <c r="O234" i="25"/>
  <c r="M234" i="25"/>
  <c r="K234" i="25"/>
  <c r="I234" i="25"/>
  <c r="G234" i="25"/>
  <c r="Q228" i="25"/>
  <c r="O228" i="25"/>
  <c r="K228" i="25"/>
  <c r="M228" i="25"/>
  <c r="I228" i="25"/>
  <c r="G228" i="25"/>
  <c r="Q222" i="25"/>
  <c r="O222" i="25"/>
  <c r="M222" i="25"/>
  <c r="K222" i="25"/>
  <c r="I222" i="25"/>
  <c r="G222" i="25"/>
  <c r="Q218" i="25"/>
  <c r="O218" i="25"/>
  <c r="M218" i="25"/>
  <c r="K218" i="25"/>
  <c r="I218" i="25"/>
  <c r="G218" i="25"/>
  <c r="Q210" i="25"/>
  <c r="O210" i="25"/>
  <c r="M210" i="25"/>
  <c r="K210" i="25"/>
  <c r="I210" i="25"/>
  <c r="G210" i="25"/>
  <c r="Q204" i="25"/>
  <c r="O204" i="25"/>
  <c r="M204" i="25"/>
  <c r="K204" i="25"/>
  <c r="I204" i="25"/>
  <c r="G204" i="25"/>
  <c r="Q198" i="25"/>
  <c r="O198" i="25"/>
  <c r="M198" i="25"/>
  <c r="K198" i="25"/>
  <c r="I198" i="25"/>
  <c r="G198" i="25"/>
  <c r="Q192" i="25"/>
  <c r="O192" i="25"/>
  <c r="M192" i="25"/>
  <c r="K192" i="25"/>
  <c r="G192" i="25"/>
  <c r="I192" i="25"/>
  <c r="Q188" i="25"/>
  <c r="O188" i="25"/>
  <c r="M188" i="25"/>
  <c r="K188" i="25"/>
  <c r="I188" i="25"/>
  <c r="G188" i="25"/>
  <c r="Q182" i="25"/>
  <c r="O182" i="25"/>
  <c r="M182" i="25"/>
  <c r="K182" i="25"/>
  <c r="I182" i="25"/>
  <c r="G182" i="25"/>
  <c r="Q176" i="25"/>
  <c r="O176" i="25"/>
  <c r="M176" i="25"/>
  <c r="K176" i="25"/>
  <c r="G176" i="25"/>
  <c r="I176" i="25"/>
  <c r="Q170" i="25"/>
  <c r="O170" i="25"/>
  <c r="M170" i="25"/>
  <c r="K170" i="25"/>
  <c r="I170" i="25"/>
  <c r="G170" i="25"/>
  <c r="Q164" i="25"/>
  <c r="O164" i="25"/>
  <c r="K164" i="25"/>
  <c r="M164" i="25"/>
  <c r="I164" i="25"/>
  <c r="G164" i="25"/>
  <c r="Q160" i="25"/>
  <c r="O160" i="25"/>
  <c r="M160" i="25"/>
  <c r="K160" i="25"/>
  <c r="G160" i="25"/>
  <c r="I160" i="25"/>
  <c r="Q152" i="25"/>
  <c r="O152" i="25"/>
  <c r="G152" i="25"/>
  <c r="K152" i="25"/>
  <c r="I152" i="25"/>
  <c r="M152" i="25"/>
  <c r="Q148" i="25"/>
  <c r="O148" i="25"/>
  <c r="K148" i="25"/>
  <c r="M148" i="25"/>
  <c r="I148" i="25"/>
  <c r="G148" i="25"/>
  <c r="Q142" i="25"/>
  <c r="O142" i="25"/>
  <c r="M142" i="25"/>
  <c r="K142" i="25"/>
  <c r="I142" i="25"/>
  <c r="G142" i="25"/>
  <c r="Q136" i="25"/>
  <c r="O136" i="25"/>
  <c r="G136" i="25"/>
  <c r="M136" i="25"/>
  <c r="I136" i="25"/>
  <c r="K136" i="25"/>
  <c r="Q132" i="25"/>
  <c r="O132" i="25"/>
  <c r="K132" i="25"/>
  <c r="M132" i="25"/>
  <c r="I132" i="25"/>
  <c r="G132" i="25"/>
  <c r="Q128" i="25"/>
  <c r="O128" i="25"/>
  <c r="M128" i="25"/>
  <c r="K128" i="25"/>
  <c r="G128" i="25"/>
  <c r="I128" i="25"/>
  <c r="Q124" i="25"/>
  <c r="O124" i="25"/>
  <c r="M124" i="25"/>
  <c r="K124" i="25"/>
  <c r="I124" i="25"/>
  <c r="G124" i="25"/>
  <c r="Q120" i="25"/>
  <c r="O120" i="25"/>
  <c r="K120" i="25"/>
  <c r="G120" i="25"/>
  <c r="M120" i="25"/>
  <c r="I120" i="25"/>
  <c r="Q116" i="25"/>
  <c r="O116" i="25"/>
  <c r="K116" i="25"/>
  <c r="M116" i="25"/>
  <c r="I116" i="25"/>
  <c r="G116" i="25"/>
  <c r="Q110" i="25"/>
  <c r="O110" i="25"/>
  <c r="M110" i="25"/>
  <c r="K110" i="25"/>
  <c r="I110" i="25"/>
  <c r="G110" i="25"/>
  <c r="Q106" i="25"/>
  <c r="O106" i="25"/>
  <c r="M106" i="25"/>
  <c r="K106" i="25"/>
  <c r="I106" i="25"/>
  <c r="G106" i="25"/>
  <c r="Q102" i="25"/>
  <c r="O102" i="25"/>
  <c r="M102" i="25"/>
  <c r="K102" i="25"/>
  <c r="I102" i="25"/>
  <c r="G102" i="25"/>
  <c r="Q98" i="25"/>
  <c r="O98" i="25"/>
  <c r="M98" i="25"/>
  <c r="K98" i="25"/>
  <c r="I98" i="25"/>
  <c r="G98" i="25"/>
  <c r="Q94" i="25"/>
  <c r="O94" i="25"/>
  <c r="M94" i="25"/>
  <c r="K94" i="25"/>
  <c r="I94" i="25"/>
  <c r="G94" i="25"/>
  <c r="Q90" i="25"/>
  <c r="O90" i="25"/>
  <c r="M90" i="25"/>
  <c r="K90" i="25"/>
  <c r="I90" i="25"/>
  <c r="G90" i="25"/>
  <c r="Q86" i="25"/>
  <c r="O86" i="25"/>
  <c r="M86" i="25"/>
  <c r="K86" i="25"/>
  <c r="I86" i="25"/>
  <c r="G86" i="25"/>
  <c r="Q82" i="25"/>
  <c r="O82" i="25"/>
  <c r="M82" i="25"/>
  <c r="K82" i="25"/>
  <c r="I82" i="25"/>
  <c r="G82" i="25"/>
  <c r="Q78" i="25"/>
  <c r="O78" i="25"/>
  <c r="M78" i="25"/>
  <c r="K78" i="25"/>
  <c r="I78" i="25"/>
  <c r="G78" i="25"/>
  <c r="Q74" i="25"/>
  <c r="O74" i="25"/>
  <c r="M74" i="25"/>
  <c r="K74" i="25"/>
  <c r="I74" i="25"/>
  <c r="G74" i="25"/>
  <c r="Q70" i="25"/>
  <c r="O70" i="25"/>
  <c r="M70" i="25"/>
  <c r="K70" i="25"/>
  <c r="I70" i="25"/>
  <c r="G70" i="25"/>
  <c r="Q66" i="25"/>
  <c r="O66" i="25"/>
  <c r="M66" i="25"/>
  <c r="K66" i="25"/>
  <c r="I66" i="25"/>
  <c r="G66" i="25"/>
  <c r="Q62" i="25"/>
  <c r="O62" i="25"/>
  <c r="M62" i="25"/>
  <c r="K62" i="25"/>
  <c r="I62" i="25"/>
  <c r="G62" i="25"/>
  <c r="Q58" i="25"/>
  <c r="O58" i="25"/>
  <c r="M58" i="25"/>
  <c r="K58" i="25"/>
  <c r="I58" i="25"/>
  <c r="G58" i="25"/>
  <c r="O54" i="25"/>
  <c r="Q54" i="25"/>
  <c r="M54" i="25"/>
  <c r="K54" i="25"/>
  <c r="I54" i="25"/>
  <c r="G54" i="25"/>
  <c r="Q50" i="25"/>
  <c r="O50" i="25"/>
  <c r="M50" i="25"/>
  <c r="K50" i="25"/>
  <c r="I50" i="25"/>
  <c r="G50" i="25"/>
  <c r="Q46" i="25"/>
  <c r="O46" i="25"/>
  <c r="M46" i="25"/>
  <c r="K46" i="25"/>
  <c r="I46" i="25"/>
  <c r="G46" i="25"/>
  <c r="Q42" i="25"/>
  <c r="O42" i="25"/>
  <c r="M42" i="25"/>
  <c r="K42" i="25"/>
  <c r="I42" i="25"/>
  <c r="G42" i="25"/>
  <c r="O38" i="25"/>
  <c r="Q38" i="25"/>
  <c r="M38" i="25"/>
  <c r="K38" i="25"/>
  <c r="I38" i="25"/>
  <c r="G38" i="25"/>
  <c r="Q34" i="25"/>
  <c r="O34" i="25"/>
  <c r="M34" i="25"/>
  <c r="K34" i="25"/>
  <c r="I34" i="25"/>
  <c r="G34" i="25"/>
  <c r="Q30" i="25"/>
  <c r="O30" i="25"/>
  <c r="M30" i="25"/>
  <c r="K30" i="25"/>
  <c r="I30" i="25"/>
  <c r="G30" i="25"/>
  <c r="Q24" i="25"/>
  <c r="O24" i="25"/>
  <c r="K24" i="25"/>
  <c r="G24" i="25"/>
  <c r="I24" i="25"/>
  <c r="M24" i="25"/>
  <c r="Q20" i="25"/>
  <c r="O20" i="25"/>
  <c r="K20" i="25"/>
  <c r="M20" i="25"/>
  <c r="I20" i="25"/>
  <c r="G20" i="25"/>
  <c r="O16" i="25"/>
  <c r="Q16" i="25"/>
  <c r="M16" i="25"/>
  <c r="K16" i="25"/>
  <c r="G16" i="25"/>
  <c r="I16" i="25"/>
  <c r="Q12" i="25"/>
  <c r="O12" i="25"/>
  <c r="M12" i="25"/>
  <c r="K12" i="25"/>
  <c r="I12" i="25"/>
  <c r="G12" i="25"/>
  <c r="Q10" i="25"/>
  <c r="O10" i="25"/>
  <c r="M10" i="25"/>
  <c r="K10" i="25"/>
  <c r="I10" i="25"/>
  <c r="G10" i="25"/>
  <c r="Q267" i="27"/>
  <c r="O267" i="27"/>
  <c r="M267" i="27"/>
  <c r="K267" i="27"/>
  <c r="I267" i="27"/>
  <c r="G267" i="27"/>
  <c r="O263" i="27"/>
  <c r="Q263" i="27"/>
  <c r="M263" i="27"/>
  <c r="K263" i="27"/>
  <c r="I263" i="27"/>
  <c r="G263" i="27"/>
  <c r="O259" i="27"/>
  <c r="Q259" i="27"/>
  <c r="M259" i="27"/>
  <c r="K259" i="27"/>
  <c r="I259" i="27"/>
  <c r="G259" i="27"/>
  <c r="Q253" i="27"/>
  <c r="O253" i="27"/>
  <c r="M253" i="27"/>
  <c r="G253" i="27"/>
  <c r="K253" i="27"/>
  <c r="I253" i="27"/>
  <c r="Q249" i="27"/>
  <c r="O249" i="27"/>
  <c r="M249" i="27"/>
  <c r="I249" i="27"/>
  <c r="G249" i="27"/>
  <c r="K249" i="27"/>
  <c r="Q245" i="27"/>
  <c r="M245" i="27"/>
  <c r="O245" i="27"/>
  <c r="K245" i="27"/>
  <c r="G245" i="27"/>
  <c r="I245" i="27"/>
  <c r="Q241" i="27"/>
  <c r="O241" i="27"/>
  <c r="M241" i="27"/>
  <c r="K241" i="27"/>
  <c r="I241" i="27"/>
  <c r="G241" i="27"/>
  <c r="Q237" i="27"/>
  <c r="O237" i="27"/>
  <c r="M237" i="27"/>
  <c r="G237" i="27"/>
  <c r="I237" i="27"/>
  <c r="K237" i="27"/>
  <c r="O231" i="27"/>
  <c r="Q231" i="27"/>
  <c r="M231" i="27"/>
  <c r="K231" i="27"/>
  <c r="I231" i="27"/>
  <c r="G231" i="27"/>
  <c r="Q225" i="27"/>
  <c r="O225" i="27"/>
  <c r="M225" i="27"/>
  <c r="K225" i="27"/>
  <c r="I225" i="27"/>
  <c r="G225" i="27"/>
  <c r="Q219" i="27"/>
  <c r="O219" i="27"/>
  <c r="M219" i="27"/>
  <c r="K219" i="27"/>
  <c r="I219" i="27"/>
  <c r="G219" i="27"/>
  <c r="Q213" i="27"/>
  <c r="M213" i="27"/>
  <c r="O213" i="27"/>
  <c r="K213" i="27"/>
  <c r="G213" i="27"/>
  <c r="I213" i="27"/>
  <c r="Q207" i="27"/>
  <c r="O207" i="27"/>
  <c r="M207" i="27"/>
  <c r="K207" i="27"/>
  <c r="I207" i="27"/>
  <c r="G207" i="27"/>
  <c r="Q203" i="27"/>
  <c r="O203" i="27"/>
  <c r="M203" i="27"/>
  <c r="K203" i="27"/>
  <c r="I203" i="27"/>
  <c r="G203" i="27"/>
  <c r="O199" i="27"/>
  <c r="Q199" i="27"/>
  <c r="M199" i="27"/>
  <c r="K199" i="27"/>
  <c r="I199" i="27"/>
  <c r="G199" i="27"/>
  <c r="Q193" i="27"/>
  <c r="O193" i="27"/>
  <c r="M193" i="27"/>
  <c r="K193" i="27"/>
  <c r="I193" i="27"/>
  <c r="G193" i="27"/>
  <c r="Q187" i="27"/>
  <c r="O187" i="27"/>
  <c r="M187" i="27"/>
  <c r="K187" i="27"/>
  <c r="I187" i="27"/>
  <c r="G187" i="27"/>
  <c r="Q181" i="27"/>
  <c r="M181" i="27"/>
  <c r="O181" i="27"/>
  <c r="K181" i="27"/>
  <c r="G181" i="27"/>
  <c r="I181" i="27"/>
  <c r="Q177" i="27"/>
  <c r="O177" i="27"/>
  <c r="M177" i="27"/>
  <c r="K177" i="27"/>
  <c r="I177" i="27"/>
  <c r="G177" i="27"/>
  <c r="Q171" i="27"/>
  <c r="O171" i="27"/>
  <c r="M171" i="27"/>
  <c r="K171" i="27"/>
  <c r="I171" i="27"/>
  <c r="G171" i="27"/>
  <c r="Q165" i="27"/>
  <c r="M165" i="27"/>
  <c r="O165" i="27"/>
  <c r="K165" i="27"/>
  <c r="G165" i="27"/>
  <c r="I165" i="27"/>
  <c r="Q159" i="27"/>
  <c r="O159" i="27"/>
  <c r="M159" i="27"/>
  <c r="K159" i="27"/>
  <c r="I159" i="27"/>
  <c r="G159" i="27"/>
  <c r="Q153" i="27"/>
  <c r="O153" i="27"/>
  <c r="M153" i="27"/>
  <c r="I153" i="27"/>
  <c r="G153" i="27"/>
  <c r="K153" i="27"/>
  <c r="O147" i="27"/>
  <c r="Q147" i="27"/>
  <c r="M147" i="27"/>
  <c r="K147" i="27"/>
  <c r="I147" i="27"/>
  <c r="G147" i="27"/>
  <c r="Q143" i="27"/>
  <c r="O143" i="27"/>
  <c r="M143" i="27"/>
  <c r="K143" i="27"/>
  <c r="I143" i="27"/>
  <c r="G143" i="27"/>
  <c r="Q137" i="27"/>
  <c r="O137" i="27"/>
  <c r="M137" i="27"/>
  <c r="I137" i="27"/>
  <c r="G137" i="27"/>
  <c r="K137" i="27"/>
  <c r="O131" i="27"/>
  <c r="Q131" i="27"/>
  <c r="M131" i="27"/>
  <c r="K131" i="27"/>
  <c r="I131" i="27"/>
  <c r="G131" i="27"/>
  <c r="Q127" i="27"/>
  <c r="O127" i="27"/>
  <c r="M127" i="27"/>
  <c r="K127" i="27"/>
  <c r="I127" i="27"/>
  <c r="G127" i="27"/>
  <c r="Q121" i="27"/>
  <c r="O121" i="27"/>
  <c r="M121" i="27"/>
  <c r="I121" i="27"/>
  <c r="G121" i="27"/>
  <c r="K121" i="27"/>
  <c r="O115" i="27"/>
  <c r="Q115" i="27"/>
  <c r="M115" i="27"/>
  <c r="K115" i="27"/>
  <c r="I115" i="27"/>
  <c r="G115" i="27"/>
  <c r="Q109" i="27"/>
  <c r="O109" i="27"/>
  <c r="M109" i="27"/>
  <c r="G109" i="27"/>
  <c r="I109" i="27"/>
  <c r="K109" i="27"/>
  <c r="O103" i="27"/>
  <c r="Q103" i="27"/>
  <c r="M103" i="27"/>
  <c r="K103" i="27"/>
  <c r="I103" i="27"/>
  <c r="G103" i="27"/>
  <c r="O99" i="27"/>
  <c r="Q99" i="27"/>
  <c r="M99" i="27"/>
  <c r="K99" i="27"/>
  <c r="I99" i="27"/>
  <c r="G99" i="27"/>
  <c r="Q93" i="27"/>
  <c r="O93" i="27"/>
  <c r="M93" i="27"/>
  <c r="K93" i="27"/>
  <c r="G93" i="27"/>
  <c r="I93" i="27"/>
  <c r="O87" i="27"/>
  <c r="M87" i="27"/>
  <c r="K87" i="27"/>
  <c r="I87" i="27"/>
  <c r="Q87" i="27"/>
  <c r="G87" i="27"/>
  <c r="Q81" i="27"/>
  <c r="O81" i="27"/>
  <c r="M81" i="27"/>
  <c r="K81" i="27"/>
  <c r="I81" i="27"/>
  <c r="G81" i="27"/>
  <c r="Q75" i="27"/>
  <c r="O75" i="27"/>
  <c r="M75" i="27"/>
  <c r="K75" i="27"/>
  <c r="I75" i="27"/>
  <c r="G75" i="27"/>
  <c r="O71" i="27"/>
  <c r="Q71" i="27"/>
  <c r="M71" i="27"/>
  <c r="K71" i="27"/>
  <c r="I71" i="27"/>
  <c r="G71" i="27"/>
  <c r="Q65" i="27"/>
  <c r="O65" i="27"/>
  <c r="M65" i="27"/>
  <c r="K65" i="27"/>
  <c r="I65" i="27"/>
  <c r="G65" i="27"/>
  <c r="Q57" i="27"/>
  <c r="O57" i="27"/>
  <c r="M57" i="27"/>
  <c r="K57" i="27"/>
  <c r="I57" i="27"/>
  <c r="G57" i="27"/>
  <c r="O51" i="27"/>
  <c r="Q51" i="27"/>
  <c r="M51" i="27"/>
  <c r="K51" i="27"/>
  <c r="I51" i="27"/>
  <c r="G51" i="27"/>
  <c r="Q45" i="27"/>
  <c r="O45" i="27"/>
  <c r="M45" i="27"/>
  <c r="K45" i="27"/>
  <c r="G45" i="27"/>
  <c r="I45" i="27"/>
  <c r="O39" i="27"/>
  <c r="Q39" i="27"/>
  <c r="M39" i="27"/>
  <c r="K39" i="27"/>
  <c r="I39" i="27"/>
  <c r="G39" i="27"/>
  <c r="O35" i="27"/>
  <c r="Q35" i="27"/>
  <c r="M35" i="27"/>
  <c r="K35" i="27"/>
  <c r="I35" i="27"/>
  <c r="G35" i="27"/>
  <c r="Q29" i="27"/>
  <c r="O29" i="27"/>
  <c r="M29" i="27"/>
  <c r="K29" i="27"/>
  <c r="G29" i="27"/>
  <c r="I29" i="27"/>
  <c r="Q25" i="27"/>
  <c r="O25" i="27"/>
  <c r="M25" i="27"/>
  <c r="I25" i="27"/>
  <c r="G25" i="27"/>
  <c r="K25" i="27"/>
  <c r="O19" i="27"/>
  <c r="Q19" i="27"/>
  <c r="M19" i="27"/>
  <c r="K19" i="27"/>
  <c r="I19" i="27"/>
  <c r="G19" i="27"/>
  <c r="Q15" i="27"/>
  <c r="O15" i="27"/>
  <c r="M15" i="27"/>
  <c r="I15" i="27"/>
  <c r="K15" i="27"/>
  <c r="G15" i="27"/>
  <c r="Q11" i="27"/>
  <c r="O11" i="27"/>
  <c r="M11" i="27"/>
  <c r="K11" i="27"/>
  <c r="I11" i="27"/>
  <c r="G11" i="27"/>
  <c r="Q266" i="29"/>
  <c r="M266" i="29"/>
  <c r="K266" i="29"/>
  <c r="O266" i="29"/>
  <c r="I266" i="29"/>
  <c r="G266" i="29"/>
  <c r="Q262" i="29"/>
  <c r="M262" i="29"/>
  <c r="O262" i="29"/>
  <c r="K262" i="29"/>
  <c r="I262" i="29"/>
  <c r="G262" i="29"/>
  <c r="Q256" i="29"/>
  <c r="O256" i="29"/>
  <c r="K256" i="29"/>
  <c r="G256" i="29"/>
  <c r="M256" i="29"/>
  <c r="I256" i="29"/>
  <c r="Q250" i="29"/>
  <c r="M250" i="29"/>
  <c r="O250" i="29"/>
  <c r="K250" i="29"/>
  <c r="I250" i="29"/>
  <c r="G250" i="29"/>
  <c r="Q246" i="29"/>
  <c r="M246" i="29"/>
  <c r="O246" i="29"/>
  <c r="K246" i="29"/>
  <c r="I246" i="29"/>
  <c r="G246" i="29"/>
  <c r="Q240" i="29"/>
  <c r="O240" i="29"/>
  <c r="K240" i="29"/>
  <c r="G240" i="29"/>
  <c r="M240" i="29"/>
  <c r="I240" i="29"/>
  <c r="Q232" i="29"/>
  <c r="O232" i="29"/>
  <c r="M232" i="29"/>
  <c r="K232" i="29"/>
  <c r="G232" i="29"/>
  <c r="I232" i="29"/>
  <c r="Q226" i="29"/>
  <c r="O226" i="29"/>
  <c r="M226" i="29"/>
  <c r="K226" i="29"/>
  <c r="I226" i="29"/>
  <c r="G226" i="29"/>
  <c r="Q222" i="29"/>
  <c r="O222" i="29"/>
  <c r="M222" i="29"/>
  <c r="K222" i="29"/>
  <c r="I222" i="29"/>
  <c r="G222" i="29"/>
  <c r="Q216" i="29"/>
  <c r="O216" i="29"/>
  <c r="M216" i="29"/>
  <c r="K216" i="29"/>
  <c r="G216" i="29"/>
  <c r="I216" i="29"/>
  <c r="Q210" i="29"/>
  <c r="O210" i="29"/>
  <c r="M210" i="29"/>
  <c r="K210" i="29"/>
  <c r="I210" i="29"/>
  <c r="G210" i="29"/>
  <c r="Q204" i="29"/>
  <c r="O204" i="29"/>
  <c r="M204" i="29"/>
  <c r="K204" i="29"/>
  <c r="G204" i="29"/>
  <c r="I204" i="29"/>
  <c r="Q200" i="29"/>
  <c r="O200" i="29"/>
  <c r="M200" i="29"/>
  <c r="K200" i="29"/>
  <c r="G200" i="29"/>
  <c r="I200" i="29"/>
  <c r="Q194" i="29"/>
  <c r="O194" i="29"/>
  <c r="M194" i="29"/>
  <c r="K194" i="29"/>
  <c r="I194" i="29"/>
  <c r="G194" i="29"/>
  <c r="Q186" i="29"/>
  <c r="M186" i="29"/>
  <c r="O186" i="29"/>
  <c r="K186" i="29"/>
  <c r="I186" i="29"/>
  <c r="G186" i="29"/>
  <c r="Q182" i="29"/>
  <c r="M182" i="29"/>
  <c r="O182" i="29"/>
  <c r="K182" i="29"/>
  <c r="I182" i="29"/>
  <c r="G182" i="29"/>
  <c r="Q174" i="29"/>
  <c r="O174" i="29"/>
  <c r="M174" i="29"/>
  <c r="K174" i="29"/>
  <c r="I174" i="29"/>
  <c r="G174" i="29"/>
  <c r="Q170" i="29"/>
  <c r="M170" i="29"/>
  <c r="K170" i="29"/>
  <c r="I170" i="29"/>
  <c r="O170" i="29"/>
  <c r="G170" i="29"/>
  <c r="Q164" i="29"/>
  <c r="O164" i="29"/>
  <c r="M164" i="29"/>
  <c r="K164" i="29"/>
  <c r="G164" i="29"/>
  <c r="I164" i="29"/>
  <c r="Q156" i="29"/>
  <c r="O156" i="29"/>
  <c r="M156" i="29"/>
  <c r="K156" i="29"/>
  <c r="G156" i="29"/>
  <c r="I156" i="29"/>
  <c r="Q150" i="29"/>
  <c r="O150" i="29"/>
  <c r="M150" i="29"/>
  <c r="K150" i="29"/>
  <c r="I150" i="29"/>
  <c r="G150" i="29"/>
  <c r="Q146" i="29"/>
  <c r="O146" i="29"/>
  <c r="M146" i="29"/>
  <c r="K146" i="29"/>
  <c r="I146" i="29"/>
  <c r="G146" i="29"/>
  <c r="Q138" i="29"/>
  <c r="O138" i="29"/>
  <c r="M138" i="29"/>
  <c r="K138" i="29"/>
  <c r="I138" i="29"/>
  <c r="G138" i="29"/>
  <c r="Q132" i="29"/>
  <c r="O132" i="29"/>
  <c r="M132" i="29"/>
  <c r="K132" i="29"/>
  <c r="G132" i="29"/>
  <c r="I132" i="29"/>
  <c r="Q126" i="29"/>
  <c r="O126" i="29"/>
  <c r="M126" i="29"/>
  <c r="K126" i="29"/>
  <c r="I126" i="29"/>
  <c r="G126" i="29"/>
  <c r="Q122" i="29"/>
  <c r="O122" i="29"/>
  <c r="M122" i="29"/>
  <c r="K122" i="29"/>
  <c r="I122" i="29"/>
  <c r="G122" i="29"/>
  <c r="Q116" i="29"/>
  <c r="O116" i="29"/>
  <c r="M116" i="29"/>
  <c r="K116" i="29"/>
  <c r="G116" i="29"/>
  <c r="I116" i="29"/>
  <c r="Q110" i="29"/>
  <c r="O110" i="29"/>
  <c r="M110" i="29"/>
  <c r="K110" i="29"/>
  <c r="I110" i="29"/>
  <c r="G110" i="29"/>
  <c r="Q104" i="29"/>
  <c r="O104" i="29"/>
  <c r="M104" i="29"/>
  <c r="K104" i="29"/>
  <c r="G104" i="29"/>
  <c r="I104" i="29"/>
  <c r="Q98" i="29"/>
  <c r="O98" i="29"/>
  <c r="M98" i="29"/>
  <c r="K98" i="29"/>
  <c r="I98" i="29"/>
  <c r="G98" i="29"/>
  <c r="Q92" i="29"/>
  <c r="O92" i="29"/>
  <c r="M92" i="29"/>
  <c r="K92" i="29"/>
  <c r="G92" i="29"/>
  <c r="I92" i="29"/>
  <c r="Q86" i="29"/>
  <c r="O86" i="29"/>
  <c r="M86" i="29"/>
  <c r="K86" i="29"/>
  <c r="I86" i="29"/>
  <c r="G86" i="29"/>
  <c r="Q80" i="29"/>
  <c r="O80" i="29"/>
  <c r="K80" i="29"/>
  <c r="G80" i="29"/>
  <c r="M80" i="29"/>
  <c r="I80" i="29"/>
  <c r="Q74" i="29"/>
  <c r="O74" i="29"/>
  <c r="M74" i="29"/>
  <c r="K74" i="29"/>
  <c r="I74" i="29"/>
  <c r="G74" i="29"/>
  <c r="Q70" i="29"/>
  <c r="O70" i="29"/>
  <c r="M70" i="29"/>
  <c r="K70" i="29"/>
  <c r="I70" i="29"/>
  <c r="G70" i="29"/>
  <c r="Q64" i="29"/>
  <c r="O64" i="29"/>
  <c r="K64" i="29"/>
  <c r="G64" i="29"/>
  <c r="M64" i="29"/>
  <c r="I64" i="29"/>
  <c r="Q58" i="29"/>
  <c r="O58" i="29"/>
  <c r="M58" i="29"/>
  <c r="K58" i="29"/>
  <c r="I58" i="29"/>
  <c r="G58" i="29"/>
  <c r="Q52" i="29"/>
  <c r="O52" i="29"/>
  <c r="M52" i="29"/>
  <c r="K52" i="29"/>
  <c r="G52" i="29"/>
  <c r="I52" i="29"/>
  <c r="Q48" i="29"/>
  <c r="O48" i="29"/>
  <c r="K48" i="29"/>
  <c r="G48" i="29"/>
  <c r="M48" i="29"/>
  <c r="I48" i="29"/>
  <c r="Q42" i="29"/>
  <c r="O42" i="29"/>
  <c r="M42" i="29"/>
  <c r="K42" i="29"/>
  <c r="I42" i="29"/>
  <c r="G42" i="29"/>
  <c r="Q36" i="29"/>
  <c r="O36" i="29"/>
  <c r="M36" i="29"/>
  <c r="K36" i="29"/>
  <c r="G36" i="29"/>
  <c r="I36" i="29"/>
  <c r="Q30" i="29"/>
  <c r="O30" i="29"/>
  <c r="M30" i="29"/>
  <c r="K30" i="29"/>
  <c r="I30" i="29"/>
  <c r="G30" i="29"/>
  <c r="Q26" i="29"/>
  <c r="O26" i="29"/>
  <c r="M26" i="29"/>
  <c r="K26" i="29"/>
  <c r="I26" i="29"/>
  <c r="G26" i="29"/>
  <c r="Q22" i="29"/>
  <c r="O22" i="29"/>
  <c r="M22" i="29"/>
  <c r="K22" i="29"/>
  <c r="I22" i="29"/>
  <c r="G22" i="29"/>
  <c r="Q16" i="29"/>
  <c r="O16" i="29"/>
  <c r="K16" i="29"/>
  <c r="G16" i="29"/>
  <c r="I16" i="29"/>
  <c r="M16" i="29"/>
  <c r="Q8" i="29"/>
  <c r="O8" i="29"/>
  <c r="M8" i="29"/>
  <c r="K8" i="29"/>
  <c r="G8" i="29"/>
  <c r="I8" i="29"/>
  <c r="Q265" i="31"/>
  <c r="O265" i="31"/>
  <c r="M265" i="31"/>
  <c r="K265" i="31"/>
  <c r="I265" i="31"/>
  <c r="G265" i="31"/>
  <c r="Q259" i="31"/>
  <c r="O259" i="31"/>
  <c r="M259" i="31"/>
  <c r="K259" i="31"/>
  <c r="I259" i="31"/>
  <c r="G259" i="31"/>
  <c r="Q251" i="31"/>
  <c r="O251" i="31"/>
  <c r="M251" i="31"/>
  <c r="K251" i="31"/>
  <c r="I251" i="31"/>
  <c r="G251" i="31"/>
  <c r="Q247" i="31"/>
  <c r="O247" i="31"/>
  <c r="M247" i="31"/>
  <c r="K247" i="31"/>
  <c r="I247" i="31"/>
  <c r="G247" i="31"/>
  <c r="Q241" i="31"/>
  <c r="O241" i="31"/>
  <c r="M241" i="31"/>
  <c r="I241" i="31"/>
  <c r="G241" i="31"/>
  <c r="K241" i="31"/>
  <c r="Q235" i="31"/>
  <c r="O235" i="31"/>
  <c r="M235" i="31"/>
  <c r="K235" i="31"/>
  <c r="I235" i="31"/>
  <c r="G235" i="31"/>
  <c r="Q229" i="31"/>
  <c r="O229" i="31"/>
  <c r="M229" i="31"/>
  <c r="I229" i="31"/>
  <c r="G229" i="31"/>
  <c r="K229" i="31"/>
  <c r="Q223" i="31"/>
  <c r="O223" i="31"/>
  <c r="M223" i="31"/>
  <c r="K223" i="31"/>
  <c r="I223" i="31"/>
  <c r="G223" i="31"/>
  <c r="Q217" i="31"/>
  <c r="O217" i="31"/>
  <c r="M217" i="31"/>
  <c r="K217" i="31"/>
  <c r="I217" i="31"/>
  <c r="G217" i="31"/>
  <c r="Q211" i="31"/>
  <c r="O211" i="31"/>
  <c r="M211" i="31"/>
  <c r="K211" i="31"/>
  <c r="I211" i="31"/>
  <c r="G211" i="31"/>
  <c r="Q205" i="31"/>
  <c r="O205" i="31"/>
  <c r="M205" i="31"/>
  <c r="I205" i="31"/>
  <c r="K205" i="31"/>
  <c r="G205" i="31"/>
  <c r="Q199" i="31"/>
  <c r="O199" i="31"/>
  <c r="M199" i="31"/>
  <c r="K199" i="31"/>
  <c r="I199" i="31"/>
  <c r="G199" i="31"/>
  <c r="Q195" i="31"/>
  <c r="O195" i="31"/>
  <c r="M195" i="31"/>
  <c r="K195" i="31"/>
  <c r="I195" i="31"/>
  <c r="G195" i="31"/>
  <c r="O191" i="31"/>
  <c r="Q191" i="31"/>
  <c r="M191" i="31"/>
  <c r="K191" i="31"/>
  <c r="I191" i="31"/>
  <c r="G191" i="31"/>
  <c r="Q185" i="31"/>
  <c r="O185" i="31"/>
  <c r="M185" i="31"/>
  <c r="K185" i="31"/>
  <c r="I185" i="31"/>
  <c r="G185" i="31"/>
  <c r="Q179" i="31"/>
  <c r="O179" i="31"/>
  <c r="M179" i="31"/>
  <c r="K179" i="31"/>
  <c r="I179" i="31"/>
  <c r="G179" i="31"/>
  <c r="Q171" i="31"/>
  <c r="O171" i="31"/>
  <c r="M171" i="31"/>
  <c r="K171" i="31"/>
  <c r="I171" i="31"/>
  <c r="G171" i="31"/>
  <c r="Q165" i="31"/>
  <c r="O165" i="31"/>
  <c r="M165" i="31"/>
  <c r="I165" i="31"/>
  <c r="G165" i="31"/>
  <c r="K165" i="31"/>
  <c r="Q159" i="31"/>
  <c r="O159" i="31"/>
  <c r="M159" i="31"/>
  <c r="K159" i="31"/>
  <c r="I159" i="31"/>
  <c r="G159" i="31"/>
  <c r="Q153" i="31"/>
  <c r="O153" i="31"/>
  <c r="M153" i="31"/>
  <c r="K153" i="31"/>
  <c r="I153" i="31"/>
  <c r="G153" i="31"/>
  <c r="Q149" i="31"/>
  <c r="O149" i="31"/>
  <c r="M149" i="31"/>
  <c r="I149" i="31"/>
  <c r="G149" i="31"/>
  <c r="K149" i="31"/>
  <c r="O143" i="31"/>
  <c r="Q143" i="31"/>
  <c r="M143" i="31"/>
  <c r="K143" i="31"/>
  <c r="I143" i="31"/>
  <c r="G143" i="31"/>
  <c r="Q137" i="31"/>
  <c r="O137" i="31"/>
  <c r="M137" i="31"/>
  <c r="K137" i="31"/>
  <c r="I137" i="31"/>
  <c r="G137" i="31"/>
  <c r="Q131" i="31"/>
  <c r="O131" i="31"/>
  <c r="M131" i="31"/>
  <c r="K131" i="31"/>
  <c r="I131" i="31"/>
  <c r="G131" i="31"/>
  <c r="Q125" i="31"/>
  <c r="O125" i="31"/>
  <c r="M125" i="31"/>
  <c r="I125" i="31"/>
  <c r="K125" i="31"/>
  <c r="G125" i="31"/>
  <c r="Q119" i="31"/>
  <c r="O119" i="31"/>
  <c r="M119" i="31"/>
  <c r="K119" i="31"/>
  <c r="I119" i="31"/>
  <c r="G119" i="31"/>
  <c r="Q113" i="31"/>
  <c r="O113" i="31"/>
  <c r="M113" i="31"/>
  <c r="I113" i="31"/>
  <c r="G113" i="31"/>
  <c r="K113" i="31"/>
  <c r="Q107" i="31"/>
  <c r="O107" i="31"/>
  <c r="M107" i="31"/>
  <c r="K107" i="31"/>
  <c r="I107" i="31"/>
  <c r="G107" i="31"/>
  <c r="Q101" i="31"/>
  <c r="O101" i="31"/>
  <c r="M101" i="31"/>
  <c r="I101" i="31"/>
  <c r="G101" i="31"/>
  <c r="K101" i="31"/>
  <c r="Q95" i="31"/>
  <c r="O95" i="31"/>
  <c r="M95" i="31"/>
  <c r="K95" i="31"/>
  <c r="I95" i="31"/>
  <c r="G95" i="31"/>
  <c r="Q91" i="31"/>
  <c r="O91" i="31"/>
  <c r="M91" i="31"/>
  <c r="K91" i="31"/>
  <c r="I91" i="31"/>
  <c r="G91" i="31"/>
  <c r="Q85" i="31"/>
  <c r="O85" i="31"/>
  <c r="M85" i="31"/>
  <c r="I85" i="31"/>
  <c r="G85" i="31"/>
  <c r="K85" i="31"/>
  <c r="O79" i="31"/>
  <c r="M79" i="31"/>
  <c r="Q79" i="31"/>
  <c r="K79" i="31"/>
  <c r="I79" i="31"/>
  <c r="G79" i="31"/>
  <c r="Q73" i="31"/>
  <c r="O73" i="31"/>
  <c r="M73" i="31"/>
  <c r="K73" i="31"/>
  <c r="I73" i="31"/>
  <c r="G73" i="31"/>
  <c r="Q67" i="31"/>
  <c r="O67" i="31"/>
  <c r="M67" i="31"/>
  <c r="K67" i="31"/>
  <c r="I67" i="31"/>
  <c r="G67" i="31"/>
  <c r="Q61" i="31"/>
  <c r="O61" i="31"/>
  <c r="M61" i="31"/>
  <c r="I61" i="31"/>
  <c r="K61" i="31"/>
  <c r="G61" i="31"/>
  <c r="Q53" i="31"/>
  <c r="O53" i="31"/>
  <c r="M53" i="31"/>
  <c r="I53" i="31"/>
  <c r="G53" i="31"/>
  <c r="K53" i="31"/>
  <c r="O47" i="31"/>
  <c r="Q47" i="31"/>
  <c r="M47" i="31"/>
  <c r="K47" i="31"/>
  <c r="I47" i="31"/>
  <c r="G47" i="31"/>
  <c r="Q43" i="31"/>
  <c r="O43" i="31"/>
  <c r="M43" i="31"/>
  <c r="K43" i="31"/>
  <c r="I43" i="31"/>
  <c r="G43" i="31"/>
  <c r="Q39" i="31"/>
  <c r="O39" i="31"/>
  <c r="M39" i="31"/>
  <c r="K39" i="31"/>
  <c r="I39" i="31"/>
  <c r="G39" i="31"/>
  <c r="Q33" i="31"/>
  <c r="O33" i="31"/>
  <c r="M33" i="31"/>
  <c r="I33" i="31"/>
  <c r="G33" i="31"/>
  <c r="K33" i="31"/>
  <c r="Q27" i="31"/>
  <c r="O27" i="31"/>
  <c r="M27" i="31"/>
  <c r="K27" i="31"/>
  <c r="I27" i="31"/>
  <c r="G27" i="31"/>
  <c r="Q19" i="31"/>
  <c r="O19" i="31"/>
  <c r="M19" i="31"/>
  <c r="K19" i="31"/>
  <c r="I19" i="31"/>
  <c r="G19" i="31"/>
  <c r="Q262" i="33"/>
  <c r="O262" i="33"/>
  <c r="M262" i="33"/>
  <c r="K262" i="33"/>
  <c r="I262" i="33"/>
  <c r="G262" i="33"/>
  <c r="Q256" i="33"/>
  <c r="O256" i="33"/>
  <c r="M256" i="33"/>
  <c r="K256" i="33"/>
  <c r="G256" i="33"/>
  <c r="I256" i="33"/>
  <c r="Q250" i="33"/>
  <c r="O250" i="33"/>
  <c r="M250" i="33"/>
  <c r="K250" i="33"/>
  <c r="I250" i="33"/>
  <c r="G250" i="33"/>
  <c r="Q244" i="33"/>
  <c r="O244" i="33"/>
  <c r="M244" i="33"/>
  <c r="K244" i="33"/>
  <c r="I244" i="33"/>
  <c r="G244" i="33"/>
  <c r="Q240" i="33"/>
  <c r="O240" i="33"/>
  <c r="M240" i="33"/>
  <c r="K240" i="33"/>
  <c r="G240" i="33"/>
  <c r="I240" i="33"/>
  <c r="Q232" i="33"/>
  <c r="O232" i="33"/>
  <c r="K232" i="33"/>
  <c r="M232" i="33"/>
  <c r="I232" i="33"/>
  <c r="G232" i="33"/>
  <c r="Q226" i="33"/>
  <c r="M226" i="33"/>
  <c r="K226" i="33"/>
  <c r="I226" i="33"/>
  <c r="G226" i="33"/>
  <c r="O226" i="33"/>
  <c r="Q220" i="33"/>
  <c r="O220" i="33"/>
  <c r="M220" i="33"/>
  <c r="K220" i="33"/>
  <c r="I220" i="33"/>
  <c r="G220" i="33"/>
  <c r="Q216" i="33"/>
  <c r="O216" i="33"/>
  <c r="K216" i="33"/>
  <c r="M216" i="33"/>
  <c r="I216" i="33"/>
  <c r="G216" i="33"/>
  <c r="Q210" i="33"/>
  <c r="M210" i="33"/>
  <c r="K210" i="33"/>
  <c r="O210" i="33"/>
  <c r="I210" i="33"/>
  <c r="G210" i="33"/>
  <c r="Q204" i="33"/>
  <c r="O204" i="33"/>
  <c r="M204" i="33"/>
  <c r="K204" i="33"/>
  <c r="I204" i="33"/>
  <c r="G204" i="33"/>
  <c r="Q198" i="33"/>
  <c r="O198" i="33"/>
  <c r="M198" i="33"/>
  <c r="K198" i="33"/>
  <c r="I198" i="33"/>
  <c r="G198" i="33"/>
  <c r="Q192" i="33"/>
  <c r="O192" i="33"/>
  <c r="M192" i="33"/>
  <c r="K192" i="33"/>
  <c r="G192" i="33"/>
  <c r="I192" i="33"/>
  <c r="Q186" i="33"/>
  <c r="O186" i="33"/>
  <c r="M186" i="33"/>
  <c r="K186" i="33"/>
  <c r="I186" i="33"/>
  <c r="G186" i="33"/>
  <c r="Q180" i="33"/>
  <c r="O180" i="33"/>
  <c r="M180" i="33"/>
  <c r="K180" i="33"/>
  <c r="G180" i="33"/>
  <c r="I180" i="33"/>
  <c r="Q176" i="33"/>
  <c r="O176" i="33"/>
  <c r="M176" i="33"/>
  <c r="K176" i="33"/>
  <c r="G176" i="33"/>
  <c r="I176" i="33"/>
  <c r="Q168" i="33"/>
  <c r="O168" i="33"/>
  <c r="K168" i="33"/>
  <c r="M168" i="33"/>
  <c r="I168" i="33"/>
  <c r="G168" i="33"/>
  <c r="Q162" i="33"/>
  <c r="M162" i="33"/>
  <c r="K162" i="33"/>
  <c r="I162" i="33"/>
  <c r="O162" i="33"/>
  <c r="G162" i="33"/>
  <c r="Q156" i="33"/>
  <c r="O156" i="33"/>
  <c r="M156" i="33"/>
  <c r="K156" i="33"/>
  <c r="I156" i="33"/>
  <c r="G156" i="33"/>
  <c r="Q150" i="33"/>
  <c r="O150" i="33"/>
  <c r="M150" i="33"/>
  <c r="K150" i="33"/>
  <c r="I150" i="33"/>
  <c r="G150" i="33"/>
  <c r="Q142" i="33"/>
  <c r="M142" i="33"/>
  <c r="O142" i="33"/>
  <c r="K142" i="33"/>
  <c r="I142" i="33"/>
  <c r="G142" i="33"/>
  <c r="Q136" i="33"/>
  <c r="O136" i="33"/>
  <c r="K136" i="33"/>
  <c r="I136" i="33"/>
  <c r="G136" i="33"/>
  <c r="M136" i="33"/>
  <c r="Q130" i="33"/>
  <c r="M130" i="33"/>
  <c r="K130" i="33"/>
  <c r="O130" i="33"/>
  <c r="I130" i="33"/>
  <c r="G130" i="33"/>
  <c r="Q126" i="33"/>
  <c r="M126" i="33"/>
  <c r="O126" i="33"/>
  <c r="K126" i="33"/>
  <c r="I126" i="33"/>
  <c r="G126" i="33"/>
  <c r="Q120" i="33"/>
  <c r="O120" i="33"/>
  <c r="K120" i="33"/>
  <c r="M120" i="33"/>
  <c r="I120" i="33"/>
  <c r="G120" i="33"/>
  <c r="Q114" i="33"/>
  <c r="M114" i="33"/>
  <c r="O114" i="33"/>
  <c r="K114" i="33"/>
  <c r="I114" i="33"/>
  <c r="G114" i="33"/>
  <c r="Q108" i="33"/>
  <c r="O108" i="33"/>
  <c r="M108" i="33"/>
  <c r="K108" i="33"/>
  <c r="I108" i="33"/>
  <c r="G108" i="33"/>
  <c r="Q102" i="33"/>
  <c r="O102" i="33"/>
  <c r="M102" i="33"/>
  <c r="K102" i="33"/>
  <c r="I102" i="33"/>
  <c r="G102" i="33"/>
  <c r="Q96" i="33"/>
  <c r="O96" i="33"/>
  <c r="M96" i="33"/>
  <c r="K96" i="33"/>
  <c r="G96" i="33"/>
  <c r="I96" i="33"/>
  <c r="Q90" i="33"/>
  <c r="O90" i="33"/>
  <c r="M90" i="33"/>
  <c r="K90" i="33"/>
  <c r="I90" i="33"/>
  <c r="G90" i="33"/>
  <c r="Q84" i="33"/>
  <c r="O84" i="33"/>
  <c r="M84" i="33"/>
  <c r="K84" i="33"/>
  <c r="G84" i="33"/>
  <c r="I84" i="33"/>
  <c r="Q76" i="33"/>
  <c r="O76" i="33"/>
  <c r="M76" i="33"/>
  <c r="K76" i="33"/>
  <c r="I76" i="33"/>
  <c r="G76" i="33"/>
  <c r="Q72" i="33"/>
  <c r="O72" i="33"/>
  <c r="K72" i="33"/>
  <c r="M72" i="33"/>
  <c r="I72" i="33"/>
  <c r="G72" i="33"/>
  <c r="Q66" i="33"/>
  <c r="M66" i="33"/>
  <c r="K66" i="33"/>
  <c r="O66" i="33"/>
  <c r="I66" i="33"/>
  <c r="G66" i="33"/>
  <c r="Q58" i="33"/>
  <c r="O58" i="33"/>
  <c r="M58" i="33"/>
  <c r="K58" i="33"/>
  <c r="I58" i="33"/>
  <c r="G58" i="33"/>
  <c r="Q52" i="33"/>
  <c r="O52" i="33"/>
  <c r="M52" i="33"/>
  <c r="K52" i="33"/>
  <c r="G52" i="33"/>
  <c r="I52" i="33"/>
  <c r="Q48" i="33"/>
  <c r="O48" i="33"/>
  <c r="M48" i="33"/>
  <c r="K48" i="33"/>
  <c r="G48" i="33"/>
  <c r="I48" i="33"/>
  <c r="Q42" i="33"/>
  <c r="O42" i="33"/>
  <c r="M42" i="33"/>
  <c r="K42" i="33"/>
  <c r="I42" i="33"/>
  <c r="G42" i="33"/>
  <c r="Q34" i="33"/>
  <c r="M34" i="33"/>
  <c r="K34" i="33"/>
  <c r="O34" i="33"/>
  <c r="I34" i="33"/>
  <c r="G34" i="33"/>
  <c r="Q30" i="33"/>
  <c r="M30" i="33"/>
  <c r="O30" i="33"/>
  <c r="K30" i="33"/>
  <c r="I30" i="33"/>
  <c r="G30" i="33"/>
  <c r="Q24" i="33"/>
  <c r="O24" i="33"/>
  <c r="K24" i="33"/>
  <c r="M24" i="33"/>
  <c r="I24" i="33"/>
  <c r="G24" i="33"/>
  <c r="Q16" i="33"/>
  <c r="O16" i="33"/>
  <c r="M16" i="33"/>
  <c r="K16" i="33"/>
  <c r="G16" i="33"/>
  <c r="I16" i="33"/>
  <c r="Q8" i="33"/>
  <c r="O8" i="33"/>
  <c r="K8" i="33"/>
  <c r="I8" i="33"/>
  <c r="G8" i="33"/>
  <c r="M8" i="33"/>
  <c r="Q265" i="35"/>
  <c r="M265" i="35"/>
  <c r="O265" i="35"/>
  <c r="I265" i="35"/>
  <c r="G265" i="35"/>
  <c r="K265" i="35"/>
  <c r="Q259" i="35"/>
  <c r="O259" i="35"/>
  <c r="M259" i="35"/>
  <c r="K259" i="35"/>
  <c r="I259" i="35"/>
  <c r="G259" i="35"/>
  <c r="Q251" i="35"/>
  <c r="O251" i="35"/>
  <c r="M251" i="35"/>
  <c r="K251" i="35"/>
  <c r="I251" i="35"/>
  <c r="G251" i="35"/>
  <c r="O247" i="35"/>
  <c r="Q247" i="35"/>
  <c r="M247" i="35"/>
  <c r="K247" i="35"/>
  <c r="I247" i="35"/>
  <c r="G247" i="35"/>
  <c r="Q241" i="35"/>
  <c r="M241" i="35"/>
  <c r="O241" i="35"/>
  <c r="K241" i="35"/>
  <c r="I241" i="35"/>
  <c r="G241" i="35"/>
  <c r="Q235" i="35"/>
  <c r="O235" i="35"/>
  <c r="M235" i="35"/>
  <c r="K235" i="35"/>
  <c r="I235" i="35"/>
  <c r="G235" i="35"/>
  <c r="Q229" i="35"/>
  <c r="O229" i="35"/>
  <c r="M229" i="35"/>
  <c r="I229" i="35"/>
  <c r="K229" i="35"/>
  <c r="G229" i="35"/>
  <c r="Q223" i="35"/>
  <c r="O223" i="35"/>
  <c r="M223" i="35"/>
  <c r="K223" i="35"/>
  <c r="I223" i="35"/>
  <c r="G223" i="35"/>
  <c r="Q217" i="35"/>
  <c r="M217" i="35"/>
  <c r="O217" i="35"/>
  <c r="I217" i="35"/>
  <c r="G217" i="35"/>
  <c r="K217" i="35"/>
  <c r="Q211" i="35"/>
  <c r="O211" i="35"/>
  <c r="M211" i="35"/>
  <c r="K211" i="35"/>
  <c r="I211" i="35"/>
  <c r="G211" i="35"/>
  <c r="Q205" i="35"/>
  <c r="O205" i="35"/>
  <c r="M205" i="35"/>
  <c r="I205" i="35"/>
  <c r="G205" i="35"/>
  <c r="K205" i="35"/>
  <c r="O199" i="35"/>
  <c r="Q199" i="35"/>
  <c r="M199" i="35"/>
  <c r="K199" i="35"/>
  <c r="I199" i="35"/>
  <c r="G199" i="35"/>
  <c r="Q193" i="35"/>
  <c r="M193" i="35"/>
  <c r="O193" i="35"/>
  <c r="K193" i="35"/>
  <c r="I193" i="35"/>
  <c r="G193" i="35"/>
  <c r="Q187" i="35"/>
  <c r="O187" i="35"/>
  <c r="M187" i="35"/>
  <c r="K187" i="35"/>
  <c r="I187" i="35"/>
  <c r="G187" i="35"/>
  <c r="Q181" i="35"/>
  <c r="O181" i="35"/>
  <c r="M181" i="35"/>
  <c r="I181" i="35"/>
  <c r="K181" i="35"/>
  <c r="G181" i="35"/>
  <c r="Q173" i="35"/>
  <c r="O173" i="35"/>
  <c r="M173" i="35"/>
  <c r="I173" i="35"/>
  <c r="G173" i="35"/>
  <c r="K173" i="35"/>
  <c r="Q169" i="35"/>
  <c r="M169" i="35"/>
  <c r="O169" i="35"/>
  <c r="I169" i="35"/>
  <c r="G169" i="35"/>
  <c r="K169" i="35"/>
  <c r="Q163" i="35"/>
  <c r="O163" i="35"/>
  <c r="M163" i="35"/>
  <c r="K163" i="35"/>
  <c r="I163" i="35"/>
  <c r="G163" i="35"/>
  <c r="Q157" i="35"/>
  <c r="O157" i="35"/>
  <c r="M157" i="35"/>
  <c r="I157" i="35"/>
  <c r="G157" i="35"/>
  <c r="K157" i="35"/>
  <c r="Q151" i="35"/>
  <c r="O151" i="35"/>
  <c r="M151" i="35"/>
  <c r="K151" i="35"/>
  <c r="I151" i="35"/>
  <c r="G151" i="35"/>
  <c r="Q145" i="35"/>
  <c r="M145" i="35"/>
  <c r="O145" i="35"/>
  <c r="K145" i="35"/>
  <c r="I145" i="35"/>
  <c r="G145" i="35"/>
  <c r="Q141" i="35"/>
  <c r="O141" i="35"/>
  <c r="M141" i="35"/>
  <c r="I141" i="35"/>
  <c r="G141" i="35"/>
  <c r="K141" i="35"/>
  <c r="O135" i="35"/>
  <c r="Q135" i="35"/>
  <c r="M135" i="35"/>
  <c r="K135" i="35"/>
  <c r="I135" i="35"/>
  <c r="G135" i="35"/>
  <c r="Q129" i="35"/>
  <c r="O129" i="35"/>
  <c r="M129" i="35"/>
  <c r="K129" i="35"/>
  <c r="I129" i="35"/>
  <c r="G129" i="35"/>
  <c r="Q123" i="35"/>
  <c r="O123" i="35"/>
  <c r="M123" i="35"/>
  <c r="K123" i="35"/>
  <c r="I123" i="35"/>
  <c r="G123" i="35"/>
  <c r="Q117" i="35"/>
  <c r="O117" i="35"/>
  <c r="M117" i="35"/>
  <c r="I117" i="35"/>
  <c r="K117" i="35"/>
  <c r="G117" i="35"/>
  <c r="Q111" i="35"/>
  <c r="O111" i="35"/>
  <c r="M111" i="35"/>
  <c r="K111" i="35"/>
  <c r="I111" i="35"/>
  <c r="G111" i="35"/>
  <c r="Q105" i="35"/>
  <c r="O105" i="35"/>
  <c r="M105" i="35"/>
  <c r="I105" i="35"/>
  <c r="G105" i="35"/>
  <c r="K105" i="35"/>
  <c r="Q99" i="35"/>
  <c r="O99" i="35"/>
  <c r="M99" i="35"/>
  <c r="K99" i="35"/>
  <c r="I99" i="35"/>
  <c r="G99" i="35"/>
  <c r="Q93" i="35"/>
  <c r="O93" i="35"/>
  <c r="M93" i="35"/>
  <c r="I93" i="35"/>
  <c r="G93" i="35"/>
  <c r="K93" i="35"/>
  <c r="Q89" i="35"/>
  <c r="O89" i="35"/>
  <c r="M89" i="35"/>
  <c r="I89" i="35"/>
  <c r="G89" i="35"/>
  <c r="K89" i="35"/>
  <c r="Q83" i="35"/>
  <c r="O83" i="35"/>
  <c r="M83" i="35"/>
  <c r="K83" i="35"/>
  <c r="I83" i="35"/>
  <c r="G83" i="35"/>
  <c r="Q77" i="35"/>
  <c r="O77" i="35"/>
  <c r="M77" i="35"/>
  <c r="I77" i="35"/>
  <c r="G77" i="35"/>
  <c r="K77" i="35"/>
  <c r="O71" i="35"/>
  <c r="M71" i="35"/>
  <c r="K71" i="35"/>
  <c r="Q71" i="35"/>
  <c r="I71" i="35"/>
  <c r="G71" i="35"/>
  <c r="Q65" i="35"/>
  <c r="O65" i="35"/>
  <c r="M65" i="35"/>
  <c r="K65" i="35"/>
  <c r="I65" i="35"/>
  <c r="G65" i="35"/>
  <c r="Q59" i="35"/>
  <c r="O59" i="35"/>
  <c r="M59" i="35"/>
  <c r="K59" i="35"/>
  <c r="I59" i="35"/>
  <c r="G59" i="35"/>
  <c r="O55" i="35"/>
  <c r="Q55" i="35"/>
  <c r="M55" i="35"/>
  <c r="K55" i="35"/>
  <c r="I55" i="35"/>
  <c r="G55" i="35"/>
  <c r="Q49" i="35"/>
  <c r="O49" i="35"/>
  <c r="M49" i="35"/>
  <c r="K49" i="35"/>
  <c r="I49" i="35"/>
  <c r="G49" i="35"/>
  <c r="Q43" i="35"/>
  <c r="O43" i="35"/>
  <c r="M43" i="35"/>
  <c r="K43" i="35"/>
  <c r="I43" i="35"/>
  <c r="G43" i="35"/>
  <c r="Q37" i="35"/>
  <c r="O37" i="35"/>
  <c r="M37" i="35"/>
  <c r="I37" i="35"/>
  <c r="K37" i="35"/>
  <c r="G37" i="35"/>
  <c r="Q31" i="35"/>
  <c r="O31" i="35"/>
  <c r="M31" i="35"/>
  <c r="K31" i="35"/>
  <c r="I31" i="35"/>
  <c r="G31" i="35"/>
  <c r="Q25" i="35"/>
  <c r="O25" i="35"/>
  <c r="M25" i="35"/>
  <c r="I25" i="35"/>
  <c r="G25" i="35"/>
  <c r="K25" i="35"/>
  <c r="Q21" i="35"/>
  <c r="O21" i="35"/>
  <c r="M21" i="35"/>
  <c r="I21" i="35"/>
  <c r="K21" i="35"/>
  <c r="G21" i="35"/>
  <c r="Q17" i="35"/>
  <c r="O17" i="35"/>
  <c r="M17" i="35"/>
  <c r="K17" i="35"/>
  <c r="I17" i="35"/>
  <c r="G17" i="35"/>
  <c r="Q13" i="35"/>
  <c r="O13" i="35"/>
  <c r="M13" i="35"/>
  <c r="I13" i="35"/>
  <c r="G13" i="35"/>
  <c r="K13" i="35"/>
  <c r="Q7" i="33"/>
  <c r="M7" i="33"/>
  <c r="O7" i="33"/>
  <c r="K7" i="33"/>
  <c r="I7" i="33"/>
  <c r="G7" i="33"/>
  <c r="Q265" i="11"/>
  <c r="O265" i="11"/>
  <c r="M265" i="11"/>
  <c r="I265" i="11"/>
  <c r="G265" i="11"/>
  <c r="K265" i="11"/>
  <c r="O259" i="11"/>
  <c r="Q259" i="11"/>
  <c r="M259" i="11"/>
  <c r="K259" i="11"/>
  <c r="I259" i="11"/>
  <c r="G259" i="11"/>
  <c r="Q253" i="11"/>
  <c r="M253" i="11"/>
  <c r="O253" i="11"/>
  <c r="K253" i="11"/>
  <c r="I253" i="11"/>
  <c r="G253" i="11"/>
  <c r="Q247" i="11"/>
  <c r="O247" i="11"/>
  <c r="M247" i="11"/>
  <c r="K247" i="11"/>
  <c r="I247" i="11"/>
  <c r="G247" i="11"/>
  <c r="O243" i="11"/>
  <c r="Q243" i="11"/>
  <c r="M243" i="11"/>
  <c r="K243" i="11"/>
  <c r="I243" i="11"/>
  <c r="G243" i="11"/>
  <c r="Q237" i="11"/>
  <c r="M237" i="11"/>
  <c r="O237" i="11"/>
  <c r="K237" i="11"/>
  <c r="I237" i="11"/>
  <c r="G237" i="11"/>
  <c r="Q231" i="11"/>
  <c r="O231" i="11"/>
  <c r="M231" i="11"/>
  <c r="K231" i="11"/>
  <c r="I231" i="11"/>
  <c r="G231" i="11"/>
  <c r="Q225" i="11"/>
  <c r="O225" i="11"/>
  <c r="M225" i="11"/>
  <c r="I225" i="11"/>
  <c r="K225" i="11"/>
  <c r="G225" i="11"/>
  <c r="Q219" i="11"/>
  <c r="O219" i="11"/>
  <c r="M219" i="11"/>
  <c r="K219" i="11"/>
  <c r="I219" i="11"/>
  <c r="G219" i="11"/>
  <c r="Q215" i="11"/>
  <c r="O215" i="11"/>
  <c r="M215" i="11"/>
  <c r="K215" i="11"/>
  <c r="I215" i="11"/>
  <c r="G215" i="11"/>
  <c r="Q209" i="11"/>
  <c r="O209" i="11"/>
  <c r="M209" i="11"/>
  <c r="I209" i="11"/>
  <c r="K209" i="11"/>
  <c r="G209" i="11"/>
  <c r="Q203" i="11"/>
  <c r="O203" i="11"/>
  <c r="M203" i="11"/>
  <c r="K203" i="11"/>
  <c r="I203" i="11"/>
  <c r="G203" i="11"/>
  <c r="Q197" i="11"/>
  <c r="M197" i="11"/>
  <c r="O197" i="11"/>
  <c r="I197" i="11"/>
  <c r="G197" i="11"/>
  <c r="K197" i="11"/>
  <c r="Q191" i="11"/>
  <c r="O191" i="11"/>
  <c r="M191" i="11"/>
  <c r="K191" i="11"/>
  <c r="I191" i="11"/>
  <c r="G191" i="11"/>
  <c r="Q187" i="11"/>
  <c r="O187" i="11"/>
  <c r="M187" i="11"/>
  <c r="K187" i="11"/>
  <c r="I187" i="11"/>
  <c r="G187" i="11"/>
  <c r="Q181" i="11"/>
  <c r="M181" i="11"/>
  <c r="O181" i="11"/>
  <c r="I181" i="11"/>
  <c r="G181" i="11"/>
  <c r="K181" i="11"/>
  <c r="Q175" i="11"/>
  <c r="O175" i="11"/>
  <c r="M175" i="11"/>
  <c r="K175" i="11"/>
  <c r="I175" i="11"/>
  <c r="G175" i="11"/>
  <c r="Q167" i="11"/>
  <c r="O167" i="11"/>
  <c r="M167" i="11"/>
  <c r="K167" i="11"/>
  <c r="I167" i="11"/>
  <c r="G167" i="11"/>
  <c r="O163" i="11"/>
  <c r="Q163" i="11"/>
  <c r="M163" i="11"/>
  <c r="K163" i="11"/>
  <c r="I163" i="11"/>
  <c r="G163" i="11"/>
  <c r="Q157" i="11"/>
  <c r="M157" i="11"/>
  <c r="O157" i="11"/>
  <c r="K157" i="11"/>
  <c r="I157" i="11"/>
  <c r="G157" i="11"/>
  <c r="Q151" i="11"/>
  <c r="O151" i="11"/>
  <c r="M151" i="11"/>
  <c r="K151" i="11"/>
  <c r="I151" i="11"/>
  <c r="G151" i="11"/>
  <c r="Q145" i="11"/>
  <c r="O145" i="11"/>
  <c r="M145" i="11"/>
  <c r="I145" i="11"/>
  <c r="K145" i="11"/>
  <c r="G145" i="11"/>
  <c r="Q139" i="11"/>
  <c r="O139" i="11"/>
  <c r="M139" i="11"/>
  <c r="K139" i="11"/>
  <c r="I139" i="11"/>
  <c r="G139" i="11"/>
  <c r="Q133" i="11"/>
  <c r="M133" i="11"/>
  <c r="O133" i="11"/>
  <c r="I133" i="11"/>
  <c r="G133" i="11"/>
  <c r="K133" i="11"/>
  <c r="Q127" i="11"/>
  <c r="O127" i="11"/>
  <c r="M127" i="11"/>
  <c r="K127" i="11"/>
  <c r="I127" i="11"/>
  <c r="G127" i="11"/>
  <c r="Q121" i="11"/>
  <c r="O121" i="11"/>
  <c r="M121" i="11"/>
  <c r="I121" i="11"/>
  <c r="G121" i="11"/>
  <c r="K121" i="11"/>
  <c r="O115" i="11"/>
  <c r="Q115" i="11"/>
  <c r="M115" i="11"/>
  <c r="K115" i="11"/>
  <c r="I115" i="11"/>
  <c r="G115" i="11"/>
  <c r="Q109" i="11"/>
  <c r="M109" i="11"/>
  <c r="O109" i="11"/>
  <c r="K109" i="11"/>
  <c r="I109" i="11"/>
  <c r="G109" i="11"/>
  <c r="Q103" i="11"/>
  <c r="O103" i="11"/>
  <c r="M103" i="11"/>
  <c r="K103" i="11"/>
  <c r="I103" i="11"/>
  <c r="G103" i="11"/>
  <c r="Q97" i="11"/>
  <c r="O97" i="11"/>
  <c r="M97" i="11"/>
  <c r="I97" i="11"/>
  <c r="K97" i="11"/>
  <c r="G97" i="11"/>
  <c r="Q93" i="11"/>
  <c r="M93" i="11"/>
  <c r="O93" i="11"/>
  <c r="K93" i="11"/>
  <c r="I93" i="11"/>
  <c r="G93" i="11"/>
  <c r="Q87" i="11"/>
  <c r="O87" i="11"/>
  <c r="M87" i="11"/>
  <c r="K87" i="11"/>
  <c r="I87" i="11"/>
  <c r="G87" i="11"/>
  <c r="Q81" i="11"/>
  <c r="O81" i="11"/>
  <c r="M81" i="11"/>
  <c r="I81" i="11"/>
  <c r="K81" i="11"/>
  <c r="G81" i="11"/>
  <c r="Q75" i="11"/>
  <c r="O75" i="11"/>
  <c r="M75" i="11"/>
  <c r="K75" i="11"/>
  <c r="I75" i="11"/>
  <c r="G75" i="11"/>
  <c r="Q69" i="11"/>
  <c r="M69" i="11"/>
  <c r="O69" i="11"/>
  <c r="I69" i="11"/>
  <c r="G69" i="11"/>
  <c r="K69" i="11"/>
  <c r="Q63" i="11"/>
  <c r="O63" i="11"/>
  <c r="M63" i="11"/>
  <c r="K63" i="11"/>
  <c r="I63" i="11"/>
  <c r="G63" i="11"/>
  <c r="Q57" i="11"/>
  <c r="O57" i="11"/>
  <c r="M57" i="11"/>
  <c r="I57" i="11"/>
  <c r="G57" i="11"/>
  <c r="K57" i="11"/>
  <c r="O51" i="11"/>
  <c r="Q51" i="11"/>
  <c r="M51" i="11"/>
  <c r="K51" i="11"/>
  <c r="I51" i="11"/>
  <c r="G51" i="11"/>
  <c r="Q45" i="11"/>
  <c r="M45" i="11"/>
  <c r="O45" i="11"/>
  <c r="K45" i="11"/>
  <c r="I45" i="11"/>
  <c r="G45" i="11"/>
  <c r="Q39" i="11"/>
  <c r="O39" i="11"/>
  <c r="M39" i="11"/>
  <c r="K39" i="11"/>
  <c r="I39" i="11"/>
  <c r="G39" i="11"/>
  <c r="Q33" i="11"/>
  <c r="O33" i="11"/>
  <c r="M33" i="11"/>
  <c r="I33" i="11"/>
  <c r="K33" i="11"/>
  <c r="G33" i="11"/>
  <c r="Q27" i="11"/>
  <c r="O27" i="11"/>
  <c r="M27" i="11"/>
  <c r="K27" i="11"/>
  <c r="I27" i="11"/>
  <c r="G27" i="11"/>
  <c r="Q21" i="11"/>
  <c r="M21" i="11"/>
  <c r="O21" i="11"/>
  <c r="I21" i="11"/>
  <c r="G21" i="11"/>
  <c r="K21" i="11"/>
  <c r="Q15" i="11"/>
  <c r="O15" i="11"/>
  <c r="M15" i="11"/>
  <c r="K15" i="11"/>
  <c r="I15" i="11"/>
  <c r="G15" i="11"/>
  <c r="Q13" i="11"/>
  <c r="M13" i="11"/>
  <c r="O13" i="11"/>
  <c r="K13" i="11"/>
  <c r="I13" i="11"/>
  <c r="G13" i="11"/>
  <c r="Q9" i="11"/>
  <c r="O9" i="11"/>
  <c r="M9" i="11"/>
  <c r="I9" i="11"/>
  <c r="G9" i="11"/>
  <c r="K9" i="11"/>
  <c r="Q264" i="12"/>
  <c r="O264" i="12"/>
  <c r="M264" i="12"/>
  <c r="K264" i="12"/>
  <c r="G264" i="12"/>
  <c r="I264" i="12"/>
  <c r="Q258" i="12"/>
  <c r="O258" i="12"/>
  <c r="M258" i="12"/>
  <c r="K258" i="12"/>
  <c r="I258" i="12"/>
  <c r="G258" i="12"/>
  <c r="Q252" i="12"/>
  <c r="O252" i="12"/>
  <c r="M252" i="12"/>
  <c r="K252" i="12"/>
  <c r="I252" i="12"/>
  <c r="G252" i="12"/>
  <c r="Q246" i="12"/>
  <c r="O246" i="12"/>
  <c r="M246" i="12"/>
  <c r="K246" i="12"/>
  <c r="I246" i="12"/>
  <c r="G246" i="12"/>
  <c r="Q240" i="12"/>
  <c r="O240" i="12"/>
  <c r="M240" i="12"/>
  <c r="K240" i="12"/>
  <c r="G240" i="12"/>
  <c r="I240" i="12"/>
  <c r="Q234" i="12"/>
  <c r="O234" i="12"/>
  <c r="M234" i="12"/>
  <c r="K234" i="12"/>
  <c r="I234" i="12"/>
  <c r="G234" i="12"/>
  <c r="Q230" i="12"/>
  <c r="O230" i="12"/>
  <c r="M230" i="12"/>
  <c r="K230" i="12"/>
  <c r="I230" i="12"/>
  <c r="G230" i="12"/>
  <c r="Q224" i="12"/>
  <c r="O224" i="12"/>
  <c r="M224" i="12"/>
  <c r="K224" i="12"/>
  <c r="G224" i="12"/>
  <c r="I224" i="12"/>
  <c r="Q218" i="12"/>
  <c r="O218" i="12"/>
  <c r="M218" i="12"/>
  <c r="K218" i="12"/>
  <c r="I218" i="12"/>
  <c r="G218" i="12"/>
  <c r="Q210" i="12"/>
  <c r="O210" i="12"/>
  <c r="M210" i="12"/>
  <c r="K210" i="12"/>
  <c r="I210" i="12"/>
  <c r="G210" i="12"/>
  <c r="Q206" i="12"/>
  <c r="O206" i="12"/>
  <c r="M206" i="12"/>
  <c r="K206" i="12"/>
  <c r="I206" i="12"/>
  <c r="G206" i="12"/>
  <c r="Q200" i="12"/>
  <c r="O200" i="12"/>
  <c r="M200" i="12"/>
  <c r="K200" i="12"/>
  <c r="G200" i="12"/>
  <c r="I200" i="12"/>
  <c r="Q194" i="12"/>
  <c r="O194" i="12"/>
  <c r="M194" i="12"/>
  <c r="K194" i="12"/>
  <c r="I194" i="12"/>
  <c r="G194" i="12"/>
  <c r="Q186" i="12"/>
  <c r="O186" i="12"/>
  <c r="M186" i="12"/>
  <c r="K186" i="12"/>
  <c r="I186" i="12"/>
  <c r="G186" i="12"/>
  <c r="Q180" i="12"/>
  <c r="O180" i="12"/>
  <c r="M180" i="12"/>
  <c r="K180" i="12"/>
  <c r="G180" i="12"/>
  <c r="I180" i="12"/>
  <c r="Q174" i="12"/>
  <c r="O174" i="12"/>
  <c r="M174" i="12"/>
  <c r="K174" i="12"/>
  <c r="I174" i="12"/>
  <c r="G174" i="12"/>
  <c r="Q168" i="12"/>
  <c r="O168" i="12"/>
  <c r="M168" i="12"/>
  <c r="K168" i="12"/>
  <c r="G168" i="12"/>
  <c r="I168" i="12"/>
  <c r="Q164" i="12"/>
  <c r="O164" i="12"/>
  <c r="M164" i="12"/>
  <c r="K164" i="12"/>
  <c r="G164" i="12"/>
  <c r="I164" i="12"/>
  <c r="Q160" i="12"/>
  <c r="O160" i="12"/>
  <c r="M160" i="12"/>
  <c r="K160" i="12"/>
  <c r="G160" i="12"/>
  <c r="I160" i="12"/>
  <c r="Q154" i="12"/>
  <c r="O154" i="12"/>
  <c r="M154" i="12"/>
  <c r="K154" i="12"/>
  <c r="I154" i="12"/>
  <c r="G154" i="12"/>
  <c r="Q148" i="12"/>
  <c r="O148" i="12"/>
  <c r="M148" i="12"/>
  <c r="K148" i="12"/>
  <c r="G148" i="12"/>
  <c r="I148" i="12"/>
  <c r="Q142" i="12"/>
  <c r="O142" i="12"/>
  <c r="M142" i="12"/>
  <c r="K142" i="12"/>
  <c r="I142" i="12"/>
  <c r="G142" i="12"/>
  <c r="Q136" i="12"/>
  <c r="O136" i="12"/>
  <c r="M136" i="12"/>
  <c r="K136" i="12"/>
  <c r="G136" i="12"/>
  <c r="I136" i="12"/>
  <c r="Q130" i="12"/>
  <c r="O130" i="12"/>
  <c r="M130" i="12"/>
  <c r="K130" i="12"/>
  <c r="I130" i="12"/>
  <c r="G130" i="12"/>
  <c r="Q124" i="12"/>
  <c r="O124" i="12"/>
  <c r="K124" i="12"/>
  <c r="M124" i="12"/>
  <c r="I124" i="12"/>
  <c r="G124" i="12"/>
  <c r="Q120" i="12"/>
  <c r="O120" i="12"/>
  <c r="M120" i="12"/>
  <c r="K120" i="12"/>
  <c r="G120" i="12"/>
  <c r="I120" i="12"/>
  <c r="Q114" i="12"/>
  <c r="O114" i="12"/>
  <c r="M114" i="12"/>
  <c r="K114" i="12"/>
  <c r="I114" i="12"/>
  <c r="G114" i="12"/>
  <c r="Q108" i="12"/>
  <c r="O108" i="12"/>
  <c r="K108" i="12"/>
  <c r="M108" i="12"/>
  <c r="I108" i="12"/>
  <c r="G108" i="12"/>
  <c r="Q102" i="12"/>
  <c r="O102" i="12"/>
  <c r="M102" i="12"/>
  <c r="K102" i="12"/>
  <c r="I102" i="12"/>
  <c r="G102" i="12"/>
  <c r="Q96" i="12"/>
  <c r="O96" i="12"/>
  <c r="M96" i="12"/>
  <c r="K96" i="12"/>
  <c r="G96" i="12"/>
  <c r="I96" i="12"/>
  <c r="Q90" i="12"/>
  <c r="O90" i="12"/>
  <c r="M90" i="12"/>
  <c r="K90" i="12"/>
  <c r="I90" i="12"/>
  <c r="G90" i="12"/>
  <c r="Q84" i="12"/>
  <c r="O84" i="12"/>
  <c r="K84" i="12"/>
  <c r="M84" i="12"/>
  <c r="G84" i="12"/>
  <c r="I84" i="12"/>
  <c r="Q76" i="12"/>
  <c r="O76" i="12"/>
  <c r="K76" i="12"/>
  <c r="M76" i="12"/>
  <c r="I76" i="12"/>
  <c r="G76" i="12"/>
  <c r="Q72" i="12"/>
  <c r="O72" i="12"/>
  <c r="M72" i="12"/>
  <c r="K72" i="12"/>
  <c r="G72" i="12"/>
  <c r="I72" i="12"/>
  <c r="Q66" i="12"/>
  <c r="O66" i="12"/>
  <c r="M66" i="12"/>
  <c r="K66" i="12"/>
  <c r="I66" i="12"/>
  <c r="G66" i="12"/>
  <c r="Q62" i="12"/>
  <c r="O62" i="12"/>
  <c r="M62" i="12"/>
  <c r="K62" i="12"/>
  <c r="I62" i="12"/>
  <c r="G62" i="12"/>
  <c r="Q56" i="12"/>
  <c r="O56" i="12"/>
  <c r="M56" i="12"/>
  <c r="K56" i="12"/>
  <c r="G56" i="12"/>
  <c r="I56" i="12"/>
  <c r="Q50" i="12"/>
  <c r="M50" i="12"/>
  <c r="K50" i="12"/>
  <c r="O50" i="12"/>
  <c r="I50" i="12"/>
  <c r="G50" i="12"/>
  <c r="Q46" i="12"/>
  <c r="O46" i="12"/>
  <c r="M46" i="12"/>
  <c r="K46" i="12"/>
  <c r="I46" i="12"/>
  <c r="G46" i="12"/>
  <c r="Q40" i="12"/>
  <c r="O40" i="12"/>
  <c r="M40" i="12"/>
  <c r="K40" i="12"/>
  <c r="G40" i="12"/>
  <c r="I40" i="12"/>
  <c r="Q34" i="12"/>
  <c r="M34" i="12"/>
  <c r="O34" i="12"/>
  <c r="K34" i="12"/>
  <c r="I34" i="12"/>
  <c r="G34" i="12"/>
  <c r="Q28" i="12"/>
  <c r="O28" i="12"/>
  <c r="K28" i="12"/>
  <c r="M28" i="12"/>
  <c r="I28" i="12"/>
  <c r="G28" i="12"/>
  <c r="Q22" i="12"/>
  <c r="O22" i="12"/>
  <c r="M22" i="12"/>
  <c r="K22" i="12"/>
  <c r="I22" i="12"/>
  <c r="G22" i="12"/>
  <c r="Q18" i="12"/>
  <c r="M18" i="12"/>
  <c r="O18" i="12"/>
  <c r="K18" i="12"/>
  <c r="I18" i="12"/>
  <c r="G18" i="12"/>
  <c r="Q8" i="12"/>
  <c r="O8" i="12"/>
  <c r="M8" i="12"/>
  <c r="K8" i="12"/>
  <c r="G8" i="12"/>
  <c r="I8" i="12"/>
  <c r="Q263" i="15"/>
  <c r="O263" i="15"/>
  <c r="M263" i="15"/>
  <c r="I263" i="15"/>
  <c r="K263" i="15"/>
  <c r="G263" i="15"/>
  <c r="Q259" i="15"/>
  <c r="O259" i="15"/>
  <c r="M259" i="15"/>
  <c r="K259" i="15"/>
  <c r="I259" i="15"/>
  <c r="G259" i="15"/>
  <c r="Q253" i="15"/>
  <c r="M253" i="15"/>
  <c r="K253" i="15"/>
  <c r="O253" i="15"/>
  <c r="I253" i="15"/>
  <c r="G253" i="15"/>
  <c r="Q247" i="15"/>
  <c r="O247" i="15"/>
  <c r="M247" i="15"/>
  <c r="I247" i="15"/>
  <c r="K247" i="15"/>
  <c r="G247" i="15"/>
  <c r="Q241" i="15"/>
  <c r="O241" i="15"/>
  <c r="K241" i="15"/>
  <c r="I241" i="15"/>
  <c r="M241" i="15"/>
  <c r="G241" i="15"/>
  <c r="Q235" i="15"/>
  <c r="O235" i="15"/>
  <c r="M235" i="15"/>
  <c r="K235" i="15"/>
  <c r="I235" i="15"/>
  <c r="G235" i="15"/>
  <c r="Q229" i="15"/>
  <c r="O229" i="15"/>
  <c r="M229" i="15"/>
  <c r="K229" i="15"/>
  <c r="I229" i="15"/>
  <c r="G229" i="15"/>
  <c r="Q225" i="15"/>
  <c r="O225" i="15"/>
  <c r="K225" i="15"/>
  <c r="M225" i="15"/>
  <c r="I225" i="15"/>
  <c r="G225" i="15"/>
  <c r="Q219" i="15"/>
  <c r="O219" i="15"/>
  <c r="M219" i="15"/>
  <c r="K219" i="15"/>
  <c r="I219" i="15"/>
  <c r="G219" i="15"/>
  <c r="Q213" i="15"/>
  <c r="O213" i="15"/>
  <c r="M213" i="15"/>
  <c r="K213" i="15"/>
  <c r="I213" i="15"/>
  <c r="G213" i="15"/>
  <c r="Q207" i="15"/>
  <c r="O207" i="15"/>
  <c r="M207" i="15"/>
  <c r="I207" i="15"/>
  <c r="K207" i="15"/>
  <c r="G207" i="15"/>
  <c r="Q203" i="15"/>
  <c r="O203" i="15"/>
  <c r="M203" i="15"/>
  <c r="K203" i="15"/>
  <c r="I203" i="15"/>
  <c r="G203" i="15"/>
  <c r="Q195" i="15"/>
  <c r="O195" i="15"/>
  <c r="M195" i="15"/>
  <c r="K195" i="15"/>
  <c r="I195" i="15"/>
  <c r="G195" i="15"/>
  <c r="Q191" i="15"/>
  <c r="O191" i="15"/>
  <c r="M191" i="15"/>
  <c r="I191" i="15"/>
  <c r="K191" i="15"/>
  <c r="G191" i="15"/>
  <c r="Q185" i="15"/>
  <c r="O185" i="15"/>
  <c r="K185" i="15"/>
  <c r="I185" i="15"/>
  <c r="M185" i="15"/>
  <c r="G185" i="15"/>
  <c r="Q177" i="15"/>
  <c r="O177" i="15"/>
  <c r="K177" i="15"/>
  <c r="I177" i="15"/>
  <c r="M177" i="15"/>
  <c r="G177" i="15"/>
  <c r="Q171" i="15"/>
  <c r="O171" i="15"/>
  <c r="M171" i="15"/>
  <c r="K171" i="15"/>
  <c r="I171" i="15"/>
  <c r="G171" i="15"/>
  <c r="Q165" i="15"/>
  <c r="O165" i="15"/>
  <c r="M165" i="15"/>
  <c r="K165" i="15"/>
  <c r="I165" i="15"/>
  <c r="G165" i="15"/>
  <c r="Q159" i="15"/>
  <c r="O159" i="15"/>
  <c r="M159" i="15"/>
  <c r="I159" i="15"/>
  <c r="K159" i="15"/>
  <c r="G159" i="15"/>
  <c r="Q153" i="15"/>
  <c r="O153" i="15"/>
  <c r="K153" i="15"/>
  <c r="I153" i="15"/>
  <c r="G153" i="15"/>
  <c r="M153" i="15"/>
  <c r="Q147" i="15"/>
  <c r="O147" i="15"/>
  <c r="M147" i="15"/>
  <c r="K147" i="15"/>
  <c r="I147" i="15"/>
  <c r="G147" i="15"/>
  <c r="Q141" i="15"/>
  <c r="M141" i="15"/>
  <c r="K141" i="15"/>
  <c r="I141" i="15"/>
  <c r="O141" i="15"/>
  <c r="G141" i="15"/>
  <c r="Q135" i="15"/>
  <c r="O135" i="15"/>
  <c r="M135" i="15"/>
  <c r="I135" i="15"/>
  <c r="K135" i="15"/>
  <c r="G135" i="15"/>
  <c r="Q129" i="15"/>
  <c r="O129" i="15"/>
  <c r="K129" i="15"/>
  <c r="M129" i="15"/>
  <c r="I129" i="15"/>
  <c r="G129" i="15"/>
  <c r="Q123" i="15"/>
  <c r="O123" i="15"/>
  <c r="M123" i="15"/>
  <c r="K123" i="15"/>
  <c r="I123" i="15"/>
  <c r="G123" i="15"/>
  <c r="Q115" i="15"/>
  <c r="O115" i="15"/>
  <c r="M115" i="15"/>
  <c r="K115" i="15"/>
  <c r="I115" i="15"/>
  <c r="G115" i="15"/>
  <c r="Q109" i="15"/>
  <c r="O109" i="15"/>
  <c r="M109" i="15"/>
  <c r="K109" i="15"/>
  <c r="I109" i="15"/>
  <c r="G109" i="15"/>
  <c r="Q103" i="15"/>
  <c r="O103" i="15"/>
  <c r="M103" i="15"/>
  <c r="I103" i="15"/>
  <c r="K103" i="15"/>
  <c r="G103" i="15"/>
  <c r="Q97" i="15"/>
  <c r="O97" i="15"/>
  <c r="K97" i="15"/>
  <c r="M97" i="15"/>
  <c r="I97" i="15"/>
  <c r="G97" i="15"/>
  <c r="Q91" i="15"/>
  <c r="O91" i="15"/>
  <c r="M91" i="15"/>
  <c r="K91" i="15"/>
  <c r="I91" i="15"/>
  <c r="G91" i="15"/>
  <c r="Q85" i="15"/>
  <c r="O85" i="15"/>
  <c r="M85" i="15"/>
  <c r="K85" i="15"/>
  <c r="I85" i="15"/>
  <c r="G85" i="15"/>
  <c r="Q79" i="15"/>
  <c r="O79" i="15"/>
  <c r="M79" i="15"/>
  <c r="I79" i="15"/>
  <c r="K79" i="15"/>
  <c r="G79" i="15"/>
  <c r="Q71" i="15"/>
  <c r="O71" i="15"/>
  <c r="M71" i="15"/>
  <c r="I71" i="15"/>
  <c r="K71" i="15"/>
  <c r="G71" i="15"/>
  <c r="Q67" i="15"/>
  <c r="O67" i="15"/>
  <c r="M67" i="15"/>
  <c r="K67" i="15"/>
  <c r="I67" i="15"/>
  <c r="G67" i="15"/>
  <c r="Q63" i="15"/>
  <c r="O63" i="15"/>
  <c r="M63" i="15"/>
  <c r="I63" i="15"/>
  <c r="K63" i="15"/>
  <c r="G63" i="15"/>
  <c r="Q57" i="15"/>
  <c r="O57" i="15"/>
  <c r="K57" i="15"/>
  <c r="I57" i="15"/>
  <c r="M57" i="15"/>
  <c r="G57" i="15"/>
  <c r="Q51" i="15"/>
  <c r="O51" i="15"/>
  <c r="M51" i="15"/>
  <c r="K51" i="15"/>
  <c r="I51" i="15"/>
  <c r="G51" i="15"/>
  <c r="Q45" i="15"/>
  <c r="O45" i="15"/>
  <c r="M45" i="15"/>
  <c r="K45" i="15"/>
  <c r="I45" i="15"/>
  <c r="G45" i="15"/>
  <c r="Q37" i="15"/>
  <c r="O37" i="15"/>
  <c r="M37" i="15"/>
  <c r="K37" i="15"/>
  <c r="I37" i="15"/>
  <c r="G37" i="15"/>
  <c r="Q31" i="15"/>
  <c r="O31" i="15"/>
  <c r="M31" i="15"/>
  <c r="I31" i="15"/>
  <c r="K31" i="15"/>
  <c r="G31" i="15"/>
  <c r="Q27" i="15"/>
  <c r="O27" i="15"/>
  <c r="M27" i="15"/>
  <c r="K27" i="15"/>
  <c r="I27" i="15"/>
  <c r="G27" i="15"/>
  <c r="Q21" i="15"/>
  <c r="O21" i="15"/>
  <c r="M21" i="15"/>
  <c r="K21" i="15"/>
  <c r="I21" i="15"/>
  <c r="G21" i="15"/>
  <c r="Q15" i="15"/>
  <c r="O15" i="15"/>
  <c r="M15" i="15"/>
  <c r="I15" i="15"/>
  <c r="K15" i="15"/>
  <c r="G15" i="15"/>
  <c r="Q262" i="17"/>
  <c r="O262" i="17"/>
  <c r="M262" i="17"/>
  <c r="K262" i="17"/>
  <c r="I262" i="17"/>
  <c r="G262" i="17"/>
  <c r="Q256" i="17"/>
  <c r="O256" i="17"/>
  <c r="M256" i="17"/>
  <c r="K256" i="17"/>
  <c r="G256" i="17"/>
  <c r="I256" i="17"/>
  <c r="O250" i="17"/>
  <c r="M250" i="17"/>
  <c r="Q250" i="17"/>
  <c r="K250" i="17"/>
  <c r="I250" i="17"/>
  <c r="G250" i="17"/>
  <c r="Q244" i="17"/>
  <c r="O244" i="17"/>
  <c r="M244" i="17"/>
  <c r="K244" i="17"/>
  <c r="I244" i="17"/>
  <c r="G244" i="17"/>
  <c r="Q240" i="17"/>
  <c r="O240" i="17"/>
  <c r="M240" i="17"/>
  <c r="K240" i="17"/>
  <c r="G240" i="17"/>
  <c r="I240" i="17"/>
  <c r="Q236" i="17"/>
  <c r="O236" i="17"/>
  <c r="M236" i="17"/>
  <c r="K236" i="17"/>
  <c r="I236" i="17"/>
  <c r="G236" i="17"/>
  <c r="Q230" i="17"/>
  <c r="O230" i="17"/>
  <c r="M230" i="17"/>
  <c r="K230" i="17"/>
  <c r="I230" i="17"/>
  <c r="G230" i="17"/>
  <c r="Q224" i="17"/>
  <c r="O224" i="17"/>
  <c r="M224" i="17"/>
  <c r="K224" i="17"/>
  <c r="G224" i="17"/>
  <c r="I224" i="17"/>
  <c r="O218" i="17"/>
  <c r="Q218" i="17"/>
  <c r="M218" i="17"/>
  <c r="K218" i="17"/>
  <c r="I218" i="17"/>
  <c r="G218" i="17"/>
  <c r="O210" i="17"/>
  <c r="Q210" i="17"/>
  <c r="M210" i="17"/>
  <c r="K210" i="17"/>
  <c r="I210" i="17"/>
  <c r="G210" i="17"/>
  <c r="Q204" i="17"/>
  <c r="O204" i="17"/>
  <c r="M204" i="17"/>
  <c r="K204" i="17"/>
  <c r="I204" i="17"/>
  <c r="G204" i="17"/>
  <c r="Q198" i="17"/>
  <c r="O198" i="17"/>
  <c r="M198" i="17"/>
  <c r="K198" i="17"/>
  <c r="I198" i="17"/>
  <c r="G198" i="17"/>
  <c r="Q192" i="17"/>
  <c r="O192" i="17"/>
  <c r="M192" i="17"/>
  <c r="K192" i="17"/>
  <c r="G192" i="17"/>
  <c r="I192" i="17"/>
  <c r="Q188" i="17"/>
  <c r="O188" i="17"/>
  <c r="M188" i="17"/>
  <c r="K188" i="17"/>
  <c r="I188" i="17"/>
  <c r="G188" i="17"/>
  <c r="Q182" i="17"/>
  <c r="O182" i="17"/>
  <c r="M182" i="17"/>
  <c r="K182" i="17"/>
  <c r="I182" i="17"/>
  <c r="G182" i="17"/>
  <c r="Q176" i="17"/>
  <c r="O176" i="17"/>
  <c r="M176" i="17"/>
  <c r="K176" i="17"/>
  <c r="G176" i="17"/>
  <c r="I176" i="17"/>
  <c r="O170" i="17"/>
  <c r="Q170" i="17"/>
  <c r="M170" i="17"/>
  <c r="K170" i="17"/>
  <c r="I170" i="17"/>
  <c r="G170" i="17"/>
  <c r="Q166" i="17"/>
  <c r="O166" i="17"/>
  <c r="M166" i="17"/>
  <c r="K166" i="17"/>
  <c r="I166" i="17"/>
  <c r="G166" i="17"/>
  <c r="Q162" i="17"/>
  <c r="O162" i="17"/>
  <c r="M162" i="17"/>
  <c r="K162" i="17"/>
  <c r="I162" i="17"/>
  <c r="G162" i="17"/>
  <c r="Q158" i="17"/>
  <c r="O158" i="17"/>
  <c r="M158" i="17"/>
  <c r="K158" i="17"/>
  <c r="I158" i="17"/>
  <c r="G158" i="17"/>
  <c r="O154" i="17"/>
  <c r="M154" i="17"/>
  <c r="Q154" i="17"/>
  <c r="K154" i="17"/>
  <c r="I154" i="17"/>
  <c r="G154" i="17"/>
  <c r="Q148" i="17"/>
  <c r="O148" i="17"/>
  <c r="M148" i="17"/>
  <c r="K148" i="17"/>
  <c r="I148" i="17"/>
  <c r="G148" i="17"/>
  <c r="Q142" i="17"/>
  <c r="O142" i="17"/>
  <c r="M142" i="17"/>
  <c r="K142" i="17"/>
  <c r="I142" i="17"/>
  <c r="G142" i="17"/>
  <c r="Q136" i="17"/>
  <c r="O136" i="17"/>
  <c r="M136" i="17"/>
  <c r="K136" i="17"/>
  <c r="G136" i="17"/>
  <c r="I136" i="17"/>
  <c r="Q130" i="17"/>
  <c r="O130" i="17"/>
  <c r="M130" i="17"/>
  <c r="K130" i="17"/>
  <c r="I130" i="17"/>
  <c r="G130" i="17"/>
  <c r="Q124" i="17"/>
  <c r="O124" i="17"/>
  <c r="M124" i="17"/>
  <c r="K124" i="17"/>
  <c r="I124" i="17"/>
  <c r="G124" i="17"/>
  <c r="Q120" i="17"/>
  <c r="O120" i="17"/>
  <c r="M120" i="17"/>
  <c r="K120" i="17"/>
  <c r="G120" i="17"/>
  <c r="I120" i="17"/>
  <c r="O114" i="17"/>
  <c r="Q114" i="17"/>
  <c r="M114" i="17"/>
  <c r="K114" i="17"/>
  <c r="I114" i="17"/>
  <c r="G114" i="17"/>
  <c r="Q108" i="17"/>
  <c r="O108" i="17"/>
  <c r="M108" i="17"/>
  <c r="K108" i="17"/>
  <c r="I108" i="17"/>
  <c r="G108" i="17"/>
  <c r="Q102" i="17"/>
  <c r="O102" i="17"/>
  <c r="M102" i="17"/>
  <c r="K102" i="17"/>
  <c r="I102" i="17"/>
  <c r="G102" i="17"/>
  <c r="Q96" i="17"/>
  <c r="O96" i="17"/>
  <c r="M96" i="17"/>
  <c r="K96" i="17"/>
  <c r="G96" i="17"/>
  <c r="I96" i="17"/>
  <c r="Q90" i="17"/>
  <c r="O90" i="17"/>
  <c r="M90" i="17"/>
  <c r="K90" i="17"/>
  <c r="I90" i="17"/>
  <c r="G90" i="17"/>
  <c r="Q88" i="17"/>
  <c r="O88" i="17"/>
  <c r="M88" i="17"/>
  <c r="K88" i="17"/>
  <c r="G88" i="17"/>
  <c r="I88" i="17"/>
  <c r="Q82" i="17"/>
  <c r="O82" i="17"/>
  <c r="M82" i="17"/>
  <c r="K82" i="17"/>
  <c r="I82" i="17"/>
  <c r="G82" i="17"/>
  <c r="Q76" i="17"/>
  <c r="O76" i="17"/>
  <c r="M76" i="17"/>
  <c r="K76" i="17"/>
  <c r="I76" i="17"/>
  <c r="G76" i="17"/>
  <c r="Q70" i="17"/>
  <c r="O70" i="17"/>
  <c r="M70" i="17"/>
  <c r="K70" i="17"/>
  <c r="I70" i="17"/>
  <c r="G70" i="17"/>
  <c r="Q64" i="17"/>
  <c r="O64" i="17"/>
  <c r="M64" i="17"/>
  <c r="K64" i="17"/>
  <c r="G64" i="17"/>
  <c r="I64" i="17"/>
  <c r="Q60" i="17"/>
  <c r="O60" i="17"/>
  <c r="M60" i="17"/>
  <c r="K60" i="17"/>
  <c r="I60" i="17"/>
  <c r="G60" i="17"/>
  <c r="Q54" i="17"/>
  <c r="O54" i="17"/>
  <c r="M54" i="17"/>
  <c r="K54" i="17"/>
  <c r="I54" i="17"/>
  <c r="G54" i="17"/>
  <c r="Q48" i="17"/>
  <c r="O48" i="17"/>
  <c r="M48" i="17"/>
  <c r="K48" i="17"/>
  <c r="G48" i="17"/>
  <c r="I48" i="17"/>
  <c r="Q42" i="17"/>
  <c r="O42" i="17"/>
  <c r="M42" i="17"/>
  <c r="K42" i="17"/>
  <c r="I42" i="17"/>
  <c r="G42" i="17"/>
  <c r="Q36" i="17"/>
  <c r="O36" i="17"/>
  <c r="M36" i="17"/>
  <c r="K36" i="17"/>
  <c r="I36" i="17"/>
  <c r="G36" i="17"/>
  <c r="Q32" i="17"/>
  <c r="O32" i="17"/>
  <c r="M32" i="17"/>
  <c r="K32" i="17"/>
  <c r="G32" i="17"/>
  <c r="I32" i="17"/>
  <c r="Q26" i="17"/>
  <c r="O26" i="17"/>
  <c r="M26" i="17"/>
  <c r="K26" i="17"/>
  <c r="I26" i="17"/>
  <c r="G26" i="17"/>
  <c r="Q20" i="17"/>
  <c r="O20" i="17"/>
  <c r="M20" i="17"/>
  <c r="K20" i="17"/>
  <c r="I20" i="17"/>
  <c r="G20" i="17"/>
  <c r="Q16" i="17"/>
  <c r="O16" i="17"/>
  <c r="M16" i="17"/>
  <c r="K16" i="17"/>
  <c r="G16" i="17"/>
  <c r="I16" i="17"/>
  <c r="Q10" i="17"/>
  <c r="O10" i="17"/>
  <c r="M10" i="17"/>
  <c r="K10" i="17"/>
  <c r="I10" i="17"/>
  <c r="G10" i="17"/>
  <c r="Q265" i="19"/>
  <c r="O265" i="19"/>
  <c r="M265" i="19"/>
  <c r="K265" i="19"/>
  <c r="I265" i="19"/>
  <c r="G265" i="19"/>
  <c r="Q261" i="19"/>
  <c r="M261" i="19"/>
  <c r="K261" i="19"/>
  <c r="O261" i="19"/>
  <c r="G261" i="19"/>
  <c r="I261" i="19"/>
  <c r="Q255" i="19"/>
  <c r="O255" i="19"/>
  <c r="M255" i="19"/>
  <c r="I255" i="19"/>
  <c r="K255" i="19"/>
  <c r="G255" i="19"/>
  <c r="Q249" i="19"/>
  <c r="O249" i="19"/>
  <c r="M249" i="19"/>
  <c r="K249" i="19"/>
  <c r="I249" i="19"/>
  <c r="G249" i="19"/>
  <c r="Q243" i="19"/>
  <c r="O243" i="19"/>
  <c r="M243" i="19"/>
  <c r="K243" i="19"/>
  <c r="I243" i="19"/>
  <c r="G243" i="19"/>
  <c r="Q237" i="19"/>
  <c r="O237" i="19"/>
  <c r="M237" i="19"/>
  <c r="K237" i="19"/>
  <c r="G237" i="19"/>
  <c r="I237" i="19"/>
  <c r="Q231" i="19"/>
  <c r="O231" i="19"/>
  <c r="M231" i="19"/>
  <c r="I231" i="19"/>
  <c r="K231" i="19"/>
  <c r="G231" i="19"/>
  <c r="Q225" i="19"/>
  <c r="O225" i="19"/>
  <c r="M225" i="19"/>
  <c r="K225" i="19"/>
  <c r="I225" i="19"/>
  <c r="G225" i="19"/>
  <c r="Q219" i="19"/>
  <c r="O219" i="19"/>
  <c r="M219" i="19"/>
  <c r="K219" i="19"/>
  <c r="I219" i="19"/>
  <c r="G219" i="19"/>
  <c r="Q215" i="19"/>
  <c r="O215" i="19"/>
  <c r="M215" i="19"/>
  <c r="I215" i="19"/>
  <c r="K215" i="19"/>
  <c r="G215" i="19"/>
  <c r="Q209" i="19"/>
  <c r="O209" i="19"/>
  <c r="M209" i="19"/>
  <c r="K209" i="19"/>
  <c r="I209" i="19"/>
  <c r="G209" i="19"/>
  <c r="Q203" i="19"/>
  <c r="O203" i="19"/>
  <c r="M203" i="19"/>
  <c r="K203" i="19"/>
  <c r="I203" i="19"/>
  <c r="G203" i="19"/>
  <c r="Q197" i="19"/>
  <c r="M197" i="19"/>
  <c r="K197" i="19"/>
  <c r="O197" i="19"/>
  <c r="G197" i="19"/>
  <c r="I197" i="19"/>
  <c r="Q191" i="19"/>
  <c r="O191" i="19"/>
  <c r="M191" i="19"/>
  <c r="I191" i="19"/>
  <c r="K191" i="19"/>
  <c r="G191" i="19"/>
  <c r="Q185" i="19"/>
  <c r="O185" i="19"/>
  <c r="M185" i="19"/>
  <c r="K185" i="19"/>
  <c r="I185" i="19"/>
  <c r="G185" i="19"/>
  <c r="Q179" i="19"/>
  <c r="O179" i="19"/>
  <c r="M179" i="19"/>
  <c r="K179" i="19"/>
  <c r="I179" i="19"/>
  <c r="G179" i="19"/>
  <c r="Q173" i="19"/>
  <c r="O173" i="19"/>
  <c r="M173" i="19"/>
  <c r="K173" i="19"/>
  <c r="G173" i="19"/>
  <c r="I173" i="19"/>
  <c r="Q167" i="19"/>
  <c r="O167" i="19"/>
  <c r="M167" i="19"/>
  <c r="I167" i="19"/>
  <c r="K167" i="19"/>
  <c r="G167" i="19"/>
  <c r="Q163" i="19"/>
  <c r="O163" i="19"/>
  <c r="M163" i="19"/>
  <c r="K163" i="19"/>
  <c r="I163" i="19"/>
  <c r="G163" i="19"/>
  <c r="Q157" i="19"/>
  <c r="O157" i="19"/>
  <c r="M157" i="19"/>
  <c r="K157" i="19"/>
  <c r="G157" i="19"/>
  <c r="I157" i="19"/>
  <c r="Q151" i="19"/>
  <c r="O151" i="19"/>
  <c r="M151" i="19"/>
  <c r="I151" i="19"/>
  <c r="K151" i="19"/>
  <c r="G151" i="19"/>
  <c r="Q145" i="19"/>
  <c r="O145" i="19"/>
  <c r="M145" i="19"/>
  <c r="K145" i="19"/>
  <c r="I145" i="19"/>
  <c r="G145" i="19"/>
  <c r="Q139" i="19"/>
  <c r="O139" i="19"/>
  <c r="M139" i="19"/>
  <c r="K139" i="19"/>
  <c r="I139" i="19"/>
  <c r="G139" i="19"/>
  <c r="Q135" i="19"/>
  <c r="O135" i="19"/>
  <c r="M135" i="19"/>
  <c r="I135" i="19"/>
  <c r="K135" i="19"/>
  <c r="G135" i="19"/>
  <c r="Q129" i="19"/>
  <c r="O129" i="19"/>
  <c r="M129" i="19"/>
  <c r="K129" i="19"/>
  <c r="I129" i="19"/>
  <c r="G129" i="19"/>
  <c r="Q123" i="19"/>
  <c r="O123" i="19"/>
  <c r="M123" i="19"/>
  <c r="K123" i="19"/>
  <c r="I123" i="19"/>
  <c r="G123" i="19"/>
  <c r="Q117" i="19"/>
  <c r="M117" i="19"/>
  <c r="K117" i="19"/>
  <c r="O117" i="19"/>
  <c r="G117" i="19"/>
  <c r="I117" i="19"/>
  <c r="Q111" i="19"/>
  <c r="O111" i="19"/>
  <c r="M111" i="19"/>
  <c r="I111" i="19"/>
  <c r="K111" i="19"/>
  <c r="G111" i="19"/>
  <c r="Q105" i="19"/>
  <c r="O105" i="19"/>
  <c r="M105" i="19"/>
  <c r="K105" i="19"/>
  <c r="I105" i="19"/>
  <c r="G105" i="19"/>
  <c r="Q99" i="19"/>
  <c r="O99" i="19"/>
  <c r="M99" i="19"/>
  <c r="K99" i="19"/>
  <c r="I99" i="19"/>
  <c r="G99" i="19"/>
  <c r="Q95" i="19"/>
  <c r="O95" i="19"/>
  <c r="M95" i="19"/>
  <c r="I95" i="19"/>
  <c r="K95" i="19"/>
  <c r="G95" i="19"/>
  <c r="Q89" i="19"/>
  <c r="O89" i="19"/>
  <c r="K89" i="19"/>
  <c r="M89" i="19"/>
  <c r="I89" i="19"/>
  <c r="G89" i="19"/>
  <c r="Q83" i="19"/>
  <c r="O83" i="19"/>
  <c r="M83" i="19"/>
  <c r="K83" i="19"/>
  <c r="I83" i="19"/>
  <c r="G83" i="19"/>
  <c r="Q79" i="19"/>
  <c r="O79" i="19"/>
  <c r="M79" i="19"/>
  <c r="I79" i="19"/>
  <c r="K79" i="19"/>
  <c r="G79" i="19"/>
  <c r="Q73" i="19"/>
  <c r="O73" i="19"/>
  <c r="K73" i="19"/>
  <c r="M73" i="19"/>
  <c r="I73" i="19"/>
  <c r="G73" i="19"/>
  <c r="Q69" i="19"/>
  <c r="M69" i="19"/>
  <c r="K69" i="19"/>
  <c r="O69" i="19"/>
  <c r="G69" i="19"/>
  <c r="I69" i="19"/>
  <c r="Q63" i="19"/>
  <c r="O63" i="19"/>
  <c r="M63" i="19"/>
  <c r="I63" i="19"/>
  <c r="K63" i="19"/>
  <c r="G63" i="19"/>
  <c r="Q57" i="19"/>
  <c r="O57" i="19"/>
  <c r="K57" i="19"/>
  <c r="M57" i="19"/>
  <c r="I57" i="19"/>
  <c r="G57" i="19"/>
  <c r="Q51" i="19"/>
  <c r="O51" i="19"/>
  <c r="M51" i="19"/>
  <c r="K51" i="19"/>
  <c r="I51" i="19"/>
  <c r="G51" i="19"/>
  <c r="Q43" i="19"/>
  <c r="O43" i="19"/>
  <c r="M43" i="19"/>
  <c r="K43" i="19"/>
  <c r="I43" i="19"/>
  <c r="G43" i="19"/>
  <c r="Q39" i="19"/>
  <c r="O39" i="19"/>
  <c r="M39" i="19"/>
  <c r="I39" i="19"/>
  <c r="K39" i="19"/>
  <c r="G39" i="19"/>
  <c r="Q33" i="19"/>
  <c r="O33" i="19"/>
  <c r="M33" i="19"/>
  <c r="K33" i="19"/>
  <c r="I33" i="19"/>
  <c r="G33" i="19"/>
  <c r="Q27" i="19"/>
  <c r="O27" i="19"/>
  <c r="M27" i="19"/>
  <c r="K27" i="19"/>
  <c r="I27" i="19"/>
  <c r="G27" i="19"/>
  <c r="Q21" i="19"/>
  <c r="O21" i="19"/>
  <c r="M21" i="19"/>
  <c r="K21" i="19"/>
  <c r="G21" i="19"/>
  <c r="I21" i="19"/>
  <c r="Q15" i="19"/>
  <c r="O15" i="19"/>
  <c r="M15" i="19"/>
  <c r="I15" i="19"/>
  <c r="G15" i="19"/>
  <c r="K15" i="19"/>
  <c r="Q262" i="21"/>
  <c r="O262" i="21"/>
  <c r="M262" i="21"/>
  <c r="K262" i="21"/>
  <c r="I262" i="21"/>
  <c r="G262" i="21"/>
  <c r="Q256" i="21"/>
  <c r="O256" i="21"/>
  <c r="K256" i="21"/>
  <c r="G256" i="21"/>
  <c r="M256" i="21"/>
  <c r="I256" i="21"/>
  <c r="Q250" i="21"/>
  <c r="O250" i="21"/>
  <c r="M250" i="21"/>
  <c r="K250" i="21"/>
  <c r="I250" i="21"/>
  <c r="G250" i="21"/>
  <c r="Q244" i="21"/>
  <c r="O244" i="21"/>
  <c r="M244" i="21"/>
  <c r="K244" i="21"/>
  <c r="I244" i="21"/>
  <c r="G244" i="21"/>
  <c r="O238" i="21"/>
  <c r="Q238" i="21"/>
  <c r="M238" i="21"/>
  <c r="K238" i="21"/>
  <c r="I238" i="21"/>
  <c r="G238" i="21"/>
  <c r="Q234" i="21"/>
  <c r="O234" i="21"/>
  <c r="M234" i="21"/>
  <c r="K234" i="21"/>
  <c r="I234" i="21"/>
  <c r="G234" i="21"/>
  <c r="Q230" i="21"/>
  <c r="O230" i="21"/>
  <c r="M230" i="21"/>
  <c r="K230" i="21"/>
  <c r="I230" i="21"/>
  <c r="G230" i="21"/>
  <c r="Q222" i="21"/>
  <c r="O222" i="21"/>
  <c r="M222" i="21"/>
  <c r="K222" i="21"/>
  <c r="I222" i="21"/>
  <c r="G222" i="21"/>
  <c r="Q216" i="21"/>
  <c r="O216" i="21"/>
  <c r="M216" i="21"/>
  <c r="K216" i="21"/>
  <c r="G216" i="21"/>
  <c r="I216" i="21"/>
  <c r="O210" i="21"/>
  <c r="Q210" i="21"/>
  <c r="M210" i="21"/>
  <c r="K210" i="21"/>
  <c r="I210" i="21"/>
  <c r="G210" i="21"/>
  <c r="Q204" i="21"/>
  <c r="O204" i="21"/>
  <c r="K204" i="21"/>
  <c r="M204" i="21"/>
  <c r="I204" i="21"/>
  <c r="G204" i="21"/>
  <c r="Q198" i="21"/>
  <c r="O198" i="21"/>
  <c r="M198" i="21"/>
  <c r="K198" i="21"/>
  <c r="I198" i="21"/>
  <c r="G198" i="21"/>
  <c r="Q192" i="21"/>
  <c r="O192" i="21"/>
  <c r="K192" i="21"/>
  <c r="G192" i="21"/>
  <c r="M192" i="21"/>
  <c r="I192" i="21"/>
  <c r="Q188" i="21"/>
  <c r="O188" i="21"/>
  <c r="K188" i="21"/>
  <c r="M188" i="21"/>
  <c r="I188" i="21"/>
  <c r="G188" i="21"/>
  <c r="Q184" i="21"/>
  <c r="O184" i="21"/>
  <c r="M184" i="21"/>
  <c r="K184" i="21"/>
  <c r="G184" i="21"/>
  <c r="I184" i="21"/>
  <c r="Q176" i="21"/>
  <c r="O176" i="21"/>
  <c r="K176" i="21"/>
  <c r="M176" i="21"/>
  <c r="G176" i="21"/>
  <c r="I176" i="21"/>
  <c r="Q172" i="21"/>
  <c r="O172" i="21"/>
  <c r="K172" i="21"/>
  <c r="M172" i="21"/>
  <c r="I172" i="21"/>
  <c r="G172" i="21"/>
  <c r="Q166" i="21"/>
  <c r="O166" i="21"/>
  <c r="M166" i="21"/>
  <c r="K166" i="21"/>
  <c r="I166" i="21"/>
  <c r="G166" i="21"/>
  <c r="Q160" i="21"/>
  <c r="O160" i="21"/>
  <c r="K160" i="21"/>
  <c r="G160" i="21"/>
  <c r="I160" i="21"/>
  <c r="M160" i="21"/>
  <c r="Q154" i="21"/>
  <c r="O154" i="21"/>
  <c r="M154" i="21"/>
  <c r="K154" i="21"/>
  <c r="I154" i="21"/>
  <c r="G154" i="21"/>
  <c r="Q148" i="21"/>
  <c r="O148" i="21"/>
  <c r="M148" i="21"/>
  <c r="K148" i="21"/>
  <c r="I148" i="21"/>
  <c r="G148" i="21"/>
  <c r="Q142" i="21"/>
  <c r="O142" i="21"/>
  <c r="M142" i="21"/>
  <c r="K142" i="21"/>
  <c r="I142" i="21"/>
  <c r="G142" i="21"/>
  <c r="Q136" i="21"/>
  <c r="O136" i="21"/>
  <c r="M136" i="21"/>
  <c r="K136" i="21"/>
  <c r="G136" i="21"/>
  <c r="I136" i="21"/>
  <c r="Q128" i="21"/>
  <c r="O128" i="21"/>
  <c r="K128" i="21"/>
  <c r="G128" i="21"/>
  <c r="M128" i="21"/>
  <c r="I128" i="21"/>
  <c r="Q124" i="21"/>
  <c r="O124" i="21"/>
  <c r="K124" i="21"/>
  <c r="M124" i="21"/>
  <c r="I124" i="21"/>
  <c r="G124" i="21"/>
  <c r="Q118" i="21"/>
  <c r="O118" i="21"/>
  <c r="M118" i="21"/>
  <c r="K118" i="21"/>
  <c r="I118" i="21"/>
  <c r="G118" i="21"/>
  <c r="Q112" i="21"/>
  <c r="O112" i="21"/>
  <c r="K112" i="21"/>
  <c r="M112" i="21"/>
  <c r="G112" i="21"/>
  <c r="I112" i="21"/>
  <c r="O106" i="21"/>
  <c r="Q106" i="21"/>
  <c r="M106" i="21"/>
  <c r="K106" i="21"/>
  <c r="I106" i="21"/>
  <c r="G106" i="21"/>
  <c r="Q100" i="21"/>
  <c r="O100" i="21"/>
  <c r="M100" i="21"/>
  <c r="K100" i="21"/>
  <c r="I100" i="21"/>
  <c r="G100" i="21"/>
  <c r="Q94" i="21"/>
  <c r="O94" i="21"/>
  <c r="M94" i="21"/>
  <c r="K94" i="21"/>
  <c r="I94" i="21"/>
  <c r="G94" i="21"/>
  <c r="Q88" i="21"/>
  <c r="O88" i="21"/>
  <c r="M88" i="21"/>
  <c r="K88" i="21"/>
  <c r="G88" i="21"/>
  <c r="I88" i="21"/>
  <c r="Q84" i="21"/>
  <c r="O84" i="21"/>
  <c r="M84" i="21"/>
  <c r="K84" i="21"/>
  <c r="I84" i="21"/>
  <c r="G84" i="21"/>
  <c r="Q78" i="21"/>
  <c r="O78" i="21"/>
  <c r="M78" i="21"/>
  <c r="K78" i="21"/>
  <c r="I78" i="21"/>
  <c r="G78" i="21"/>
  <c r="O74" i="21"/>
  <c r="Q74" i="21"/>
  <c r="M74" i="21"/>
  <c r="K74" i="21"/>
  <c r="I74" i="21"/>
  <c r="G74" i="21"/>
  <c r="Q68" i="21"/>
  <c r="O68" i="21"/>
  <c r="M68" i="21"/>
  <c r="K68" i="21"/>
  <c r="I68" i="21"/>
  <c r="G68" i="21"/>
  <c r="Q62" i="21"/>
  <c r="O62" i="21"/>
  <c r="M62" i="21"/>
  <c r="K62" i="21"/>
  <c r="I62" i="21"/>
  <c r="G62" i="21"/>
  <c r="Q56" i="21"/>
  <c r="O56" i="21"/>
  <c r="M56" i="21"/>
  <c r="K56" i="21"/>
  <c r="G56" i="21"/>
  <c r="I56" i="21"/>
  <c r="O50" i="21"/>
  <c r="Q50" i="21"/>
  <c r="M50" i="21"/>
  <c r="K50" i="21"/>
  <c r="I50" i="21"/>
  <c r="G50" i="21"/>
  <c r="Q44" i="21"/>
  <c r="O44" i="21"/>
  <c r="K44" i="21"/>
  <c r="M44" i="21"/>
  <c r="I44" i="21"/>
  <c r="G44" i="21"/>
  <c r="Q38" i="21"/>
  <c r="O38" i="21"/>
  <c r="M38" i="21"/>
  <c r="K38" i="21"/>
  <c r="I38" i="21"/>
  <c r="G38" i="21"/>
  <c r="O34" i="21"/>
  <c r="Q34" i="21"/>
  <c r="M34" i="21"/>
  <c r="K34" i="21"/>
  <c r="I34" i="21"/>
  <c r="G34" i="21"/>
  <c r="Q28" i="21"/>
  <c r="O28" i="21"/>
  <c r="K28" i="21"/>
  <c r="M28" i="21"/>
  <c r="I28" i="21"/>
  <c r="G28" i="21"/>
  <c r="Q22" i="21"/>
  <c r="O22" i="21"/>
  <c r="M22" i="21"/>
  <c r="K22" i="21"/>
  <c r="I22" i="21"/>
  <c r="G22" i="21"/>
  <c r="Q16" i="21"/>
  <c r="O16" i="21"/>
  <c r="K16" i="21"/>
  <c r="G16" i="21"/>
  <c r="M16" i="21"/>
  <c r="I16" i="21"/>
  <c r="Q12" i="21"/>
  <c r="O12" i="21"/>
  <c r="K12" i="21"/>
  <c r="M12" i="21"/>
  <c r="I12" i="21"/>
  <c r="G12" i="21"/>
  <c r="Q267" i="23"/>
  <c r="O267" i="23"/>
  <c r="M267" i="23"/>
  <c r="K267" i="23"/>
  <c r="I267" i="23"/>
  <c r="G267" i="23"/>
  <c r="Q261" i="23"/>
  <c r="O261" i="23"/>
  <c r="M261" i="23"/>
  <c r="K261" i="23"/>
  <c r="G261" i="23"/>
  <c r="I261" i="23"/>
  <c r="O255" i="23"/>
  <c r="Q255" i="23"/>
  <c r="M255" i="23"/>
  <c r="I255" i="23"/>
  <c r="K255" i="23"/>
  <c r="G255" i="23"/>
  <c r="Q247" i="23"/>
  <c r="O247" i="23"/>
  <c r="M247" i="23"/>
  <c r="I247" i="23"/>
  <c r="K247" i="23"/>
  <c r="G247" i="23"/>
  <c r="Q241" i="23"/>
  <c r="O241" i="23"/>
  <c r="M241" i="23"/>
  <c r="K241" i="23"/>
  <c r="I241" i="23"/>
  <c r="G241" i="23"/>
  <c r="Q235" i="23"/>
  <c r="O235" i="23"/>
  <c r="M235" i="23"/>
  <c r="K235" i="23"/>
  <c r="I235" i="23"/>
  <c r="G235" i="23"/>
  <c r="Q229" i="23"/>
  <c r="O229" i="23"/>
  <c r="M229" i="23"/>
  <c r="K229" i="23"/>
  <c r="G229" i="23"/>
  <c r="I229" i="23"/>
  <c r="Q225" i="23"/>
  <c r="O225" i="23"/>
  <c r="M225" i="23"/>
  <c r="K225" i="23"/>
  <c r="I225" i="23"/>
  <c r="G225" i="23"/>
  <c r="Q219" i="23"/>
  <c r="O219" i="23"/>
  <c r="M219" i="23"/>
  <c r="K219" i="23"/>
  <c r="I219" i="23"/>
  <c r="G219" i="23"/>
  <c r="Q215" i="23"/>
  <c r="O215" i="23"/>
  <c r="M215" i="23"/>
  <c r="I215" i="23"/>
  <c r="K215" i="23"/>
  <c r="G215" i="23"/>
  <c r="Q209" i="23"/>
  <c r="O209" i="23"/>
  <c r="M209" i="23"/>
  <c r="K209" i="23"/>
  <c r="I209" i="23"/>
  <c r="G209" i="23"/>
  <c r="Q203" i="23"/>
  <c r="O203" i="23"/>
  <c r="M203" i="23"/>
  <c r="K203" i="23"/>
  <c r="I203" i="23"/>
  <c r="G203" i="23"/>
  <c r="Q197" i="23"/>
  <c r="O197" i="23"/>
  <c r="M197" i="23"/>
  <c r="K197" i="23"/>
  <c r="G197" i="23"/>
  <c r="I197" i="23"/>
  <c r="Q189" i="23"/>
  <c r="M189" i="23"/>
  <c r="K189" i="23"/>
  <c r="O189" i="23"/>
  <c r="G189" i="23"/>
  <c r="I189" i="23"/>
  <c r="Q183" i="23"/>
  <c r="O183" i="23"/>
  <c r="M183" i="23"/>
  <c r="I183" i="23"/>
  <c r="K183" i="23"/>
  <c r="G183" i="23"/>
  <c r="Q177" i="23"/>
  <c r="O177" i="23"/>
  <c r="M177" i="23"/>
  <c r="K177" i="23"/>
  <c r="I177" i="23"/>
  <c r="G177" i="23"/>
  <c r="Q173" i="23"/>
  <c r="M173" i="23"/>
  <c r="K173" i="23"/>
  <c r="O173" i="23"/>
  <c r="G173" i="23"/>
  <c r="I173" i="23"/>
  <c r="Q167" i="23"/>
  <c r="O167" i="23"/>
  <c r="M167" i="23"/>
  <c r="I167" i="23"/>
  <c r="K167" i="23"/>
  <c r="G167" i="23"/>
  <c r="Q161" i="23"/>
  <c r="O161" i="23"/>
  <c r="M161" i="23"/>
  <c r="K161" i="23"/>
  <c r="I161" i="23"/>
  <c r="G161" i="23"/>
  <c r="Q155" i="23"/>
  <c r="O155" i="23"/>
  <c r="M155" i="23"/>
  <c r="K155" i="23"/>
  <c r="I155" i="23"/>
  <c r="G155" i="23"/>
  <c r="Q149" i="23"/>
  <c r="O149" i="23"/>
  <c r="M149" i="23"/>
  <c r="K149" i="23"/>
  <c r="G149" i="23"/>
  <c r="I149" i="23"/>
  <c r="Q145" i="23"/>
  <c r="O145" i="23"/>
  <c r="M145" i="23"/>
  <c r="K145" i="23"/>
  <c r="I145" i="23"/>
  <c r="G145" i="23"/>
  <c r="Q139" i="23"/>
  <c r="O139" i="23"/>
  <c r="M139" i="23"/>
  <c r="K139" i="23"/>
  <c r="I139" i="23"/>
  <c r="G139" i="23"/>
  <c r="Q133" i="23"/>
  <c r="O133" i="23"/>
  <c r="M133" i="23"/>
  <c r="K133" i="23"/>
  <c r="G133" i="23"/>
  <c r="I133" i="23"/>
  <c r="O127" i="23"/>
  <c r="Q127" i="23"/>
  <c r="M127" i="23"/>
  <c r="I127" i="23"/>
  <c r="K127" i="23"/>
  <c r="G127" i="23"/>
  <c r="Q121" i="23"/>
  <c r="O121" i="23"/>
  <c r="M121" i="23"/>
  <c r="K121" i="23"/>
  <c r="I121" i="23"/>
  <c r="G121" i="23"/>
  <c r="Q115" i="23"/>
  <c r="O115" i="23"/>
  <c r="M115" i="23"/>
  <c r="K115" i="23"/>
  <c r="I115" i="23"/>
  <c r="G115" i="23"/>
  <c r="Q109" i="23"/>
  <c r="M109" i="23"/>
  <c r="K109" i="23"/>
  <c r="O109" i="23"/>
  <c r="G109" i="23"/>
  <c r="I109" i="23"/>
  <c r="Q105" i="23"/>
  <c r="O105" i="23"/>
  <c r="M105" i="23"/>
  <c r="K105" i="23"/>
  <c r="I105" i="23"/>
  <c r="G105" i="23"/>
  <c r="Q101" i="23"/>
  <c r="O101" i="23"/>
  <c r="M101" i="23"/>
  <c r="K101" i="23"/>
  <c r="G101" i="23"/>
  <c r="I101" i="23"/>
  <c r="Q93" i="23"/>
  <c r="M93" i="23"/>
  <c r="O93" i="23"/>
  <c r="K93" i="23"/>
  <c r="G93" i="23"/>
  <c r="I93" i="23"/>
  <c r="Q89" i="23"/>
  <c r="O89" i="23"/>
  <c r="M89" i="23"/>
  <c r="K89" i="23"/>
  <c r="I89" i="23"/>
  <c r="G89" i="23"/>
  <c r="Q85" i="23"/>
  <c r="O85" i="23"/>
  <c r="M85" i="23"/>
  <c r="K85" i="23"/>
  <c r="G85" i="23"/>
  <c r="I85" i="23"/>
  <c r="O79" i="23"/>
  <c r="Q79" i="23"/>
  <c r="M79" i="23"/>
  <c r="I79" i="23"/>
  <c r="K79" i="23"/>
  <c r="G79" i="23"/>
  <c r="Q71" i="23"/>
  <c r="O71" i="23"/>
  <c r="M71" i="23"/>
  <c r="I71" i="23"/>
  <c r="K71" i="23"/>
  <c r="G71" i="23"/>
  <c r="Q65" i="23"/>
  <c r="O65" i="23"/>
  <c r="M65" i="23"/>
  <c r="K65" i="23"/>
  <c r="I65" i="23"/>
  <c r="G65" i="23"/>
  <c r="Q59" i="23"/>
  <c r="O59" i="23"/>
  <c r="M59" i="23"/>
  <c r="K59" i="23"/>
  <c r="I59" i="23"/>
  <c r="G59" i="23"/>
  <c r="Q53" i="23"/>
  <c r="O53" i="23"/>
  <c r="M53" i="23"/>
  <c r="K53" i="23"/>
  <c r="G53" i="23"/>
  <c r="I53" i="23"/>
  <c r="Q47" i="23"/>
  <c r="O47" i="23"/>
  <c r="M47" i="23"/>
  <c r="I47" i="23"/>
  <c r="K47" i="23"/>
  <c r="G47" i="23"/>
  <c r="Q41" i="23"/>
  <c r="O41" i="23"/>
  <c r="M41" i="23"/>
  <c r="K41" i="23"/>
  <c r="I41" i="23"/>
  <c r="G41" i="23"/>
  <c r="Q37" i="23"/>
  <c r="O37" i="23"/>
  <c r="M37" i="23"/>
  <c r="K37" i="23"/>
  <c r="G37" i="23"/>
  <c r="I37" i="23"/>
  <c r="Q31" i="23"/>
  <c r="O31" i="23"/>
  <c r="M31" i="23"/>
  <c r="I31" i="23"/>
  <c r="K31" i="23"/>
  <c r="G31" i="23"/>
  <c r="Q25" i="23"/>
  <c r="O25" i="23"/>
  <c r="M25" i="23"/>
  <c r="K25" i="23"/>
  <c r="I25" i="23"/>
  <c r="G25" i="23"/>
  <c r="Q19" i="23"/>
  <c r="O19" i="23"/>
  <c r="M19" i="23"/>
  <c r="K19" i="23"/>
  <c r="I19" i="23"/>
  <c r="G19" i="23"/>
  <c r="Q262" i="25"/>
  <c r="O262" i="25"/>
  <c r="M262" i="25"/>
  <c r="K262" i="25"/>
  <c r="I262" i="25"/>
  <c r="G262" i="25"/>
  <c r="Q258" i="25"/>
  <c r="O258" i="25"/>
  <c r="M258" i="25"/>
  <c r="K258" i="25"/>
  <c r="I258" i="25"/>
  <c r="G258" i="25"/>
  <c r="Q252" i="25"/>
  <c r="O252" i="25"/>
  <c r="M252" i="25"/>
  <c r="K252" i="25"/>
  <c r="I252" i="25"/>
  <c r="G252" i="25"/>
  <c r="Q246" i="25"/>
  <c r="O246" i="25"/>
  <c r="M246" i="25"/>
  <c r="K246" i="25"/>
  <c r="I246" i="25"/>
  <c r="G246" i="25"/>
  <c r="Q240" i="25"/>
  <c r="O240" i="25"/>
  <c r="M240" i="25"/>
  <c r="K240" i="25"/>
  <c r="G240" i="25"/>
  <c r="I240" i="25"/>
  <c r="Q232" i="25"/>
  <c r="O232" i="25"/>
  <c r="M232" i="25"/>
  <c r="G232" i="25"/>
  <c r="K232" i="25"/>
  <c r="I232" i="25"/>
  <c r="Q226" i="25"/>
  <c r="O226" i="25"/>
  <c r="M226" i="25"/>
  <c r="K226" i="25"/>
  <c r="I226" i="25"/>
  <c r="G226" i="25"/>
  <c r="Q220" i="25"/>
  <c r="O220" i="25"/>
  <c r="M220" i="25"/>
  <c r="K220" i="25"/>
  <c r="I220" i="25"/>
  <c r="G220" i="25"/>
  <c r="Q216" i="25"/>
  <c r="O216" i="25"/>
  <c r="G216" i="25"/>
  <c r="K216" i="25"/>
  <c r="I216" i="25"/>
  <c r="M216" i="25"/>
  <c r="Q212" i="25"/>
  <c r="O212" i="25"/>
  <c r="K212" i="25"/>
  <c r="M212" i="25"/>
  <c r="I212" i="25"/>
  <c r="G212" i="25"/>
  <c r="Q206" i="25"/>
  <c r="O206" i="25"/>
  <c r="M206" i="25"/>
  <c r="K206" i="25"/>
  <c r="I206" i="25"/>
  <c r="G206" i="25"/>
  <c r="Q200" i="25"/>
  <c r="O200" i="25"/>
  <c r="G200" i="25"/>
  <c r="M200" i="25"/>
  <c r="I200" i="25"/>
  <c r="K200" i="25"/>
  <c r="Q196" i="25"/>
  <c r="O196" i="25"/>
  <c r="K196" i="25"/>
  <c r="M196" i="25"/>
  <c r="I196" i="25"/>
  <c r="G196" i="25"/>
  <c r="Q190" i="25"/>
  <c r="O190" i="25"/>
  <c r="M190" i="25"/>
  <c r="K190" i="25"/>
  <c r="I190" i="25"/>
  <c r="G190" i="25"/>
  <c r="Q184" i="25"/>
  <c r="O184" i="25"/>
  <c r="K184" i="25"/>
  <c r="G184" i="25"/>
  <c r="M184" i="25"/>
  <c r="I184" i="25"/>
  <c r="Q178" i="25"/>
  <c r="O178" i="25"/>
  <c r="M178" i="25"/>
  <c r="K178" i="25"/>
  <c r="I178" i="25"/>
  <c r="G178" i="25"/>
  <c r="Q172" i="25"/>
  <c r="O172" i="25"/>
  <c r="M172" i="25"/>
  <c r="K172" i="25"/>
  <c r="I172" i="25"/>
  <c r="G172" i="25"/>
  <c r="Q166" i="25"/>
  <c r="O166" i="25"/>
  <c r="M166" i="25"/>
  <c r="K166" i="25"/>
  <c r="I166" i="25"/>
  <c r="G166" i="25"/>
  <c r="Q158" i="25"/>
  <c r="O158" i="25"/>
  <c r="M158" i="25"/>
  <c r="K158" i="25"/>
  <c r="I158" i="25"/>
  <c r="G158" i="25"/>
  <c r="Q154" i="25"/>
  <c r="O154" i="25"/>
  <c r="M154" i="25"/>
  <c r="K154" i="25"/>
  <c r="I154" i="25"/>
  <c r="G154" i="25"/>
  <c r="Q150" i="25"/>
  <c r="O150" i="25"/>
  <c r="M150" i="25"/>
  <c r="K150" i="25"/>
  <c r="I150" i="25"/>
  <c r="G150" i="25"/>
  <c r="Q144" i="25"/>
  <c r="O144" i="25"/>
  <c r="M144" i="25"/>
  <c r="K144" i="25"/>
  <c r="G144" i="25"/>
  <c r="I144" i="25"/>
  <c r="Q138" i="25"/>
  <c r="O138" i="25"/>
  <c r="M138" i="25"/>
  <c r="K138" i="25"/>
  <c r="I138" i="25"/>
  <c r="G138" i="25"/>
  <c r="Q134" i="25"/>
  <c r="O134" i="25"/>
  <c r="M134" i="25"/>
  <c r="K134" i="25"/>
  <c r="I134" i="25"/>
  <c r="G134" i="25"/>
  <c r="Q130" i="25"/>
  <c r="O130" i="25"/>
  <c r="M130" i="25"/>
  <c r="K130" i="25"/>
  <c r="I130" i="25"/>
  <c r="G130" i="25"/>
  <c r="Q126" i="25"/>
  <c r="O126" i="25"/>
  <c r="M126" i="25"/>
  <c r="K126" i="25"/>
  <c r="I126" i="25"/>
  <c r="G126" i="25"/>
  <c r="Q122" i="25"/>
  <c r="O122" i="25"/>
  <c r="M122" i="25"/>
  <c r="K122" i="25"/>
  <c r="I122" i="25"/>
  <c r="G122" i="25"/>
  <c r="Q118" i="25"/>
  <c r="O118" i="25"/>
  <c r="M118" i="25"/>
  <c r="K118" i="25"/>
  <c r="I118" i="25"/>
  <c r="G118" i="25"/>
  <c r="Q112" i="25"/>
  <c r="O112" i="25"/>
  <c r="M112" i="25"/>
  <c r="K112" i="25"/>
  <c r="G112" i="25"/>
  <c r="I112" i="25"/>
  <c r="Q108" i="25"/>
  <c r="O108" i="25"/>
  <c r="M108" i="25"/>
  <c r="K108" i="25"/>
  <c r="I108" i="25"/>
  <c r="G108" i="25"/>
  <c r="Q104" i="25"/>
  <c r="O104" i="25"/>
  <c r="M104" i="25"/>
  <c r="G104" i="25"/>
  <c r="K104" i="25"/>
  <c r="I104" i="25"/>
  <c r="Q100" i="25"/>
  <c r="O100" i="25"/>
  <c r="K100" i="25"/>
  <c r="M100" i="25"/>
  <c r="I100" i="25"/>
  <c r="G100" i="25"/>
  <c r="Q96" i="25"/>
  <c r="O96" i="25"/>
  <c r="M96" i="25"/>
  <c r="K96" i="25"/>
  <c r="G96" i="25"/>
  <c r="I96" i="25"/>
  <c r="Q92" i="25"/>
  <c r="O92" i="25"/>
  <c r="M92" i="25"/>
  <c r="K92" i="25"/>
  <c r="I92" i="25"/>
  <c r="G92" i="25"/>
  <c r="Q88" i="25"/>
  <c r="O88" i="25"/>
  <c r="G88" i="25"/>
  <c r="K88" i="25"/>
  <c r="I88" i="25"/>
  <c r="M88" i="25"/>
  <c r="Q84" i="25"/>
  <c r="O84" i="25"/>
  <c r="K84" i="25"/>
  <c r="M84" i="25"/>
  <c r="I84" i="25"/>
  <c r="G84" i="25"/>
  <c r="Q80" i="25"/>
  <c r="O80" i="25"/>
  <c r="M80" i="25"/>
  <c r="K80" i="25"/>
  <c r="G80" i="25"/>
  <c r="I80" i="25"/>
  <c r="Q76" i="25"/>
  <c r="O76" i="25"/>
  <c r="M76" i="25"/>
  <c r="K76" i="25"/>
  <c r="I76" i="25"/>
  <c r="G76" i="25"/>
  <c r="Q72" i="25"/>
  <c r="O72" i="25"/>
  <c r="K72" i="25"/>
  <c r="G72" i="25"/>
  <c r="M72" i="25"/>
  <c r="I72" i="25"/>
  <c r="Q68" i="25"/>
  <c r="O68" i="25"/>
  <c r="K68" i="25"/>
  <c r="M68" i="25"/>
  <c r="I68" i="25"/>
  <c r="G68" i="25"/>
  <c r="Q64" i="25"/>
  <c r="O64" i="25"/>
  <c r="M64" i="25"/>
  <c r="K64" i="25"/>
  <c r="G64" i="25"/>
  <c r="I64" i="25"/>
  <c r="Q60" i="25"/>
  <c r="O60" i="25"/>
  <c r="M60" i="25"/>
  <c r="K60" i="25"/>
  <c r="I60" i="25"/>
  <c r="G60" i="25"/>
  <c r="Q56" i="25"/>
  <c r="O56" i="25"/>
  <c r="K56" i="25"/>
  <c r="G56" i="25"/>
  <c r="M56" i="25"/>
  <c r="I56" i="25"/>
  <c r="Q52" i="25"/>
  <c r="O52" i="25"/>
  <c r="K52" i="25"/>
  <c r="M52" i="25"/>
  <c r="I52" i="25"/>
  <c r="G52" i="25"/>
  <c r="Q48" i="25"/>
  <c r="O48" i="25"/>
  <c r="M48" i="25"/>
  <c r="K48" i="25"/>
  <c r="G48" i="25"/>
  <c r="I48" i="25"/>
  <c r="Q44" i="25"/>
  <c r="O44" i="25"/>
  <c r="M44" i="25"/>
  <c r="K44" i="25"/>
  <c r="I44" i="25"/>
  <c r="G44" i="25"/>
  <c r="Q40" i="25"/>
  <c r="O40" i="25"/>
  <c r="K40" i="25"/>
  <c r="M40" i="25"/>
  <c r="G40" i="25"/>
  <c r="I40" i="25"/>
  <c r="Q36" i="25"/>
  <c r="O36" i="25"/>
  <c r="K36" i="25"/>
  <c r="M36" i="25"/>
  <c r="I36" i="25"/>
  <c r="G36" i="25"/>
  <c r="Q32" i="25"/>
  <c r="O32" i="25"/>
  <c r="M32" i="25"/>
  <c r="K32" i="25"/>
  <c r="G32" i="25"/>
  <c r="I32" i="25"/>
  <c r="Q28" i="25"/>
  <c r="O28" i="25"/>
  <c r="M28" i="25"/>
  <c r="K28" i="25"/>
  <c r="I28" i="25"/>
  <c r="G28" i="25"/>
  <c r="Q26" i="25"/>
  <c r="O26" i="25"/>
  <c r="M26" i="25"/>
  <c r="K26" i="25"/>
  <c r="I26" i="25"/>
  <c r="G26" i="25"/>
  <c r="Q22" i="25"/>
  <c r="O22" i="25"/>
  <c r="M22" i="25"/>
  <c r="K22" i="25"/>
  <c r="I22" i="25"/>
  <c r="G22" i="25"/>
  <c r="Q18" i="25"/>
  <c r="O18" i="25"/>
  <c r="M18" i="25"/>
  <c r="K18" i="25"/>
  <c r="I18" i="25"/>
  <c r="G18" i="25"/>
  <c r="Q14" i="25"/>
  <c r="O14" i="25"/>
  <c r="M14" i="25"/>
  <c r="K14" i="25"/>
  <c r="I14" i="25"/>
  <c r="G14" i="25"/>
  <c r="Q8" i="25"/>
  <c r="O8" i="25"/>
  <c r="K8" i="25"/>
  <c r="G8" i="25"/>
  <c r="M8" i="25"/>
  <c r="I8" i="25"/>
  <c r="Q265" i="27"/>
  <c r="O265" i="27"/>
  <c r="M265" i="27"/>
  <c r="I265" i="27"/>
  <c r="G265" i="27"/>
  <c r="K265" i="27"/>
  <c r="Q261" i="27"/>
  <c r="O261" i="27"/>
  <c r="M261" i="27"/>
  <c r="K261" i="27"/>
  <c r="G261" i="27"/>
  <c r="I261" i="27"/>
  <c r="Q257" i="27"/>
  <c r="O257" i="27"/>
  <c r="M257" i="27"/>
  <c r="K257" i="27"/>
  <c r="I257" i="27"/>
  <c r="G257" i="27"/>
  <c r="Q255" i="27"/>
  <c r="O255" i="27"/>
  <c r="M255" i="27"/>
  <c r="K255" i="27"/>
  <c r="I255" i="27"/>
  <c r="G255" i="27"/>
  <c r="Q251" i="27"/>
  <c r="O251" i="27"/>
  <c r="M251" i="27"/>
  <c r="K251" i="27"/>
  <c r="I251" i="27"/>
  <c r="G251" i="27"/>
  <c r="O247" i="27"/>
  <c r="Q247" i="27"/>
  <c r="M247" i="27"/>
  <c r="K247" i="27"/>
  <c r="I247" i="27"/>
  <c r="G247" i="27"/>
  <c r="O243" i="27"/>
  <c r="Q243" i="27"/>
  <c r="M243" i="27"/>
  <c r="K243" i="27"/>
  <c r="I243" i="27"/>
  <c r="G243" i="27"/>
  <c r="Q239" i="27"/>
  <c r="O239" i="27"/>
  <c r="M239" i="27"/>
  <c r="K239" i="27"/>
  <c r="I239" i="27"/>
  <c r="G239" i="27"/>
  <c r="Q235" i="27"/>
  <c r="O235" i="27"/>
  <c r="M235" i="27"/>
  <c r="K235" i="27"/>
  <c r="I235" i="27"/>
  <c r="G235" i="27"/>
  <c r="Q233" i="27"/>
  <c r="O233" i="27"/>
  <c r="M233" i="27"/>
  <c r="I233" i="27"/>
  <c r="G233" i="27"/>
  <c r="K233" i="27"/>
  <c r="O227" i="27"/>
  <c r="Q227" i="27"/>
  <c r="M227" i="27"/>
  <c r="K227" i="27"/>
  <c r="I227" i="27"/>
  <c r="G227" i="27"/>
  <c r="Q221" i="27"/>
  <c r="O221" i="27"/>
  <c r="M221" i="27"/>
  <c r="G221" i="27"/>
  <c r="K221" i="27"/>
  <c r="I221" i="27"/>
  <c r="O215" i="27"/>
  <c r="Q215" i="27"/>
  <c r="M215" i="27"/>
  <c r="K215" i="27"/>
  <c r="I215" i="27"/>
  <c r="G215" i="27"/>
  <c r="O211" i="27"/>
  <c r="Q211" i="27"/>
  <c r="M211" i="27"/>
  <c r="K211" i="27"/>
  <c r="I211" i="27"/>
  <c r="G211" i="27"/>
  <c r="Q205" i="27"/>
  <c r="O205" i="27"/>
  <c r="M205" i="27"/>
  <c r="G205" i="27"/>
  <c r="K205" i="27"/>
  <c r="I205" i="27"/>
  <c r="Q197" i="27"/>
  <c r="O197" i="27"/>
  <c r="M197" i="27"/>
  <c r="K197" i="27"/>
  <c r="G197" i="27"/>
  <c r="I197" i="27"/>
  <c r="Q191" i="27"/>
  <c r="O191" i="27"/>
  <c r="M191" i="27"/>
  <c r="K191" i="27"/>
  <c r="I191" i="27"/>
  <c r="G191" i="27"/>
  <c r="Q185" i="27"/>
  <c r="O185" i="27"/>
  <c r="M185" i="27"/>
  <c r="I185" i="27"/>
  <c r="G185" i="27"/>
  <c r="K185" i="27"/>
  <c r="O179" i="27"/>
  <c r="Q179" i="27"/>
  <c r="M179" i="27"/>
  <c r="K179" i="27"/>
  <c r="I179" i="27"/>
  <c r="G179" i="27"/>
  <c r="Q173" i="27"/>
  <c r="O173" i="27"/>
  <c r="M173" i="27"/>
  <c r="G173" i="27"/>
  <c r="I173" i="27"/>
  <c r="K173" i="27"/>
  <c r="Q169" i="27"/>
  <c r="O169" i="27"/>
  <c r="M169" i="27"/>
  <c r="I169" i="27"/>
  <c r="G169" i="27"/>
  <c r="K169" i="27"/>
  <c r="O163" i="27"/>
  <c r="Q163" i="27"/>
  <c r="M163" i="27"/>
  <c r="K163" i="27"/>
  <c r="I163" i="27"/>
  <c r="G163" i="27"/>
  <c r="Q157" i="27"/>
  <c r="O157" i="27"/>
  <c r="M157" i="27"/>
  <c r="G157" i="27"/>
  <c r="K157" i="27"/>
  <c r="I157" i="27"/>
  <c r="O151" i="27"/>
  <c r="Q151" i="27"/>
  <c r="M151" i="27"/>
  <c r="K151" i="27"/>
  <c r="I151" i="27"/>
  <c r="G151" i="27"/>
  <c r="Q145" i="27"/>
  <c r="O145" i="27"/>
  <c r="M145" i="27"/>
  <c r="K145" i="27"/>
  <c r="I145" i="27"/>
  <c r="G145" i="27"/>
  <c r="Q139" i="27"/>
  <c r="O139" i="27"/>
  <c r="M139" i="27"/>
  <c r="K139" i="27"/>
  <c r="I139" i="27"/>
  <c r="G139" i="27"/>
  <c r="O135" i="27"/>
  <c r="Q135" i="27"/>
  <c r="M135" i="27"/>
  <c r="K135" i="27"/>
  <c r="I135" i="27"/>
  <c r="G135" i="27"/>
  <c r="Q129" i="27"/>
  <c r="O129" i="27"/>
  <c r="M129" i="27"/>
  <c r="K129" i="27"/>
  <c r="I129" i="27"/>
  <c r="G129" i="27"/>
  <c r="Q123" i="27"/>
  <c r="O123" i="27"/>
  <c r="M123" i="27"/>
  <c r="K123" i="27"/>
  <c r="I123" i="27"/>
  <c r="G123" i="27"/>
  <c r="Q117" i="27"/>
  <c r="M117" i="27"/>
  <c r="O117" i="27"/>
  <c r="K117" i="27"/>
  <c r="G117" i="27"/>
  <c r="I117" i="27"/>
  <c r="Q111" i="27"/>
  <c r="O111" i="27"/>
  <c r="M111" i="27"/>
  <c r="K111" i="27"/>
  <c r="I111" i="27"/>
  <c r="G111" i="27"/>
  <c r="Q105" i="27"/>
  <c r="O105" i="27"/>
  <c r="M105" i="27"/>
  <c r="I105" i="27"/>
  <c r="G105" i="27"/>
  <c r="K105" i="27"/>
  <c r="Q97" i="27"/>
  <c r="O97" i="27"/>
  <c r="M97" i="27"/>
  <c r="K97" i="27"/>
  <c r="I97" i="27"/>
  <c r="G97" i="27"/>
  <c r="Q91" i="27"/>
  <c r="O91" i="27"/>
  <c r="M91" i="27"/>
  <c r="K91" i="27"/>
  <c r="I91" i="27"/>
  <c r="G91" i="27"/>
  <c r="Q85" i="27"/>
  <c r="M85" i="27"/>
  <c r="O85" i="27"/>
  <c r="K85" i="27"/>
  <c r="G85" i="27"/>
  <c r="I85" i="27"/>
  <c r="Q79" i="27"/>
  <c r="O79" i="27"/>
  <c r="M79" i="27"/>
  <c r="I79" i="27"/>
  <c r="K79" i="27"/>
  <c r="G79" i="27"/>
  <c r="Q73" i="27"/>
  <c r="O73" i="27"/>
  <c r="M73" i="27"/>
  <c r="K73" i="27"/>
  <c r="I73" i="27"/>
  <c r="G73" i="27"/>
  <c r="O67" i="27"/>
  <c r="Q67" i="27"/>
  <c r="M67" i="27"/>
  <c r="K67" i="27"/>
  <c r="I67" i="27"/>
  <c r="G67" i="27"/>
  <c r="Q63" i="27"/>
  <c r="O63" i="27"/>
  <c r="M63" i="27"/>
  <c r="I63" i="27"/>
  <c r="K63" i="27"/>
  <c r="G63" i="27"/>
  <c r="Q59" i="27"/>
  <c r="O59" i="27"/>
  <c r="M59" i="27"/>
  <c r="K59" i="27"/>
  <c r="I59" i="27"/>
  <c r="G59" i="27"/>
  <c r="Q53" i="27"/>
  <c r="M53" i="27"/>
  <c r="O53" i="27"/>
  <c r="K53" i="27"/>
  <c r="G53" i="27"/>
  <c r="I53" i="27"/>
  <c r="Q47" i="27"/>
  <c r="O47" i="27"/>
  <c r="M47" i="27"/>
  <c r="I47" i="27"/>
  <c r="K47" i="27"/>
  <c r="G47" i="27"/>
  <c r="Q41" i="27"/>
  <c r="O41" i="27"/>
  <c r="M41" i="27"/>
  <c r="I41" i="27"/>
  <c r="G41" i="27"/>
  <c r="K41" i="27"/>
  <c r="Q33" i="27"/>
  <c r="O33" i="27"/>
  <c r="M33" i="27"/>
  <c r="K33" i="27"/>
  <c r="I33" i="27"/>
  <c r="G33" i="27"/>
  <c r="Q27" i="27"/>
  <c r="O27" i="27"/>
  <c r="M27" i="27"/>
  <c r="K27" i="27"/>
  <c r="I27" i="27"/>
  <c r="G27" i="27"/>
  <c r="O23" i="27"/>
  <c r="Q23" i="27"/>
  <c r="M23" i="27"/>
  <c r="K23" i="27"/>
  <c r="I23" i="27"/>
  <c r="G23" i="27"/>
  <c r="Q17" i="27"/>
  <c r="O17" i="27"/>
  <c r="M17" i="27"/>
  <c r="K17" i="27"/>
  <c r="I17" i="27"/>
  <c r="G17" i="27"/>
  <c r="Q13" i="27"/>
  <c r="O13" i="27"/>
  <c r="M13" i="27"/>
  <c r="K13" i="27"/>
  <c r="G13" i="27"/>
  <c r="I13" i="27"/>
  <c r="Q9" i="27"/>
  <c r="O9" i="27"/>
  <c r="M9" i="27"/>
  <c r="K9" i="27"/>
  <c r="I9" i="27"/>
  <c r="G9" i="27"/>
  <c r="Q264" i="29"/>
  <c r="O264" i="29"/>
  <c r="M264" i="29"/>
  <c r="K264" i="29"/>
  <c r="G264" i="29"/>
  <c r="I264" i="29"/>
  <c r="Q258" i="29"/>
  <c r="O258" i="29"/>
  <c r="M258" i="29"/>
  <c r="K258" i="29"/>
  <c r="I258" i="29"/>
  <c r="G258" i="29"/>
  <c r="Q252" i="29"/>
  <c r="O252" i="29"/>
  <c r="M252" i="29"/>
  <c r="K252" i="29"/>
  <c r="G252" i="29"/>
  <c r="I252" i="29"/>
  <c r="Q244" i="29"/>
  <c r="O244" i="29"/>
  <c r="M244" i="29"/>
  <c r="K244" i="29"/>
  <c r="G244" i="29"/>
  <c r="I244" i="29"/>
  <c r="Q238" i="29"/>
  <c r="O238" i="29"/>
  <c r="M238" i="29"/>
  <c r="K238" i="29"/>
  <c r="I238" i="29"/>
  <c r="G238" i="29"/>
  <c r="Q234" i="29"/>
  <c r="M234" i="29"/>
  <c r="K234" i="29"/>
  <c r="I234" i="29"/>
  <c r="G234" i="29"/>
  <c r="O234" i="29"/>
  <c r="Q228" i="29"/>
  <c r="O228" i="29"/>
  <c r="M228" i="29"/>
  <c r="K228" i="29"/>
  <c r="G228" i="29"/>
  <c r="I228" i="29"/>
  <c r="Q220" i="29"/>
  <c r="O220" i="29"/>
  <c r="M220" i="29"/>
  <c r="K220" i="29"/>
  <c r="G220" i="29"/>
  <c r="I220" i="29"/>
  <c r="Q214" i="29"/>
  <c r="M214" i="29"/>
  <c r="O214" i="29"/>
  <c r="K214" i="29"/>
  <c r="I214" i="29"/>
  <c r="G214" i="29"/>
  <c r="Q208" i="29"/>
  <c r="O208" i="29"/>
  <c r="K208" i="29"/>
  <c r="G208" i="29"/>
  <c r="I208" i="29"/>
  <c r="M208" i="29"/>
  <c r="Q202" i="29"/>
  <c r="M202" i="29"/>
  <c r="K202" i="29"/>
  <c r="O202" i="29"/>
  <c r="I202" i="29"/>
  <c r="G202" i="29"/>
  <c r="Q196" i="29"/>
  <c r="O196" i="29"/>
  <c r="M196" i="29"/>
  <c r="K196" i="29"/>
  <c r="G196" i="29"/>
  <c r="I196" i="29"/>
  <c r="Q192" i="29"/>
  <c r="O192" i="29"/>
  <c r="K192" i="29"/>
  <c r="G192" i="29"/>
  <c r="M192" i="29"/>
  <c r="I192" i="29"/>
  <c r="Q188" i="29"/>
  <c r="O188" i="29"/>
  <c r="M188" i="29"/>
  <c r="K188" i="29"/>
  <c r="G188" i="29"/>
  <c r="I188" i="29"/>
  <c r="Q180" i="29"/>
  <c r="O180" i="29"/>
  <c r="M180" i="29"/>
  <c r="K180" i="29"/>
  <c r="G180" i="29"/>
  <c r="I180" i="29"/>
  <c r="Q176" i="29"/>
  <c r="O176" i="29"/>
  <c r="K176" i="29"/>
  <c r="G176" i="29"/>
  <c r="M176" i="29"/>
  <c r="I176" i="29"/>
  <c r="Q168" i="29"/>
  <c r="O168" i="29"/>
  <c r="M168" i="29"/>
  <c r="K168" i="29"/>
  <c r="G168" i="29"/>
  <c r="I168" i="29"/>
  <c r="Q162" i="29"/>
  <c r="O162" i="29"/>
  <c r="M162" i="29"/>
  <c r="K162" i="29"/>
  <c r="I162" i="29"/>
  <c r="G162" i="29"/>
  <c r="Q158" i="29"/>
  <c r="O158" i="29"/>
  <c r="M158" i="29"/>
  <c r="K158" i="29"/>
  <c r="I158" i="29"/>
  <c r="G158" i="29"/>
  <c r="Q152" i="29"/>
  <c r="O152" i="29"/>
  <c r="M152" i="29"/>
  <c r="K152" i="29"/>
  <c r="G152" i="29"/>
  <c r="I152" i="29"/>
  <c r="Q144" i="29"/>
  <c r="O144" i="29"/>
  <c r="K144" i="29"/>
  <c r="G144" i="29"/>
  <c r="I144" i="29"/>
  <c r="M144" i="29"/>
  <c r="Q140" i="29"/>
  <c r="O140" i="29"/>
  <c r="M140" i="29"/>
  <c r="K140" i="29"/>
  <c r="G140" i="29"/>
  <c r="I140" i="29"/>
  <c r="Q134" i="29"/>
  <c r="O134" i="29"/>
  <c r="M134" i="29"/>
  <c r="K134" i="29"/>
  <c r="I134" i="29"/>
  <c r="G134" i="29"/>
  <c r="Q128" i="29"/>
  <c r="O128" i="29"/>
  <c r="K128" i="29"/>
  <c r="G128" i="29"/>
  <c r="M128" i="29"/>
  <c r="I128" i="29"/>
  <c r="Q124" i="29"/>
  <c r="O124" i="29"/>
  <c r="M124" i="29"/>
  <c r="K124" i="29"/>
  <c r="G124" i="29"/>
  <c r="I124" i="29"/>
  <c r="Q118" i="29"/>
  <c r="O118" i="29"/>
  <c r="M118" i="29"/>
  <c r="K118" i="29"/>
  <c r="I118" i="29"/>
  <c r="G118" i="29"/>
  <c r="Q112" i="29"/>
  <c r="O112" i="29"/>
  <c r="K112" i="29"/>
  <c r="G112" i="29"/>
  <c r="M112" i="29"/>
  <c r="I112" i="29"/>
  <c r="Q106" i="29"/>
  <c r="O106" i="29"/>
  <c r="M106" i="29"/>
  <c r="K106" i="29"/>
  <c r="I106" i="29"/>
  <c r="G106" i="29"/>
  <c r="Q102" i="29"/>
  <c r="O102" i="29"/>
  <c r="M102" i="29"/>
  <c r="K102" i="29"/>
  <c r="I102" i="29"/>
  <c r="G102" i="29"/>
  <c r="Q96" i="29"/>
  <c r="O96" i="29"/>
  <c r="K96" i="29"/>
  <c r="M96" i="29"/>
  <c r="G96" i="29"/>
  <c r="I96" i="29"/>
  <c r="Q90" i="29"/>
  <c r="O90" i="29"/>
  <c r="M90" i="29"/>
  <c r="K90" i="29"/>
  <c r="I90" i="29"/>
  <c r="G90" i="29"/>
  <c r="Q84" i="29"/>
  <c r="O84" i="29"/>
  <c r="M84" i="29"/>
  <c r="K84" i="29"/>
  <c r="G84" i="29"/>
  <c r="I84" i="29"/>
  <c r="Q78" i="29"/>
  <c r="O78" i="29"/>
  <c r="M78" i="29"/>
  <c r="K78" i="29"/>
  <c r="I78" i="29"/>
  <c r="G78" i="29"/>
  <c r="Q72" i="29"/>
  <c r="O72" i="29"/>
  <c r="M72" i="29"/>
  <c r="K72" i="29"/>
  <c r="G72" i="29"/>
  <c r="I72" i="29"/>
  <c r="Q68" i="29"/>
  <c r="O68" i="29"/>
  <c r="M68" i="29"/>
  <c r="K68" i="29"/>
  <c r="G68" i="29"/>
  <c r="I68" i="29"/>
  <c r="Q62" i="29"/>
  <c r="O62" i="29"/>
  <c r="M62" i="29"/>
  <c r="K62" i="29"/>
  <c r="I62" i="29"/>
  <c r="G62" i="29"/>
  <c r="Q56" i="29"/>
  <c r="O56" i="29"/>
  <c r="M56" i="29"/>
  <c r="K56" i="29"/>
  <c r="G56" i="29"/>
  <c r="I56" i="29"/>
  <c r="Q50" i="29"/>
  <c r="O50" i="29"/>
  <c r="M50" i="29"/>
  <c r="K50" i="29"/>
  <c r="I50" i="29"/>
  <c r="G50" i="29"/>
  <c r="Q44" i="29"/>
  <c r="O44" i="29"/>
  <c r="M44" i="29"/>
  <c r="K44" i="29"/>
  <c r="G44" i="29"/>
  <c r="I44" i="29"/>
  <c r="Q40" i="29"/>
  <c r="O40" i="29"/>
  <c r="M40" i="29"/>
  <c r="K40" i="29"/>
  <c r="G40" i="29"/>
  <c r="I40" i="29"/>
  <c r="Q34" i="29"/>
  <c r="O34" i="29"/>
  <c r="M34" i="29"/>
  <c r="K34" i="29"/>
  <c r="I34" i="29"/>
  <c r="G34" i="29"/>
  <c r="Q28" i="29"/>
  <c r="O28" i="29"/>
  <c r="M28" i="29"/>
  <c r="K28" i="29"/>
  <c r="I28" i="29"/>
  <c r="G28" i="29"/>
  <c r="Q20" i="29"/>
  <c r="O20" i="29"/>
  <c r="M20" i="29"/>
  <c r="K20" i="29"/>
  <c r="I20" i="29"/>
  <c r="G20" i="29"/>
  <c r="Q14" i="29"/>
  <c r="O14" i="29"/>
  <c r="M14" i="29"/>
  <c r="K14" i="29"/>
  <c r="I14" i="29"/>
  <c r="G14" i="29"/>
  <c r="Q10" i="29"/>
  <c r="O10" i="29"/>
  <c r="M10" i="29"/>
  <c r="K10" i="29"/>
  <c r="I10" i="29"/>
  <c r="G10" i="29"/>
  <c r="Q263" i="31"/>
  <c r="O263" i="31"/>
  <c r="M263" i="31"/>
  <c r="K263" i="31"/>
  <c r="I263" i="31"/>
  <c r="G263" i="31"/>
  <c r="Q257" i="31"/>
  <c r="O257" i="31"/>
  <c r="M257" i="31"/>
  <c r="I257" i="31"/>
  <c r="G257" i="31"/>
  <c r="K257" i="31"/>
  <c r="Q253" i="31"/>
  <c r="O253" i="31"/>
  <c r="M253" i="31"/>
  <c r="I253" i="31"/>
  <c r="K253" i="31"/>
  <c r="G253" i="31"/>
  <c r="Q249" i="31"/>
  <c r="O249" i="31"/>
  <c r="M249" i="31"/>
  <c r="K249" i="31"/>
  <c r="I249" i="31"/>
  <c r="G249" i="31"/>
  <c r="Q243" i="31"/>
  <c r="O243" i="31"/>
  <c r="M243" i="31"/>
  <c r="K243" i="31"/>
  <c r="I243" i="31"/>
  <c r="G243" i="31"/>
  <c r="Q237" i="31"/>
  <c r="O237" i="31"/>
  <c r="M237" i="31"/>
  <c r="I237" i="31"/>
  <c r="K237" i="31"/>
  <c r="G237" i="31"/>
  <c r="Q231" i="31"/>
  <c r="O231" i="31"/>
  <c r="M231" i="31"/>
  <c r="K231" i="31"/>
  <c r="I231" i="31"/>
  <c r="G231" i="31"/>
  <c r="Q225" i="31"/>
  <c r="O225" i="31"/>
  <c r="M225" i="31"/>
  <c r="I225" i="31"/>
  <c r="G225" i="31"/>
  <c r="K225" i="31"/>
  <c r="Q219" i="31"/>
  <c r="O219" i="31"/>
  <c r="M219" i="31"/>
  <c r="K219" i="31"/>
  <c r="I219" i="31"/>
  <c r="G219" i="31"/>
  <c r="Q213" i="31"/>
  <c r="O213" i="31"/>
  <c r="M213" i="31"/>
  <c r="I213" i="31"/>
  <c r="G213" i="31"/>
  <c r="K213" i="31"/>
  <c r="O207" i="31"/>
  <c r="Q207" i="31"/>
  <c r="M207" i="31"/>
  <c r="K207" i="31"/>
  <c r="I207" i="31"/>
  <c r="G207" i="31"/>
  <c r="Q201" i="31"/>
  <c r="O201" i="31"/>
  <c r="M201" i="31"/>
  <c r="K201" i="31"/>
  <c r="I201" i="31"/>
  <c r="G201" i="31"/>
  <c r="Q193" i="31"/>
  <c r="O193" i="31"/>
  <c r="M193" i="31"/>
  <c r="I193" i="31"/>
  <c r="G193" i="31"/>
  <c r="K193" i="31"/>
  <c r="Q187" i="31"/>
  <c r="O187" i="31"/>
  <c r="M187" i="31"/>
  <c r="K187" i="31"/>
  <c r="I187" i="31"/>
  <c r="G187" i="31"/>
  <c r="Q183" i="31"/>
  <c r="O183" i="31"/>
  <c r="M183" i="31"/>
  <c r="K183" i="31"/>
  <c r="I183" i="31"/>
  <c r="G183" i="31"/>
  <c r="Q177" i="31"/>
  <c r="O177" i="31"/>
  <c r="M177" i="31"/>
  <c r="I177" i="31"/>
  <c r="G177" i="31"/>
  <c r="K177" i="31"/>
  <c r="Q173" i="31"/>
  <c r="O173" i="31"/>
  <c r="M173" i="31"/>
  <c r="I173" i="31"/>
  <c r="K173" i="31"/>
  <c r="G173" i="31"/>
  <c r="Q167" i="31"/>
  <c r="O167" i="31"/>
  <c r="M167" i="31"/>
  <c r="K167" i="31"/>
  <c r="I167" i="31"/>
  <c r="G167" i="31"/>
  <c r="Q161" i="31"/>
  <c r="O161" i="31"/>
  <c r="M161" i="31"/>
  <c r="I161" i="31"/>
  <c r="G161" i="31"/>
  <c r="K161" i="31"/>
  <c r="Q155" i="31"/>
  <c r="O155" i="31"/>
  <c r="M155" i="31"/>
  <c r="K155" i="31"/>
  <c r="I155" i="31"/>
  <c r="G155" i="31"/>
  <c r="Q151" i="31"/>
  <c r="O151" i="31"/>
  <c r="M151" i="31"/>
  <c r="K151" i="31"/>
  <c r="I151" i="31"/>
  <c r="G151" i="31"/>
  <c r="Q145" i="31"/>
  <c r="O145" i="31"/>
  <c r="M145" i="31"/>
  <c r="I145" i="31"/>
  <c r="G145" i="31"/>
  <c r="K145" i="31"/>
  <c r="Q139" i="31"/>
  <c r="O139" i="31"/>
  <c r="M139" i="31"/>
  <c r="K139" i="31"/>
  <c r="I139" i="31"/>
  <c r="G139" i="31"/>
  <c r="Q133" i="31"/>
  <c r="O133" i="31"/>
  <c r="M133" i="31"/>
  <c r="I133" i="31"/>
  <c r="G133" i="31"/>
  <c r="K133" i="31"/>
  <c r="O127" i="31"/>
  <c r="Q127" i="31"/>
  <c r="M127" i="31"/>
  <c r="K127" i="31"/>
  <c r="I127" i="31"/>
  <c r="G127" i="31"/>
  <c r="Q123" i="31"/>
  <c r="O123" i="31"/>
  <c r="M123" i="31"/>
  <c r="K123" i="31"/>
  <c r="I123" i="31"/>
  <c r="G123" i="31"/>
  <c r="Q117" i="31"/>
  <c r="O117" i="31"/>
  <c r="M117" i="31"/>
  <c r="I117" i="31"/>
  <c r="G117" i="31"/>
  <c r="K117" i="31"/>
  <c r="O111" i="31"/>
  <c r="Q111" i="31"/>
  <c r="M111" i="31"/>
  <c r="K111" i="31"/>
  <c r="I111" i="31"/>
  <c r="G111" i="31"/>
  <c r="Q105" i="31"/>
  <c r="O105" i="31"/>
  <c r="M105" i="31"/>
  <c r="K105" i="31"/>
  <c r="I105" i="31"/>
  <c r="G105" i="31"/>
  <c r="Q99" i="31"/>
  <c r="O99" i="31"/>
  <c r="M99" i="31"/>
  <c r="K99" i="31"/>
  <c r="I99" i="31"/>
  <c r="G99" i="31"/>
  <c r="Q93" i="31"/>
  <c r="O93" i="31"/>
  <c r="M93" i="31"/>
  <c r="I93" i="31"/>
  <c r="K93" i="31"/>
  <c r="G93" i="31"/>
  <c r="Q89" i="31"/>
  <c r="O89" i="31"/>
  <c r="M89" i="31"/>
  <c r="K89" i="31"/>
  <c r="I89" i="31"/>
  <c r="G89" i="31"/>
  <c r="Q83" i="31"/>
  <c r="O83" i="31"/>
  <c r="M83" i="31"/>
  <c r="K83" i="31"/>
  <c r="I83" i="31"/>
  <c r="G83" i="31"/>
  <c r="Q77" i="31"/>
  <c r="O77" i="31"/>
  <c r="M77" i="31"/>
  <c r="I77" i="31"/>
  <c r="K77" i="31"/>
  <c r="G77" i="31"/>
  <c r="Q71" i="31"/>
  <c r="O71" i="31"/>
  <c r="M71" i="31"/>
  <c r="K71" i="31"/>
  <c r="I71" i="31"/>
  <c r="G71" i="31"/>
  <c r="Q65" i="31"/>
  <c r="O65" i="31"/>
  <c r="M65" i="31"/>
  <c r="I65" i="31"/>
  <c r="G65" i="31"/>
  <c r="K65" i="31"/>
  <c r="Q59" i="31"/>
  <c r="O59" i="31"/>
  <c r="M59" i="31"/>
  <c r="K59" i="31"/>
  <c r="I59" i="31"/>
  <c r="G59" i="31"/>
  <c r="Q55" i="31"/>
  <c r="O55" i="31"/>
  <c r="M55" i="31"/>
  <c r="K55" i="31"/>
  <c r="I55" i="31"/>
  <c r="G55" i="31"/>
  <c r="Q49" i="31"/>
  <c r="O49" i="31"/>
  <c r="M49" i="31"/>
  <c r="I49" i="31"/>
  <c r="G49" i="31"/>
  <c r="K49" i="31"/>
  <c r="Q45" i="31"/>
  <c r="O45" i="31"/>
  <c r="M45" i="31"/>
  <c r="I45" i="31"/>
  <c r="K45" i="31"/>
  <c r="G45" i="31"/>
  <c r="Q37" i="31"/>
  <c r="O37" i="31"/>
  <c r="M37" i="31"/>
  <c r="I37" i="31"/>
  <c r="G37" i="31"/>
  <c r="K37" i="31"/>
  <c r="Q31" i="31"/>
  <c r="O31" i="31"/>
  <c r="M31" i="31"/>
  <c r="K31" i="31"/>
  <c r="I31" i="31"/>
  <c r="G31" i="31"/>
  <c r="Q25" i="31"/>
  <c r="O25" i="31"/>
  <c r="M25" i="31"/>
  <c r="K25" i="31"/>
  <c r="I25" i="31"/>
  <c r="G25" i="31"/>
  <c r="Q21" i="31"/>
  <c r="O21" i="31"/>
  <c r="M21" i="31"/>
  <c r="I21" i="31"/>
  <c r="G21" i="31"/>
  <c r="K21" i="31"/>
  <c r="O15" i="31"/>
  <c r="Q15" i="31"/>
  <c r="M15" i="31"/>
  <c r="K15" i="31"/>
  <c r="I15" i="31"/>
  <c r="G15" i="31"/>
  <c r="Q11" i="31"/>
  <c r="O11" i="31"/>
  <c r="M11" i="31"/>
  <c r="K11" i="31"/>
  <c r="I11" i="31"/>
  <c r="G11" i="31"/>
  <c r="Q266" i="33"/>
  <c r="O266" i="33"/>
  <c r="M266" i="33"/>
  <c r="K266" i="33"/>
  <c r="I266" i="33"/>
  <c r="G266" i="33"/>
  <c r="Q260" i="33"/>
  <c r="O260" i="33"/>
  <c r="M260" i="33"/>
  <c r="K260" i="33"/>
  <c r="G260" i="33"/>
  <c r="I260" i="33"/>
  <c r="Q254" i="33"/>
  <c r="M254" i="33"/>
  <c r="O254" i="33"/>
  <c r="K254" i="33"/>
  <c r="I254" i="33"/>
  <c r="G254" i="33"/>
  <c r="Q248" i="33"/>
  <c r="O248" i="33"/>
  <c r="K248" i="33"/>
  <c r="M248" i="33"/>
  <c r="I248" i="33"/>
  <c r="G248" i="33"/>
  <c r="Q242" i="33"/>
  <c r="M242" i="33"/>
  <c r="O242" i="33"/>
  <c r="K242" i="33"/>
  <c r="I242" i="33"/>
  <c r="G242" i="33"/>
  <c r="Q238" i="33"/>
  <c r="M238" i="33"/>
  <c r="O238" i="33"/>
  <c r="K238" i="33"/>
  <c r="I238" i="33"/>
  <c r="G238" i="33"/>
  <c r="Q234" i="33"/>
  <c r="O234" i="33"/>
  <c r="M234" i="33"/>
  <c r="K234" i="33"/>
  <c r="I234" i="33"/>
  <c r="G234" i="33"/>
  <c r="Q228" i="33"/>
  <c r="O228" i="33"/>
  <c r="M228" i="33"/>
  <c r="K228" i="33"/>
  <c r="G228" i="33"/>
  <c r="I228" i="33"/>
  <c r="Q224" i="33"/>
  <c r="O224" i="33"/>
  <c r="M224" i="33"/>
  <c r="K224" i="33"/>
  <c r="G224" i="33"/>
  <c r="I224" i="33"/>
  <c r="Q218" i="33"/>
  <c r="O218" i="33"/>
  <c r="M218" i="33"/>
  <c r="K218" i="33"/>
  <c r="I218" i="33"/>
  <c r="G218" i="33"/>
  <c r="Q208" i="33"/>
  <c r="O208" i="33"/>
  <c r="M208" i="33"/>
  <c r="K208" i="33"/>
  <c r="G208" i="33"/>
  <c r="I208" i="33"/>
  <c r="Q202" i="33"/>
  <c r="O202" i="33"/>
  <c r="M202" i="33"/>
  <c r="K202" i="33"/>
  <c r="I202" i="33"/>
  <c r="G202" i="33"/>
  <c r="Q196" i="33"/>
  <c r="O196" i="33"/>
  <c r="M196" i="33"/>
  <c r="K196" i="33"/>
  <c r="I196" i="33"/>
  <c r="G196" i="33"/>
  <c r="Q190" i="33"/>
  <c r="M190" i="33"/>
  <c r="O190" i="33"/>
  <c r="K190" i="33"/>
  <c r="I190" i="33"/>
  <c r="G190" i="33"/>
  <c r="Q184" i="33"/>
  <c r="O184" i="33"/>
  <c r="K184" i="33"/>
  <c r="M184" i="33"/>
  <c r="I184" i="33"/>
  <c r="G184" i="33"/>
  <c r="Q178" i="33"/>
  <c r="M178" i="33"/>
  <c r="O178" i="33"/>
  <c r="K178" i="33"/>
  <c r="I178" i="33"/>
  <c r="G178" i="33"/>
  <c r="Q174" i="33"/>
  <c r="M174" i="33"/>
  <c r="O174" i="33"/>
  <c r="K174" i="33"/>
  <c r="I174" i="33"/>
  <c r="G174" i="33"/>
  <c r="Q170" i="33"/>
  <c r="O170" i="33"/>
  <c r="M170" i="33"/>
  <c r="K170" i="33"/>
  <c r="I170" i="33"/>
  <c r="G170" i="33"/>
  <c r="Q164" i="33"/>
  <c r="O164" i="33"/>
  <c r="M164" i="33"/>
  <c r="K164" i="33"/>
  <c r="I164" i="33"/>
  <c r="G164" i="33"/>
  <c r="Q158" i="33"/>
  <c r="M158" i="33"/>
  <c r="O158" i="33"/>
  <c r="K158" i="33"/>
  <c r="I158" i="33"/>
  <c r="G158" i="33"/>
  <c r="Q152" i="33"/>
  <c r="O152" i="33"/>
  <c r="K152" i="33"/>
  <c r="M152" i="33"/>
  <c r="I152" i="33"/>
  <c r="G152" i="33"/>
  <c r="Q146" i="33"/>
  <c r="M146" i="33"/>
  <c r="K146" i="33"/>
  <c r="O146" i="33"/>
  <c r="I146" i="33"/>
  <c r="G146" i="33"/>
  <c r="Q140" i="33"/>
  <c r="O140" i="33"/>
  <c r="M140" i="33"/>
  <c r="K140" i="33"/>
  <c r="I140" i="33"/>
  <c r="G140" i="33"/>
  <c r="Q134" i="33"/>
  <c r="O134" i="33"/>
  <c r="M134" i="33"/>
  <c r="K134" i="33"/>
  <c r="I134" i="33"/>
  <c r="G134" i="33"/>
  <c r="Q128" i="33"/>
  <c r="O128" i="33"/>
  <c r="M128" i="33"/>
  <c r="K128" i="33"/>
  <c r="G128" i="33"/>
  <c r="I128" i="33"/>
  <c r="Q122" i="33"/>
  <c r="O122" i="33"/>
  <c r="M122" i="33"/>
  <c r="K122" i="33"/>
  <c r="I122" i="33"/>
  <c r="G122" i="33"/>
  <c r="Q116" i="33"/>
  <c r="O116" i="33"/>
  <c r="M116" i="33"/>
  <c r="K116" i="33"/>
  <c r="G116" i="33"/>
  <c r="I116" i="33"/>
  <c r="Q110" i="33"/>
  <c r="M110" i="33"/>
  <c r="O110" i="33"/>
  <c r="K110" i="33"/>
  <c r="I110" i="33"/>
  <c r="G110" i="33"/>
  <c r="Q106" i="33"/>
  <c r="O106" i="33"/>
  <c r="M106" i="33"/>
  <c r="K106" i="33"/>
  <c r="I106" i="33"/>
  <c r="G106" i="33"/>
  <c r="Q100" i="33"/>
  <c r="O100" i="33"/>
  <c r="M100" i="33"/>
  <c r="K100" i="33"/>
  <c r="I100" i="33"/>
  <c r="G100" i="33"/>
  <c r="Q94" i="33"/>
  <c r="M94" i="33"/>
  <c r="O94" i="33"/>
  <c r="K94" i="33"/>
  <c r="I94" i="33"/>
  <c r="G94" i="33"/>
  <c r="Q88" i="33"/>
  <c r="O88" i="33"/>
  <c r="K88" i="33"/>
  <c r="M88" i="33"/>
  <c r="I88" i="33"/>
  <c r="G88" i="33"/>
  <c r="Q82" i="33"/>
  <c r="M82" i="33"/>
  <c r="K82" i="33"/>
  <c r="O82" i="33"/>
  <c r="I82" i="33"/>
  <c r="G82" i="33"/>
  <c r="Q78" i="33"/>
  <c r="M78" i="33"/>
  <c r="O78" i="33"/>
  <c r="K78" i="33"/>
  <c r="I78" i="33"/>
  <c r="G78" i="33"/>
  <c r="Q70" i="33"/>
  <c r="O70" i="33"/>
  <c r="M70" i="33"/>
  <c r="K70" i="33"/>
  <c r="I70" i="33"/>
  <c r="G70" i="33"/>
  <c r="Q64" i="33"/>
  <c r="O64" i="33"/>
  <c r="M64" i="33"/>
  <c r="K64" i="33"/>
  <c r="G64" i="33"/>
  <c r="I64" i="33"/>
  <c r="Q60" i="33"/>
  <c r="O60" i="33"/>
  <c r="M60" i="33"/>
  <c r="K60" i="33"/>
  <c r="I60" i="33"/>
  <c r="G60" i="33"/>
  <c r="Q54" i="33"/>
  <c r="O54" i="33"/>
  <c r="M54" i="33"/>
  <c r="K54" i="33"/>
  <c r="I54" i="33"/>
  <c r="G54" i="33"/>
  <c r="Q46" i="33"/>
  <c r="M46" i="33"/>
  <c r="O46" i="33"/>
  <c r="K46" i="33"/>
  <c r="I46" i="33"/>
  <c r="G46" i="33"/>
  <c r="Q40" i="33"/>
  <c r="O40" i="33"/>
  <c r="K40" i="33"/>
  <c r="M40" i="33"/>
  <c r="I40" i="33"/>
  <c r="G40" i="33"/>
  <c r="Q36" i="33"/>
  <c r="O36" i="33"/>
  <c r="M36" i="33"/>
  <c r="K36" i="33"/>
  <c r="G36" i="33"/>
  <c r="I36" i="33"/>
  <c r="Q32" i="33"/>
  <c r="O32" i="33"/>
  <c r="M32" i="33"/>
  <c r="K32" i="33"/>
  <c r="G32" i="33"/>
  <c r="I32" i="33"/>
  <c r="Q26" i="33"/>
  <c r="O26" i="33"/>
  <c r="M26" i="33"/>
  <c r="K26" i="33"/>
  <c r="I26" i="33"/>
  <c r="G26" i="33"/>
  <c r="Q20" i="33"/>
  <c r="O20" i="33"/>
  <c r="M20" i="33"/>
  <c r="K20" i="33"/>
  <c r="I20" i="33"/>
  <c r="G20" i="33"/>
  <c r="Q14" i="33"/>
  <c r="M14" i="33"/>
  <c r="O14" i="33"/>
  <c r="K14" i="33"/>
  <c r="I14" i="33"/>
  <c r="G14" i="33"/>
  <c r="Q10" i="33"/>
  <c r="O10" i="33"/>
  <c r="M10" i="33"/>
  <c r="K10" i="33"/>
  <c r="I10" i="33"/>
  <c r="G10" i="33"/>
  <c r="O263" i="35"/>
  <c r="Q263" i="35"/>
  <c r="M263" i="35"/>
  <c r="K263" i="35"/>
  <c r="I263" i="35"/>
  <c r="G263" i="35"/>
  <c r="Q257" i="35"/>
  <c r="M257" i="35"/>
  <c r="O257" i="35"/>
  <c r="K257" i="35"/>
  <c r="I257" i="35"/>
  <c r="G257" i="35"/>
  <c r="Q253" i="35"/>
  <c r="O253" i="35"/>
  <c r="M253" i="35"/>
  <c r="I253" i="35"/>
  <c r="G253" i="35"/>
  <c r="K253" i="35"/>
  <c r="Q249" i="35"/>
  <c r="M249" i="35"/>
  <c r="O249" i="35"/>
  <c r="I249" i="35"/>
  <c r="G249" i="35"/>
  <c r="K249" i="35"/>
  <c r="Q243" i="35"/>
  <c r="O243" i="35"/>
  <c r="M243" i="35"/>
  <c r="K243" i="35"/>
  <c r="I243" i="35"/>
  <c r="G243" i="35"/>
  <c r="Q237" i="35"/>
  <c r="O237" i="35"/>
  <c r="M237" i="35"/>
  <c r="I237" i="35"/>
  <c r="G237" i="35"/>
  <c r="K237" i="35"/>
  <c r="O231" i="35"/>
  <c r="Q231" i="35"/>
  <c r="M231" i="35"/>
  <c r="K231" i="35"/>
  <c r="I231" i="35"/>
  <c r="G231" i="35"/>
  <c r="Q225" i="35"/>
  <c r="M225" i="35"/>
  <c r="O225" i="35"/>
  <c r="K225" i="35"/>
  <c r="I225" i="35"/>
  <c r="G225" i="35"/>
  <c r="Q219" i="35"/>
  <c r="O219" i="35"/>
  <c r="M219" i="35"/>
  <c r="K219" i="35"/>
  <c r="I219" i="35"/>
  <c r="G219" i="35"/>
  <c r="Q215" i="35"/>
  <c r="O215" i="35"/>
  <c r="M215" i="35"/>
  <c r="K215" i="35"/>
  <c r="I215" i="35"/>
  <c r="G215" i="35"/>
  <c r="Q209" i="35"/>
  <c r="M209" i="35"/>
  <c r="O209" i="35"/>
  <c r="K209" i="35"/>
  <c r="I209" i="35"/>
  <c r="G209" i="35"/>
  <c r="Q203" i="35"/>
  <c r="O203" i="35"/>
  <c r="M203" i="35"/>
  <c r="K203" i="35"/>
  <c r="I203" i="35"/>
  <c r="G203" i="35"/>
  <c r="Q197" i="35"/>
  <c r="O197" i="35"/>
  <c r="M197" i="35"/>
  <c r="I197" i="35"/>
  <c r="K197" i="35"/>
  <c r="G197" i="35"/>
  <c r="Q191" i="35"/>
  <c r="O191" i="35"/>
  <c r="M191" i="35"/>
  <c r="K191" i="35"/>
  <c r="I191" i="35"/>
  <c r="G191" i="35"/>
  <c r="Q185" i="35"/>
  <c r="M185" i="35"/>
  <c r="O185" i="35"/>
  <c r="I185" i="35"/>
  <c r="G185" i="35"/>
  <c r="K185" i="35"/>
  <c r="Q179" i="35"/>
  <c r="O179" i="35"/>
  <c r="M179" i="35"/>
  <c r="K179" i="35"/>
  <c r="I179" i="35"/>
  <c r="G179" i="35"/>
  <c r="Q175" i="35"/>
  <c r="O175" i="35"/>
  <c r="M175" i="35"/>
  <c r="K175" i="35"/>
  <c r="I175" i="35"/>
  <c r="G175" i="35"/>
  <c r="O167" i="35"/>
  <c r="Q167" i="35"/>
  <c r="M167" i="35"/>
  <c r="K167" i="35"/>
  <c r="I167" i="35"/>
  <c r="G167" i="35"/>
  <c r="Q161" i="35"/>
  <c r="M161" i="35"/>
  <c r="O161" i="35"/>
  <c r="K161" i="35"/>
  <c r="I161" i="35"/>
  <c r="G161" i="35"/>
  <c r="Q155" i="35"/>
  <c r="O155" i="35"/>
  <c r="M155" i="35"/>
  <c r="K155" i="35"/>
  <c r="I155" i="35"/>
  <c r="G155" i="35"/>
  <c r="Q149" i="35"/>
  <c r="O149" i="35"/>
  <c r="M149" i="35"/>
  <c r="I149" i="35"/>
  <c r="K149" i="35"/>
  <c r="G149" i="35"/>
  <c r="Q143" i="35"/>
  <c r="O143" i="35"/>
  <c r="M143" i="35"/>
  <c r="K143" i="35"/>
  <c r="I143" i="35"/>
  <c r="G143" i="35"/>
  <c r="Q137" i="35"/>
  <c r="M137" i="35"/>
  <c r="O137" i="35"/>
  <c r="I137" i="35"/>
  <c r="G137" i="35"/>
  <c r="K137" i="35"/>
  <c r="Q131" i="35"/>
  <c r="O131" i="35"/>
  <c r="M131" i="35"/>
  <c r="K131" i="35"/>
  <c r="I131" i="35"/>
  <c r="G131" i="35"/>
  <c r="Q127" i="35"/>
  <c r="O127" i="35"/>
  <c r="M127" i="35"/>
  <c r="K127" i="35"/>
  <c r="I127" i="35"/>
  <c r="G127" i="35"/>
  <c r="Q121" i="35"/>
  <c r="O121" i="35"/>
  <c r="M121" i="35"/>
  <c r="I121" i="35"/>
  <c r="G121" i="35"/>
  <c r="K121" i="35"/>
  <c r="Q115" i="35"/>
  <c r="O115" i="35"/>
  <c r="M115" i="35"/>
  <c r="K115" i="35"/>
  <c r="I115" i="35"/>
  <c r="G115" i="35"/>
  <c r="Q109" i="35"/>
  <c r="O109" i="35"/>
  <c r="M109" i="35"/>
  <c r="I109" i="35"/>
  <c r="G109" i="35"/>
  <c r="K109" i="35"/>
  <c r="O103" i="35"/>
  <c r="Q103" i="35"/>
  <c r="M103" i="35"/>
  <c r="K103" i="35"/>
  <c r="I103" i="35"/>
  <c r="G103" i="35"/>
  <c r="Q97" i="35"/>
  <c r="O97" i="35"/>
  <c r="M97" i="35"/>
  <c r="K97" i="35"/>
  <c r="I97" i="35"/>
  <c r="G97" i="35"/>
  <c r="Q91" i="35"/>
  <c r="O91" i="35"/>
  <c r="M91" i="35"/>
  <c r="K91" i="35"/>
  <c r="I91" i="35"/>
  <c r="G91" i="35"/>
  <c r="Q85" i="35"/>
  <c r="O85" i="35"/>
  <c r="M85" i="35"/>
  <c r="I85" i="35"/>
  <c r="K85" i="35"/>
  <c r="G85" i="35"/>
  <c r="Q79" i="35"/>
  <c r="O79" i="35"/>
  <c r="M79" i="35"/>
  <c r="K79" i="35"/>
  <c r="I79" i="35"/>
  <c r="G79" i="35"/>
  <c r="Q73" i="35"/>
  <c r="O73" i="35"/>
  <c r="M73" i="35"/>
  <c r="I73" i="35"/>
  <c r="G73" i="35"/>
  <c r="K73" i="35"/>
  <c r="Q69" i="35"/>
  <c r="O69" i="35"/>
  <c r="M69" i="35"/>
  <c r="I69" i="35"/>
  <c r="K69" i="35"/>
  <c r="G69" i="35"/>
  <c r="Q63" i="35"/>
  <c r="O63" i="35"/>
  <c r="M63" i="35"/>
  <c r="K63" i="35"/>
  <c r="I63" i="35"/>
  <c r="G63" i="35"/>
  <c r="Q57" i="35"/>
  <c r="O57" i="35"/>
  <c r="M57" i="35"/>
  <c r="I57" i="35"/>
  <c r="G57" i="35"/>
  <c r="K57" i="35"/>
  <c r="Q51" i="35"/>
  <c r="O51" i="35"/>
  <c r="M51" i="35"/>
  <c r="K51" i="35"/>
  <c r="I51" i="35"/>
  <c r="G51" i="35"/>
  <c r="Q45" i="35"/>
  <c r="O45" i="35"/>
  <c r="M45" i="35"/>
  <c r="I45" i="35"/>
  <c r="G45" i="35"/>
  <c r="K45" i="35"/>
  <c r="O39" i="35"/>
  <c r="Q39" i="35"/>
  <c r="M39" i="35"/>
  <c r="K39" i="35"/>
  <c r="I39" i="35"/>
  <c r="G39" i="35"/>
  <c r="Q35" i="35"/>
  <c r="O35" i="35"/>
  <c r="M35" i="35"/>
  <c r="K35" i="35"/>
  <c r="I35" i="35"/>
  <c r="G35" i="35"/>
  <c r="Q29" i="35"/>
  <c r="O29" i="35"/>
  <c r="M29" i="35"/>
  <c r="I29" i="35"/>
  <c r="G29" i="35"/>
  <c r="K29" i="35"/>
  <c r="Q23" i="35"/>
  <c r="O23" i="35"/>
  <c r="M23" i="35"/>
  <c r="K23" i="35"/>
  <c r="I23" i="35"/>
  <c r="G23" i="35"/>
  <c r="Q19" i="35"/>
  <c r="O19" i="35"/>
  <c r="M19" i="35"/>
  <c r="K19" i="35"/>
  <c r="I19" i="35"/>
  <c r="G19" i="35"/>
  <c r="Q15" i="35"/>
  <c r="O15" i="35"/>
  <c r="M15" i="35"/>
  <c r="K15" i="35"/>
  <c r="I15" i="35"/>
  <c r="G15" i="35"/>
  <c r="Q11" i="35"/>
  <c r="O11" i="35"/>
  <c r="M11" i="35"/>
  <c r="K11" i="35"/>
  <c r="I11" i="35"/>
  <c r="G11" i="35"/>
  <c r="Q7" i="23"/>
  <c r="O7" i="23"/>
  <c r="M7" i="23"/>
  <c r="I7" i="23"/>
  <c r="K7" i="23"/>
  <c r="G7" i="23"/>
  <c r="Q7" i="27"/>
  <c r="O7" i="27"/>
  <c r="M7" i="27"/>
  <c r="K7" i="27"/>
  <c r="I7" i="27"/>
  <c r="G7" i="27"/>
  <c r="Q7" i="31"/>
  <c r="M7" i="31"/>
  <c r="O7" i="31"/>
  <c r="I7" i="31"/>
  <c r="G7" i="31"/>
  <c r="K7" i="31"/>
  <c r="Q7" i="35"/>
  <c r="O7" i="35"/>
  <c r="M7" i="35"/>
  <c r="K7" i="35"/>
  <c r="I7" i="35"/>
  <c r="G7" i="35"/>
  <c r="Q261" i="11"/>
  <c r="M261" i="11"/>
  <c r="O261" i="11"/>
  <c r="I261" i="11"/>
  <c r="G261" i="11"/>
  <c r="K261" i="11"/>
  <c r="Q255" i="11"/>
  <c r="O255" i="11"/>
  <c r="M255" i="11"/>
  <c r="K255" i="11"/>
  <c r="I255" i="11"/>
  <c r="G255" i="11"/>
  <c r="Q249" i="11"/>
  <c r="O249" i="11"/>
  <c r="M249" i="11"/>
  <c r="I249" i="11"/>
  <c r="G249" i="11"/>
  <c r="K249" i="11"/>
  <c r="Q241" i="11"/>
  <c r="O241" i="11"/>
  <c r="M241" i="11"/>
  <c r="I241" i="11"/>
  <c r="K241" i="11"/>
  <c r="G241" i="11"/>
  <c r="Q235" i="11"/>
  <c r="O235" i="11"/>
  <c r="M235" i="11"/>
  <c r="K235" i="11"/>
  <c r="I235" i="11"/>
  <c r="G235" i="11"/>
  <c r="Q229" i="11"/>
  <c r="M229" i="11"/>
  <c r="O229" i="11"/>
  <c r="I229" i="11"/>
  <c r="G229" i="11"/>
  <c r="K229" i="11"/>
  <c r="Q221" i="11"/>
  <c r="M221" i="11"/>
  <c r="O221" i="11"/>
  <c r="K221" i="11"/>
  <c r="I221" i="11"/>
  <c r="G221" i="11"/>
  <c r="Q213" i="11"/>
  <c r="M213" i="11"/>
  <c r="O213" i="11"/>
  <c r="I213" i="11"/>
  <c r="G213" i="11"/>
  <c r="K213" i="11"/>
  <c r="Q207" i="11"/>
  <c r="O207" i="11"/>
  <c r="M207" i="11"/>
  <c r="K207" i="11"/>
  <c r="I207" i="11"/>
  <c r="G207" i="11"/>
  <c r="Q201" i="11"/>
  <c r="O201" i="11"/>
  <c r="M201" i="11"/>
  <c r="I201" i="11"/>
  <c r="G201" i="11"/>
  <c r="K201" i="11"/>
  <c r="O195" i="11"/>
  <c r="Q195" i="11"/>
  <c r="M195" i="11"/>
  <c r="K195" i="11"/>
  <c r="I195" i="11"/>
  <c r="G195" i="11"/>
  <c r="Q189" i="11"/>
  <c r="M189" i="11"/>
  <c r="O189" i="11"/>
  <c r="K189" i="11"/>
  <c r="I189" i="11"/>
  <c r="G189" i="11"/>
  <c r="Q183" i="11"/>
  <c r="O183" i="11"/>
  <c r="M183" i="11"/>
  <c r="K183" i="11"/>
  <c r="I183" i="11"/>
  <c r="G183" i="11"/>
  <c r="Q177" i="11"/>
  <c r="O177" i="11"/>
  <c r="M177" i="11"/>
  <c r="I177" i="11"/>
  <c r="K177" i="11"/>
  <c r="G177" i="11"/>
  <c r="Q171" i="11"/>
  <c r="O171" i="11"/>
  <c r="M171" i="11"/>
  <c r="K171" i="11"/>
  <c r="I171" i="11"/>
  <c r="G171" i="11"/>
  <c r="Q161" i="11"/>
  <c r="O161" i="11"/>
  <c r="M161" i="11"/>
  <c r="I161" i="11"/>
  <c r="K161" i="11"/>
  <c r="G161" i="11"/>
  <c r="Q155" i="11"/>
  <c r="O155" i="11"/>
  <c r="M155" i="11"/>
  <c r="K155" i="11"/>
  <c r="I155" i="11"/>
  <c r="G155" i="11"/>
  <c r="Q149" i="11"/>
  <c r="M149" i="11"/>
  <c r="O149" i="11"/>
  <c r="I149" i="11"/>
  <c r="G149" i="11"/>
  <c r="K149" i="11"/>
  <c r="Q143" i="11"/>
  <c r="O143" i="11"/>
  <c r="M143" i="11"/>
  <c r="K143" i="11"/>
  <c r="I143" i="11"/>
  <c r="G143" i="11"/>
  <c r="Q137" i="11"/>
  <c r="O137" i="11"/>
  <c r="M137" i="11"/>
  <c r="I137" i="11"/>
  <c r="G137" i="11"/>
  <c r="K137" i="11"/>
  <c r="O131" i="11"/>
  <c r="Q131" i="11"/>
  <c r="M131" i="11"/>
  <c r="K131" i="11"/>
  <c r="I131" i="11"/>
  <c r="G131" i="11"/>
  <c r="Q125" i="11"/>
  <c r="M125" i="11"/>
  <c r="O125" i="11"/>
  <c r="K125" i="11"/>
  <c r="I125" i="11"/>
  <c r="G125" i="11"/>
  <c r="Q119" i="11"/>
  <c r="O119" i="11"/>
  <c r="M119" i="11"/>
  <c r="K119" i="11"/>
  <c r="I119" i="11"/>
  <c r="G119" i="11"/>
  <c r="Q113" i="11"/>
  <c r="O113" i="11"/>
  <c r="M113" i="11"/>
  <c r="I113" i="11"/>
  <c r="K113" i="11"/>
  <c r="G113" i="11"/>
  <c r="Q105" i="11"/>
  <c r="O105" i="11"/>
  <c r="M105" i="11"/>
  <c r="I105" i="11"/>
  <c r="G105" i="11"/>
  <c r="K105" i="11"/>
  <c r="Q101" i="11"/>
  <c r="M101" i="11"/>
  <c r="O101" i="11"/>
  <c r="I101" i="11"/>
  <c r="G101" i="11"/>
  <c r="K101" i="11"/>
  <c r="Q91" i="11"/>
  <c r="O91" i="11"/>
  <c r="M91" i="11"/>
  <c r="K91" i="11"/>
  <c r="I91" i="11"/>
  <c r="G91" i="11"/>
  <c r="Q85" i="11"/>
  <c r="M85" i="11"/>
  <c r="O85" i="11"/>
  <c r="I85" i="11"/>
  <c r="G85" i="11"/>
  <c r="K85" i="11"/>
  <c r="Q79" i="11"/>
  <c r="O79" i="11"/>
  <c r="M79" i="11"/>
  <c r="K79" i="11"/>
  <c r="I79" i="11"/>
  <c r="G79" i="11"/>
  <c r="Q73" i="11"/>
  <c r="O73" i="11"/>
  <c r="M73" i="11"/>
  <c r="I73" i="11"/>
  <c r="G73" i="11"/>
  <c r="K73" i="11"/>
  <c r="Q65" i="11"/>
  <c r="O65" i="11"/>
  <c r="M65" i="11"/>
  <c r="I65" i="11"/>
  <c r="K65" i="11"/>
  <c r="G65" i="11"/>
  <c r="Q59" i="11"/>
  <c r="O59" i="11"/>
  <c r="M59" i="11"/>
  <c r="K59" i="11"/>
  <c r="I59" i="11"/>
  <c r="G59" i="11"/>
  <c r="Q53" i="11"/>
  <c r="M53" i="11"/>
  <c r="O53" i="11"/>
  <c r="I53" i="11"/>
  <c r="G53" i="11"/>
  <c r="K53" i="11"/>
  <c r="Q47" i="11"/>
  <c r="O47" i="11"/>
  <c r="M47" i="11"/>
  <c r="K47" i="11"/>
  <c r="I47" i="11"/>
  <c r="G47" i="11"/>
  <c r="Q41" i="11"/>
  <c r="O41" i="11"/>
  <c r="M41" i="11"/>
  <c r="I41" i="11"/>
  <c r="G41" i="11"/>
  <c r="K41" i="11"/>
  <c r="O35" i="11"/>
  <c r="Q35" i="11"/>
  <c r="M35" i="11"/>
  <c r="K35" i="11"/>
  <c r="I35" i="11"/>
  <c r="G35" i="11"/>
  <c r="Q29" i="11"/>
  <c r="M29" i="11"/>
  <c r="O29" i="11"/>
  <c r="K29" i="11"/>
  <c r="I29" i="11"/>
  <c r="G29" i="11"/>
  <c r="Q23" i="11"/>
  <c r="O23" i="11"/>
  <c r="M23" i="11"/>
  <c r="K23" i="11"/>
  <c r="I23" i="11"/>
  <c r="G23" i="11"/>
  <c r="Q17" i="11"/>
  <c r="O17" i="11"/>
  <c r="M17" i="11"/>
  <c r="I17" i="11"/>
  <c r="K17" i="11"/>
  <c r="G17" i="11"/>
  <c r="Q11" i="11"/>
  <c r="O11" i="11"/>
  <c r="M11" i="11"/>
  <c r="K11" i="11"/>
  <c r="I11" i="11"/>
  <c r="G11" i="11"/>
  <c r="Q266" i="12"/>
  <c r="O266" i="12"/>
  <c r="M266" i="12"/>
  <c r="K266" i="12"/>
  <c r="I266" i="12"/>
  <c r="G266" i="12"/>
  <c r="Q260" i="12"/>
  <c r="O260" i="12"/>
  <c r="M260" i="12"/>
  <c r="K260" i="12"/>
  <c r="G260" i="12"/>
  <c r="I260" i="12"/>
  <c r="Q254" i="12"/>
  <c r="O254" i="12"/>
  <c r="M254" i="12"/>
  <c r="K254" i="12"/>
  <c r="I254" i="12"/>
  <c r="G254" i="12"/>
  <c r="Q248" i="12"/>
  <c r="O248" i="12"/>
  <c r="M248" i="12"/>
  <c r="K248" i="12"/>
  <c r="G248" i="12"/>
  <c r="I248" i="12"/>
  <c r="Q242" i="12"/>
  <c r="O242" i="12"/>
  <c r="M242" i="12"/>
  <c r="K242" i="12"/>
  <c r="I242" i="12"/>
  <c r="G242" i="12"/>
  <c r="Q236" i="12"/>
  <c r="O236" i="12"/>
  <c r="M236" i="12"/>
  <c r="K236" i="12"/>
  <c r="I236" i="12"/>
  <c r="G236" i="12"/>
  <c r="Q228" i="12"/>
  <c r="O228" i="12"/>
  <c r="M228" i="12"/>
  <c r="K228" i="12"/>
  <c r="G228" i="12"/>
  <c r="I228" i="12"/>
  <c r="Q222" i="12"/>
  <c r="O222" i="12"/>
  <c r="M222" i="12"/>
  <c r="K222" i="12"/>
  <c r="I222" i="12"/>
  <c r="G222" i="12"/>
  <c r="Q214" i="12"/>
  <c r="O214" i="12"/>
  <c r="M214" i="12"/>
  <c r="K214" i="12"/>
  <c r="I214" i="12"/>
  <c r="G214" i="12"/>
  <c r="Q208" i="12"/>
  <c r="O208" i="12"/>
  <c r="M208" i="12"/>
  <c r="K208" i="12"/>
  <c r="G208" i="12"/>
  <c r="I208" i="12"/>
  <c r="Q202" i="12"/>
  <c r="O202" i="12"/>
  <c r="M202" i="12"/>
  <c r="K202" i="12"/>
  <c r="I202" i="12"/>
  <c r="G202" i="12"/>
  <c r="Q196" i="12"/>
  <c r="O196" i="12"/>
  <c r="M196" i="12"/>
  <c r="K196" i="12"/>
  <c r="G196" i="12"/>
  <c r="I196" i="12"/>
  <c r="Q190" i="12"/>
  <c r="O190" i="12"/>
  <c r="M190" i="12"/>
  <c r="K190" i="12"/>
  <c r="I190" i="12"/>
  <c r="G190" i="12"/>
  <c r="Q184" i="12"/>
  <c r="O184" i="12"/>
  <c r="M184" i="12"/>
  <c r="K184" i="12"/>
  <c r="G184" i="12"/>
  <c r="I184" i="12"/>
  <c r="Q176" i="12"/>
  <c r="O176" i="12"/>
  <c r="M176" i="12"/>
  <c r="K176" i="12"/>
  <c r="G176" i="12"/>
  <c r="I176" i="12"/>
  <c r="Q170" i="12"/>
  <c r="O170" i="12"/>
  <c r="M170" i="12"/>
  <c r="K170" i="12"/>
  <c r="I170" i="12"/>
  <c r="G170" i="12"/>
  <c r="Q162" i="12"/>
  <c r="O162" i="12"/>
  <c r="M162" i="12"/>
  <c r="K162" i="12"/>
  <c r="I162" i="12"/>
  <c r="G162" i="12"/>
  <c r="Q156" i="12"/>
  <c r="O156" i="12"/>
  <c r="M156" i="12"/>
  <c r="K156" i="12"/>
  <c r="I156" i="12"/>
  <c r="G156" i="12"/>
  <c r="Q150" i="12"/>
  <c r="O150" i="12"/>
  <c r="M150" i="12"/>
  <c r="K150" i="12"/>
  <c r="I150" i="12"/>
  <c r="G150" i="12"/>
  <c r="Q144" i="12"/>
  <c r="O144" i="12"/>
  <c r="M144" i="12"/>
  <c r="K144" i="12"/>
  <c r="G144" i="12"/>
  <c r="I144" i="12"/>
  <c r="Q138" i="12"/>
  <c r="O138" i="12"/>
  <c r="M138" i="12"/>
  <c r="K138" i="12"/>
  <c r="I138" i="12"/>
  <c r="G138" i="12"/>
  <c r="Q132" i="12"/>
  <c r="O132" i="12"/>
  <c r="K132" i="12"/>
  <c r="M132" i="12"/>
  <c r="G132" i="12"/>
  <c r="I132" i="12"/>
  <c r="Q126" i="12"/>
  <c r="O126" i="12"/>
  <c r="M126" i="12"/>
  <c r="K126" i="12"/>
  <c r="I126" i="12"/>
  <c r="G126" i="12"/>
  <c r="Q118" i="12"/>
  <c r="O118" i="12"/>
  <c r="M118" i="12"/>
  <c r="K118" i="12"/>
  <c r="I118" i="12"/>
  <c r="G118" i="12"/>
  <c r="Q110" i="12"/>
  <c r="O110" i="12"/>
  <c r="M110" i="12"/>
  <c r="K110" i="12"/>
  <c r="I110" i="12"/>
  <c r="G110" i="12"/>
  <c r="Q104" i="12"/>
  <c r="O104" i="12"/>
  <c r="M104" i="12"/>
  <c r="K104" i="12"/>
  <c r="G104" i="12"/>
  <c r="I104" i="12"/>
  <c r="Q98" i="12"/>
  <c r="O98" i="12"/>
  <c r="M98" i="12"/>
  <c r="K98" i="12"/>
  <c r="I98" i="12"/>
  <c r="G98" i="12"/>
  <c r="Q92" i="12"/>
  <c r="O92" i="12"/>
  <c r="K92" i="12"/>
  <c r="M92" i="12"/>
  <c r="I92" i="12"/>
  <c r="G92" i="12"/>
  <c r="Q86" i="12"/>
  <c r="O86" i="12"/>
  <c r="M86" i="12"/>
  <c r="K86" i="12"/>
  <c r="I86" i="12"/>
  <c r="G86" i="12"/>
  <c r="Q80" i="12"/>
  <c r="O80" i="12"/>
  <c r="M80" i="12"/>
  <c r="K80" i="12"/>
  <c r="G80" i="12"/>
  <c r="I80" i="12"/>
  <c r="Q70" i="12"/>
  <c r="O70" i="12"/>
  <c r="M70" i="12"/>
  <c r="K70" i="12"/>
  <c r="I70" i="12"/>
  <c r="G70" i="12"/>
  <c r="Q64" i="12"/>
  <c r="O64" i="12"/>
  <c r="M64" i="12"/>
  <c r="K64" i="12"/>
  <c r="G64" i="12"/>
  <c r="I64" i="12"/>
  <c r="Q58" i="12"/>
  <c r="O58" i="12"/>
  <c r="M58" i="12"/>
  <c r="K58" i="12"/>
  <c r="I58" i="12"/>
  <c r="G58" i="12"/>
  <c r="Q52" i="12"/>
  <c r="O52" i="12"/>
  <c r="K52" i="12"/>
  <c r="M52" i="12"/>
  <c r="G52" i="12"/>
  <c r="I52" i="12"/>
  <c r="Q44" i="12"/>
  <c r="O44" i="12"/>
  <c r="K44" i="12"/>
  <c r="M44" i="12"/>
  <c r="I44" i="12"/>
  <c r="G44" i="12"/>
  <c r="Q38" i="12"/>
  <c r="O38" i="12"/>
  <c r="M38" i="12"/>
  <c r="K38" i="12"/>
  <c r="I38" i="12"/>
  <c r="G38" i="12"/>
  <c r="Q30" i="12"/>
  <c r="O30" i="12"/>
  <c r="M30" i="12"/>
  <c r="K30" i="12"/>
  <c r="I30" i="12"/>
  <c r="G30" i="12"/>
  <c r="Q24" i="12"/>
  <c r="O24" i="12"/>
  <c r="M24" i="12"/>
  <c r="K24" i="12"/>
  <c r="G24" i="12"/>
  <c r="I24" i="12"/>
  <c r="Q16" i="12"/>
  <c r="O16" i="12"/>
  <c r="M16" i="12"/>
  <c r="K16" i="12"/>
  <c r="G16" i="12"/>
  <c r="I16" i="12"/>
  <c r="Q10" i="12"/>
  <c r="O10" i="12"/>
  <c r="M10" i="12"/>
  <c r="K10" i="12"/>
  <c r="I10" i="12"/>
  <c r="G10" i="12"/>
  <c r="Q265" i="15"/>
  <c r="O265" i="15"/>
  <c r="K265" i="15"/>
  <c r="I265" i="15"/>
  <c r="M265" i="15"/>
  <c r="G265" i="15"/>
  <c r="Q257" i="15"/>
  <c r="O257" i="15"/>
  <c r="K257" i="15"/>
  <c r="M257" i="15"/>
  <c r="I257" i="15"/>
  <c r="G257" i="15"/>
  <c r="Q251" i="15"/>
  <c r="O251" i="15"/>
  <c r="M251" i="15"/>
  <c r="K251" i="15"/>
  <c r="I251" i="15"/>
  <c r="G251" i="15"/>
  <c r="Q245" i="15"/>
  <c r="O245" i="15"/>
  <c r="M245" i="15"/>
  <c r="K245" i="15"/>
  <c r="I245" i="15"/>
  <c r="G245" i="15"/>
  <c r="Q239" i="15"/>
  <c r="O239" i="15"/>
  <c r="M239" i="15"/>
  <c r="I239" i="15"/>
  <c r="K239" i="15"/>
  <c r="G239" i="15"/>
  <c r="Q233" i="15"/>
  <c r="O233" i="15"/>
  <c r="K233" i="15"/>
  <c r="I233" i="15"/>
  <c r="M233" i="15"/>
  <c r="G233" i="15"/>
  <c r="Q227" i="15"/>
  <c r="O227" i="15"/>
  <c r="M227" i="15"/>
  <c r="K227" i="15"/>
  <c r="I227" i="15"/>
  <c r="G227" i="15"/>
  <c r="Q221" i="15"/>
  <c r="O221" i="15"/>
  <c r="M221" i="15"/>
  <c r="K221" i="15"/>
  <c r="I221" i="15"/>
  <c r="G221" i="15"/>
  <c r="Q215" i="15"/>
  <c r="O215" i="15"/>
  <c r="M215" i="15"/>
  <c r="I215" i="15"/>
  <c r="K215" i="15"/>
  <c r="G215" i="15"/>
  <c r="Q209" i="15"/>
  <c r="O209" i="15"/>
  <c r="K209" i="15"/>
  <c r="I209" i="15"/>
  <c r="M209" i="15"/>
  <c r="G209" i="15"/>
  <c r="Q199" i="15"/>
  <c r="O199" i="15"/>
  <c r="M199" i="15"/>
  <c r="I199" i="15"/>
  <c r="K199" i="15"/>
  <c r="G199" i="15"/>
  <c r="Q193" i="15"/>
  <c r="O193" i="15"/>
  <c r="K193" i="15"/>
  <c r="M193" i="15"/>
  <c r="I193" i="15"/>
  <c r="G193" i="15"/>
  <c r="Q187" i="15"/>
  <c r="O187" i="15"/>
  <c r="M187" i="15"/>
  <c r="K187" i="15"/>
  <c r="I187" i="15"/>
  <c r="G187" i="15"/>
  <c r="Q181" i="15"/>
  <c r="O181" i="15"/>
  <c r="M181" i="15"/>
  <c r="K181" i="15"/>
  <c r="I181" i="15"/>
  <c r="G181" i="15"/>
  <c r="Q175" i="15"/>
  <c r="O175" i="15"/>
  <c r="M175" i="15"/>
  <c r="I175" i="15"/>
  <c r="K175" i="15"/>
  <c r="G175" i="15"/>
  <c r="Q169" i="15"/>
  <c r="O169" i="15"/>
  <c r="K169" i="15"/>
  <c r="I169" i="15"/>
  <c r="M169" i="15"/>
  <c r="G169" i="15"/>
  <c r="Q163" i="15"/>
  <c r="O163" i="15"/>
  <c r="M163" i="15"/>
  <c r="K163" i="15"/>
  <c r="I163" i="15"/>
  <c r="G163" i="15"/>
  <c r="Q157" i="15"/>
  <c r="O157" i="15"/>
  <c r="M157" i="15"/>
  <c r="K157" i="15"/>
  <c r="I157" i="15"/>
  <c r="G157" i="15"/>
  <c r="Q151" i="15"/>
  <c r="O151" i="15"/>
  <c r="M151" i="15"/>
  <c r="I151" i="15"/>
  <c r="K151" i="15"/>
  <c r="G151" i="15"/>
  <c r="Q143" i="15"/>
  <c r="O143" i="15"/>
  <c r="M143" i="15"/>
  <c r="I143" i="15"/>
  <c r="K143" i="15"/>
  <c r="G143" i="15"/>
  <c r="Q137" i="15"/>
  <c r="O137" i="15"/>
  <c r="K137" i="15"/>
  <c r="I137" i="15"/>
  <c r="M137" i="15"/>
  <c r="G137" i="15"/>
  <c r="Q131" i="15"/>
  <c r="O131" i="15"/>
  <c r="M131" i="15"/>
  <c r="K131" i="15"/>
  <c r="I131" i="15"/>
  <c r="G131" i="15"/>
  <c r="Q125" i="15"/>
  <c r="M125" i="15"/>
  <c r="K125" i="15"/>
  <c r="O125" i="15"/>
  <c r="I125" i="15"/>
  <c r="G125" i="15"/>
  <c r="Q119" i="15"/>
  <c r="O119" i="15"/>
  <c r="M119" i="15"/>
  <c r="I119" i="15"/>
  <c r="K119" i="15"/>
  <c r="G119" i="15"/>
  <c r="Q113" i="15"/>
  <c r="O113" i="15"/>
  <c r="K113" i="15"/>
  <c r="I113" i="15"/>
  <c r="M113" i="15"/>
  <c r="G113" i="15"/>
  <c r="Q107" i="15"/>
  <c r="O107" i="15"/>
  <c r="M107" i="15"/>
  <c r="K107" i="15"/>
  <c r="I107" i="15"/>
  <c r="G107" i="15"/>
  <c r="Q101" i="15"/>
  <c r="O101" i="15"/>
  <c r="M101" i="15"/>
  <c r="K101" i="15"/>
  <c r="I101" i="15"/>
  <c r="G101" i="15"/>
  <c r="Q95" i="15"/>
  <c r="O95" i="15"/>
  <c r="M95" i="15"/>
  <c r="I95" i="15"/>
  <c r="K95" i="15"/>
  <c r="G95" i="15"/>
  <c r="Q89" i="15"/>
  <c r="O89" i="15"/>
  <c r="K89" i="15"/>
  <c r="I89" i="15"/>
  <c r="M89" i="15"/>
  <c r="G89" i="15"/>
  <c r="Q83" i="15"/>
  <c r="O83" i="15"/>
  <c r="M83" i="15"/>
  <c r="K83" i="15"/>
  <c r="I83" i="15"/>
  <c r="G83" i="15"/>
  <c r="Q77" i="15"/>
  <c r="M77" i="15"/>
  <c r="K77" i="15"/>
  <c r="O77" i="15"/>
  <c r="I77" i="15"/>
  <c r="G77" i="15"/>
  <c r="Q73" i="15"/>
  <c r="O73" i="15"/>
  <c r="K73" i="15"/>
  <c r="I73" i="15"/>
  <c r="M73" i="15"/>
  <c r="G73" i="15"/>
  <c r="Q65" i="15"/>
  <c r="O65" i="15"/>
  <c r="K65" i="15"/>
  <c r="M65" i="15"/>
  <c r="I65" i="15"/>
  <c r="G65" i="15"/>
  <c r="Q59" i="15"/>
  <c r="O59" i="15"/>
  <c r="M59" i="15"/>
  <c r="K59" i="15"/>
  <c r="I59" i="15"/>
  <c r="G59" i="15"/>
  <c r="Q53" i="15"/>
  <c r="O53" i="15"/>
  <c r="M53" i="15"/>
  <c r="K53" i="15"/>
  <c r="I53" i="15"/>
  <c r="G53" i="15"/>
  <c r="Q47" i="15"/>
  <c r="O47" i="15"/>
  <c r="M47" i="15"/>
  <c r="I47" i="15"/>
  <c r="K47" i="15"/>
  <c r="G47" i="15"/>
  <c r="Q41" i="15"/>
  <c r="O41" i="15"/>
  <c r="K41" i="15"/>
  <c r="I41" i="15"/>
  <c r="M41" i="15"/>
  <c r="G41" i="15"/>
  <c r="Q35" i="15"/>
  <c r="O35" i="15"/>
  <c r="M35" i="15"/>
  <c r="K35" i="15"/>
  <c r="I35" i="15"/>
  <c r="G35" i="15"/>
  <c r="Q29" i="15"/>
  <c r="O29" i="15"/>
  <c r="M29" i="15"/>
  <c r="K29" i="15"/>
  <c r="I29" i="15"/>
  <c r="G29" i="15"/>
  <c r="Q23" i="15"/>
  <c r="O23" i="15"/>
  <c r="M23" i="15"/>
  <c r="I23" i="15"/>
  <c r="K23" i="15"/>
  <c r="G23" i="15"/>
  <c r="Q17" i="15"/>
  <c r="O17" i="15"/>
  <c r="K17" i="15"/>
  <c r="I17" i="15"/>
  <c r="M17" i="15"/>
  <c r="G17" i="15"/>
  <c r="Q11" i="15"/>
  <c r="O11" i="15"/>
  <c r="M11" i="15"/>
  <c r="K11" i="15"/>
  <c r="I11" i="15"/>
  <c r="G11" i="15"/>
  <c r="O266" i="17"/>
  <c r="Q266" i="17"/>
  <c r="M266" i="17"/>
  <c r="K266" i="17"/>
  <c r="I266" i="17"/>
  <c r="G266" i="17"/>
  <c r="Q260" i="17"/>
  <c r="O260" i="17"/>
  <c r="M260" i="17"/>
  <c r="K260" i="17"/>
  <c r="I260" i="17"/>
  <c r="G260" i="17"/>
  <c r="Q254" i="17"/>
  <c r="O254" i="17"/>
  <c r="M254" i="17"/>
  <c r="K254" i="17"/>
  <c r="I254" i="17"/>
  <c r="G254" i="17"/>
  <c r="Q248" i="17"/>
  <c r="O248" i="17"/>
  <c r="M248" i="17"/>
  <c r="K248" i="17"/>
  <c r="G248" i="17"/>
  <c r="I248" i="17"/>
  <c r="O234" i="17"/>
  <c r="Q234" i="17"/>
  <c r="M234" i="17"/>
  <c r="K234" i="17"/>
  <c r="I234" i="17"/>
  <c r="G234" i="17"/>
  <c r="Q228" i="17"/>
  <c r="O228" i="17"/>
  <c r="M228" i="17"/>
  <c r="K228" i="17"/>
  <c r="I228" i="17"/>
  <c r="G228" i="17"/>
  <c r="Q222" i="17"/>
  <c r="O222" i="17"/>
  <c r="M222" i="17"/>
  <c r="K222" i="17"/>
  <c r="I222" i="17"/>
  <c r="G222" i="17"/>
  <c r="Q214" i="17"/>
  <c r="O214" i="17"/>
  <c r="M214" i="17"/>
  <c r="K214" i="17"/>
  <c r="I214" i="17"/>
  <c r="G214" i="17"/>
  <c r="Q208" i="17"/>
  <c r="O208" i="17"/>
  <c r="M208" i="17"/>
  <c r="K208" i="17"/>
  <c r="G208" i="17"/>
  <c r="I208" i="17"/>
  <c r="Q200" i="17"/>
  <c r="O200" i="17"/>
  <c r="M200" i="17"/>
  <c r="K200" i="17"/>
  <c r="G200" i="17"/>
  <c r="I200" i="17"/>
  <c r="Q194" i="17"/>
  <c r="O194" i="17"/>
  <c r="M194" i="17"/>
  <c r="K194" i="17"/>
  <c r="I194" i="17"/>
  <c r="G194" i="17"/>
  <c r="O186" i="17"/>
  <c r="M186" i="17"/>
  <c r="Q186" i="17"/>
  <c r="K186" i="17"/>
  <c r="I186" i="17"/>
  <c r="G186" i="17"/>
  <c r="Q180" i="17"/>
  <c r="O180" i="17"/>
  <c r="M180" i="17"/>
  <c r="K180" i="17"/>
  <c r="I180" i="17"/>
  <c r="G180" i="17"/>
  <c r="Q174" i="17"/>
  <c r="O174" i="17"/>
  <c r="M174" i="17"/>
  <c r="K174" i="17"/>
  <c r="I174" i="17"/>
  <c r="G174" i="17"/>
  <c r="Q152" i="17"/>
  <c r="O152" i="17"/>
  <c r="M152" i="17"/>
  <c r="K152" i="17"/>
  <c r="G152" i="17"/>
  <c r="I152" i="17"/>
  <c r="O146" i="17"/>
  <c r="Q146" i="17"/>
  <c r="M146" i="17"/>
  <c r="K146" i="17"/>
  <c r="I146" i="17"/>
  <c r="G146" i="17"/>
  <c r="Q140" i="17"/>
  <c r="O140" i="17"/>
  <c r="M140" i="17"/>
  <c r="K140" i="17"/>
  <c r="I140" i="17"/>
  <c r="G140" i="17"/>
  <c r="Q134" i="17"/>
  <c r="O134" i="17"/>
  <c r="M134" i="17"/>
  <c r="K134" i="17"/>
  <c r="I134" i="17"/>
  <c r="G134" i="17"/>
  <c r="Q128" i="17"/>
  <c r="O128" i="17"/>
  <c r="M128" i="17"/>
  <c r="K128" i="17"/>
  <c r="G128" i="17"/>
  <c r="I128" i="17"/>
  <c r="Q118" i="17"/>
  <c r="O118" i="17"/>
  <c r="M118" i="17"/>
  <c r="K118" i="17"/>
  <c r="I118" i="17"/>
  <c r="G118" i="17"/>
  <c r="Q112" i="17"/>
  <c r="O112" i="17"/>
  <c r="M112" i="17"/>
  <c r="K112" i="17"/>
  <c r="G112" i="17"/>
  <c r="I112" i="17"/>
  <c r="O106" i="17"/>
  <c r="Q106" i="17"/>
  <c r="M106" i="17"/>
  <c r="K106" i="17"/>
  <c r="I106" i="17"/>
  <c r="G106" i="17"/>
  <c r="Q100" i="17"/>
  <c r="O100" i="17"/>
  <c r="M100" i="17"/>
  <c r="K100" i="17"/>
  <c r="I100" i="17"/>
  <c r="G100" i="17"/>
  <c r="Q94" i="17"/>
  <c r="O94" i="17"/>
  <c r="M94" i="17"/>
  <c r="K94" i="17"/>
  <c r="I94" i="17"/>
  <c r="G94" i="17"/>
  <c r="Q84" i="17"/>
  <c r="O84" i="17"/>
  <c r="M84" i="17"/>
  <c r="K84" i="17"/>
  <c r="I84" i="17"/>
  <c r="G84" i="17"/>
  <c r="O78" i="17"/>
  <c r="Q78" i="17"/>
  <c r="M78" i="17"/>
  <c r="K78" i="17"/>
  <c r="I78" i="17"/>
  <c r="G78" i="17"/>
  <c r="Q72" i="17"/>
  <c r="O72" i="17"/>
  <c r="M72" i="17"/>
  <c r="K72" i="17"/>
  <c r="G72" i="17"/>
  <c r="I72" i="17"/>
  <c r="Q66" i="17"/>
  <c r="O66" i="17"/>
  <c r="M66" i="17"/>
  <c r="K66" i="17"/>
  <c r="I66" i="17"/>
  <c r="G66" i="17"/>
  <c r="Q58" i="17"/>
  <c r="O58" i="17"/>
  <c r="M58" i="17"/>
  <c r="K58" i="17"/>
  <c r="I58" i="17"/>
  <c r="G58" i="17"/>
  <c r="Q52" i="17"/>
  <c r="O52" i="17"/>
  <c r="M52" i="17"/>
  <c r="K52" i="17"/>
  <c r="I52" i="17"/>
  <c r="G52" i="17"/>
  <c r="Q44" i="17"/>
  <c r="O44" i="17"/>
  <c r="M44" i="17"/>
  <c r="K44" i="17"/>
  <c r="I44" i="17"/>
  <c r="G44" i="17"/>
  <c r="Q38" i="17"/>
  <c r="O38" i="17"/>
  <c r="M38" i="17"/>
  <c r="K38" i="17"/>
  <c r="I38" i="17"/>
  <c r="G38" i="17"/>
  <c r="Q30" i="17"/>
  <c r="O30" i="17"/>
  <c r="M30" i="17"/>
  <c r="K30" i="17"/>
  <c r="I30" i="17"/>
  <c r="G30" i="17"/>
  <c r="Q24" i="17"/>
  <c r="O24" i="17"/>
  <c r="M24" i="17"/>
  <c r="K24" i="17"/>
  <c r="G24" i="17"/>
  <c r="I24" i="17"/>
  <c r="Q18" i="17"/>
  <c r="O18" i="17"/>
  <c r="M18" i="17"/>
  <c r="K18" i="17"/>
  <c r="I18" i="17"/>
  <c r="G18" i="17"/>
  <c r="Q8" i="17"/>
  <c r="O8" i="17"/>
  <c r="M8" i="17"/>
  <c r="K8" i="17"/>
  <c r="G8" i="17"/>
  <c r="I8" i="17"/>
  <c r="Q263" i="19"/>
  <c r="O263" i="19"/>
  <c r="M263" i="19"/>
  <c r="I263" i="19"/>
  <c r="K263" i="19"/>
  <c r="G263" i="19"/>
  <c r="Q257" i="19"/>
  <c r="O257" i="19"/>
  <c r="M257" i="19"/>
  <c r="K257" i="19"/>
  <c r="I257" i="19"/>
  <c r="G257" i="19"/>
  <c r="Q251" i="19"/>
  <c r="O251" i="19"/>
  <c r="M251" i="19"/>
  <c r="K251" i="19"/>
  <c r="I251" i="19"/>
  <c r="G251" i="19"/>
  <c r="Q245" i="19"/>
  <c r="M245" i="19"/>
  <c r="K245" i="19"/>
  <c r="O245" i="19"/>
  <c r="G245" i="19"/>
  <c r="I245" i="19"/>
  <c r="Q235" i="19"/>
  <c r="O235" i="19"/>
  <c r="M235" i="19"/>
  <c r="K235" i="19"/>
  <c r="I235" i="19"/>
  <c r="G235" i="19"/>
  <c r="Q229" i="19"/>
  <c r="M229" i="19"/>
  <c r="O229" i="19"/>
  <c r="K229" i="19"/>
  <c r="G229" i="19"/>
  <c r="I229" i="19"/>
  <c r="Q223" i="19"/>
  <c r="O223" i="19"/>
  <c r="M223" i="19"/>
  <c r="I223" i="19"/>
  <c r="K223" i="19"/>
  <c r="G223" i="19"/>
  <c r="Q217" i="19"/>
  <c r="O217" i="19"/>
  <c r="M217" i="19"/>
  <c r="K217" i="19"/>
  <c r="I217" i="19"/>
  <c r="G217" i="19"/>
  <c r="Q211" i="19"/>
  <c r="O211" i="19"/>
  <c r="M211" i="19"/>
  <c r="K211" i="19"/>
  <c r="I211" i="19"/>
  <c r="G211" i="19"/>
  <c r="Q205" i="19"/>
  <c r="O205" i="19"/>
  <c r="M205" i="19"/>
  <c r="K205" i="19"/>
  <c r="G205" i="19"/>
  <c r="I205" i="19"/>
  <c r="Q199" i="19"/>
  <c r="O199" i="19"/>
  <c r="M199" i="19"/>
  <c r="I199" i="19"/>
  <c r="K199" i="19"/>
  <c r="G199" i="19"/>
  <c r="Q193" i="19"/>
  <c r="O193" i="19"/>
  <c r="M193" i="19"/>
  <c r="K193" i="19"/>
  <c r="I193" i="19"/>
  <c r="G193" i="19"/>
  <c r="Q187" i="19"/>
  <c r="O187" i="19"/>
  <c r="M187" i="19"/>
  <c r="K187" i="19"/>
  <c r="I187" i="19"/>
  <c r="G187" i="19"/>
  <c r="Q181" i="19"/>
  <c r="M181" i="19"/>
  <c r="K181" i="19"/>
  <c r="O181" i="19"/>
  <c r="G181" i="19"/>
  <c r="I181" i="19"/>
  <c r="Q175" i="19"/>
  <c r="O175" i="19"/>
  <c r="M175" i="19"/>
  <c r="I175" i="19"/>
  <c r="K175" i="19"/>
  <c r="G175" i="19"/>
  <c r="Q169" i="19"/>
  <c r="O169" i="19"/>
  <c r="M169" i="19"/>
  <c r="K169" i="19"/>
  <c r="I169" i="19"/>
  <c r="G169" i="19"/>
  <c r="Q161" i="19"/>
  <c r="O161" i="19"/>
  <c r="M161" i="19"/>
  <c r="K161" i="19"/>
  <c r="I161" i="19"/>
  <c r="G161" i="19"/>
  <c r="Q153" i="19"/>
  <c r="O153" i="19"/>
  <c r="M153" i="19"/>
  <c r="K153" i="19"/>
  <c r="I153" i="19"/>
  <c r="G153" i="19"/>
  <c r="Q147" i="19"/>
  <c r="O147" i="19"/>
  <c r="M147" i="19"/>
  <c r="K147" i="19"/>
  <c r="I147" i="19"/>
  <c r="G147" i="19"/>
  <c r="Q141" i="19"/>
  <c r="O141" i="19"/>
  <c r="M141" i="19"/>
  <c r="K141" i="19"/>
  <c r="G141" i="19"/>
  <c r="I141" i="19"/>
  <c r="Q133" i="19"/>
  <c r="M133" i="19"/>
  <c r="K133" i="19"/>
  <c r="O133" i="19"/>
  <c r="G133" i="19"/>
  <c r="I133" i="19"/>
  <c r="Q125" i="19"/>
  <c r="O125" i="19"/>
  <c r="M125" i="19"/>
  <c r="K125" i="19"/>
  <c r="G125" i="19"/>
  <c r="I125" i="19"/>
  <c r="Q119" i="19"/>
  <c r="O119" i="19"/>
  <c r="M119" i="19"/>
  <c r="I119" i="19"/>
  <c r="K119" i="19"/>
  <c r="G119" i="19"/>
  <c r="Q113" i="19"/>
  <c r="O113" i="19"/>
  <c r="M113" i="19"/>
  <c r="K113" i="19"/>
  <c r="I113" i="19"/>
  <c r="G113" i="19"/>
  <c r="Q107" i="19"/>
  <c r="O107" i="19"/>
  <c r="M107" i="19"/>
  <c r="K107" i="19"/>
  <c r="I107" i="19"/>
  <c r="G107" i="19"/>
  <c r="Q101" i="19"/>
  <c r="M101" i="19"/>
  <c r="O101" i="19"/>
  <c r="K101" i="19"/>
  <c r="G101" i="19"/>
  <c r="I101" i="19"/>
  <c r="Q93" i="19"/>
  <c r="O93" i="19"/>
  <c r="K93" i="19"/>
  <c r="M93" i="19"/>
  <c r="G93" i="19"/>
  <c r="I93" i="19"/>
  <c r="Q87" i="19"/>
  <c r="O87" i="19"/>
  <c r="M87" i="19"/>
  <c r="I87" i="19"/>
  <c r="K87" i="19"/>
  <c r="G87" i="19"/>
  <c r="Q81" i="19"/>
  <c r="O81" i="19"/>
  <c r="M81" i="19"/>
  <c r="K81" i="19"/>
  <c r="I81" i="19"/>
  <c r="G81" i="19"/>
  <c r="Q75" i="19"/>
  <c r="O75" i="19"/>
  <c r="M75" i="19"/>
  <c r="K75" i="19"/>
  <c r="I75" i="19"/>
  <c r="G75" i="19"/>
  <c r="Q67" i="19"/>
  <c r="O67" i="19"/>
  <c r="M67" i="19"/>
  <c r="K67" i="19"/>
  <c r="I67" i="19"/>
  <c r="G67" i="19"/>
  <c r="Q59" i="19"/>
  <c r="O59" i="19"/>
  <c r="M59" i="19"/>
  <c r="K59" i="19"/>
  <c r="I59" i="19"/>
  <c r="G59" i="19"/>
  <c r="Q53" i="19"/>
  <c r="M53" i="19"/>
  <c r="K53" i="19"/>
  <c r="O53" i="19"/>
  <c r="G53" i="19"/>
  <c r="I53" i="19"/>
  <c r="Q47" i="19"/>
  <c r="O47" i="19"/>
  <c r="M47" i="19"/>
  <c r="I47" i="19"/>
  <c r="K47" i="19"/>
  <c r="G47" i="19"/>
  <c r="Q41" i="19"/>
  <c r="O41" i="19"/>
  <c r="K41" i="19"/>
  <c r="M41" i="19"/>
  <c r="I41" i="19"/>
  <c r="G41" i="19"/>
  <c r="Q35" i="19"/>
  <c r="O35" i="19"/>
  <c r="M35" i="19"/>
  <c r="K35" i="19"/>
  <c r="I35" i="19"/>
  <c r="G35" i="19"/>
  <c r="Q29" i="19"/>
  <c r="O29" i="19"/>
  <c r="K29" i="19"/>
  <c r="M29" i="19"/>
  <c r="G29" i="19"/>
  <c r="I29" i="19"/>
  <c r="Q23" i="19"/>
  <c r="O23" i="19"/>
  <c r="M23" i="19"/>
  <c r="I23" i="19"/>
  <c r="K23" i="19"/>
  <c r="G23" i="19"/>
  <c r="Q17" i="19"/>
  <c r="O17" i="19"/>
  <c r="M17" i="19"/>
  <c r="K17" i="19"/>
  <c r="I17" i="19"/>
  <c r="G17" i="19"/>
  <c r="Q11" i="19"/>
  <c r="O11" i="19"/>
  <c r="M11" i="19"/>
  <c r="K11" i="19"/>
  <c r="I11" i="19"/>
  <c r="G11" i="19"/>
  <c r="Q266" i="21"/>
  <c r="O266" i="21"/>
  <c r="M266" i="21"/>
  <c r="K266" i="21"/>
  <c r="I266" i="21"/>
  <c r="G266" i="21"/>
  <c r="Q260" i="21"/>
  <c r="O260" i="21"/>
  <c r="M260" i="21"/>
  <c r="K260" i="21"/>
  <c r="I260" i="21"/>
  <c r="G260" i="21"/>
  <c r="O254" i="21"/>
  <c r="Q254" i="21"/>
  <c r="M254" i="21"/>
  <c r="K254" i="21"/>
  <c r="I254" i="21"/>
  <c r="G254" i="21"/>
  <c r="Q248" i="21"/>
  <c r="O248" i="21"/>
  <c r="M248" i="21"/>
  <c r="K248" i="21"/>
  <c r="G248" i="21"/>
  <c r="I248" i="21"/>
  <c r="Q242" i="21"/>
  <c r="O242" i="21"/>
  <c r="M242" i="21"/>
  <c r="K242" i="21"/>
  <c r="I242" i="21"/>
  <c r="G242" i="21"/>
  <c r="Q232" i="21"/>
  <c r="O232" i="21"/>
  <c r="M232" i="21"/>
  <c r="K232" i="21"/>
  <c r="G232" i="21"/>
  <c r="I232" i="21"/>
  <c r="O226" i="21"/>
  <c r="Q226" i="21"/>
  <c r="M226" i="21"/>
  <c r="K226" i="21"/>
  <c r="I226" i="21"/>
  <c r="G226" i="21"/>
  <c r="Q220" i="21"/>
  <c r="O220" i="21"/>
  <c r="K220" i="21"/>
  <c r="M220" i="21"/>
  <c r="I220" i="21"/>
  <c r="G220" i="21"/>
  <c r="Q214" i="21"/>
  <c r="O214" i="21"/>
  <c r="M214" i="21"/>
  <c r="K214" i="21"/>
  <c r="I214" i="21"/>
  <c r="G214" i="21"/>
  <c r="Q208" i="21"/>
  <c r="O208" i="21"/>
  <c r="K208" i="21"/>
  <c r="G208" i="21"/>
  <c r="M208" i="21"/>
  <c r="I208" i="21"/>
  <c r="O202" i="21"/>
  <c r="Q202" i="21"/>
  <c r="M202" i="21"/>
  <c r="K202" i="21"/>
  <c r="I202" i="21"/>
  <c r="G202" i="21"/>
  <c r="Q196" i="21"/>
  <c r="O196" i="21"/>
  <c r="M196" i="21"/>
  <c r="K196" i="21"/>
  <c r="I196" i="21"/>
  <c r="G196" i="21"/>
  <c r="Q190" i="21"/>
  <c r="O190" i="21"/>
  <c r="M190" i="21"/>
  <c r="K190" i="21"/>
  <c r="I190" i="21"/>
  <c r="G190" i="21"/>
  <c r="Q180" i="21"/>
  <c r="O180" i="21"/>
  <c r="M180" i="21"/>
  <c r="K180" i="21"/>
  <c r="I180" i="21"/>
  <c r="G180" i="21"/>
  <c r="Q174" i="21"/>
  <c r="O174" i="21"/>
  <c r="M174" i="21"/>
  <c r="K174" i="21"/>
  <c r="I174" i="21"/>
  <c r="G174" i="21"/>
  <c r="Q168" i="21"/>
  <c r="O168" i="21"/>
  <c r="M168" i="21"/>
  <c r="K168" i="21"/>
  <c r="G168" i="21"/>
  <c r="I168" i="21"/>
  <c r="O162" i="21"/>
  <c r="Q162" i="21"/>
  <c r="M162" i="21"/>
  <c r="K162" i="21"/>
  <c r="I162" i="21"/>
  <c r="G162" i="21"/>
  <c r="Q156" i="21"/>
  <c r="O156" i="21"/>
  <c r="K156" i="21"/>
  <c r="M156" i="21"/>
  <c r="I156" i="21"/>
  <c r="G156" i="21"/>
  <c r="Q150" i="21"/>
  <c r="O150" i="21"/>
  <c r="M150" i="21"/>
  <c r="K150" i="21"/>
  <c r="I150" i="21"/>
  <c r="G150" i="21"/>
  <c r="Q144" i="21"/>
  <c r="O144" i="21"/>
  <c r="K144" i="21"/>
  <c r="G144" i="21"/>
  <c r="M144" i="21"/>
  <c r="I144" i="21"/>
  <c r="O138" i="21"/>
  <c r="Q138" i="21"/>
  <c r="M138" i="21"/>
  <c r="K138" i="21"/>
  <c r="I138" i="21"/>
  <c r="G138" i="21"/>
  <c r="Q132" i="21"/>
  <c r="O132" i="21"/>
  <c r="M132" i="21"/>
  <c r="K132" i="21"/>
  <c r="I132" i="21"/>
  <c r="G132" i="21"/>
  <c r="Q122" i="21"/>
  <c r="O122" i="21"/>
  <c r="M122" i="21"/>
  <c r="K122" i="21"/>
  <c r="I122" i="21"/>
  <c r="G122" i="21"/>
  <c r="Q116" i="21"/>
  <c r="O116" i="21"/>
  <c r="M116" i="21"/>
  <c r="K116" i="21"/>
  <c r="I116" i="21"/>
  <c r="G116" i="21"/>
  <c r="Q110" i="21"/>
  <c r="O110" i="21"/>
  <c r="M110" i="21"/>
  <c r="K110" i="21"/>
  <c r="I110" i="21"/>
  <c r="G110" i="21"/>
  <c r="Q104" i="21"/>
  <c r="O104" i="21"/>
  <c r="M104" i="21"/>
  <c r="K104" i="21"/>
  <c r="G104" i="21"/>
  <c r="I104" i="21"/>
  <c r="O98" i="21"/>
  <c r="Q98" i="21"/>
  <c r="M98" i="21"/>
  <c r="K98" i="21"/>
  <c r="I98" i="21"/>
  <c r="G98" i="21"/>
  <c r="Q90" i="21"/>
  <c r="O90" i="21"/>
  <c r="M90" i="21"/>
  <c r="K90" i="21"/>
  <c r="I90" i="21"/>
  <c r="G90" i="21"/>
  <c r="O82" i="21"/>
  <c r="Q82" i="21"/>
  <c r="M82" i="21"/>
  <c r="K82" i="21"/>
  <c r="I82" i="21"/>
  <c r="G82" i="21"/>
  <c r="Q76" i="21"/>
  <c r="O76" i="21"/>
  <c r="K76" i="21"/>
  <c r="M76" i="21"/>
  <c r="I76" i="21"/>
  <c r="G76" i="21"/>
  <c r="Q70" i="21"/>
  <c r="O70" i="21"/>
  <c r="M70" i="21"/>
  <c r="K70" i="21"/>
  <c r="I70" i="21"/>
  <c r="G70" i="21"/>
  <c r="Q64" i="21"/>
  <c r="O64" i="21"/>
  <c r="K64" i="21"/>
  <c r="G64" i="21"/>
  <c r="M64" i="21"/>
  <c r="I64" i="21"/>
  <c r="Q58" i="21"/>
  <c r="O58" i="21"/>
  <c r="M58" i="21"/>
  <c r="K58" i="21"/>
  <c r="I58" i="21"/>
  <c r="G58" i="21"/>
  <c r="Q52" i="21"/>
  <c r="O52" i="21"/>
  <c r="M52" i="21"/>
  <c r="K52" i="21"/>
  <c r="I52" i="21"/>
  <c r="G52" i="21"/>
  <c r="Q46" i="21"/>
  <c r="O46" i="21"/>
  <c r="M46" i="21"/>
  <c r="K46" i="21"/>
  <c r="I46" i="21"/>
  <c r="G46" i="21"/>
  <c r="Q40" i="21"/>
  <c r="O40" i="21"/>
  <c r="M40" i="21"/>
  <c r="K40" i="21"/>
  <c r="G40" i="21"/>
  <c r="I40" i="21"/>
  <c r="Q30" i="21"/>
  <c r="O30" i="21"/>
  <c r="M30" i="21"/>
  <c r="K30" i="21"/>
  <c r="I30" i="21"/>
  <c r="G30" i="21"/>
  <c r="Q24" i="21"/>
  <c r="O24" i="21"/>
  <c r="M24" i="21"/>
  <c r="K24" i="21"/>
  <c r="G24" i="21"/>
  <c r="I24" i="21"/>
  <c r="O18" i="21"/>
  <c r="Q18" i="21"/>
  <c r="M18" i="21"/>
  <c r="K18" i="21"/>
  <c r="I18" i="21"/>
  <c r="G18" i="21"/>
  <c r="O10" i="21"/>
  <c r="Q10" i="21"/>
  <c r="M10" i="21"/>
  <c r="K10" i="21"/>
  <c r="I10" i="21"/>
  <c r="G10" i="21"/>
  <c r="Q265" i="23"/>
  <c r="O265" i="23"/>
  <c r="M265" i="23"/>
  <c r="K265" i="23"/>
  <c r="I265" i="23"/>
  <c r="G265" i="23"/>
  <c r="Q259" i="23"/>
  <c r="O259" i="23"/>
  <c r="M259" i="23"/>
  <c r="K259" i="23"/>
  <c r="I259" i="23"/>
  <c r="G259" i="23"/>
  <c r="Q251" i="23"/>
  <c r="O251" i="23"/>
  <c r="M251" i="23"/>
  <c r="K251" i="23"/>
  <c r="I251" i="23"/>
  <c r="G251" i="23"/>
  <c r="Q245" i="23"/>
  <c r="O245" i="23"/>
  <c r="M245" i="23"/>
  <c r="K245" i="23"/>
  <c r="G245" i="23"/>
  <c r="I245" i="23"/>
  <c r="Q239" i="23"/>
  <c r="O239" i="23"/>
  <c r="M239" i="23"/>
  <c r="I239" i="23"/>
  <c r="K239" i="23"/>
  <c r="G239" i="23"/>
  <c r="Q231" i="23"/>
  <c r="O231" i="23"/>
  <c r="M231" i="23"/>
  <c r="I231" i="23"/>
  <c r="K231" i="23"/>
  <c r="G231" i="23"/>
  <c r="Q223" i="23"/>
  <c r="O223" i="23"/>
  <c r="M223" i="23"/>
  <c r="I223" i="23"/>
  <c r="K223" i="23"/>
  <c r="G223" i="23"/>
  <c r="Q217" i="23"/>
  <c r="O217" i="23"/>
  <c r="M217" i="23"/>
  <c r="K217" i="23"/>
  <c r="I217" i="23"/>
  <c r="G217" i="23"/>
  <c r="Q211" i="23"/>
  <c r="O211" i="23"/>
  <c r="M211" i="23"/>
  <c r="K211" i="23"/>
  <c r="I211" i="23"/>
  <c r="G211" i="23"/>
  <c r="Q205" i="23"/>
  <c r="O205" i="23"/>
  <c r="M205" i="23"/>
  <c r="K205" i="23"/>
  <c r="G205" i="23"/>
  <c r="I205" i="23"/>
  <c r="Q199" i="23"/>
  <c r="O199" i="23"/>
  <c r="M199" i="23"/>
  <c r="I199" i="23"/>
  <c r="K199" i="23"/>
  <c r="G199" i="23"/>
  <c r="Q193" i="23"/>
  <c r="O193" i="23"/>
  <c r="M193" i="23"/>
  <c r="K193" i="23"/>
  <c r="I193" i="23"/>
  <c r="G193" i="23"/>
  <c r="Q187" i="23"/>
  <c r="O187" i="23"/>
  <c r="M187" i="23"/>
  <c r="K187" i="23"/>
  <c r="I187" i="23"/>
  <c r="G187" i="23"/>
  <c r="Q181" i="23"/>
  <c r="O181" i="23"/>
  <c r="M181" i="23"/>
  <c r="K181" i="23"/>
  <c r="G181" i="23"/>
  <c r="I181" i="23"/>
  <c r="Q171" i="23"/>
  <c r="O171" i="23"/>
  <c r="M171" i="23"/>
  <c r="K171" i="23"/>
  <c r="I171" i="23"/>
  <c r="G171" i="23"/>
  <c r="Q165" i="23"/>
  <c r="O165" i="23"/>
  <c r="M165" i="23"/>
  <c r="K165" i="23"/>
  <c r="G165" i="23"/>
  <c r="I165" i="23"/>
  <c r="Q159" i="23"/>
  <c r="O159" i="23"/>
  <c r="M159" i="23"/>
  <c r="I159" i="23"/>
  <c r="K159" i="23"/>
  <c r="G159" i="23"/>
  <c r="Q153" i="23"/>
  <c r="O153" i="23"/>
  <c r="M153" i="23"/>
  <c r="K153" i="23"/>
  <c r="I153" i="23"/>
  <c r="G153" i="23"/>
  <c r="O143" i="23"/>
  <c r="Q143" i="23"/>
  <c r="M143" i="23"/>
  <c r="I143" i="23"/>
  <c r="K143" i="23"/>
  <c r="G143" i="23"/>
  <c r="Q137" i="23"/>
  <c r="O137" i="23"/>
  <c r="M137" i="23"/>
  <c r="K137" i="23"/>
  <c r="I137" i="23"/>
  <c r="G137" i="23"/>
  <c r="Q131" i="23"/>
  <c r="O131" i="23"/>
  <c r="M131" i="23"/>
  <c r="K131" i="23"/>
  <c r="I131" i="23"/>
  <c r="G131" i="23"/>
  <c r="Q125" i="23"/>
  <c r="M125" i="23"/>
  <c r="K125" i="23"/>
  <c r="O125" i="23"/>
  <c r="G125" i="23"/>
  <c r="I125" i="23"/>
  <c r="Q119" i="23"/>
  <c r="O119" i="23"/>
  <c r="M119" i="23"/>
  <c r="I119" i="23"/>
  <c r="K119" i="23"/>
  <c r="G119" i="23"/>
  <c r="Q111" i="23"/>
  <c r="O111" i="23"/>
  <c r="M111" i="23"/>
  <c r="I111" i="23"/>
  <c r="K111" i="23"/>
  <c r="G111" i="23"/>
  <c r="Q103" i="23"/>
  <c r="O103" i="23"/>
  <c r="M103" i="23"/>
  <c r="I103" i="23"/>
  <c r="K103" i="23"/>
  <c r="G103" i="23"/>
  <c r="Q97" i="23"/>
  <c r="O97" i="23"/>
  <c r="M97" i="23"/>
  <c r="K97" i="23"/>
  <c r="I97" i="23"/>
  <c r="G97" i="23"/>
  <c r="Q91" i="23"/>
  <c r="O91" i="23"/>
  <c r="M91" i="23"/>
  <c r="K91" i="23"/>
  <c r="I91" i="23"/>
  <c r="G91" i="23"/>
  <c r="Q81" i="23"/>
  <c r="O81" i="23"/>
  <c r="M81" i="23"/>
  <c r="K81" i="23"/>
  <c r="I81" i="23"/>
  <c r="G81" i="23"/>
  <c r="Q75" i="23"/>
  <c r="O75" i="23"/>
  <c r="M75" i="23"/>
  <c r="K75" i="23"/>
  <c r="I75" i="23"/>
  <c r="G75" i="23"/>
  <c r="Q69" i="23"/>
  <c r="O69" i="23"/>
  <c r="M69" i="23"/>
  <c r="K69" i="23"/>
  <c r="G69" i="23"/>
  <c r="I69" i="23"/>
  <c r="O63" i="23"/>
  <c r="Q63" i="23"/>
  <c r="M63" i="23"/>
  <c r="I63" i="23"/>
  <c r="K63" i="23"/>
  <c r="G63" i="23"/>
  <c r="Q57" i="23"/>
  <c r="O57" i="23"/>
  <c r="M57" i="23"/>
  <c r="K57" i="23"/>
  <c r="I57" i="23"/>
  <c r="G57" i="23"/>
  <c r="Q51" i="23"/>
  <c r="O51" i="23"/>
  <c r="M51" i="23"/>
  <c r="K51" i="23"/>
  <c r="I51" i="23"/>
  <c r="G51" i="23"/>
  <c r="Q43" i="23"/>
  <c r="O43" i="23"/>
  <c r="M43" i="23"/>
  <c r="K43" i="23"/>
  <c r="I43" i="23"/>
  <c r="G43" i="23"/>
  <c r="Q35" i="23"/>
  <c r="O35" i="23"/>
  <c r="M35" i="23"/>
  <c r="K35" i="23"/>
  <c r="I35" i="23"/>
  <c r="G35" i="23"/>
  <c r="Q29" i="23"/>
  <c r="M29" i="23"/>
  <c r="O29" i="23"/>
  <c r="K29" i="23"/>
  <c r="G29" i="23"/>
  <c r="I29" i="23"/>
  <c r="Q23" i="23"/>
  <c r="O23" i="23"/>
  <c r="M23" i="23"/>
  <c r="I23" i="23"/>
  <c r="K23" i="23"/>
  <c r="G23" i="23"/>
  <c r="Q17" i="23"/>
  <c r="O17" i="23"/>
  <c r="M17" i="23"/>
  <c r="K17" i="23"/>
  <c r="I17" i="23"/>
  <c r="G17" i="23"/>
  <c r="Q11" i="23"/>
  <c r="O11" i="23"/>
  <c r="M11" i="23"/>
  <c r="K11" i="23"/>
  <c r="I11" i="23"/>
  <c r="G11" i="23"/>
  <c r="Q266" i="25"/>
  <c r="O266" i="25"/>
  <c r="M266" i="25"/>
  <c r="K266" i="25"/>
  <c r="I266" i="25"/>
  <c r="G266" i="25"/>
  <c r="Q260" i="25"/>
  <c r="O260" i="25"/>
  <c r="K260" i="25"/>
  <c r="M260" i="25"/>
  <c r="I260" i="25"/>
  <c r="G260" i="25"/>
  <c r="Q254" i="25"/>
  <c r="O254" i="25"/>
  <c r="M254" i="25"/>
  <c r="K254" i="25"/>
  <c r="I254" i="25"/>
  <c r="G254" i="25"/>
  <c r="Q248" i="25"/>
  <c r="O248" i="25"/>
  <c r="K248" i="25"/>
  <c r="G248" i="25"/>
  <c r="M248" i="25"/>
  <c r="I248" i="25"/>
  <c r="Q242" i="25"/>
  <c r="O242" i="25"/>
  <c r="M242" i="25"/>
  <c r="K242" i="25"/>
  <c r="I242" i="25"/>
  <c r="G242" i="25"/>
  <c r="Q236" i="25"/>
  <c r="O236" i="25"/>
  <c r="M236" i="25"/>
  <c r="K236" i="25"/>
  <c r="I236" i="25"/>
  <c r="G236" i="25"/>
  <c r="Q230" i="25"/>
  <c r="O230" i="25"/>
  <c r="M230" i="25"/>
  <c r="K230" i="25"/>
  <c r="I230" i="25"/>
  <c r="G230" i="25"/>
  <c r="Q224" i="25"/>
  <c r="O224" i="25"/>
  <c r="M224" i="25"/>
  <c r="K224" i="25"/>
  <c r="G224" i="25"/>
  <c r="I224" i="25"/>
  <c r="Q214" i="25"/>
  <c r="O214" i="25"/>
  <c r="M214" i="25"/>
  <c r="K214" i="25"/>
  <c r="I214" i="25"/>
  <c r="G214" i="25"/>
  <c r="Q208" i="25"/>
  <c r="O208" i="25"/>
  <c r="M208" i="25"/>
  <c r="K208" i="25"/>
  <c r="G208" i="25"/>
  <c r="I208" i="25"/>
  <c r="Q202" i="25"/>
  <c r="O202" i="25"/>
  <c r="M202" i="25"/>
  <c r="K202" i="25"/>
  <c r="I202" i="25"/>
  <c r="G202" i="25"/>
  <c r="Q194" i="25"/>
  <c r="O194" i="25"/>
  <c r="M194" i="25"/>
  <c r="K194" i="25"/>
  <c r="I194" i="25"/>
  <c r="G194" i="25"/>
  <c r="Q186" i="25"/>
  <c r="O186" i="25"/>
  <c r="M186" i="25"/>
  <c r="K186" i="25"/>
  <c r="I186" i="25"/>
  <c r="G186" i="25"/>
  <c r="Q180" i="25"/>
  <c r="O180" i="25"/>
  <c r="K180" i="25"/>
  <c r="M180" i="25"/>
  <c r="I180" i="25"/>
  <c r="G180" i="25"/>
  <c r="Q174" i="25"/>
  <c r="O174" i="25"/>
  <c r="M174" i="25"/>
  <c r="K174" i="25"/>
  <c r="I174" i="25"/>
  <c r="G174" i="25"/>
  <c r="Q168" i="25"/>
  <c r="O168" i="25"/>
  <c r="M168" i="25"/>
  <c r="G168" i="25"/>
  <c r="K168" i="25"/>
  <c r="I168" i="25"/>
  <c r="Q162" i="25"/>
  <c r="O162" i="25"/>
  <c r="M162" i="25"/>
  <c r="K162" i="25"/>
  <c r="I162" i="25"/>
  <c r="G162" i="25"/>
  <c r="Q156" i="25"/>
  <c r="O156" i="25"/>
  <c r="M156" i="25"/>
  <c r="K156" i="25"/>
  <c r="I156" i="25"/>
  <c r="G156" i="25"/>
  <c r="Q146" i="25"/>
  <c r="O146" i="25"/>
  <c r="M146" i="25"/>
  <c r="K146" i="25"/>
  <c r="I146" i="25"/>
  <c r="G146" i="25"/>
  <c r="Q140" i="25"/>
  <c r="O140" i="25"/>
  <c r="M140" i="25"/>
  <c r="K140" i="25"/>
  <c r="I140" i="25"/>
  <c r="G140" i="25"/>
  <c r="Q114" i="25"/>
  <c r="O114" i="25"/>
  <c r="M114" i="25"/>
  <c r="K114" i="25"/>
  <c r="I114" i="25"/>
  <c r="G114" i="25"/>
  <c r="Q229" i="27"/>
  <c r="M229" i="27"/>
  <c r="O229" i="27"/>
  <c r="K229" i="27"/>
  <c r="G229" i="27"/>
  <c r="I229" i="27"/>
  <c r="Q223" i="27"/>
  <c r="O223" i="27"/>
  <c r="M223" i="27"/>
  <c r="K223" i="27"/>
  <c r="I223" i="27"/>
  <c r="G223" i="27"/>
  <c r="Q217" i="27"/>
  <c r="O217" i="27"/>
  <c r="M217" i="27"/>
  <c r="I217" i="27"/>
  <c r="G217" i="27"/>
  <c r="K217" i="27"/>
  <c r="Q209" i="27"/>
  <c r="O209" i="27"/>
  <c r="M209" i="27"/>
  <c r="K209" i="27"/>
  <c r="I209" i="27"/>
  <c r="G209" i="27"/>
  <c r="Q201" i="27"/>
  <c r="O201" i="27"/>
  <c r="M201" i="27"/>
  <c r="I201" i="27"/>
  <c r="G201" i="27"/>
  <c r="K201" i="27"/>
  <c r="O195" i="27"/>
  <c r="Q195" i="27"/>
  <c r="M195" i="27"/>
  <c r="K195" i="27"/>
  <c r="I195" i="27"/>
  <c r="G195" i="27"/>
  <c r="Q189" i="27"/>
  <c r="O189" i="27"/>
  <c r="M189" i="27"/>
  <c r="G189" i="27"/>
  <c r="K189" i="27"/>
  <c r="I189" i="27"/>
  <c r="O183" i="27"/>
  <c r="Q183" i="27"/>
  <c r="M183" i="27"/>
  <c r="K183" i="27"/>
  <c r="I183" i="27"/>
  <c r="G183" i="27"/>
  <c r="Q175" i="27"/>
  <c r="O175" i="27"/>
  <c r="M175" i="27"/>
  <c r="K175" i="27"/>
  <c r="I175" i="27"/>
  <c r="G175" i="27"/>
  <c r="O167" i="27"/>
  <c r="Q167" i="27"/>
  <c r="M167" i="27"/>
  <c r="K167" i="27"/>
  <c r="I167" i="27"/>
  <c r="G167" i="27"/>
  <c r="Q161" i="27"/>
  <c r="O161" i="27"/>
  <c r="M161" i="27"/>
  <c r="K161" i="27"/>
  <c r="I161" i="27"/>
  <c r="G161" i="27"/>
  <c r="Q155" i="27"/>
  <c r="O155" i="27"/>
  <c r="M155" i="27"/>
  <c r="K155" i="27"/>
  <c r="I155" i="27"/>
  <c r="G155" i="27"/>
  <c r="Q149" i="27"/>
  <c r="M149" i="27"/>
  <c r="O149" i="27"/>
  <c r="K149" i="27"/>
  <c r="G149" i="27"/>
  <c r="I149" i="27"/>
  <c r="Q141" i="27"/>
  <c r="O141" i="27"/>
  <c r="M141" i="27"/>
  <c r="G141" i="27"/>
  <c r="K141" i="27"/>
  <c r="I141" i="27"/>
  <c r="Q133" i="27"/>
  <c r="O133" i="27"/>
  <c r="M133" i="27"/>
  <c r="K133" i="27"/>
  <c r="G133" i="27"/>
  <c r="I133" i="27"/>
  <c r="Q125" i="27"/>
  <c r="O125" i="27"/>
  <c r="M125" i="27"/>
  <c r="G125" i="27"/>
  <c r="K125" i="27"/>
  <c r="I125" i="27"/>
  <c r="O119" i="27"/>
  <c r="Q119" i="27"/>
  <c r="M119" i="27"/>
  <c r="K119" i="27"/>
  <c r="I119" i="27"/>
  <c r="G119" i="27"/>
  <c r="Q113" i="27"/>
  <c r="O113" i="27"/>
  <c r="M113" i="27"/>
  <c r="K113" i="27"/>
  <c r="I113" i="27"/>
  <c r="G113" i="27"/>
  <c r="Q107" i="27"/>
  <c r="O107" i="27"/>
  <c r="M107" i="27"/>
  <c r="K107" i="27"/>
  <c r="I107" i="27"/>
  <c r="G107" i="27"/>
  <c r="Q101" i="27"/>
  <c r="M101" i="27"/>
  <c r="O101" i="27"/>
  <c r="K101" i="27"/>
  <c r="G101" i="27"/>
  <c r="I101" i="27"/>
  <c r="Q95" i="27"/>
  <c r="O95" i="27"/>
  <c r="M95" i="27"/>
  <c r="I95" i="27"/>
  <c r="K95" i="27"/>
  <c r="G95" i="27"/>
  <c r="Q89" i="27"/>
  <c r="O89" i="27"/>
  <c r="M89" i="27"/>
  <c r="I89" i="27"/>
  <c r="G89" i="27"/>
  <c r="K89" i="27"/>
  <c r="O83" i="27"/>
  <c r="Q83" i="27"/>
  <c r="M83" i="27"/>
  <c r="K83" i="27"/>
  <c r="I83" i="27"/>
  <c r="G83" i="27"/>
  <c r="Q77" i="27"/>
  <c r="O77" i="27"/>
  <c r="M77" i="27"/>
  <c r="K77" i="27"/>
  <c r="G77" i="27"/>
  <c r="I77" i="27"/>
  <c r="Q69" i="27"/>
  <c r="O69" i="27"/>
  <c r="M69" i="27"/>
  <c r="K69" i="27"/>
  <c r="G69" i="27"/>
  <c r="I69" i="27"/>
  <c r="Q61" i="27"/>
  <c r="O61" i="27"/>
  <c r="M61" i="27"/>
  <c r="K61" i="27"/>
  <c r="G61" i="27"/>
  <c r="I61" i="27"/>
  <c r="O55" i="27"/>
  <c r="Q55" i="27"/>
  <c r="M55" i="27"/>
  <c r="K55" i="27"/>
  <c r="I55" i="27"/>
  <c r="G55" i="27"/>
  <c r="Q49" i="27"/>
  <c r="O49" i="27"/>
  <c r="M49" i="27"/>
  <c r="K49" i="27"/>
  <c r="I49" i="27"/>
  <c r="G49" i="27"/>
  <c r="Q43" i="27"/>
  <c r="O43" i="27"/>
  <c r="M43" i="27"/>
  <c r="K43" i="27"/>
  <c r="I43" i="27"/>
  <c r="G43" i="27"/>
  <c r="Q37" i="27"/>
  <c r="M37" i="27"/>
  <c r="O37" i="27"/>
  <c r="K37" i="27"/>
  <c r="G37" i="27"/>
  <c r="I37" i="27"/>
  <c r="Q31" i="27"/>
  <c r="O31" i="27"/>
  <c r="M31" i="27"/>
  <c r="I31" i="27"/>
  <c r="K31" i="27"/>
  <c r="G31" i="27"/>
  <c r="Q21" i="27"/>
  <c r="M21" i="27"/>
  <c r="O21" i="27"/>
  <c r="K21" i="27"/>
  <c r="G21" i="27"/>
  <c r="I21" i="27"/>
  <c r="Q260" i="29"/>
  <c r="O260" i="29"/>
  <c r="M260" i="29"/>
  <c r="K260" i="29"/>
  <c r="G260" i="29"/>
  <c r="I260" i="29"/>
  <c r="Q254" i="29"/>
  <c r="O254" i="29"/>
  <c r="M254" i="29"/>
  <c r="K254" i="29"/>
  <c r="I254" i="29"/>
  <c r="G254" i="29"/>
  <c r="Q248" i="29"/>
  <c r="O248" i="29"/>
  <c r="M248" i="29"/>
  <c r="K248" i="29"/>
  <c r="G248" i="29"/>
  <c r="I248" i="29"/>
  <c r="Q242" i="29"/>
  <c r="O242" i="29"/>
  <c r="M242" i="29"/>
  <c r="K242" i="29"/>
  <c r="I242" i="29"/>
  <c r="G242" i="29"/>
  <c r="Q236" i="29"/>
  <c r="O236" i="29"/>
  <c r="M236" i="29"/>
  <c r="K236" i="29"/>
  <c r="G236" i="29"/>
  <c r="I236" i="29"/>
  <c r="Q230" i="29"/>
  <c r="M230" i="29"/>
  <c r="O230" i="29"/>
  <c r="K230" i="29"/>
  <c r="I230" i="29"/>
  <c r="G230" i="29"/>
  <c r="Q224" i="29"/>
  <c r="O224" i="29"/>
  <c r="K224" i="29"/>
  <c r="M224" i="29"/>
  <c r="G224" i="29"/>
  <c r="I224" i="29"/>
  <c r="Q218" i="29"/>
  <c r="M218" i="29"/>
  <c r="K218" i="29"/>
  <c r="O218" i="29"/>
  <c r="I218" i="29"/>
  <c r="G218" i="29"/>
  <c r="Q212" i="29"/>
  <c r="O212" i="29"/>
  <c r="M212" i="29"/>
  <c r="K212" i="29"/>
  <c r="G212" i="29"/>
  <c r="I212" i="29"/>
  <c r="Q206" i="29"/>
  <c r="O206" i="29"/>
  <c r="M206" i="29"/>
  <c r="K206" i="29"/>
  <c r="I206" i="29"/>
  <c r="G206" i="29"/>
  <c r="Q198" i="29"/>
  <c r="M198" i="29"/>
  <c r="O198" i="29"/>
  <c r="K198" i="29"/>
  <c r="I198" i="29"/>
  <c r="G198" i="29"/>
  <c r="Q190" i="29"/>
  <c r="O190" i="29"/>
  <c r="M190" i="29"/>
  <c r="K190" i="29"/>
  <c r="I190" i="29"/>
  <c r="G190" i="29"/>
  <c r="Q184" i="29"/>
  <c r="O184" i="29"/>
  <c r="M184" i="29"/>
  <c r="K184" i="29"/>
  <c r="G184" i="29"/>
  <c r="I184" i="29"/>
  <c r="Q178" i="29"/>
  <c r="O178" i="29"/>
  <c r="M178" i="29"/>
  <c r="K178" i="29"/>
  <c r="I178" i="29"/>
  <c r="G178" i="29"/>
  <c r="Q172" i="29"/>
  <c r="O172" i="29"/>
  <c r="M172" i="29"/>
  <c r="K172" i="29"/>
  <c r="G172" i="29"/>
  <c r="I172" i="29"/>
  <c r="Q166" i="29"/>
  <c r="M166" i="29"/>
  <c r="O166" i="29"/>
  <c r="K166" i="29"/>
  <c r="I166" i="29"/>
  <c r="G166" i="29"/>
  <c r="Q160" i="29"/>
  <c r="O160" i="29"/>
  <c r="K160" i="29"/>
  <c r="M160" i="29"/>
  <c r="G160" i="29"/>
  <c r="I160" i="29"/>
  <c r="Q154" i="29"/>
  <c r="M154" i="29"/>
  <c r="K154" i="29"/>
  <c r="O154" i="29"/>
  <c r="I154" i="29"/>
  <c r="G154" i="29"/>
  <c r="Q148" i="29"/>
  <c r="O148" i="29"/>
  <c r="M148" i="29"/>
  <c r="K148" i="29"/>
  <c r="G148" i="29"/>
  <c r="I148" i="29"/>
  <c r="Q142" i="29"/>
  <c r="O142" i="29"/>
  <c r="M142" i="29"/>
  <c r="K142" i="29"/>
  <c r="I142" i="29"/>
  <c r="G142" i="29"/>
  <c r="Q136" i="29"/>
  <c r="O136" i="29"/>
  <c r="M136" i="29"/>
  <c r="K136" i="29"/>
  <c r="G136" i="29"/>
  <c r="I136" i="29"/>
  <c r="Q130" i="29"/>
  <c r="O130" i="29"/>
  <c r="M130" i="29"/>
  <c r="K130" i="29"/>
  <c r="I130" i="29"/>
  <c r="G130" i="29"/>
  <c r="Q120" i="29"/>
  <c r="O120" i="29"/>
  <c r="M120" i="29"/>
  <c r="K120" i="29"/>
  <c r="G120" i="29"/>
  <c r="I120" i="29"/>
  <c r="Q114" i="29"/>
  <c r="O114" i="29"/>
  <c r="M114" i="29"/>
  <c r="K114" i="29"/>
  <c r="I114" i="29"/>
  <c r="G114" i="29"/>
  <c r="Q108" i="29"/>
  <c r="O108" i="29"/>
  <c r="M108" i="29"/>
  <c r="K108" i="29"/>
  <c r="G108" i="29"/>
  <c r="I108" i="29"/>
  <c r="Q100" i="29"/>
  <c r="O100" i="29"/>
  <c r="M100" i="29"/>
  <c r="K100" i="29"/>
  <c r="G100" i="29"/>
  <c r="I100" i="29"/>
  <c r="Q94" i="29"/>
  <c r="O94" i="29"/>
  <c r="M94" i="29"/>
  <c r="K94" i="29"/>
  <c r="I94" i="29"/>
  <c r="G94" i="29"/>
  <c r="Q88" i="29"/>
  <c r="O88" i="29"/>
  <c r="M88" i="29"/>
  <c r="K88" i="29"/>
  <c r="G88" i="29"/>
  <c r="I88" i="29"/>
  <c r="Q82" i="29"/>
  <c r="O82" i="29"/>
  <c r="M82" i="29"/>
  <c r="K82" i="29"/>
  <c r="I82" i="29"/>
  <c r="G82" i="29"/>
  <c r="Q76" i="29"/>
  <c r="O76" i="29"/>
  <c r="M76" i="29"/>
  <c r="K76" i="29"/>
  <c r="G76" i="29"/>
  <c r="I76" i="29"/>
  <c r="Q66" i="29"/>
  <c r="O66" i="29"/>
  <c r="M66" i="29"/>
  <c r="K66" i="29"/>
  <c r="I66" i="29"/>
  <c r="G66" i="29"/>
  <c r="Q60" i="29"/>
  <c r="O60" i="29"/>
  <c r="M60" i="29"/>
  <c r="K60" i="29"/>
  <c r="G60" i="29"/>
  <c r="I60" i="29"/>
  <c r="Q54" i="29"/>
  <c r="O54" i="29"/>
  <c r="M54" i="29"/>
  <c r="K54" i="29"/>
  <c r="I54" i="29"/>
  <c r="G54" i="29"/>
  <c r="Q46" i="29"/>
  <c r="O46" i="29"/>
  <c r="M46" i="29"/>
  <c r="K46" i="29"/>
  <c r="I46" i="29"/>
  <c r="G46" i="29"/>
  <c r="Q38" i="29"/>
  <c r="O38" i="29"/>
  <c r="M38" i="29"/>
  <c r="K38" i="29"/>
  <c r="I38" i="29"/>
  <c r="G38" i="29"/>
  <c r="Q32" i="29"/>
  <c r="O32" i="29"/>
  <c r="K32" i="29"/>
  <c r="M32" i="29"/>
  <c r="G32" i="29"/>
  <c r="I32" i="29"/>
  <c r="Q24" i="29"/>
  <c r="O24" i="29"/>
  <c r="M24" i="29"/>
  <c r="K24" i="29"/>
  <c r="G24" i="29"/>
  <c r="I24" i="29"/>
  <c r="Q18" i="29"/>
  <c r="O18" i="29"/>
  <c r="M18" i="29"/>
  <c r="K18" i="29"/>
  <c r="I18" i="29"/>
  <c r="G18" i="29"/>
  <c r="Q12" i="29"/>
  <c r="O12" i="29"/>
  <c r="M12" i="29"/>
  <c r="K12" i="29"/>
  <c r="I12" i="29"/>
  <c r="G12" i="29"/>
  <c r="Q267" i="31"/>
  <c r="O267" i="31"/>
  <c r="M267" i="31"/>
  <c r="K267" i="31"/>
  <c r="I267" i="31"/>
  <c r="G267" i="31"/>
  <c r="Q261" i="31"/>
  <c r="O261" i="31"/>
  <c r="M261" i="31"/>
  <c r="I261" i="31"/>
  <c r="G261" i="31"/>
  <c r="K261" i="31"/>
  <c r="O255" i="31"/>
  <c r="Q255" i="31"/>
  <c r="M255" i="31"/>
  <c r="K255" i="31"/>
  <c r="I255" i="31"/>
  <c r="G255" i="31"/>
  <c r="Q245" i="31"/>
  <c r="O245" i="31"/>
  <c r="M245" i="31"/>
  <c r="I245" i="31"/>
  <c r="G245" i="31"/>
  <c r="K245" i="31"/>
  <c r="O239" i="31"/>
  <c r="Q239" i="31"/>
  <c r="M239" i="31"/>
  <c r="K239" i="31"/>
  <c r="I239" i="31"/>
  <c r="G239" i="31"/>
  <c r="Q233" i="31"/>
  <c r="O233" i="31"/>
  <c r="M233" i="31"/>
  <c r="K233" i="31"/>
  <c r="I233" i="31"/>
  <c r="G233" i="31"/>
  <c r="Q227" i="31"/>
  <c r="O227" i="31"/>
  <c r="M227" i="31"/>
  <c r="K227" i="31"/>
  <c r="I227" i="31"/>
  <c r="G227" i="31"/>
  <c r="Q221" i="31"/>
  <c r="O221" i="31"/>
  <c r="M221" i="31"/>
  <c r="I221" i="31"/>
  <c r="K221" i="31"/>
  <c r="G221" i="31"/>
  <c r="Q215" i="31"/>
  <c r="O215" i="31"/>
  <c r="M215" i="31"/>
  <c r="K215" i="31"/>
  <c r="I215" i="31"/>
  <c r="G215" i="31"/>
  <c r="Q209" i="31"/>
  <c r="O209" i="31"/>
  <c r="M209" i="31"/>
  <c r="I209" i="31"/>
  <c r="G209" i="31"/>
  <c r="K209" i="31"/>
  <c r="Q203" i="31"/>
  <c r="O203" i="31"/>
  <c r="M203" i="31"/>
  <c r="K203" i="31"/>
  <c r="I203" i="31"/>
  <c r="G203" i="31"/>
  <c r="Q197" i="31"/>
  <c r="O197" i="31"/>
  <c r="M197" i="31"/>
  <c r="I197" i="31"/>
  <c r="G197" i="31"/>
  <c r="K197" i="31"/>
  <c r="Q189" i="31"/>
  <c r="O189" i="31"/>
  <c r="M189" i="31"/>
  <c r="I189" i="31"/>
  <c r="K189" i="31"/>
  <c r="G189" i="31"/>
  <c r="Q181" i="31"/>
  <c r="O181" i="31"/>
  <c r="M181" i="31"/>
  <c r="I181" i="31"/>
  <c r="G181" i="31"/>
  <c r="K181" i="31"/>
  <c r="O175" i="31"/>
  <c r="Q175" i="31"/>
  <c r="M175" i="31"/>
  <c r="K175" i="31"/>
  <c r="I175" i="31"/>
  <c r="G175" i="31"/>
  <c r="Q169" i="31"/>
  <c r="O169" i="31"/>
  <c r="M169" i="31"/>
  <c r="K169" i="31"/>
  <c r="I169" i="31"/>
  <c r="G169" i="31"/>
  <c r="Q163" i="31"/>
  <c r="O163" i="31"/>
  <c r="M163" i="31"/>
  <c r="K163" i="31"/>
  <c r="I163" i="31"/>
  <c r="G163" i="31"/>
  <c r="Q157" i="31"/>
  <c r="O157" i="31"/>
  <c r="M157" i="31"/>
  <c r="I157" i="31"/>
  <c r="K157" i="31"/>
  <c r="G157" i="31"/>
  <c r="Q147" i="31"/>
  <c r="O147" i="31"/>
  <c r="M147" i="31"/>
  <c r="K147" i="31"/>
  <c r="I147" i="31"/>
  <c r="G147" i="31"/>
  <c r="Q141" i="31"/>
  <c r="O141" i="31"/>
  <c r="M141" i="31"/>
  <c r="I141" i="31"/>
  <c r="K141" i="31"/>
  <c r="G141" i="31"/>
  <c r="Q135" i="31"/>
  <c r="O135" i="31"/>
  <c r="M135" i="31"/>
  <c r="K135" i="31"/>
  <c r="I135" i="31"/>
  <c r="G135" i="31"/>
  <c r="Q129" i="31"/>
  <c r="O129" i="31"/>
  <c r="M129" i="31"/>
  <c r="I129" i="31"/>
  <c r="G129" i="31"/>
  <c r="K129" i="31"/>
  <c r="Q121" i="31"/>
  <c r="O121" i="31"/>
  <c r="M121" i="31"/>
  <c r="K121" i="31"/>
  <c r="I121" i="31"/>
  <c r="G121" i="31"/>
  <c r="Q115" i="31"/>
  <c r="O115" i="31"/>
  <c r="M115" i="31"/>
  <c r="K115" i="31"/>
  <c r="I115" i="31"/>
  <c r="G115" i="31"/>
  <c r="Q109" i="31"/>
  <c r="O109" i="31"/>
  <c r="M109" i="31"/>
  <c r="I109" i="31"/>
  <c r="K109" i="31"/>
  <c r="G109" i="31"/>
  <c r="Q103" i="31"/>
  <c r="O103" i="31"/>
  <c r="M103" i="31"/>
  <c r="K103" i="31"/>
  <c r="I103" i="31"/>
  <c r="G103" i="31"/>
  <c r="Q97" i="31"/>
  <c r="O97" i="31"/>
  <c r="M97" i="31"/>
  <c r="I97" i="31"/>
  <c r="G97" i="31"/>
  <c r="K97" i="31"/>
  <c r="Q87" i="31"/>
  <c r="O87" i="31"/>
  <c r="M87" i="31"/>
  <c r="K87" i="31"/>
  <c r="I87" i="31"/>
  <c r="G87" i="31"/>
  <c r="Q81" i="31"/>
  <c r="O81" i="31"/>
  <c r="M81" i="31"/>
  <c r="I81" i="31"/>
  <c r="G81" i="31"/>
  <c r="K81" i="31"/>
  <c r="Q75" i="31"/>
  <c r="O75" i="31"/>
  <c r="M75" i="31"/>
  <c r="K75" i="31"/>
  <c r="I75" i="31"/>
  <c r="G75" i="31"/>
  <c r="Q69" i="31"/>
  <c r="O69" i="31"/>
  <c r="M69" i="31"/>
  <c r="I69" i="31"/>
  <c r="G69" i="31"/>
  <c r="K69" i="31"/>
  <c r="O63" i="31"/>
  <c r="Q63" i="31"/>
  <c r="M63" i="31"/>
  <c r="K63" i="31"/>
  <c r="I63" i="31"/>
  <c r="G63" i="31"/>
  <c r="Q57" i="31"/>
  <c r="O57" i="31"/>
  <c r="M57" i="31"/>
  <c r="K57" i="31"/>
  <c r="I57" i="31"/>
  <c r="G57" i="31"/>
  <c r="Q51" i="31"/>
  <c r="O51" i="31"/>
  <c r="M51" i="31"/>
  <c r="K51" i="31"/>
  <c r="I51" i="31"/>
  <c r="G51" i="31"/>
  <c r="Q41" i="31"/>
  <c r="O41" i="31"/>
  <c r="M41" i="31"/>
  <c r="K41" i="31"/>
  <c r="I41" i="31"/>
  <c r="G41" i="31"/>
  <c r="Q35" i="31"/>
  <c r="O35" i="31"/>
  <c r="M35" i="31"/>
  <c r="K35" i="31"/>
  <c r="I35" i="31"/>
  <c r="G35" i="31"/>
  <c r="Q29" i="31"/>
  <c r="O29" i="31"/>
  <c r="M29" i="31"/>
  <c r="I29" i="31"/>
  <c r="K29" i="31"/>
  <c r="G29" i="31"/>
  <c r="Q23" i="31"/>
  <c r="O23" i="31"/>
  <c r="M23" i="31"/>
  <c r="K23" i="31"/>
  <c r="I23" i="31"/>
  <c r="G23" i="31"/>
  <c r="Q17" i="31"/>
  <c r="O17" i="31"/>
  <c r="M17" i="31"/>
  <c r="I17" i="31"/>
  <c r="G17" i="31"/>
  <c r="K17" i="31"/>
  <c r="Q13" i="31"/>
  <c r="O13" i="31"/>
  <c r="M13" i="31"/>
  <c r="I13" i="31"/>
  <c r="K13" i="31"/>
  <c r="G13" i="31"/>
  <c r="Q9" i="31"/>
  <c r="O9" i="31"/>
  <c r="M9" i="31"/>
  <c r="K9" i="31"/>
  <c r="I9" i="31"/>
  <c r="G9" i="31"/>
  <c r="Q264" i="33"/>
  <c r="O264" i="33"/>
  <c r="K264" i="33"/>
  <c r="I264" i="33"/>
  <c r="G264" i="33"/>
  <c r="M264" i="33"/>
  <c r="Q258" i="33"/>
  <c r="M258" i="33"/>
  <c r="K258" i="33"/>
  <c r="O258" i="33"/>
  <c r="I258" i="33"/>
  <c r="G258" i="33"/>
  <c r="Q252" i="33"/>
  <c r="O252" i="33"/>
  <c r="M252" i="33"/>
  <c r="K252" i="33"/>
  <c r="I252" i="33"/>
  <c r="G252" i="33"/>
  <c r="Q246" i="33"/>
  <c r="O246" i="33"/>
  <c r="M246" i="33"/>
  <c r="K246" i="33"/>
  <c r="I246" i="33"/>
  <c r="G246" i="33"/>
  <c r="Q236" i="33"/>
  <c r="O236" i="33"/>
  <c r="M236" i="33"/>
  <c r="K236" i="33"/>
  <c r="I236" i="33"/>
  <c r="G236" i="33"/>
  <c r="Q230" i="33"/>
  <c r="O230" i="33"/>
  <c r="M230" i="33"/>
  <c r="K230" i="33"/>
  <c r="I230" i="33"/>
  <c r="G230" i="33"/>
  <c r="Q222" i="33"/>
  <c r="M222" i="33"/>
  <c r="O222" i="33"/>
  <c r="K222" i="33"/>
  <c r="I222" i="33"/>
  <c r="G222" i="33"/>
  <c r="Q214" i="33"/>
  <c r="O214" i="33"/>
  <c r="M214" i="33"/>
  <c r="K214" i="33"/>
  <c r="I214" i="33"/>
  <c r="G214" i="33"/>
  <c r="Q212" i="33"/>
  <c r="O212" i="33"/>
  <c r="M212" i="33"/>
  <c r="K212" i="33"/>
  <c r="I212" i="33"/>
  <c r="G212" i="33"/>
  <c r="Q206" i="33"/>
  <c r="M206" i="33"/>
  <c r="O206" i="33"/>
  <c r="K206" i="33"/>
  <c r="I206" i="33"/>
  <c r="G206" i="33"/>
  <c r="Q200" i="33"/>
  <c r="O200" i="33"/>
  <c r="K200" i="33"/>
  <c r="I200" i="33"/>
  <c r="G200" i="33"/>
  <c r="M200" i="33"/>
  <c r="Q194" i="33"/>
  <c r="M194" i="33"/>
  <c r="K194" i="33"/>
  <c r="O194" i="33"/>
  <c r="I194" i="33"/>
  <c r="G194" i="33"/>
  <c r="Q188" i="33"/>
  <c r="O188" i="33"/>
  <c r="M188" i="33"/>
  <c r="K188" i="33"/>
  <c r="I188" i="33"/>
  <c r="G188" i="33"/>
  <c r="Q182" i="33"/>
  <c r="O182" i="33"/>
  <c r="M182" i="33"/>
  <c r="K182" i="33"/>
  <c r="I182" i="33"/>
  <c r="G182" i="33"/>
  <c r="Q172" i="33"/>
  <c r="O172" i="33"/>
  <c r="M172" i="33"/>
  <c r="K172" i="33"/>
  <c r="I172" i="33"/>
  <c r="G172" i="33"/>
  <c r="Q166" i="33"/>
  <c r="O166" i="33"/>
  <c r="M166" i="33"/>
  <c r="K166" i="33"/>
  <c r="I166" i="33"/>
  <c r="G166" i="33"/>
  <c r="Q160" i="33"/>
  <c r="O160" i="33"/>
  <c r="M160" i="33"/>
  <c r="K160" i="33"/>
  <c r="G160" i="33"/>
  <c r="I160" i="33"/>
  <c r="Q154" i="33"/>
  <c r="O154" i="33"/>
  <c r="M154" i="33"/>
  <c r="K154" i="33"/>
  <c r="I154" i="33"/>
  <c r="G154" i="33"/>
  <c r="Q148" i="33"/>
  <c r="O148" i="33"/>
  <c r="M148" i="33"/>
  <c r="K148" i="33"/>
  <c r="G148" i="33"/>
  <c r="I148" i="33"/>
  <c r="Q144" i="33"/>
  <c r="O144" i="33"/>
  <c r="M144" i="33"/>
  <c r="K144" i="33"/>
  <c r="G144" i="33"/>
  <c r="I144" i="33"/>
  <c r="Q138" i="33"/>
  <c r="O138" i="33"/>
  <c r="M138" i="33"/>
  <c r="K138" i="33"/>
  <c r="I138" i="33"/>
  <c r="G138" i="33"/>
  <c r="Q132" i="33"/>
  <c r="O132" i="33"/>
  <c r="M132" i="33"/>
  <c r="K132" i="33"/>
  <c r="I132" i="33"/>
  <c r="G132" i="33"/>
  <c r="Q124" i="33"/>
  <c r="O124" i="33"/>
  <c r="M124" i="33"/>
  <c r="K124" i="33"/>
  <c r="I124" i="33"/>
  <c r="G124" i="33"/>
  <c r="Q118" i="33"/>
  <c r="O118" i="33"/>
  <c r="M118" i="33"/>
  <c r="K118" i="33"/>
  <c r="I118" i="33"/>
  <c r="G118" i="33"/>
  <c r="Q112" i="33"/>
  <c r="O112" i="33"/>
  <c r="M112" i="33"/>
  <c r="K112" i="33"/>
  <c r="G112" i="33"/>
  <c r="I112" i="33"/>
  <c r="Q104" i="33"/>
  <c r="O104" i="33"/>
  <c r="K104" i="33"/>
  <c r="M104" i="33"/>
  <c r="I104" i="33"/>
  <c r="G104" i="33"/>
  <c r="Q98" i="33"/>
  <c r="M98" i="33"/>
  <c r="K98" i="33"/>
  <c r="O98" i="33"/>
  <c r="I98" i="33"/>
  <c r="G98" i="33"/>
  <c r="Q92" i="33"/>
  <c r="O92" i="33"/>
  <c r="M92" i="33"/>
  <c r="K92" i="33"/>
  <c r="I92" i="33"/>
  <c r="G92" i="33"/>
  <c r="Q86" i="33"/>
  <c r="O86" i="33"/>
  <c r="M86" i="33"/>
  <c r="K86" i="33"/>
  <c r="I86" i="33"/>
  <c r="G86" i="33"/>
  <c r="Q80" i="33"/>
  <c r="O80" i="33"/>
  <c r="M80" i="33"/>
  <c r="K80" i="33"/>
  <c r="G80" i="33"/>
  <c r="I80" i="33"/>
  <c r="Q74" i="33"/>
  <c r="O74" i="33"/>
  <c r="M74" i="33"/>
  <c r="K74" i="33"/>
  <c r="I74" i="33"/>
  <c r="G74" i="33"/>
  <c r="Q68" i="33"/>
  <c r="O68" i="33"/>
  <c r="M68" i="33"/>
  <c r="K68" i="33"/>
  <c r="I68" i="33"/>
  <c r="G68" i="33"/>
  <c r="Q62" i="33"/>
  <c r="M62" i="33"/>
  <c r="O62" i="33"/>
  <c r="K62" i="33"/>
  <c r="I62" i="33"/>
  <c r="G62" i="33"/>
  <c r="Q56" i="33"/>
  <c r="O56" i="33"/>
  <c r="K56" i="33"/>
  <c r="M56" i="33"/>
  <c r="I56" i="33"/>
  <c r="G56" i="33"/>
  <c r="Q50" i="33"/>
  <c r="M50" i="33"/>
  <c r="O50" i="33"/>
  <c r="K50" i="33"/>
  <c r="I50" i="33"/>
  <c r="G50" i="33"/>
  <c r="Q44" i="33"/>
  <c r="O44" i="33"/>
  <c r="M44" i="33"/>
  <c r="K44" i="33"/>
  <c r="I44" i="33"/>
  <c r="G44" i="33"/>
  <c r="Q38" i="33"/>
  <c r="O38" i="33"/>
  <c r="M38" i="33"/>
  <c r="K38" i="33"/>
  <c r="I38" i="33"/>
  <c r="G38" i="33"/>
  <c r="Q28" i="33"/>
  <c r="O28" i="33"/>
  <c r="M28" i="33"/>
  <c r="K28" i="33"/>
  <c r="I28" i="33"/>
  <c r="G28" i="33"/>
  <c r="Q22" i="33"/>
  <c r="O22" i="33"/>
  <c r="M22" i="33"/>
  <c r="K22" i="33"/>
  <c r="I22" i="33"/>
  <c r="G22" i="33"/>
  <c r="Q18" i="33"/>
  <c r="M18" i="33"/>
  <c r="K18" i="33"/>
  <c r="O18" i="33"/>
  <c r="I18" i="33"/>
  <c r="G18" i="33"/>
  <c r="Q12" i="33"/>
  <c r="O12" i="33"/>
  <c r="M12" i="33"/>
  <c r="K12" i="33"/>
  <c r="I12" i="33"/>
  <c r="G12" i="33"/>
  <c r="Q267" i="35"/>
  <c r="O267" i="35"/>
  <c r="M267" i="35"/>
  <c r="K267" i="35"/>
  <c r="I267" i="35"/>
  <c r="G267" i="35"/>
  <c r="Q261" i="35"/>
  <c r="O261" i="35"/>
  <c r="M261" i="35"/>
  <c r="I261" i="35"/>
  <c r="K261" i="35"/>
  <c r="G261" i="35"/>
  <c r="Q255" i="35"/>
  <c r="O255" i="35"/>
  <c r="M255" i="35"/>
  <c r="K255" i="35"/>
  <c r="I255" i="35"/>
  <c r="G255" i="35"/>
  <c r="Q245" i="35"/>
  <c r="O245" i="35"/>
  <c r="M245" i="35"/>
  <c r="I245" i="35"/>
  <c r="K245" i="35"/>
  <c r="G245" i="35"/>
  <c r="Q239" i="35"/>
  <c r="O239" i="35"/>
  <c r="M239" i="35"/>
  <c r="K239" i="35"/>
  <c r="I239" i="35"/>
  <c r="G239" i="35"/>
  <c r="Q233" i="35"/>
  <c r="M233" i="35"/>
  <c r="O233" i="35"/>
  <c r="I233" i="35"/>
  <c r="G233" i="35"/>
  <c r="K233" i="35"/>
  <c r="Q227" i="35"/>
  <c r="O227" i="35"/>
  <c r="M227" i="35"/>
  <c r="K227" i="35"/>
  <c r="I227" i="35"/>
  <c r="G227" i="35"/>
  <c r="Q221" i="35"/>
  <c r="O221" i="35"/>
  <c r="M221" i="35"/>
  <c r="I221" i="35"/>
  <c r="G221" i="35"/>
  <c r="K221" i="35"/>
  <c r="Q213" i="35"/>
  <c r="O213" i="35"/>
  <c r="M213" i="35"/>
  <c r="I213" i="35"/>
  <c r="K213" i="35"/>
  <c r="G213" i="35"/>
  <c r="Q207" i="35"/>
  <c r="O207" i="35"/>
  <c r="M207" i="35"/>
  <c r="K207" i="35"/>
  <c r="I207" i="35"/>
  <c r="G207" i="35"/>
  <c r="Q201" i="35"/>
  <c r="M201" i="35"/>
  <c r="O201" i="35"/>
  <c r="I201" i="35"/>
  <c r="G201" i="35"/>
  <c r="K201" i="35"/>
  <c r="Q195" i="35"/>
  <c r="O195" i="35"/>
  <c r="M195" i="35"/>
  <c r="K195" i="35"/>
  <c r="I195" i="35"/>
  <c r="G195" i="35"/>
  <c r="Q189" i="35"/>
  <c r="O189" i="35"/>
  <c r="M189" i="35"/>
  <c r="I189" i="35"/>
  <c r="G189" i="35"/>
  <c r="K189" i="35"/>
  <c r="O183" i="35"/>
  <c r="Q183" i="35"/>
  <c r="M183" i="35"/>
  <c r="K183" i="35"/>
  <c r="I183" i="35"/>
  <c r="G183" i="35"/>
  <c r="Q177" i="35"/>
  <c r="M177" i="35"/>
  <c r="O177" i="35"/>
  <c r="K177" i="35"/>
  <c r="I177" i="35"/>
  <c r="G177" i="35"/>
  <c r="Q171" i="35"/>
  <c r="O171" i="35"/>
  <c r="M171" i="35"/>
  <c r="K171" i="35"/>
  <c r="I171" i="35"/>
  <c r="G171" i="35"/>
  <c r="Q165" i="35"/>
  <c r="O165" i="35"/>
  <c r="M165" i="35"/>
  <c r="I165" i="35"/>
  <c r="K165" i="35"/>
  <c r="G165" i="35"/>
  <c r="Q159" i="35"/>
  <c r="O159" i="35"/>
  <c r="M159" i="35"/>
  <c r="K159" i="35"/>
  <c r="I159" i="35"/>
  <c r="G159" i="35"/>
  <c r="Q153" i="35"/>
  <c r="M153" i="35"/>
  <c r="O153" i="35"/>
  <c r="I153" i="35"/>
  <c r="G153" i="35"/>
  <c r="K153" i="35"/>
  <c r="Q147" i="35"/>
  <c r="O147" i="35"/>
  <c r="M147" i="35"/>
  <c r="K147" i="35"/>
  <c r="I147" i="35"/>
  <c r="G147" i="35"/>
  <c r="Q139" i="35"/>
  <c r="O139" i="35"/>
  <c r="M139" i="35"/>
  <c r="K139" i="35"/>
  <c r="I139" i="35"/>
  <c r="G139" i="35"/>
  <c r="Q133" i="35"/>
  <c r="O133" i="35"/>
  <c r="M133" i="35"/>
  <c r="I133" i="35"/>
  <c r="K133" i="35"/>
  <c r="G133" i="35"/>
  <c r="Q125" i="35"/>
  <c r="O125" i="35"/>
  <c r="M125" i="35"/>
  <c r="I125" i="35"/>
  <c r="G125" i="35"/>
  <c r="K125" i="35"/>
  <c r="O119" i="35"/>
  <c r="Q119" i="35"/>
  <c r="M119" i="35"/>
  <c r="K119" i="35"/>
  <c r="I119" i="35"/>
  <c r="G119" i="35"/>
  <c r="Q113" i="35"/>
  <c r="O113" i="35"/>
  <c r="M113" i="35"/>
  <c r="K113" i="35"/>
  <c r="I113" i="35"/>
  <c r="G113" i="35"/>
  <c r="Q107" i="35"/>
  <c r="O107" i="35"/>
  <c r="M107" i="35"/>
  <c r="K107" i="35"/>
  <c r="I107" i="35"/>
  <c r="G107" i="35"/>
  <c r="Q101" i="35"/>
  <c r="O101" i="35"/>
  <c r="M101" i="35"/>
  <c r="I101" i="35"/>
  <c r="K101" i="35"/>
  <c r="G101" i="35"/>
  <c r="Q95" i="35"/>
  <c r="O95" i="35"/>
  <c r="M95" i="35"/>
  <c r="K95" i="35"/>
  <c r="I95" i="35"/>
  <c r="G95" i="35"/>
  <c r="Q87" i="35"/>
  <c r="O87" i="35"/>
  <c r="M87" i="35"/>
  <c r="K87" i="35"/>
  <c r="I87" i="35"/>
  <c r="G87" i="35"/>
  <c r="Q81" i="35"/>
  <c r="O81" i="35"/>
  <c r="M81" i="35"/>
  <c r="K81" i="35"/>
  <c r="I81" i="35"/>
  <c r="G81" i="35"/>
  <c r="Q75" i="35"/>
  <c r="O75" i="35"/>
  <c r="M75" i="35"/>
  <c r="K75" i="35"/>
  <c r="I75" i="35"/>
  <c r="G75" i="35"/>
  <c r="Q67" i="35"/>
  <c r="O67" i="35"/>
  <c r="M67" i="35"/>
  <c r="K67" i="35"/>
  <c r="I67" i="35"/>
  <c r="G67" i="35"/>
  <c r="Q61" i="35"/>
  <c r="O61" i="35"/>
  <c r="M61" i="35"/>
  <c r="I61" i="35"/>
  <c r="G61" i="35"/>
  <c r="K61" i="35"/>
  <c r="Q53" i="35"/>
  <c r="O53" i="35"/>
  <c r="M53" i="35"/>
  <c r="I53" i="35"/>
  <c r="K53" i="35"/>
  <c r="G53" i="35"/>
  <c r="Q47" i="35"/>
  <c r="O47" i="35"/>
  <c r="M47" i="35"/>
  <c r="K47" i="35"/>
  <c r="I47" i="35"/>
  <c r="G47" i="35"/>
  <c r="Q41" i="35"/>
  <c r="O41" i="35"/>
  <c r="M41" i="35"/>
  <c r="I41" i="35"/>
  <c r="G41" i="35"/>
  <c r="K41" i="35"/>
  <c r="Q33" i="35"/>
  <c r="O33" i="35"/>
  <c r="M33" i="35"/>
  <c r="K33" i="35"/>
  <c r="I33" i="35"/>
  <c r="G33" i="35"/>
  <c r="Q27" i="35"/>
  <c r="O27" i="35"/>
  <c r="M27" i="35"/>
  <c r="K27" i="35"/>
  <c r="I27" i="35"/>
  <c r="G27" i="35"/>
  <c r="Q9" i="35"/>
  <c r="O9" i="35"/>
  <c r="M9" i="35"/>
  <c r="I9" i="35"/>
  <c r="G9" i="35"/>
  <c r="K9" i="35"/>
  <c r="Q7" i="11"/>
  <c r="O7" i="11"/>
  <c r="M7" i="11"/>
  <c r="K7" i="11"/>
  <c r="G7" i="11"/>
  <c r="I7" i="11"/>
  <c r="Q7" i="15"/>
  <c r="M7" i="15"/>
  <c r="O7" i="15"/>
  <c r="K7" i="15"/>
  <c r="I7" i="15"/>
  <c r="G7" i="15"/>
  <c r="Q7" i="19"/>
  <c r="O7" i="19"/>
  <c r="M7" i="19"/>
  <c r="K7" i="19"/>
  <c r="I7" i="19"/>
  <c r="G7" i="19"/>
  <c r="Q266" i="11"/>
  <c r="O266" i="11"/>
  <c r="M266" i="11"/>
  <c r="K266" i="11"/>
  <c r="I266" i="11"/>
  <c r="G266" i="11"/>
  <c r="Q264" i="11"/>
  <c r="O264" i="11"/>
  <c r="M264" i="11"/>
  <c r="K264" i="11"/>
  <c r="I264" i="11"/>
  <c r="G264" i="11"/>
  <c r="Q262" i="11"/>
  <c r="M262" i="11"/>
  <c r="K262" i="11"/>
  <c r="O262" i="11"/>
  <c r="I262" i="11"/>
  <c r="G262" i="11"/>
  <c r="Q260" i="11"/>
  <c r="O260" i="11"/>
  <c r="M260" i="11"/>
  <c r="K260" i="11"/>
  <c r="I260" i="11"/>
  <c r="G260" i="11"/>
  <c r="Q258" i="11"/>
  <c r="O258" i="11"/>
  <c r="M258" i="11"/>
  <c r="K258" i="11"/>
  <c r="I258" i="11"/>
  <c r="G258" i="11"/>
  <c r="Q256" i="11"/>
  <c r="O256" i="11"/>
  <c r="K256" i="11"/>
  <c r="I256" i="11"/>
  <c r="M256" i="11"/>
  <c r="G256" i="11"/>
  <c r="Q254" i="11"/>
  <c r="M254" i="11"/>
  <c r="K254" i="11"/>
  <c r="O254" i="11"/>
  <c r="I254" i="11"/>
  <c r="G254" i="11"/>
  <c r="Q252" i="11"/>
  <c r="O252" i="11"/>
  <c r="M252" i="11"/>
  <c r="K252" i="11"/>
  <c r="G252" i="11"/>
  <c r="I252" i="11"/>
  <c r="Q250" i="11"/>
  <c r="O250" i="11"/>
  <c r="M250" i="11"/>
  <c r="K250" i="11"/>
  <c r="I250" i="11"/>
  <c r="G250" i="11"/>
  <c r="Q248" i="11"/>
  <c r="O248" i="11"/>
  <c r="M248" i="11"/>
  <c r="K248" i="11"/>
  <c r="G248" i="11"/>
  <c r="I248" i="11"/>
  <c r="Q246" i="11"/>
  <c r="M246" i="11"/>
  <c r="O246" i="11"/>
  <c r="K246" i="11"/>
  <c r="I246" i="11"/>
  <c r="G246" i="11"/>
  <c r="Q244" i="11"/>
  <c r="O244" i="11"/>
  <c r="M244" i="11"/>
  <c r="K244" i="11"/>
  <c r="I244" i="11"/>
  <c r="G244" i="11"/>
  <c r="Q242" i="11"/>
  <c r="O242" i="11"/>
  <c r="M242" i="11"/>
  <c r="K242" i="11"/>
  <c r="I242" i="11"/>
  <c r="G242" i="11"/>
  <c r="Q240" i="11"/>
  <c r="O240" i="11"/>
  <c r="K240" i="11"/>
  <c r="M240" i="11"/>
  <c r="I240" i="11"/>
  <c r="G240" i="11"/>
  <c r="Q238" i="11"/>
  <c r="M238" i="11"/>
  <c r="K238" i="11"/>
  <c r="O238" i="11"/>
  <c r="I238" i="11"/>
  <c r="G238" i="11"/>
  <c r="Q236" i="11"/>
  <c r="O236" i="11"/>
  <c r="M236" i="11"/>
  <c r="K236" i="11"/>
  <c r="G236" i="11"/>
  <c r="I236" i="11"/>
  <c r="Q234" i="11"/>
  <c r="O234" i="11"/>
  <c r="M234" i="11"/>
  <c r="K234" i="11"/>
  <c r="I234" i="11"/>
  <c r="G234" i="11"/>
  <c r="Q232" i="11"/>
  <c r="O232" i="11"/>
  <c r="M232" i="11"/>
  <c r="K232" i="11"/>
  <c r="G232" i="11"/>
  <c r="I232" i="11"/>
  <c r="Q230" i="11"/>
  <c r="M230" i="11"/>
  <c r="K230" i="11"/>
  <c r="O230" i="11"/>
  <c r="I230" i="11"/>
  <c r="G230" i="11"/>
  <c r="Q228" i="11"/>
  <c r="O228" i="11"/>
  <c r="M228" i="11"/>
  <c r="K228" i="11"/>
  <c r="I228" i="11"/>
  <c r="G228" i="11"/>
  <c r="Q226" i="11"/>
  <c r="O226" i="11"/>
  <c r="M226" i="11"/>
  <c r="K226" i="11"/>
  <c r="I226" i="11"/>
  <c r="G226" i="11"/>
  <c r="Q224" i="11"/>
  <c r="O224" i="11"/>
  <c r="K224" i="11"/>
  <c r="M224" i="11"/>
  <c r="I224" i="11"/>
  <c r="G224" i="11"/>
  <c r="Q222" i="11"/>
  <c r="M222" i="11"/>
  <c r="K222" i="11"/>
  <c r="O222" i="11"/>
  <c r="I222" i="11"/>
  <c r="G222" i="11"/>
  <c r="Q220" i="11"/>
  <c r="O220" i="11"/>
  <c r="M220" i="11"/>
  <c r="K220" i="11"/>
  <c r="G220" i="11"/>
  <c r="I220" i="11"/>
  <c r="Q218" i="11"/>
  <c r="O218" i="11"/>
  <c r="M218" i="11"/>
  <c r="K218" i="11"/>
  <c r="I218" i="11"/>
  <c r="G218" i="11"/>
  <c r="Q216" i="11"/>
  <c r="O216" i="11"/>
  <c r="M216" i="11"/>
  <c r="K216" i="11"/>
  <c r="G216" i="11"/>
  <c r="I216" i="11"/>
  <c r="Q214" i="11"/>
  <c r="M214" i="11"/>
  <c r="O214" i="11"/>
  <c r="K214" i="11"/>
  <c r="I214" i="11"/>
  <c r="G214" i="11"/>
  <c r="Q212" i="11"/>
  <c r="O212" i="11"/>
  <c r="M212" i="11"/>
  <c r="K212" i="11"/>
  <c r="I212" i="11"/>
  <c r="G212" i="11"/>
  <c r="Q210" i="11"/>
  <c r="O210" i="11"/>
  <c r="M210" i="11"/>
  <c r="K210" i="11"/>
  <c r="I210" i="11"/>
  <c r="G210" i="11"/>
  <c r="Q208" i="11"/>
  <c r="O208" i="11"/>
  <c r="K208" i="11"/>
  <c r="M208" i="11"/>
  <c r="I208" i="11"/>
  <c r="G208" i="11"/>
  <c r="Q206" i="11"/>
  <c r="M206" i="11"/>
  <c r="K206" i="11"/>
  <c r="O206" i="11"/>
  <c r="I206" i="11"/>
  <c r="G206" i="11"/>
  <c r="Q204" i="11"/>
  <c r="O204" i="11"/>
  <c r="M204" i="11"/>
  <c r="K204" i="11"/>
  <c r="G204" i="11"/>
  <c r="I204" i="11"/>
  <c r="Q202" i="11"/>
  <c r="O202" i="11"/>
  <c r="M202" i="11"/>
  <c r="K202" i="11"/>
  <c r="I202" i="11"/>
  <c r="G202" i="11"/>
  <c r="Q200" i="11"/>
  <c r="O200" i="11"/>
  <c r="M200" i="11"/>
  <c r="K200" i="11"/>
  <c r="G200" i="11"/>
  <c r="I200" i="11"/>
  <c r="Q198" i="11"/>
  <c r="M198" i="11"/>
  <c r="K198" i="11"/>
  <c r="O198" i="11"/>
  <c r="I198" i="11"/>
  <c r="G198" i="11"/>
  <c r="Q196" i="11"/>
  <c r="O196" i="11"/>
  <c r="M196" i="11"/>
  <c r="K196" i="11"/>
  <c r="I196" i="11"/>
  <c r="G196" i="11"/>
  <c r="Q194" i="11"/>
  <c r="O194" i="11"/>
  <c r="M194" i="11"/>
  <c r="K194" i="11"/>
  <c r="I194" i="11"/>
  <c r="G194" i="11"/>
  <c r="Q192" i="11"/>
  <c r="O192" i="11"/>
  <c r="K192" i="11"/>
  <c r="I192" i="11"/>
  <c r="G192" i="11"/>
  <c r="M192" i="11"/>
  <c r="Q190" i="11"/>
  <c r="M190" i="11"/>
  <c r="K190" i="11"/>
  <c r="O190" i="11"/>
  <c r="I190" i="11"/>
  <c r="G190" i="11"/>
  <c r="Q188" i="11"/>
  <c r="O188" i="11"/>
  <c r="M188" i="11"/>
  <c r="K188" i="11"/>
  <c r="G188" i="11"/>
  <c r="I188" i="11"/>
  <c r="Q186" i="11"/>
  <c r="O186" i="11"/>
  <c r="M186" i="11"/>
  <c r="K186" i="11"/>
  <c r="I186" i="11"/>
  <c r="G186" i="11"/>
  <c r="Q184" i="11"/>
  <c r="O184" i="11"/>
  <c r="M184" i="11"/>
  <c r="K184" i="11"/>
  <c r="G184" i="11"/>
  <c r="I184" i="11"/>
  <c r="Q182" i="11"/>
  <c r="M182" i="11"/>
  <c r="O182" i="11"/>
  <c r="K182" i="11"/>
  <c r="I182" i="11"/>
  <c r="G182" i="11"/>
  <c r="Q180" i="11"/>
  <c r="O180" i="11"/>
  <c r="M180" i="11"/>
  <c r="K180" i="11"/>
  <c r="I180" i="11"/>
  <c r="G180" i="11"/>
  <c r="Q178" i="11"/>
  <c r="O178" i="11"/>
  <c r="M178" i="11"/>
  <c r="K178" i="11"/>
  <c r="I178" i="11"/>
  <c r="G178" i="11"/>
  <c r="Q176" i="11"/>
  <c r="O176" i="11"/>
  <c r="K176" i="11"/>
  <c r="M176" i="11"/>
  <c r="I176" i="11"/>
  <c r="G176" i="11"/>
  <c r="Q174" i="11"/>
  <c r="M174" i="11"/>
  <c r="K174" i="11"/>
  <c r="I174" i="11"/>
  <c r="G174" i="11"/>
  <c r="O174" i="11"/>
  <c r="Q172" i="11"/>
  <c r="O172" i="11"/>
  <c r="M172" i="11"/>
  <c r="K172" i="11"/>
  <c r="G172" i="11"/>
  <c r="I172" i="11"/>
  <c r="Q170" i="11"/>
  <c r="O170" i="11"/>
  <c r="M170" i="11"/>
  <c r="K170" i="11"/>
  <c r="I170" i="11"/>
  <c r="G170" i="11"/>
  <c r="Q168" i="11"/>
  <c r="O168" i="11"/>
  <c r="M168" i="11"/>
  <c r="K168" i="11"/>
  <c r="G168" i="11"/>
  <c r="I168" i="11"/>
  <c r="Q166" i="11"/>
  <c r="M166" i="11"/>
  <c r="K166" i="11"/>
  <c r="O166" i="11"/>
  <c r="I166" i="11"/>
  <c r="G166" i="11"/>
  <c r="Q164" i="11"/>
  <c r="O164" i="11"/>
  <c r="M164" i="11"/>
  <c r="K164" i="11"/>
  <c r="I164" i="11"/>
  <c r="G164" i="11"/>
  <c r="Q162" i="11"/>
  <c r="O162" i="11"/>
  <c r="M162" i="11"/>
  <c r="K162" i="11"/>
  <c r="I162" i="11"/>
  <c r="G162" i="11"/>
  <c r="Q160" i="11"/>
  <c r="O160" i="11"/>
  <c r="K160" i="11"/>
  <c r="M160" i="11"/>
  <c r="I160" i="11"/>
  <c r="G160" i="11"/>
  <c r="Q158" i="11"/>
  <c r="M158" i="11"/>
  <c r="K158" i="11"/>
  <c r="O158" i="11"/>
  <c r="I158" i="11"/>
  <c r="G158" i="11"/>
  <c r="Q156" i="11"/>
  <c r="O156" i="11"/>
  <c r="M156" i="11"/>
  <c r="K156" i="11"/>
  <c r="G156" i="11"/>
  <c r="I156" i="11"/>
  <c r="Q154" i="11"/>
  <c r="O154" i="11"/>
  <c r="M154" i="11"/>
  <c r="K154" i="11"/>
  <c r="I154" i="11"/>
  <c r="G154" i="11"/>
  <c r="Q152" i="11"/>
  <c r="O152" i="11"/>
  <c r="M152" i="11"/>
  <c r="K152" i="11"/>
  <c r="G152" i="11"/>
  <c r="I152" i="11"/>
  <c r="Q150" i="11"/>
  <c r="M150" i="11"/>
  <c r="O150" i="11"/>
  <c r="K150" i="11"/>
  <c r="I150" i="11"/>
  <c r="G150" i="11"/>
  <c r="Q148" i="11"/>
  <c r="O148" i="11"/>
  <c r="M148" i="11"/>
  <c r="K148" i="11"/>
  <c r="I148" i="11"/>
  <c r="G148" i="11"/>
  <c r="Q146" i="11"/>
  <c r="O146" i="11"/>
  <c r="M146" i="11"/>
  <c r="K146" i="11"/>
  <c r="I146" i="11"/>
  <c r="G146" i="11"/>
  <c r="Q144" i="11"/>
  <c r="O144" i="11"/>
  <c r="K144" i="11"/>
  <c r="M144" i="11"/>
  <c r="I144" i="11"/>
  <c r="G144" i="11"/>
  <c r="Q142" i="11"/>
  <c r="M142" i="11"/>
  <c r="K142" i="11"/>
  <c r="I142" i="11"/>
  <c r="O142" i="11"/>
  <c r="G142" i="11"/>
  <c r="Q140" i="11"/>
  <c r="O140" i="11"/>
  <c r="M140" i="11"/>
  <c r="K140" i="11"/>
  <c r="G140" i="11"/>
  <c r="I140" i="11"/>
  <c r="Q138" i="11"/>
  <c r="O138" i="11"/>
  <c r="M138" i="11"/>
  <c r="K138" i="11"/>
  <c r="I138" i="11"/>
  <c r="G138" i="11"/>
  <c r="Q136" i="11"/>
  <c r="O136" i="11"/>
  <c r="M136" i="11"/>
  <c r="K136" i="11"/>
  <c r="G136" i="11"/>
  <c r="I136" i="11"/>
  <c r="Q134" i="11"/>
  <c r="M134" i="11"/>
  <c r="K134" i="11"/>
  <c r="O134" i="11"/>
  <c r="I134" i="11"/>
  <c r="G134" i="11"/>
  <c r="Q132" i="11"/>
  <c r="O132" i="11"/>
  <c r="M132" i="11"/>
  <c r="K132" i="11"/>
  <c r="I132" i="11"/>
  <c r="G132" i="11"/>
  <c r="Q130" i="11"/>
  <c r="O130" i="11"/>
  <c r="M130" i="11"/>
  <c r="K130" i="11"/>
  <c r="I130" i="11"/>
  <c r="G130" i="11"/>
  <c r="Q128" i="11"/>
  <c r="O128" i="11"/>
  <c r="K128" i="11"/>
  <c r="I128" i="11"/>
  <c r="G128" i="11"/>
  <c r="M128" i="11"/>
  <c r="Q126" i="11"/>
  <c r="M126" i="11"/>
  <c r="K126" i="11"/>
  <c r="O126" i="11"/>
  <c r="I126" i="11"/>
  <c r="G126" i="11"/>
  <c r="Q124" i="11"/>
  <c r="O124" i="11"/>
  <c r="M124" i="11"/>
  <c r="K124" i="11"/>
  <c r="I124" i="11"/>
  <c r="G124" i="11"/>
  <c r="Q122" i="11"/>
  <c r="O122" i="11"/>
  <c r="M122" i="11"/>
  <c r="K122" i="11"/>
  <c r="I122" i="11"/>
  <c r="G122" i="11"/>
  <c r="Q120" i="11"/>
  <c r="O120" i="11"/>
  <c r="M120" i="11"/>
  <c r="K120" i="11"/>
  <c r="G120" i="11"/>
  <c r="I120" i="11"/>
  <c r="Q118" i="11"/>
  <c r="M118" i="11"/>
  <c r="O118" i="11"/>
  <c r="K118" i="11"/>
  <c r="I118" i="11"/>
  <c r="G118" i="11"/>
  <c r="Q116" i="11"/>
  <c r="O116" i="11"/>
  <c r="M116" i="11"/>
  <c r="K116" i="11"/>
  <c r="I116" i="11"/>
  <c r="G116" i="11"/>
  <c r="Q114" i="11"/>
  <c r="O114" i="11"/>
  <c r="M114" i="11"/>
  <c r="K114" i="11"/>
  <c r="I114" i="11"/>
  <c r="G114" i="11"/>
  <c r="Q112" i="11"/>
  <c r="O112" i="11"/>
  <c r="K112" i="11"/>
  <c r="M112" i="11"/>
  <c r="I112" i="11"/>
  <c r="G112" i="11"/>
  <c r="Q110" i="11"/>
  <c r="M110" i="11"/>
  <c r="K110" i="11"/>
  <c r="O110" i="11"/>
  <c r="I110" i="11"/>
  <c r="G110" i="11"/>
  <c r="Q108" i="11"/>
  <c r="O108" i="11"/>
  <c r="M108" i="11"/>
  <c r="K108" i="11"/>
  <c r="G108" i="11"/>
  <c r="I108" i="11"/>
  <c r="Q106" i="11"/>
  <c r="O106" i="11"/>
  <c r="M106" i="11"/>
  <c r="K106" i="11"/>
  <c r="I106" i="11"/>
  <c r="G106" i="11"/>
  <c r="Q104" i="11"/>
  <c r="O104" i="11"/>
  <c r="M104" i="11"/>
  <c r="K104" i="11"/>
  <c r="G104" i="11"/>
  <c r="I104" i="11"/>
  <c r="Q102" i="11"/>
  <c r="M102" i="11"/>
  <c r="K102" i="11"/>
  <c r="O102" i="11"/>
  <c r="I102" i="11"/>
  <c r="G102" i="11"/>
  <c r="Q100" i="11"/>
  <c r="O100" i="11"/>
  <c r="M100" i="11"/>
  <c r="K100" i="11"/>
  <c r="I100" i="11"/>
  <c r="G100" i="11"/>
  <c r="Q98" i="11"/>
  <c r="O98" i="11"/>
  <c r="M98" i="11"/>
  <c r="K98" i="11"/>
  <c r="I98" i="11"/>
  <c r="G98" i="11"/>
  <c r="Q96" i="11"/>
  <c r="O96" i="11"/>
  <c r="K96" i="11"/>
  <c r="M96" i="11"/>
  <c r="I96" i="11"/>
  <c r="G96" i="11"/>
  <c r="Q94" i="11"/>
  <c r="M94" i="11"/>
  <c r="K94" i="11"/>
  <c r="O94" i="11"/>
  <c r="I94" i="11"/>
  <c r="G94" i="11"/>
  <c r="Q92" i="11"/>
  <c r="O92" i="11"/>
  <c r="M92" i="11"/>
  <c r="K92" i="11"/>
  <c r="G92" i="11"/>
  <c r="I92" i="11"/>
  <c r="Q90" i="11"/>
  <c r="O90" i="11"/>
  <c r="M90" i="11"/>
  <c r="K90" i="11"/>
  <c r="I90" i="11"/>
  <c r="G90" i="11"/>
  <c r="Q88" i="11"/>
  <c r="O88" i="11"/>
  <c r="M88" i="11"/>
  <c r="K88" i="11"/>
  <c r="G88" i="11"/>
  <c r="I88" i="11"/>
  <c r="Q86" i="11"/>
  <c r="M86" i="11"/>
  <c r="O86" i="11"/>
  <c r="K86" i="11"/>
  <c r="I86" i="11"/>
  <c r="G86" i="11"/>
  <c r="Q84" i="11"/>
  <c r="O84" i="11"/>
  <c r="M84" i="11"/>
  <c r="K84" i="11"/>
  <c r="I84" i="11"/>
  <c r="G84" i="11"/>
  <c r="Q82" i="11"/>
  <c r="O82" i="11"/>
  <c r="M82" i="11"/>
  <c r="K82" i="11"/>
  <c r="I82" i="11"/>
  <c r="G82" i="11"/>
  <c r="Q80" i="11"/>
  <c r="O80" i="11"/>
  <c r="K80" i="11"/>
  <c r="M80" i="11"/>
  <c r="I80" i="11"/>
  <c r="G80" i="11"/>
  <c r="Q78" i="11"/>
  <c r="M78" i="11"/>
  <c r="K78" i="11"/>
  <c r="O78" i="11"/>
  <c r="I78" i="11"/>
  <c r="G78" i="11"/>
  <c r="Q76" i="11"/>
  <c r="O76" i="11"/>
  <c r="M76" i="11"/>
  <c r="K76" i="11"/>
  <c r="I76" i="11"/>
  <c r="G76" i="11"/>
  <c r="Q74" i="11"/>
  <c r="O74" i="11"/>
  <c r="M74" i="11"/>
  <c r="K74" i="11"/>
  <c r="I74" i="11"/>
  <c r="G74" i="11"/>
  <c r="Q72" i="11"/>
  <c r="O72" i="11"/>
  <c r="M72" i="11"/>
  <c r="K72" i="11"/>
  <c r="G72" i="11"/>
  <c r="I72" i="11"/>
  <c r="Q70" i="11"/>
  <c r="M70" i="11"/>
  <c r="K70" i="11"/>
  <c r="O70" i="11"/>
  <c r="I70" i="11"/>
  <c r="G70" i="11"/>
  <c r="Q68" i="11"/>
  <c r="O68" i="11"/>
  <c r="M68" i="11"/>
  <c r="K68" i="11"/>
  <c r="I68" i="11"/>
  <c r="G68" i="11"/>
  <c r="Q66" i="11"/>
  <c r="O66" i="11"/>
  <c r="M66" i="11"/>
  <c r="K66" i="11"/>
  <c r="I66" i="11"/>
  <c r="G66" i="11"/>
  <c r="Q64" i="11"/>
  <c r="O64" i="11"/>
  <c r="K64" i="11"/>
  <c r="M64" i="11"/>
  <c r="I64" i="11"/>
  <c r="G64" i="11"/>
  <c r="Q62" i="11"/>
  <c r="M62" i="11"/>
  <c r="K62" i="11"/>
  <c r="O62" i="11"/>
  <c r="I62" i="11"/>
  <c r="G62" i="11"/>
  <c r="Q60" i="11"/>
  <c r="O60" i="11"/>
  <c r="M60" i="11"/>
  <c r="K60" i="11"/>
  <c r="G60" i="11"/>
  <c r="I60" i="11"/>
  <c r="Q58" i="11"/>
  <c r="O58" i="11"/>
  <c r="M58" i="11"/>
  <c r="K58" i="11"/>
  <c r="I58" i="11"/>
  <c r="G58" i="11"/>
  <c r="Q56" i="11"/>
  <c r="O56" i="11"/>
  <c r="M56" i="11"/>
  <c r="K56" i="11"/>
  <c r="G56" i="11"/>
  <c r="I56" i="11"/>
  <c r="Q54" i="11"/>
  <c r="M54" i="11"/>
  <c r="O54" i="11"/>
  <c r="K54" i="11"/>
  <c r="I54" i="11"/>
  <c r="G54" i="11"/>
  <c r="Q52" i="11"/>
  <c r="O52" i="11"/>
  <c r="M52" i="11"/>
  <c r="K52" i="11"/>
  <c r="I52" i="11"/>
  <c r="G52" i="11"/>
  <c r="Q50" i="11"/>
  <c r="O50" i="11"/>
  <c r="M50" i="11"/>
  <c r="K50" i="11"/>
  <c r="I50" i="11"/>
  <c r="G50" i="11"/>
  <c r="Q48" i="11"/>
  <c r="O48" i="11"/>
  <c r="K48" i="11"/>
  <c r="M48" i="11"/>
  <c r="I48" i="11"/>
  <c r="G48" i="11"/>
  <c r="Q46" i="11"/>
  <c r="M46" i="11"/>
  <c r="K46" i="11"/>
  <c r="I46" i="11"/>
  <c r="G46" i="11"/>
  <c r="O46" i="11"/>
  <c r="Q44" i="11"/>
  <c r="O44" i="11"/>
  <c r="M44" i="11"/>
  <c r="K44" i="11"/>
  <c r="I44" i="11"/>
  <c r="G44" i="11"/>
  <c r="Q42" i="11"/>
  <c r="O42" i="11"/>
  <c r="M42" i="11"/>
  <c r="K42" i="11"/>
  <c r="I42" i="11"/>
  <c r="G42" i="11"/>
  <c r="Q40" i="11"/>
  <c r="O40" i="11"/>
  <c r="M40" i="11"/>
  <c r="K40" i="11"/>
  <c r="G40" i="11"/>
  <c r="I40" i="11"/>
  <c r="Q38" i="11"/>
  <c r="M38" i="11"/>
  <c r="K38" i="11"/>
  <c r="O38" i="11"/>
  <c r="I38" i="11"/>
  <c r="G38" i="11"/>
  <c r="Q36" i="11"/>
  <c r="O36" i="11"/>
  <c r="M36" i="11"/>
  <c r="K36" i="11"/>
  <c r="I36" i="11"/>
  <c r="G36" i="11"/>
  <c r="Q34" i="11"/>
  <c r="O34" i="11"/>
  <c r="M34" i="11"/>
  <c r="K34" i="11"/>
  <c r="I34" i="11"/>
  <c r="G34" i="11"/>
  <c r="Q32" i="11"/>
  <c r="O32" i="11"/>
  <c r="K32" i="11"/>
  <c r="M32" i="11"/>
  <c r="I32" i="11"/>
  <c r="G32" i="11"/>
  <c r="Q30" i="11"/>
  <c r="M30" i="11"/>
  <c r="K30" i="11"/>
  <c r="O30" i="11"/>
  <c r="I30" i="11"/>
  <c r="G30" i="11"/>
  <c r="Q28" i="11"/>
  <c r="O28" i="11"/>
  <c r="M28" i="11"/>
  <c r="K28" i="11"/>
  <c r="I28" i="11"/>
  <c r="G28" i="11"/>
  <c r="Q26" i="11"/>
  <c r="O26" i="11"/>
  <c r="M26" i="11"/>
  <c r="K26" i="11"/>
  <c r="I26" i="11"/>
  <c r="G26" i="11"/>
  <c r="Q24" i="11"/>
  <c r="O24" i="11"/>
  <c r="M24" i="11"/>
  <c r="K24" i="11"/>
  <c r="G24" i="11"/>
  <c r="I24" i="11"/>
  <c r="Q22" i="11"/>
  <c r="M22" i="11"/>
  <c r="O22" i="11"/>
  <c r="K22" i="11"/>
  <c r="I22" i="11"/>
  <c r="G22" i="11"/>
  <c r="Q20" i="11"/>
  <c r="O20" i="11"/>
  <c r="M20" i="11"/>
  <c r="K20" i="11"/>
  <c r="I20" i="11"/>
  <c r="G20" i="11"/>
  <c r="Q18" i="11"/>
  <c r="O18" i="11"/>
  <c r="M18" i="11"/>
  <c r="K18" i="11"/>
  <c r="I18" i="11"/>
  <c r="G18" i="11"/>
  <c r="Q16" i="11"/>
  <c r="O16" i="11"/>
  <c r="K16" i="11"/>
  <c r="M16" i="11"/>
  <c r="I16" i="11"/>
  <c r="G16" i="11"/>
  <c r="Q14" i="11"/>
  <c r="M14" i="11"/>
  <c r="K14" i="11"/>
  <c r="I14" i="11"/>
  <c r="O14" i="11"/>
  <c r="G14" i="11"/>
  <c r="Q12" i="11"/>
  <c r="O12" i="11"/>
  <c r="M12" i="11"/>
  <c r="K12" i="11"/>
  <c r="G12" i="11"/>
  <c r="I12" i="11"/>
  <c r="Q10" i="11"/>
  <c r="O10" i="11"/>
  <c r="M10" i="11"/>
  <c r="K10" i="11"/>
  <c r="I10" i="11"/>
  <c r="G10" i="11"/>
  <c r="Q8" i="11"/>
  <c r="O8" i="11"/>
  <c r="M8" i="11"/>
  <c r="K8" i="11"/>
  <c r="G8" i="11"/>
  <c r="I8" i="11"/>
  <c r="Q267" i="12"/>
  <c r="O267" i="12"/>
  <c r="M267" i="12"/>
  <c r="I267" i="12"/>
  <c r="K267" i="12"/>
  <c r="G267" i="12"/>
  <c r="Q265" i="12"/>
  <c r="O265" i="12"/>
  <c r="M265" i="12"/>
  <c r="K265" i="12"/>
  <c r="I265" i="12"/>
  <c r="G265" i="12"/>
  <c r="Q263" i="12"/>
  <c r="O263" i="12"/>
  <c r="M263" i="12"/>
  <c r="K263" i="12"/>
  <c r="I263" i="12"/>
  <c r="G263" i="12"/>
  <c r="Q261" i="12"/>
  <c r="O261" i="12"/>
  <c r="K261" i="12"/>
  <c r="M261" i="12"/>
  <c r="I261" i="12"/>
  <c r="G261" i="12"/>
  <c r="Q259" i="12"/>
  <c r="O259" i="12"/>
  <c r="M259" i="12"/>
  <c r="I259" i="12"/>
  <c r="K259" i="12"/>
  <c r="G259" i="12"/>
  <c r="Q257" i="12"/>
  <c r="M257" i="12"/>
  <c r="K257" i="12"/>
  <c r="O257" i="12"/>
  <c r="I257" i="12"/>
  <c r="G257" i="12"/>
  <c r="Q255" i="12"/>
  <c r="O255" i="12"/>
  <c r="M255" i="12"/>
  <c r="K255" i="12"/>
  <c r="I255" i="12"/>
  <c r="G255" i="12"/>
  <c r="Q253" i="12"/>
  <c r="O253" i="12"/>
  <c r="K253" i="12"/>
  <c r="I253" i="12"/>
  <c r="G253" i="12"/>
  <c r="M253" i="12"/>
  <c r="Q251" i="12"/>
  <c r="O251" i="12"/>
  <c r="M251" i="12"/>
  <c r="I251" i="12"/>
  <c r="K251" i="12"/>
  <c r="G251" i="12"/>
  <c r="Q249" i="12"/>
  <c r="O249" i="12"/>
  <c r="M249" i="12"/>
  <c r="K249" i="12"/>
  <c r="I249" i="12"/>
  <c r="G249" i="12"/>
  <c r="Q247" i="12"/>
  <c r="O247" i="12"/>
  <c r="M247" i="12"/>
  <c r="K247" i="12"/>
  <c r="I247" i="12"/>
  <c r="G247" i="12"/>
  <c r="Q245" i="12"/>
  <c r="O245" i="12"/>
  <c r="K245" i="12"/>
  <c r="I245" i="12"/>
  <c r="M245" i="12"/>
  <c r="G245" i="12"/>
  <c r="Q243" i="12"/>
  <c r="O243" i="12"/>
  <c r="M243" i="12"/>
  <c r="I243" i="12"/>
  <c r="K243" i="12"/>
  <c r="G243" i="12"/>
  <c r="Q241" i="12"/>
  <c r="O241" i="12"/>
  <c r="M241" i="12"/>
  <c r="K241" i="12"/>
  <c r="I241" i="12"/>
  <c r="G241" i="12"/>
  <c r="Q239" i="12"/>
  <c r="O239" i="12"/>
  <c r="M239" i="12"/>
  <c r="K239" i="12"/>
  <c r="I239" i="12"/>
  <c r="G239" i="12"/>
  <c r="Q237" i="12"/>
  <c r="O237" i="12"/>
  <c r="K237" i="12"/>
  <c r="I237" i="12"/>
  <c r="M237" i="12"/>
  <c r="G237" i="12"/>
  <c r="Q235" i="12"/>
  <c r="O235" i="12"/>
  <c r="M235" i="12"/>
  <c r="I235" i="12"/>
  <c r="K235" i="12"/>
  <c r="G235" i="12"/>
  <c r="Q233" i="12"/>
  <c r="O233" i="12"/>
  <c r="M233" i="12"/>
  <c r="K233" i="12"/>
  <c r="I233" i="12"/>
  <c r="G233" i="12"/>
  <c r="Q231" i="12"/>
  <c r="O231" i="12"/>
  <c r="M231" i="12"/>
  <c r="K231" i="12"/>
  <c r="I231" i="12"/>
  <c r="G231" i="12"/>
  <c r="Q229" i="12"/>
  <c r="O229" i="12"/>
  <c r="K229" i="12"/>
  <c r="M229" i="12"/>
  <c r="I229" i="12"/>
  <c r="G229" i="12"/>
  <c r="Q227" i="12"/>
  <c r="O227" i="12"/>
  <c r="M227" i="12"/>
  <c r="I227" i="12"/>
  <c r="K227" i="12"/>
  <c r="G227" i="12"/>
  <c r="Q225" i="12"/>
  <c r="O225" i="12"/>
  <c r="M225" i="12"/>
  <c r="K225" i="12"/>
  <c r="I225" i="12"/>
  <c r="G225" i="12"/>
  <c r="Q223" i="12"/>
  <c r="O223" i="12"/>
  <c r="M223" i="12"/>
  <c r="K223" i="12"/>
  <c r="I223" i="12"/>
  <c r="G223" i="12"/>
  <c r="Q221" i="12"/>
  <c r="O221" i="12"/>
  <c r="K221" i="12"/>
  <c r="I221" i="12"/>
  <c r="M221" i="12"/>
  <c r="G221" i="12"/>
  <c r="Q219" i="12"/>
  <c r="O219" i="12"/>
  <c r="M219" i="12"/>
  <c r="I219" i="12"/>
  <c r="K219" i="12"/>
  <c r="G219" i="12"/>
  <c r="Q217" i="12"/>
  <c r="O217" i="12"/>
  <c r="M217" i="12"/>
  <c r="K217" i="12"/>
  <c r="I217" i="12"/>
  <c r="G217" i="12"/>
  <c r="Q215" i="12"/>
  <c r="O215" i="12"/>
  <c r="M215" i="12"/>
  <c r="K215" i="12"/>
  <c r="I215" i="12"/>
  <c r="G215" i="12"/>
  <c r="Q213" i="12"/>
  <c r="O213" i="12"/>
  <c r="K213" i="12"/>
  <c r="I213" i="12"/>
  <c r="M213" i="12"/>
  <c r="G213" i="12"/>
  <c r="Q211" i="12"/>
  <c r="O211" i="12"/>
  <c r="M211" i="12"/>
  <c r="I211" i="12"/>
  <c r="K211" i="12"/>
  <c r="G211" i="12"/>
  <c r="Q209" i="12"/>
  <c r="O209" i="12"/>
  <c r="M209" i="12"/>
  <c r="K209" i="12"/>
  <c r="I209" i="12"/>
  <c r="G209" i="12"/>
  <c r="Q207" i="12"/>
  <c r="O207" i="12"/>
  <c r="M207" i="12"/>
  <c r="K207" i="12"/>
  <c r="I207" i="12"/>
  <c r="G207" i="12"/>
  <c r="Q205" i="12"/>
  <c r="O205" i="12"/>
  <c r="K205" i="12"/>
  <c r="I205" i="12"/>
  <c r="M205" i="12"/>
  <c r="G205" i="12"/>
  <c r="Q203" i="12"/>
  <c r="O203" i="12"/>
  <c r="M203" i="12"/>
  <c r="I203" i="12"/>
  <c r="K203" i="12"/>
  <c r="G203" i="12"/>
  <c r="Q201" i="12"/>
  <c r="O201" i="12"/>
  <c r="M201" i="12"/>
  <c r="K201" i="12"/>
  <c r="I201" i="12"/>
  <c r="G201" i="12"/>
  <c r="Q199" i="12"/>
  <c r="M199" i="12"/>
  <c r="K199" i="12"/>
  <c r="O199" i="12"/>
  <c r="I199" i="12"/>
  <c r="G199" i="12"/>
  <c r="O197" i="12"/>
  <c r="Q197" i="12"/>
  <c r="K197" i="12"/>
  <c r="M197" i="12"/>
  <c r="I197" i="12"/>
  <c r="G197" i="12"/>
  <c r="Q195" i="12"/>
  <c r="O195" i="12"/>
  <c r="M195" i="12"/>
  <c r="I195" i="12"/>
  <c r="K195" i="12"/>
  <c r="G195" i="12"/>
  <c r="Q193" i="12"/>
  <c r="O193" i="12"/>
  <c r="M193" i="12"/>
  <c r="K193" i="12"/>
  <c r="I193" i="12"/>
  <c r="G193" i="12"/>
  <c r="Q191" i="12"/>
  <c r="M191" i="12"/>
  <c r="O191" i="12"/>
  <c r="K191" i="12"/>
  <c r="I191" i="12"/>
  <c r="G191" i="12"/>
  <c r="Q189" i="12"/>
  <c r="O189" i="12"/>
  <c r="K189" i="12"/>
  <c r="I189" i="12"/>
  <c r="M189" i="12"/>
  <c r="G189" i="12"/>
  <c r="Q187" i="12"/>
  <c r="O187" i="12"/>
  <c r="M187" i="12"/>
  <c r="I187" i="12"/>
  <c r="K187" i="12"/>
  <c r="G187" i="12"/>
  <c r="Q185" i="12"/>
  <c r="O185" i="12"/>
  <c r="M185" i="12"/>
  <c r="K185" i="12"/>
  <c r="I185" i="12"/>
  <c r="G185" i="12"/>
  <c r="Q183" i="12"/>
  <c r="O183" i="12"/>
  <c r="M183" i="12"/>
  <c r="K183" i="12"/>
  <c r="I183" i="12"/>
  <c r="G183" i="12"/>
  <c r="Q181" i="12"/>
  <c r="O181" i="12"/>
  <c r="K181" i="12"/>
  <c r="I181" i="12"/>
  <c r="M181" i="12"/>
  <c r="G181" i="12"/>
  <c r="Q179" i="12"/>
  <c r="O179" i="12"/>
  <c r="M179" i="12"/>
  <c r="I179" i="12"/>
  <c r="K179" i="12"/>
  <c r="G179" i="12"/>
  <c r="Q177" i="12"/>
  <c r="O177" i="12"/>
  <c r="M177" i="12"/>
  <c r="K177" i="12"/>
  <c r="I177" i="12"/>
  <c r="G177" i="12"/>
  <c r="Q175" i="12"/>
  <c r="O175" i="12"/>
  <c r="M175" i="12"/>
  <c r="K175" i="12"/>
  <c r="I175" i="12"/>
  <c r="G175" i="12"/>
  <c r="Q173" i="12"/>
  <c r="O173" i="12"/>
  <c r="K173" i="12"/>
  <c r="I173" i="12"/>
  <c r="M173" i="12"/>
  <c r="G173" i="12"/>
  <c r="Q171" i="12"/>
  <c r="O171" i="12"/>
  <c r="M171" i="12"/>
  <c r="I171" i="12"/>
  <c r="K171" i="12"/>
  <c r="G171" i="12"/>
  <c r="Q169" i="12"/>
  <c r="O169" i="12"/>
  <c r="M169" i="12"/>
  <c r="K169" i="12"/>
  <c r="I169" i="12"/>
  <c r="G169" i="12"/>
  <c r="Q167" i="12"/>
  <c r="M167" i="12"/>
  <c r="O167" i="12"/>
  <c r="K167" i="12"/>
  <c r="I167" i="12"/>
  <c r="G167" i="12"/>
  <c r="O165" i="12"/>
  <c r="Q165" i="12"/>
  <c r="K165" i="12"/>
  <c r="M165" i="12"/>
  <c r="I165" i="12"/>
  <c r="G165" i="12"/>
  <c r="Q163" i="12"/>
  <c r="O163" i="12"/>
  <c r="M163" i="12"/>
  <c r="I163" i="12"/>
  <c r="K163" i="12"/>
  <c r="G163" i="12"/>
  <c r="Q161" i="12"/>
  <c r="O161" i="12"/>
  <c r="M161" i="12"/>
  <c r="K161" i="12"/>
  <c r="I161" i="12"/>
  <c r="G161" i="12"/>
  <c r="Q159" i="12"/>
  <c r="M159" i="12"/>
  <c r="O159" i="12"/>
  <c r="K159" i="12"/>
  <c r="I159" i="12"/>
  <c r="G159" i="12"/>
  <c r="Q157" i="12"/>
  <c r="O157" i="12"/>
  <c r="K157" i="12"/>
  <c r="I157" i="12"/>
  <c r="G157" i="12"/>
  <c r="M157" i="12"/>
  <c r="Q155" i="12"/>
  <c r="O155" i="12"/>
  <c r="M155" i="12"/>
  <c r="I155" i="12"/>
  <c r="K155" i="12"/>
  <c r="G155" i="12"/>
  <c r="Q153" i="12"/>
  <c r="O153" i="12"/>
  <c r="M153" i="12"/>
  <c r="K153" i="12"/>
  <c r="I153" i="12"/>
  <c r="G153" i="12"/>
  <c r="Q151" i="12"/>
  <c r="O151" i="12"/>
  <c r="M151" i="12"/>
  <c r="K151" i="12"/>
  <c r="I151" i="12"/>
  <c r="G151" i="12"/>
  <c r="Q149" i="12"/>
  <c r="O149" i="12"/>
  <c r="K149" i="12"/>
  <c r="I149" i="12"/>
  <c r="M149" i="12"/>
  <c r="G149" i="12"/>
  <c r="Q147" i="12"/>
  <c r="O147" i="12"/>
  <c r="M147" i="12"/>
  <c r="I147" i="12"/>
  <c r="K147" i="12"/>
  <c r="G147" i="12"/>
  <c r="Q145" i="12"/>
  <c r="O145" i="12"/>
  <c r="M145" i="12"/>
  <c r="K145" i="12"/>
  <c r="I145" i="12"/>
  <c r="G145" i="12"/>
  <c r="Q143" i="12"/>
  <c r="O143" i="12"/>
  <c r="M143" i="12"/>
  <c r="K143" i="12"/>
  <c r="I143" i="12"/>
  <c r="G143" i="12"/>
  <c r="Q141" i="12"/>
  <c r="O141" i="12"/>
  <c r="K141" i="12"/>
  <c r="I141" i="12"/>
  <c r="M141" i="12"/>
  <c r="G141" i="12"/>
  <c r="Q139" i="12"/>
  <c r="O139" i="12"/>
  <c r="M139" i="12"/>
  <c r="I139" i="12"/>
  <c r="K139" i="12"/>
  <c r="G139" i="12"/>
  <c r="Q137" i="12"/>
  <c r="O137" i="12"/>
  <c r="M137" i="12"/>
  <c r="K137" i="12"/>
  <c r="I137" i="12"/>
  <c r="G137" i="12"/>
  <c r="Q135" i="12"/>
  <c r="M135" i="12"/>
  <c r="O135" i="12"/>
  <c r="K135" i="12"/>
  <c r="I135" i="12"/>
  <c r="G135" i="12"/>
  <c r="O133" i="12"/>
  <c r="Q133" i="12"/>
  <c r="K133" i="12"/>
  <c r="M133" i="12"/>
  <c r="I133" i="12"/>
  <c r="G133" i="12"/>
  <c r="Q131" i="12"/>
  <c r="O131" i="12"/>
  <c r="M131" i="12"/>
  <c r="K131" i="12"/>
  <c r="I131" i="12"/>
  <c r="G131" i="12"/>
  <c r="Q129" i="12"/>
  <c r="O129" i="12"/>
  <c r="M129" i="12"/>
  <c r="K129" i="12"/>
  <c r="I129" i="12"/>
  <c r="G129" i="12"/>
  <c r="Q127" i="12"/>
  <c r="M127" i="12"/>
  <c r="O127" i="12"/>
  <c r="I127" i="12"/>
  <c r="K127" i="12"/>
  <c r="G127" i="12"/>
  <c r="Q125" i="12"/>
  <c r="O125" i="12"/>
  <c r="K125" i="12"/>
  <c r="I125" i="12"/>
  <c r="G125" i="12"/>
  <c r="M125" i="12"/>
  <c r="Q123" i="12"/>
  <c r="O123" i="12"/>
  <c r="M123" i="12"/>
  <c r="K123" i="12"/>
  <c r="I123" i="12"/>
  <c r="G123" i="12"/>
  <c r="Q121" i="12"/>
  <c r="O121" i="12"/>
  <c r="M121" i="12"/>
  <c r="K121" i="12"/>
  <c r="I121" i="12"/>
  <c r="G121" i="12"/>
  <c r="Q119" i="12"/>
  <c r="O119" i="12"/>
  <c r="M119" i="12"/>
  <c r="K119" i="12"/>
  <c r="I119" i="12"/>
  <c r="G119" i="12"/>
  <c r="Q117" i="12"/>
  <c r="O117" i="12"/>
  <c r="K117" i="12"/>
  <c r="I117" i="12"/>
  <c r="M117" i="12"/>
  <c r="G117" i="12"/>
  <c r="Q115" i="12"/>
  <c r="O115" i="12"/>
  <c r="M115" i="12"/>
  <c r="K115" i="12"/>
  <c r="I115" i="12"/>
  <c r="G115" i="12"/>
  <c r="Q113" i="12"/>
  <c r="O113" i="12"/>
  <c r="M113" i="12"/>
  <c r="K113" i="12"/>
  <c r="I113" i="12"/>
  <c r="G113" i="12"/>
  <c r="Q111" i="12"/>
  <c r="O111" i="12"/>
  <c r="M111" i="12"/>
  <c r="I111" i="12"/>
  <c r="G111" i="12"/>
  <c r="K111" i="12"/>
  <c r="Q109" i="12"/>
  <c r="O109" i="12"/>
  <c r="K109" i="12"/>
  <c r="I109" i="12"/>
  <c r="M109" i="12"/>
  <c r="G109" i="12"/>
  <c r="Q107" i="12"/>
  <c r="O107" i="12"/>
  <c r="M107" i="12"/>
  <c r="K107" i="12"/>
  <c r="I107" i="12"/>
  <c r="G107" i="12"/>
  <c r="Q105" i="12"/>
  <c r="O105" i="12"/>
  <c r="M105" i="12"/>
  <c r="K105" i="12"/>
  <c r="I105" i="12"/>
  <c r="G105" i="12"/>
  <c r="Q103" i="12"/>
  <c r="M103" i="12"/>
  <c r="O103" i="12"/>
  <c r="K103" i="12"/>
  <c r="I103" i="12"/>
  <c r="G103" i="12"/>
  <c r="O101" i="12"/>
  <c r="Q101" i="12"/>
  <c r="K101" i="12"/>
  <c r="M101" i="12"/>
  <c r="I101" i="12"/>
  <c r="G101" i="12"/>
  <c r="Q99" i="12"/>
  <c r="O99" i="12"/>
  <c r="M99" i="12"/>
  <c r="K99" i="12"/>
  <c r="I99" i="12"/>
  <c r="G99" i="12"/>
  <c r="Q97" i="12"/>
  <c r="O97" i="12"/>
  <c r="M97" i="12"/>
  <c r="K97" i="12"/>
  <c r="I97" i="12"/>
  <c r="G97" i="12"/>
  <c r="Q95" i="12"/>
  <c r="M95" i="12"/>
  <c r="O95" i="12"/>
  <c r="I95" i="12"/>
  <c r="K95" i="12"/>
  <c r="G95" i="12"/>
  <c r="Q93" i="12"/>
  <c r="O93" i="12"/>
  <c r="K93" i="12"/>
  <c r="I93" i="12"/>
  <c r="M93" i="12"/>
  <c r="G93" i="12"/>
  <c r="Q91" i="12"/>
  <c r="O91" i="12"/>
  <c r="M91" i="12"/>
  <c r="K91" i="12"/>
  <c r="I91" i="12"/>
  <c r="G91" i="12"/>
  <c r="Q89" i="12"/>
  <c r="O89" i="12"/>
  <c r="M89" i="12"/>
  <c r="K89" i="12"/>
  <c r="I89" i="12"/>
  <c r="G89" i="12"/>
  <c r="Q87" i="12"/>
  <c r="O87" i="12"/>
  <c r="M87" i="12"/>
  <c r="K87" i="12"/>
  <c r="I87" i="12"/>
  <c r="G87" i="12"/>
  <c r="Q85" i="12"/>
  <c r="O85" i="12"/>
  <c r="K85" i="12"/>
  <c r="I85" i="12"/>
  <c r="M85" i="12"/>
  <c r="G85" i="12"/>
  <c r="Q83" i="12"/>
  <c r="O83" i="12"/>
  <c r="M83" i="12"/>
  <c r="K83" i="12"/>
  <c r="I83" i="12"/>
  <c r="G83" i="12"/>
  <c r="Q81" i="12"/>
  <c r="O81" i="12"/>
  <c r="M81" i="12"/>
  <c r="K81" i="12"/>
  <c r="I81" i="12"/>
  <c r="G81" i="12"/>
  <c r="Q79" i="12"/>
  <c r="O79" i="12"/>
  <c r="M79" i="12"/>
  <c r="I79" i="12"/>
  <c r="K79" i="12"/>
  <c r="G79" i="12"/>
  <c r="Q77" i="12"/>
  <c r="O77" i="12"/>
  <c r="K77" i="12"/>
  <c r="I77" i="12"/>
  <c r="M77" i="12"/>
  <c r="G77" i="12"/>
  <c r="Q75" i="12"/>
  <c r="O75" i="12"/>
  <c r="M75" i="12"/>
  <c r="K75" i="12"/>
  <c r="I75" i="12"/>
  <c r="G75" i="12"/>
  <c r="Q73" i="12"/>
  <c r="O73" i="12"/>
  <c r="M73" i="12"/>
  <c r="K73" i="12"/>
  <c r="I73" i="12"/>
  <c r="G73" i="12"/>
  <c r="Q71" i="12"/>
  <c r="O71" i="12"/>
  <c r="M71" i="12"/>
  <c r="K71" i="12"/>
  <c r="I71" i="12"/>
  <c r="G71" i="12"/>
  <c r="O69" i="12"/>
  <c r="Q69" i="12"/>
  <c r="K69" i="12"/>
  <c r="M69" i="12"/>
  <c r="I69" i="12"/>
  <c r="G69" i="12"/>
  <c r="Q67" i="12"/>
  <c r="O67" i="12"/>
  <c r="M67" i="12"/>
  <c r="K67" i="12"/>
  <c r="I67" i="12"/>
  <c r="G67" i="12"/>
  <c r="Q65" i="12"/>
  <c r="O65" i="12"/>
  <c r="M65" i="12"/>
  <c r="K65" i="12"/>
  <c r="I65" i="12"/>
  <c r="G65" i="12"/>
  <c r="Q63" i="12"/>
  <c r="O63" i="12"/>
  <c r="M63" i="12"/>
  <c r="I63" i="12"/>
  <c r="K63" i="12"/>
  <c r="G63" i="12"/>
  <c r="Q61" i="12"/>
  <c r="O61" i="12"/>
  <c r="K61" i="12"/>
  <c r="I61" i="12"/>
  <c r="M61" i="12"/>
  <c r="G61" i="12"/>
  <c r="Q59" i="12"/>
  <c r="O59" i="12"/>
  <c r="M59" i="12"/>
  <c r="K59" i="12"/>
  <c r="I59" i="12"/>
  <c r="G59" i="12"/>
  <c r="Q57" i="12"/>
  <c r="O57" i="12"/>
  <c r="M57" i="12"/>
  <c r="K57" i="12"/>
  <c r="I57" i="12"/>
  <c r="G57" i="12"/>
  <c r="Q55" i="12"/>
  <c r="O55" i="12"/>
  <c r="M55" i="12"/>
  <c r="K55" i="12"/>
  <c r="I55" i="12"/>
  <c r="G55" i="12"/>
  <c r="Q53" i="12"/>
  <c r="O53" i="12"/>
  <c r="K53" i="12"/>
  <c r="I53" i="12"/>
  <c r="M53" i="12"/>
  <c r="G53" i="12"/>
  <c r="Q51" i="12"/>
  <c r="O51" i="12"/>
  <c r="M51" i="12"/>
  <c r="K51" i="12"/>
  <c r="I51" i="12"/>
  <c r="G51" i="12"/>
  <c r="Q49" i="12"/>
  <c r="O49" i="12"/>
  <c r="M49" i="12"/>
  <c r="K49" i="12"/>
  <c r="I49" i="12"/>
  <c r="G49" i="12"/>
  <c r="Q47" i="12"/>
  <c r="O47" i="12"/>
  <c r="M47" i="12"/>
  <c r="I47" i="12"/>
  <c r="K47" i="12"/>
  <c r="G47" i="12"/>
  <c r="Q45" i="12"/>
  <c r="O45" i="12"/>
  <c r="K45" i="12"/>
  <c r="I45" i="12"/>
  <c r="M45" i="12"/>
  <c r="G45" i="12"/>
  <c r="Q43" i="12"/>
  <c r="O43" i="12"/>
  <c r="M43" i="12"/>
  <c r="K43" i="12"/>
  <c r="I43" i="12"/>
  <c r="G43" i="12"/>
  <c r="Q41" i="12"/>
  <c r="O41" i="12"/>
  <c r="M41" i="12"/>
  <c r="K41" i="12"/>
  <c r="I41" i="12"/>
  <c r="G41" i="12"/>
  <c r="Q39" i="12"/>
  <c r="O39" i="12"/>
  <c r="M39" i="12"/>
  <c r="K39" i="12"/>
  <c r="I39" i="12"/>
  <c r="G39" i="12"/>
  <c r="O37" i="12"/>
  <c r="Q37" i="12"/>
  <c r="K37" i="12"/>
  <c r="M37" i="12"/>
  <c r="I37" i="12"/>
  <c r="G37" i="12"/>
  <c r="Q35" i="12"/>
  <c r="O35" i="12"/>
  <c r="M35" i="12"/>
  <c r="K35" i="12"/>
  <c r="I35" i="12"/>
  <c r="G35" i="12"/>
  <c r="Q33" i="12"/>
  <c r="O33" i="12"/>
  <c r="M33" i="12"/>
  <c r="K33" i="12"/>
  <c r="I33" i="12"/>
  <c r="G33" i="12"/>
  <c r="Q31" i="12"/>
  <c r="O31" i="12"/>
  <c r="M31" i="12"/>
  <c r="I31" i="12"/>
  <c r="K31" i="12"/>
  <c r="G31" i="12"/>
  <c r="Q29" i="12"/>
  <c r="O29" i="12"/>
  <c r="K29" i="12"/>
  <c r="I29" i="12"/>
  <c r="G29" i="12"/>
  <c r="M29" i="12"/>
  <c r="Q27" i="12"/>
  <c r="O27" i="12"/>
  <c r="M27" i="12"/>
  <c r="K27" i="12"/>
  <c r="I27" i="12"/>
  <c r="G27" i="12"/>
  <c r="Q25" i="12"/>
  <c r="O25" i="12"/>
  <c r="M25" i="12"/>
  <c r="K25" i="12"/>
  <c r="I25" i="12"/>
  <c r="G25" i="12"/>
  <c r="Q23" i="12"/>
  <c r="O23" i="12"/>
  <c r="M23" i="12"/>
  <c r="K23" i="12"/>
  <c r="I23" i="12"/>
  <c r="G23" i="12"/>
  <c r="Q21" i="12"/>
  <c r="O21" i="12"/>
  <c r="K21" i="12"/>
  <c r="I21" i="12"/>
  <c r="M21" i="12"/>
  <c r="G21" i="12"/>
  <c r="Q19" i="12"/>
  <c r="O19" i="12"/>
  <c r="M19" i="12"/>
  <c r="K19" i="12"/>
  <c r="I19" i="12"/>
  <c r="G19" i="12"/>
  <c r="Q17" i="12"/>
  <c r="O17" i="12"/>
  <c r="M17" i="12"/>
  <c r="K17" i="12"/>
  <c r="I17" i="12"/>
  <c r="G17" i="12"/>
  <c r="Q15" i="12"/>
  <c r="O15" i="12"/>
  <c r="M15" i="12"/>
  <c r="I15" i="12"/>
  <c r="K15" i="12"/>
  <c r="G15" i="12"/>
  <c r="Q13" i="12"/>
  <c r="O13" i="12"/>
  <c r="K13" i="12"/>
  <c r="I13" i="12"/>
  <c r="M13" i="12"/>
  <c r="G13" i="12"/>
  <c r="Q11" i="12"/>
  <c r="O11" i="12"/>
  <c r="M11" i="12"/>
  <c r="K11" i="12"/>
  <c r="I11" i="12"/>
  <c r="G11" i="12"/>
  <c r="Q9" i="12"/>
  <c r="O9" i="12"/>
  <c r="M9" i="12"/>
  <c r="K9" i="12"/>
  <c r="I9" i="12"/>
  <c r="G9" i="12"/>
  <c r="Q266" i="15"/>
  <c r="O266" i="15"/>
  <c r="M266" i="15"/>
  <c r="K266" i="15"/>
  <c r="I266" i="15"/>
  <c r="G266" i="15"/>
  <c r="Q264" i="15"/>
  <c r="O264" i="15"/>
  <c r="M264" i="15"/>
  <c r="K264" i="15"/>
  <c r="I264" i="15"/>
  <c r="G264" i="15"/>
  <c r="Q262" i="15"/>
  <c r="O262" i="15"/>
  <c r="M262" i="15"/>
  <c r="K262" i="15"/>
  <c r="I262" i="15"/>
  <c r="G262" i="15"/>
  <c r="Q260" i="15"/>
  <c r="O260" i="15"/>
  <c r="M260" i="15"/>
  <c r="K260" i="15"/>
  <c r="G260" i="15"/>
  <c r="I260" i="15"/>
  <c r="Q258" i="15"/>
  <c r="O258" i="15"/>
  <c r="M258" i="15"/>
  <c r="K258" i="15"/>
  <c r="I258" i="15"/>
  <c r="G258" i="15"/>
  <c r="Q256" i="15"/>
  <c r="O256" i="15"/>
  <c r="M256" i="15"/>
  <c r="K256" i="15"/>
  <c r="G256" i="15"/>
  <c r="I256" i="15"/>
  <c r="Q254" i="15"/>
  <c r="O254" i="15"/>
  <c r="M254" i="15"/>
  <c r="K254" i="15"/>
  <c r="I254" i="15"/>
  <c r="G254" i="15"/>
  <c r="Q252" i="15"/>
  <c r="O252" i="15"/>
  <c r="M252" i="15"/>
  <c r="K252" i="15"/>
  <c r="G252" i="15"/>
  <c r="I252" i="15"/>
  <c r="Q250" i="15"/>
  <c r="O250" i="15"/>
  <c r="M250" i="15"/>
  <c r="K250" i="15"/>
  <c r="I250" i="15"/>
  <c r="G250" i="15"/>
  <c r="Q248" i="15"/>
  <c r="O248" i="15"/>
  <c r="M248" i="15"/>
  <c r="K248" i="15"/>
  <c r="I248" i="15"/>
  <c r="G248" i="15"/>
  <c r="Q246" i="15"/>
  <c r="O246" i="15"/>
  <c r="M246" i="15"/>
  <c r="K246" i="15"/>
  <c r="I246" i="15"/>
  <c r="G246" i="15"/>
  <c r="Q244" i="15"/>
  <c r="O244" i="15"/>
  <c r="M244" i="15"/>
  <c r="K244" i="15"/>
  <c r="G244" i="15"/>
  <c r="I244" i="15"/>
  <c r="Q242" i="15"/>
  <c r="O242" i="15"/>
  <c r="M242" i="15"/>
  <c r="K242" i="15"/>
  <c r="I242" i="15"/>
  <c r="G242" i="15"/>
  <c r="Q240" i="15"/>
  <c r="O240" i="15"/>
  <c r="M240" i="15"/>
  <c r="K240" i="15"/>
  <c r="G240" i="15"/>
  <c r="I240" i="15"/>
  <c r="Q238" i="15"/>
  <c r="O238" i="15"/>
  <c r="M238" i="15"/>
  <c r="K238" i="15"/>
  <c r="I238" i="15"/>
  <c r="G238" i="15"/>
  <c r="Q236" i="15"/>
  <c r="O236" i="15"/>
  <c r="M236" i="15"/>
  <c r="K236" i="15"/>
  <c r="G236" i="15"/>
  <c r="I236" i="15"/>
  <c r="Q234" i="15"/>
  <c r="O234" i="15"/>
  <c r="M234" i="15"/>
  <c r="K234" i="15"/>
  <c r="I234" i="15"/>
  <c r="G234" i="15"/>
  <c r="Q232" i="15"/>
  <c r="O232" i="15"/>
  <c r="M232" i="15"/>
  <c r="K232" i="15"/>
  <c r="I232" i="15"/>
  <c r="G232" i="15"/>
  <c r="Q230" i="15"/>
  <c r="O230" i="15"/>
  <c r="M230" i="15"/>
  <c r="K230" i="15"/>
  <c r="I230" i="15"/>
  <c r="G230" i="15"/>
  <c r="Q228" i="15"/>
  <c r="O228" i="15"/>
  <c r="M228" i="15"/>
  <c r="K228" i="15"/>
  <c r="G228" i="15"/>
  <c r="I228" i="15"/>
  <c r="Q226" i="15"/>
  <c r="O226" i="15"/>
  <c r="M226" i="15"/>
  <c r="K226" i="15"/>
  <c r="I226" i="15"/>
  <c r="G226" i="15"/>
  <c r="Q224" i="15"/>
  <c r="O224" i="15"/>
  <c r="M224" i="15"/>
  <c r="K224" i="15"/>
  <c r="G224" i="15"/>
  <c r="I224" i="15"/>
  <c r="Q222" i="15"/>
  <c r="O222" i="15"/>
  <c r="M222" i="15"/>
  <c r="K222" i="15"/>
  <c r="I222" i="15"/>
  <c r="G222" i="15"/>
  <c r="Q220" i="15"/>
  <c r="O220" i="15"/>
  <c r="M220" i="15"/>
  <c r="K220" i="15"/>
  <c r="G220" i="15"/>
  <c r="I220" i="15"/>
  <c r="Q218" i="15"/>
  <c r="O218" i="15"/>
  <c r="M218" i="15"/>
  <c r="K218" i="15"/>
  <c r="I218" i="15"/>
  <c r="G218" i="15"/>
  <c r="Q216" i="15"/>
  <c r="O216" i="15"/>
  <c r="M216" i="15"/>
  <c r="K216" i="15"/>
  <c r="I216" i="15"/>
  <c r="G216" i="15"/>
  <c r="Q214" i="15"/>
  <c r="O214" i="15"/>
  <c r="M214" i="15"/>
  <c r="K214" i="15"/>
  <c r="I214" i="15"/>
  <c r="G214" i="15"/>
  <c r="Q212" i="15"/>
  <c r="O212" i="15"/>
  <c r="M212" i="15"/>
  <c r="K212" i="15"/>
  <c r="G212" i="15"/>
  <c r="I212" i="15"/>
  <c r="Q210" i="15"/>
  <c r="O210" i="15"/>
  <c r="M210" i="15"/>
  <c r="K210" i="15"/>
  <c r="I210" i="15"/>
  <c r="G210" i="15"/>
  <c r="Q208" i="15"/>
  <c r="O208" i="15"/>
  <c r="M208" i="15"/>
  <c r="K208" i="15"/>
  <c r="G208" i="15"/>
  <c r="I208" i="15"/>
  <c r="Q206" i="15"/>
  <c r="O206" i="15"/>
  <c r="M206" i="15"/>
  <c r="K206" i="15"/>
  <c r="I206" i="15"/>
  <c r="G206" i="15"/>
  <c r="Q204" i="15"/>
  <c r="O204" i="15"/>
  <c r="M204" i="15"/>
  <c r="K204" i="15"/>
  <c r="G204" i="15"/>
  <c r="I204" i="15"/>
  <c r="Q202" i="15"/>
  <c r="O202" i="15"/>
  <c r="M202" i="15"/>
  <c r="K202" i="15"/>
  <c r="I202" i="15"/>
  <c r="G202" i="15"/>
  <c r="Q200" i="15"/>
  <c r="O200" i="15"/>
  <c r="M200" i="15"/>
  <c r="K200" i="15"/>
  <c r="I200" i="15"/>
  <c r="G200" i="15"/>
  <c r="Q198" i="15"/>
  <c r="O198" i="15"/>
  <c r="M198" i="15"/>
  <c r="K198" i="15"/>
  <c r="I198" i="15"/>
  <c r="G198" i="15"/>
  <c r="Q196" i="15"/>
  <c r="O196" i="15"/>
  <c r="M196" i="15"/>
  <c r="K196" i="15"/>
  <c r="G196" i="15"/>
  <c r="I196" i="15"/>
  <c r="Q194" i="15"/>
  <c r="O194" i="15"/>
  <c r="M194" i="15"/>
  <c r="K194" i="15"/>
  <c r="I194" i="15"/>
  <c r="G194" i="15"/>
  <c r="Q192" i="15"/>
  <c r="O192" i="15"/>
  <c r="M192" i="15"/>
  <c r="K192" i="15"/>
  <c r="G192" i="15"/>
  <c r="I192" i="15"/>
  <c r="Q190" i="15"/>
  <c r="O190" i="15"/>
  <c r="M190" i="15"/>
  <c r="K190" i="15"/>
  <c r="I190" i="15"/>
  <c r="G190" i="15"/>
  <c r="Q188" i="15"/>
  <c r="O188" i="15"/>
  <c r="M188" i="15"/>
  <c r="K188" i="15"/>
  <c r="G188" i="15"/>
  <c r="I188" i="15"/>
  <c r="Q186" i="15"/>
  <c r="O186" i="15"/>
  <c r="M186" i="15"/>
  <c r="K186" i="15"/>
  <c r="I186" i="15"/>
  <c r="G186" i="15"/>
  <c r="Q184" i="15"/>
  <c r="O184" i="15"/>
  <c r="M184" i="15"/>
  <c r="K184" i="15"/>
  <c r="I184" i="15"/>
  <c r="G184" i="15"/>
  <c r="Q182" i="15"/>
  <c r="O182" i="15"/>
  <c r="M182" i="15"/>
  <c r="K182" i="15"/>
  <c r="I182" i="15"/>
  <c r="G182" i="15"/>
  <c r="Q180" i="15"/>
  <c r="O180" i="15"/>
  <c r="M180" i="15"/>
  <c r="K180" i="15"/>
  <c r="G180" i="15"/>
  <c r="I180" i="15"/>
  <c r="Q178" i="15"/>
  <c r="O178" i="15"/>
  <c r="M178" i="15"/>
  <c r="K178" i="15"/>
  <c r="I178" i="15"/>
  <c r="G178" i="15"/>
  <c r="Q176" i="15"/>
  <c r="O176" i="15"/>
  <c r="M176" i="15"/>
  <c r="K176" i="15"/>
  <c r="G176" i="15"/>
  <c r="I176" i="15"/>
  <c r="Q174" i="15"/>
  <c r="O174" i="15"/>
  <c r="M174" i="15"/>
  <c r="K174" i="15"/>
  <c r="I174" i="15"/>
  <c r="G174" i="15"/>
  <c r="Q172" i="15"/>
  <c r="O172" i="15"/>
  <c r="M172" i="15"/>
  <c r="K172" i="15"/>
  <c r="G172" i="15"/>
  <c r="I172" i="15"/>
  <c r="Q170" i="15"/>
  <c r="O170" i="15"/>
  <c r="M170" i="15"/>
  <c r="K170" i="15"/>
  <c r="I170" i="15"/>
  <c r="G170" i="15"/>
  <c r="Q168" i="15"/>
  <c r="O168" i="15"/>
  <c r="M168" i="15"/>
  <c r="K168" i="15"/>
  <c r="I168" i="15"/>
  <c r="G168" i="15"/>
  <c r="Q166" i="15"/>
  <c r="O166" i="15"/>
  <c r="M166" i="15"/>
  <c r="K166" i="15"/>
  <c r="I166" i="15"/>
  <c r="G166" i="15"/>
  <c r="Q164" i="15"/>
  <c r="O164" i="15"/>
  <c r="M164" i="15"/>
  <c r="K164" i="15"/>
  <c r="G164" i="15"/>
  <c r="I164" i="15"/>
  <c r="Q162" i="15"/>
  <c r="O162" i="15"/>
  <c r="M162" i="15"/>
  <c r="K162" i="15"/>
  <c r="I162" i="15"/>
  <c r="G162" i="15"/>
  <c r="Q160" i="15"/>
  <c r="O160" i="15"/>
  <c r="M160" i="15"/>
  <c r="K160" i="15"/>
  <c r="G160" i="15"/>
  <c r="I160" i="15"/>
  <c r="Q158" i="15"/>
  <c r="O158" i="15"/>
  <c r="M158" i="15"/>
  <c r="K158" i="15"/>
  <c r="I158" i="15"/>
  <c r="G158" i="15"/>
  <c r="Q156" i="15"/>
  <c r="O156" i="15"/>
  <c r="M156" i="15"/>
  <c r="K156" i="15"/>
  <c r="G156" i="15"/>
  <c r="I156" i="15"/>
  <c r="Q154" i="15"/>
  <c r="O154" i="15"/>
  <c r="M154" i="15"/>
  <c r="K154" i="15"/>
  <c r="I154" i="15"/>
  <c r="G154" i="15"/>
  <c r="Q152" i="15"/>
  <c r="O152" i="15"/>
  <c r="M152" i="15"/>
  <c r="K152" i="15"/>
  <c r="I152" i="15"/>
  <c r="G152" i="15"/>
  <c r="Q150" i="15"/>
  <c r="O150" i="15"/>
  <c r="M150" i="15"/>
  <c r="K150" i="15"/>
  <c r="I150" i="15"/>
  <c r="G150" i="15"/>
  <c r="Q148" i="15"/>
  <c r="O148" i="15"/>
  <c r="M148" i="15"/>
  <c r="K148" i="15"/>
  <c r="G148" i="15"/>
  <c r="I148" i="15"/>
  <c r="Q146" i="15"/>
  <c r="O146" i="15"/>
  <c r="M146" i="15"/>
  <c r="K146" i="15"/>
  <c r="I146" i="15"/>
  <c r="G146" i="15"/>
  <c r="Q144" i="15"/>
  <c r="O144" i="15"/>
  <c r="M144" i="15"/>
  <c r="K144" i="15"/>
  <c r="G144" i="15"/>
  <c r="I144" i="15"/>
  <c r="Q142" i="15"/>
  <c r="O142" i="15"/>
  <c r="M142" i="15"/>
  <c r="K142" i="15"/>
  <c r="I142" i="15"/>
  <c r="G142" i="15"/>
  <c r="Q140" i="15"/>
  <c r="O140" i="15"/>
  <c r="M140" i="15"/>
  <c r="K140" i="15"/>
  <c r="G140" i="15"/>
  <c r="I140" i="15"/>
  <c r="Q138" i="15"/>
  <c r="O138" i="15"/>
  <c r="M138" i="15"/>
  <c r="K138" i="15"/>
  <c r="I138" i="15"/>
  <c r="G138" i="15"/>
  <c r="Q136" i="15"/>
  <c r="O136" i="15"/>
  <c r="M136" i="15"/>
  <c r="K136" i="15"/>
  <c r="I136" i="15"/>
  <c r="G136" i="15"/>
  <c r="Q134" i="15"/>
  <c r="O134" i="15"/>
  <c r="M134" i="15"/>
  <c r="K134" i="15"/>
  <c r="I134" i="15"/>
  <c r="G134" i="15"/>
  <c r="Q132" i="15"/>
  <c r="O132" i="15"/>
  <c r="M132" i="15"/>
  <c r="K132" i="15"/>
  <c r="G132" i="15"/>
  <c r="I132" i="15"/>
  <c r="Q130" i="15"/>
  <c r="O130" i="15"/>
  <c r="M130" i="15"/>
  <c r="K130" i="15"/>
  <c r="I130" i="15"/>
  <c r="G130" i="15"/>
  <c r="Q128" i="15"/>
  <c r="O128" i="15"/>
  <c r="M128" i="15"/>
  <c r="K128" i="15"/>
  <c r="G128" i="15"/>
  <c r="I128" i="15"/>
  <c r="Q126" i="15"/>
  <c r="O126" i="15"/>
  <c r="M126" i="15"/>
  <c r="K126" i="15"/>
  <c r="I126" i="15"/>
  <c r="G126" i="15"/>
  <c r="Q124" i="15"/>
  <c r="O124" i="15"/>
  <c r="M124" i="15"/>
  <c r="K124" i="15"/>
  <c r="G124" i="15"/>
  <c r="I124" i="15"/>
  <c r="Q122" i="15"/>
  <c r="O122" i="15"/>
  <c r="M122" i="15"/>
  <c r="K122" i="15"/>
  <c r="I122" i="15"/>
  <c r="G122" i="15"/>
  <c r="Q120" i="15"/>
  <c r="O120" i="15"/>
  <c r="M120" i="15"/>
  <c r="K120" i="15"/>
  <c r="I120" i="15"/>
  <c r="G120" i="15"/>
  <c r="Q118" i="15"/>
  <c r="O118" i="15"/>
  <c r="M118" i="15"/>
  <c r="K118" i="15"/>
  <c r="I118" i="15"/>
  <c r="G118" i="15"/>
  <c r="Q116" i="15"/>
  <c r="O116" i="15"/>
  <c r="M116" i="15"/>
  <c r="K116" i="15"/>
  <c r="G116" i="15"/>
  <c r="I116" i="15"/>
  <c r="Q114" i="15"/>
  <c r="O114" i="15"/>
  <c r="M114" i="15"/>
  <c r="K114" i="15"/>
  <c r="I114" i="15"/>
  <c r="G114" i="15"/>
  <c r="Q112" i="15"/>
  <c r="O112" i="15"/>
  <c r="M112" i="15"/>
  <c r="K112" i="15"/>
  <c r="G112" i="15"/>
  <c r="I112" i="15"/>
  <c r="Q110" i="15"/>
  <c r="O110" i="15"/>
  <c r="M110" i="15"/>
  <c r="K110" i="15"/>
  <c r="I110" i="15"/>
  <c r="G110" i="15"/>
  <c r="Q108" i="15"/>
  <c r="O108" i="15"/>
  <c r="M108" i="15"/>
  <c r="K108" i="15"/>
  <c r="G108" i="15"/>
  <c r="I108" i="15"/>
  <c r="Q106" i="15"/>
  <c r="O106" i="15"/>
  <c r="M106" i="15"/>
  <c r="K106" i="15"/>
  <c r="I106" i="15"/>
  <c r="G106" i="15"/>
  <c r="Q104" i="15"/>
  <c r="O104" i="15"/>
  <c r="M104" i="15"/>
  <c r="K104" i="15"/>
  <c r="I104" i="15"/>
  <c r="G104" i="15"/>
  <c r="Q102" i="15"/>
  <c r="O102" i="15"/>
  <c r="M102" i="15"/>
  <c r="K102" i="15"/>
  <c r="I102" i="15"/>
  <c r="G102" i="15"/>
  <c r="Q100" i="15"/>
  <c r="O100" i="15"/>
  <c r="M100" i="15"/>
  <c r="K100" i="15"/>
  <c r="G100" i="15"/>
  <c r="I100" i="15"/>
  <c r="Q98" i="15"/>
  <c r="O98" i="15"/>
  <c r="M98" i="15"/>
  <c r="K98" i="15"/>
  <c r="I98" i="15"/>
  <c r="G98" i="15"/>
  <c r="Q96" i="15"/>
  <c r="O96" i="15"/>
  <c r="M96" i="15"/>
  <c r="K96" i="15"/>
  <c r="G96" i="15"/>
  <c r="I96" i="15"/>
  <c r="Q94" i="15"/>
  <c r="O94" i="15"/>
  <c r="M94" i="15"/>
  <c r="K94" i="15"/>
  <c r="I94" i="15"/>
  <c r="G94" i="15"/>
  <c r="Q92" i="15"/>
  <c r="O92" i="15"/>
  <c r="M92" i="15"/>
  <c r="K92" i="15"/>
  <c r="G92" i="15"/>
  <c r="I92" i="15"/>
  <c r="Q90" i="15"/>
  <c r="O90" i="15"/>
  <c r="M90" i="15"/>
  <c r="K90" i="15"/>
  <c r="I90" i="15"/>
  <c r="G90" i="15"/>
  <c r="Q88" i="15"/>
  <c r="O88" i="15"/>
  <c r="M88" i="15"/>
  <c r="K88" i="15"/>
  <c r="I88" i="15"/>
  <c r="G88" i="15"/>
  <c r="Q86" i="15"/>
  <c r="O86" i="15"/>
  <c r="M86" i="15"/>
  <c r="K86" i="15"/>
  <c r="I86" i="15"/>
  <c r="G86" i="15"/>
  <c r="Q84" i="15"/>
  <c r="O84" i="15"/>
  <c r="M84" i="15"/>
  <c r="K84" i="15"/>
  <c r="G84" i="15"/>
  <c r="I84" i="15"/>
  <c r="Q82" i="15"/>
  <c r="O82" i="15"/>
  <c r="M82" i="15"/>
  <c r="K82" i="15"/>
  <c r="I82" i="15"/>
  <c r="G82" i="15"/>
  <c r="Q80" i="15"/>
  <c r="O80" i="15"/>
  <c r="M80" i="15"/>
  <c r="K80" i="15"/>
  <c r="G80" i="15"/>
  <c r="I80" i="15"/>
  <c r="Q78" i="15"/>
  <c r="O78" i="15"/>
  <c r="M78" i="15"/>
  <c r="K78" i="15"/>
  <c r="I78" i="15"/>
  <c r="G78" i="15"/>
  <c r="Q76" i="15"/>
  <c r="O76" i="15"/>
  <c r="M76" i="15"/>
  <c r="K76" i="15"/>
  <c r="G76" i="15"/>
  <c r="I76" i="15"/>
  <c r="Q74" i="15"/>
  <c r="O74" i="15"/>
  <c r="M74" i="15"/>
  <c r="K74" i="15"/>
  <c r="I74" i="15"/>
  <c r="G74" i="15"/>
  <c r="Q72" i="15"/>
  <c r="O72" i="15"/>
  <c r="M72" i="15"/>
  <c r="K72" i="15"/>
  <c r="I72" i="15"/>
  <c r="G72" i="15"/>
  <c r="Q70" i="15"/>
  <c r="O70" i="15"/>
  <c r="M70" i="15"/>
  <c r="K70" i="15"/>
  <c r="I70" i="15"/>
  <c r="G70" i="15"/>
  <c r="Q68" i="15"/>
  <c r="O68" i="15"/>
  <c r="M68" i="15"/>
  <c r="K68" i="15"/>
  <c r="G68" i="15"/>
  <c r="I68" i="15"/>
  <c r="Q66" i="15"/>
  <c r="O66" i="15"/>
  <c r="M66" i="15"/>
  <c r="K66" i="15"/>
  <c r="I66" i="15"/>
  <c r="G66" i="15"/>
  <c r="Q64" i="15"/>
  <c r="O64" i="15"/>
  <c r="M64" i="15"/>
  <c r="K64" i="15"/>
  <c r="G64" i="15"/>
  <c r="I64" i="15"/>
  <c r="Q62" i="15"/>
  <c r="O62" i="15"/>
  <c r="M62" i="15"/>
  <c r="K62" i="15"/>
  <c r="I62" i="15"/>
  <c r="G62" i="15"/>
  <c r="Q60" i="15"/>
  <c r="O60" i="15"/>
  <c r="M60" i="15"/>
  <c r="K60" i="15"/>
  <c r="G60" i="15"/>
  <c r="I60" i="15"/>
  <c r="Q58" i="15"/>
  <c r="O58" i="15"/>
  <c r="M58" i="15"/>
  <c r="K58" i="15"/>
  <c r="I58" i="15"/>
  <c r="G58" i="15"/>
  <c r="Q56" i="15"/>
  <c r="O56" i="15"/>
  <c r="M56" i="15"/>
  <c r="K56" i="15"/>
  <c r="I56" i="15"/>
  <c r="G56" i="15"/>
  <c r="Q54" i="15"/>
  <c r="O54" i="15"/>
  <c r="M54" i="15"/>
  <c r="K54" i="15"/>
  <c r="I54" i="15"/>
  <c r="G54" i="15"/>
  <c r="Q52" i="15"/>
  <c r="O52" i="15"/>
  <c r="M52" i="15"/>
  <c r="K52" i="15"/>
  <c r="G52" i="15"/>
  <c r="I52" i="15"/>
  <c r="Q50" i="15"/>
  <c r="O50" i="15"/>
  <c r="M50" i="15"/>
  <c r="K50" i="15"/>
  <c r="I50" i="15"/>
  <c r="G50" i="15"/>
  <c r="Q48" i="15"/>
  <c r="O48" i="15"/>
  <c r="M48" i="15"/>
  <c r="K48" i="15"/>
  <c r="G48" i="15"/>
  <c r="I48" i="15"/>
  <c r="Q46" i="15"/>
  <c r="O46" i="15"/>
  <c r="M46" i="15"/>
  <c r="K46" i="15"/>
  <c r="I46" i="15"/>
  <c r="G46" i="15"/>
  <c r="Q44" i="15"/>
  <c r="O44" i="15"/>
  <c r="M44" i="15"/>
  <c r="K44" i="15"/>
  <c r="G44" i="15"/>
  <c r="I44" i="15"/>
  <c r="Q42" i="15"/>
  <c r="O42" i="15"/>
  <c r="M42" i="15"/>
  <c r="K42" i="15"/>
  <c r="I42" i="15"/>
  <c r="G42" i="15"/>
  <c r="Q40" i="15"/>
  <c r="O40" i="15"/>
  <c r="M40" i="15"/>
  <c r="K40" i="15"/>
  <c r="I40" i="15"/>
  <c r="G40" i="15"/>
  <c r="Q38" i="15"/>
  <c r="O38" i="15"/>
  <c r="M38" i="15"/>
  <c r="K38" i="15"/>
  <c r="I38" i="15"/>
  <c r="G38" i="15"/>
  <c r="Q36" i="15"/>
  <c r="O36" i="15"/>
  <c r="M36" i="15"/>
  <c r="K36" i="15"/>
  <c r="G36" i="15"/>
  <c r="I36" i="15"/>
  <c r="Q34" i="15"/>
  <c r="O34" i="15"/>
  <c r="M34" i="15"/>
  <c r="K34" i="15"/>
  <c r="I34" i="15"/>
  <c r="G34" i="15"/>
  <c r="Q32" i="15"/>
  <c r="O32" i="15"/>
  <c r="M32" i="15"/>
  <c r="K32" i="15"/>
  <c r="G32" i="15"/>
  <c r="I32" i="15"/>
  <c r="Q30" i="15"/>
  <c r="O30" i="15"/>
  <c r="M30" i="15"/>
  <c r="K30" i="15"/>
  <c r="I30" i="15"/>
  <c r="G30" i="15"/>
  <c r="Q28" i="15"/>
  <c r="O28" i="15"/>
  <c r="M28" i="15"/>
  <c r="K28" i="15"/>
  <c r="G28" i="15"/>
  <c r="I28" i="15"/>
  <c r="Q26" i="15"/>
  <c r="O26" i="15"/>
  <c r="M26" i="15"/>
  <c r="K26" i="15"/>
  <c r="I26" i="15"/>
  <c r="G26" i="15"/>
  <c r="Q24" i="15"/>
  <c r="O24" i="15"/>
  <c r="M24" i="15"/>
  <c r="K24" i="15"/>
  <c r="I24" i="15"/>
  <c r="G24" i="15"/>
  <c r="Q22" i="15"/>
  <c r="O22" i="15"/>
  <c r="M22" i="15"/>
  <c r="K22" i="15"/>
  <c r="I22" i="15"/>
  <c r="G22" i="15"/>
  <c r="Q20" i="15"/>
  <c r="O20" i="15"/>
  <c r="M20" i="15"/>
  <c r="K20" i="15"/>
  <c r="G20" i="15"/>
  <c r="I20" i="15"/>
  <c r="Q18" i="15"/>
  <c r="O18" i="15"/>
  <c r="M18" i="15"/>
  <c r="K18" i="15"/>
  <c r="I18" i="15"/>
  <c r="G18" i="15"/>
  <c r="Q16" i="15"/>
  <c r="O16" i="15"/>
  <c r="M16" i="15"/>
  <c r="K16" i="15"/>
  <c r="G16" i="15"/>
  <c r="I16" i="15"/>
  <c r="Q14" i="15"/>
  <c r="O14" i="15"/>
  <c r="M14" i="15"/>
  <c r="K14" i="15"/>
  <c r="I14" i="15"/>
  <c r="G14" i="15"/>
  <c r="Q12" i="15"/>
  <c r="O12" i="15"/>
  <c r="M12" i="15"/>
  <c r="K12" i="15"/>
  <c r="G12" i="15"/>
  <c r="I12" i="15"/>
  <c r="Q10" i="15"/>
  <c r="O10" i="15"/>
  <c r="M10" i="15"/>
  <c r="K10" i="15"/>
  <c r="I10" i="15"/>
  <c r="G10" i="15"/>
  <c r="Q8" i="15"/>
  <c r="O8" i="15"/>
  <c r="M8" i="15"/>
  <c r="K8" i="15"/>
  <c r="I8" i="15"/>
  <c r="G8" i="15"/>
  <c r="Q267" i="17"/>
  <c r="O267" i="17"/>
  <c r="M267" i="17"/>
  <c r="I267" i="17"/>
  <c r="K267" i="17"/>
  <c r="G267" i="17"/>
  <c r="Q265" i="17"/>
  <c r="M265" i="17"/>
  <c r="K265" i="17"/>
  <c r="O265" i="17"/>
  <c r="G265" i="17"/>
  <c r="I265" i="17"/>
  <c r="Q263" i="17"/>
  <c r="O263" i="17"/>
  <c r="M263" i="17"/>
  <c r="K263" i="17"/>
  <c r="I263" i="17"/>
  <c r="G263" i="17"/>
  <c r="Q261" i="17"/>
  <c r="O261" i="17"/>
  <c r="K261" i="17"/>
  <c r="M261" i="17"/>
  <c r="I261" i="17"/>
  <c r="G261" i="17"/>
  <c r="Q259" i="17"/>
  <c r="O259" i="17"/>
  <c r="M259" i="17"/>
  <c r="I259" i="17"/>
  <c r="K259" i="17"/>
  <c r="G259" i="17"/>
  <c r="Q257" i="17"/>
  <c r="O257" i="17"/>
  <c r="M257" i="17"/>
  <c r="K257" i="17"/>
  <c r="G257" i="17"/>
  <c r="I257" i="17"/>
  <c r="Q255" i="17"/>
  <c r="O255" i="17"/>
  <c r="M255" i="17"/>
  <c r="K255" i="17"/>
  <c r="I255" i="17"/>
  <c r="G255" i="17"/>
  <c r="Q253" i="17"/>
  <c r="O253" i="17"/>
  <c r="K253" i="17"/>
  <c r="M253" i="17"/>
  <c r="I253" i="17"/>
  <c r="G253" i="17"/>
  <c r="Q251" i="17"/>
  <c r="O251" i="17"/>
  <c r="M251" i="17"/>
  <c r="I251" i="17"/>
  <c r="K251" i="17"/>
  <c r="G251" i="17"/>
  <c r="Q249" i="17"/>
  <c r="M249" i="17"/>
  <c r="K249" i="17"/>
  <c r="O249" i="17"/>
  <c r="G249" i="17"/>
  <c r="I249" i="17"/>
  <c r="Q247" i="17"/>
  <c r="O247" i="17"/>
  <c r="M247" i="17"/>
  <c r="K247" i="17"/>
  <c r="I247" i="17"/>
  <c r="G247" i="17"/>
  <c r="Q245" i="17"/>
  <c r="O245" i="17"/>
  <c r="K245" i="17"/>
  <c r="I245" i="17"/>
  <c r="G245" i="17"/>
  <c r="M245" i="17"/>
  <c r="Q243" i="17"/>
  <c r="O243" i="17"/>
  <c r="M243" i="17"/>
  <c r="I243" i="17"/>
  <c r="K243" i="17"/>
  <c r="G243" i="17"/>
  <c r="Q241" i="17"/>
  <c r="O241" i="17"/>
  <c r="M241" i="17"/>
  <c r="K241" i="17"/>
  <c r="G241" i="17"/>
  <c r="I241" i="17"/>
  <c r="Q239" i="17"/>
  <c r="O239" i="17"/>
  <c r="M239" i="17"/>
  <c r="K239" i="17"/>
  <c r="I239" i="17"/>
  <c r="G239" i="17"/>
  <c r="Q237" i="17"/>
  <c r="O237" i="17"/>
  <c r="K237" i="17"/>
  <c r="M237" i="17"/>
  <c r="I237" i="17"/>
  <c r="G237" i="17"/>
  <c r="Q235" i="17"/>
  <c r="O235" i="17"/>
  <c r="M235" i="17"/>
  <c r="I235" i="17"/>
  <c r="K235" i="17"/>
  <c r="G235" i="17"/>
  <c r="Q233" i="17"/>
  <c r="O233" i="17"/>
  <c r="M233" i="17"/>
  <c r="K233" i="17"/>
  <c r="G233" i="17"/>
  <c r="I233" i="17"/>
  <c r="Q231" i="17"/>
  <c r="O231" i="17"/>
  <c r="M231" i="17"/>
  <c r="K231" i="17"/>
  <c r="I231" i="17"/>
  <c r="G231" i="17"/>
  <c r="Q229" i="17"/>
  <c r="O229" i="17"/>
  <c r="K229" i="17"/>
  <c r="M229" i="17"/>
  <c r="I229" i="17"/>
  <c r="G229" i="17"/>
  <c r="Q227" i="17"/>
  <c r="O227" i="17"/>
  <c r="M227" i="17"/>
  <c r="I227" i="17"/>
  <c r="K227" i="17"/>
  <c r="G227" i="17"/>
  <c r="Q225" i="17"/>
  <c r="O225" i="17"/>
  <c r="M225" i="17"/>
  <c r="K225" i="17"/>
  <c r="G225" i="17"/>
  <c r="I225" i="17"/>
  <c r="Q223" i="17"/>
  <c r="O223" i="17"/>
  <c r="M223" i="17"/>
  <c r="K223" i="17"/>
  <c r="I223" i="17"/>
  <c r="G223" i="17"/>
  <c r="Q221" i="17"/>
  <c r="O221" i="17"/>
  <c r="K221" i="17"/>
  <c r="M221" i="17"/>
  <c r="I221" i="17"/>
  <c r="G221" i="17"/>
  <c r="Q219" i="17"/>
  <c r="O219" i="17"/>
  <c r="M219" i="17"/>
  <c r="I219" i="17"/>
  <c r="K219" i="17"/>
  <c r="G219" i="17"/>
  <c r="Q217" i="17"/>
  <c r="O217" i="17"/>
  <c r="M217" i="17"/>
  <c r="K217" i="17"/>
  <c r="G217" i="17"/>
  <c r="I217" i="17"/>
  <c r="Q215" i="17"/>
  <c r="O215" i="17"/>
  <c r="M215" i="17"/>
  <c r="K215" i="17"/>
  <c r="I215" i="17"/>
  <c r="G215" i="17"/>
  <c r="Q213" i="17"/>
  <c r="O213" i="17"/>
  <c r="K213" i="17"/>
  <c r="M213" i="17"/>
  <c r="I213" i="17"/>
  <c r="G213" i="17"/>
  <c r="Q211" i="17"/>
  <c r="O211" i="17"/>
  <c r="M211" i="17"/>
  <c r="I211" i="17"/>
  <c r="K211" i="17"/>
  <c r="G211" i="17"/>
  <c r="Q209" i="17"/>
  <c r="O209" i="17"/>
  <c r="M209" i="17"/>
  <c r="K209" i="17"/>
  <c r="G209" i="17"/>
  <c r="I209" i="17"/>
  <c r="Q207" i="17"/>
  <c r="O207" i="17"/>
  <c r="M207" i="17"/>
  <c r="K207" i="17"/>
  <c r="I207" i="17"/>
  <c r="G207" i="17"/>
  <c r="Q205" i="17"/>
  <c r="O205" i="17"/>
  <c r="K205" i="17"/>
  <c r="M205" i="17"/>
  <c r="I205" i="17"/>
  <c r="G205" i="17"/>
  <c r="Q203" i="17"/>
  <c r="O203" i="17"/>
  <c r="M203" i="17"/>
  <c r="I203" i="17"/>
  <c r="K203" i="17"/>
  <c r="G203" i="17"/>
  <c r="Q201" i="17"/>
  <c r="M201" i="17"/>
  <c r="K201" i="17"/>
  <c r="O201" i="17"/>
  <c r="G201" i="17"/>
  <c r="I201" i="17"/>
  <c r="Q199" i="17"/>
  <c r="O199" i="17"/>
  <c r="M199" i="17"/>
  <c r="K199" i="17"/>
  <c r="I199" i="17"/>
  <c r="G199" i="17"/>
  <c r="Q197" i="17"/>
  <c r="O197" i="17"/>
  <c r="K197" i="17"/>
  <c r="M197" i="17"/>
  <c r="I197" i="17"/>
  <c r="G197" i="17"/>
  <c r="Q195" i="17"/>
  <c r="O195" i="17"/>
  <c r="M195" i="17"/>
  <c r="I195" i="17"/>
  <c r="K195" i="17"/>
  <c r="G195" i="17"/>
  <c r="Q193" i="17"/>
  <c r="O193" i="17"/>
  <c r="M193" i="17"/>
  <c r="K193" i="17"/>
  <c r="G193" i="17"/>
  <c r="I193" i="17"/>
  <c r="Q191" i="17"/>
  <c r="O191" i="17"/>
  <c r="M191" i="17"/>
  <c r="K191" i="17"/>
  <c r="I191" i="17"/>
  <c r="G191" i="17"/>
  <c r="Q189" i="17"/>
  <c r="O189" i="17"/>
  <c r="K189" i="17"/>
  <c r="M189" i="17"/>
  <c r="I189" i="17"/>
  <c r="G189" i="17"/>
  <c r="Q187" i="17"/>
  <c r="O187" i="17"/>
  <c r="M187" i="17"/>
  <c r="I187" i="17"/>
  <c r="K187" i="17"/>
  <c r="G187" i="17"/>
  <c r="Q185" i="17"/>
  <c r="M185" i="17"/>
  <c r="K185" i="17"/>
  <c r="O185" i="17"/>
  <c r="G185" i="17"/>
  <c r="I185" i="17"/>
  <c r="Q183" i="17"/>
  <c r="O183" i="17"/>
  <c r="M183" i="17"/>
  <c r="K183" i="17"/>
  <c r="I183" i="17"/>
  <c r="G183" i="17"/>
  <c r="Q181" i="17"/>
  <c r="O181" i="17"/>
  <c r="K181" i="17"/>
  <c r="M181" i="17"/>
  <c r="I181" i="17"/>
  <c r="G181" i="17"/>
  <c r="Q179" i="17"/>
  <c r="O179" i="17"/>
  <c r="M179" i="17"/>
  <c r="I179" i="17"/>
  <c r="K179" i="17"/>
  <c r="G179" i="17"/>
  <c r="Q177" i="17"/>
  <c r="O177" i="17"/>
  <c r="M177" i="17"/>
  <c r="K177" i="17"/>
  <c r="G177" i="17"/>
  <c r="I177" i="17"/>
  <c r="Q175" i="17"/>
  <c r="O175" i="17"/>
  <c r="M175" i="17"/>
  <c r="K175" i="17"/>
  <c r="I175" i="17"/>
  <c r="G175" i="17"/>
  <c r="Q173" i="17"/>
  <c r="O173" i="17"/>
  <c r="K173" i="17"/>
  <c r="M173" i="17"/>
  <c r="I173" i="17"/>
  <c r="G173" i="17"/>
  <c r="Q171" i="17"/>
  <c r="O171" i="17"/>
  <c r="M171" i="17"/>
  <c r="I171" i="17"/>
  <c r="K171" i="17"/>
  <c r="G171" i="17"/>
  <c r="Q169" i="17"/>
  <c r="O169" i="17"/>
  <c r="M169" i="17"/>
  <c r="K169" i="17"/>
  <c r="G169" i="17"/>
  <c r="I169" i="17"/>
  <c r="Q167" i="17"/>
  <c r="O167" i="17"/>
  <c r="M167" i="17"/>
  <c r="K167" i="17"/>
  <c r="I167" i="17"/>
  <c r="G167" i="17"/>
  <c r="Q165" i="17"/>
  <c r="O165" i="17"/>
  <c r="K165" i="17"/>
  <c r="M165" i="17"/>
  <c r="I165" i="17"/>
  <c r="G165" i="17"/>
  <c r="Q163" i="17"/>
  <c r="O163" i="17"/>
  <c r="M163" i="17"/>
  <c r="I163" i="17"/>
  <c r="K163" i="17"/>
  <c r="G163" i="17"/>
  <c r="Q161" i="17"/>
  <c r="O161" i="17"/>
  <c r="M161" i="17"/>
  <c r="K161" i="17"/>
  <c r="G161" i="17"/>
  <c r="I161" i="17"/>
  <c r="Q159" i="17"/>
  <c r="O159" i="17"/>
  <c r="M159" i="17"/>
  <c r="K159" i="17"/>
  <c r="I159" i="17"/>
  <c r="G159" i="17"/>
  <c r="Q157" i="17"/>
  <c r="O157" i="17"/>
  <c r="K157" i="17"/>
  <c r="M157" i="17"/>
  <c r="I157" i="17"/>
  <c r="G157" i="17"/>
  <c r="Q155" i="17"/>
  <c r="O155" i="17"/>
  <c r="M155" i="17"/>
  <c r="I155" i="17"/>
  <c r="K155" i="17"/>
  <c r="G155" i="17"/>
  <c r="Q153" i="17"/>
  <c r="O153" i="17"/>
  <c r="M153" i="17"/>
  <c r="K153" i="17"/>
  <c r="G153" i="17"/>
  <c r="I153" i="17"/>
  <c r="Q151" i="17"/>
  <c r="O151" i="17"/>
  <c r="M151" i="17"/>
  <c r="K151" i="17"/>
  <c r="I151" i="17"/>
  <c r="G151" i="17"/>
  <c r="Q149" i="17"/>
  <c r="O149" i="17"/>
  <c r="K149" i="17"/>
  <c r="I149" i="17"/>
  <c r="G149" i="17"/>
  <c r="M149" i="17"/>
  <c r="Q147" i="17"/>
  <c r="O147" i="17"/>
  <c r="M147" i="17"/>
  <c r="I147" i="17"/>
  <c r="K147" i="17"/>
  <c r="G147" i="17"/>
  <c r="Q145" i="17"/>
  <c r="O145" i="17"/>
  <c r="M145" i="17"/>
  <c r="K145" i="17"/>
  <c r="G145" i="17"/>
  <c r="I145" i="17"/>
  <c r="Q143" i="17"/>
  <c r="O143" i="17"/>
  <c r="M143" i="17"/>
  <c r="K143" i="17"/>
  <c r="I143" i="17"/>
  <c r="G143" i="17"/>
  <c r="Q141" i="17"/>
  <c r="O141" i="17"/>
  <c r="K141" i="17"/>
  <c r="M141" i="17"/>
  <c r="I141" i="17"/>
  <c r="G141" i="17"/>
  <c r="Q139" i="17"/>
  <c r="O139" i="17"/>
  <c r="M139" i="17"/>
  <c r="I139" i="17"/>
  <c r="K139" i="17"/>
  <c r="G139" i="17"/>
  <c r="Q137" i="17"/>
  <c r="M137" i="17"/>
  <c r="K137" i="17"/>
  <c r="O137" i="17"/>
  <c r="G137" i="17"/>
  <c r="I137" i="17"/>
  <c r="Q135" i="17"/>
  <c r="O135" i="17"/>
  <c r="M135" i="17"/>
  <c r="K135" i="17"/>
  <c r="I135" i="17"/>
  <c r="G135" i="17"/>
  <c r="Q133" i="17"/>
  <c r="O133" i="17"/>
  <c r="K133" i="17"/>
  <c r="M133" i="17"/>
  <c r="I133" i="17"/>
  <c r="G133" i="17"/>
  <c r="Q131" i="17"/>
  <c r="O131" i="17"/>
  <c r="M131" i="17"/>
  <c r="I131" i="17"/>
  <c r="K131" i="17"/>
  <c r="G131" i="17"/>
  <c r="Q129" i="17"/>
  <c r="O129" i="17"/>
  <c r="M129" i="17"/>
  <c r="K129" i="17"/>
  <c r="G129" i="17"/>
  <c r="I129" i="17"/>
  <c r="Q127" i="17"/>
  <c r="O127" i="17"/>
  <c r="M127" i="17"/>
  <c r="K127" i="17"/>
  <c r="I127" i="17"/>
  <c r="G127" i="17"/>
  <c r="Q125" i="17"/>
  <c r="O125" i="17"/>
  <c r="K125" i="17"/>
  <c r="M125" i="17"/>
  <c r="I125" i="17"/>
  <c r="G125" i="17"/>
  <c r="Q123" i="17"/>
  <c r="O123" i="17"/>
  <c r="M123" i="17"/>
  <c r="I123" i="17"/>
  <c r="K123" i="17"/>
  <c r="G123" i="17"/>
  <c r="Q121" i="17"/>
  <c r="M121" i="17"/>
  <c r="K121" i="17"/>
  <c r="O121" i="17"/>
  <c r="G121" i="17"/>
  <c r="I121" i="17"/>
  <c r="Q119" i="17"/>
  <c r="O119" i="17"/>
  <c r="M119" i="17"/>
  <c r="K119" i="17"/>
  <c r="I119" i="17"/>
  <c r="G119" i="17"/>
  <c r="Q117" i="17"/>
  <c r="O117" i="17"/>
  <c r="K117" i="17"/>
  <c r="I117" i="17"/>
  <c r="G117" i="17"/>
  <c r="M117" i="17"/>
  <c r="Q115" i="17"/>
  <c r="O115" i="17"/>
  <c r="M115" i="17"/>
  <c r="I115" i="17"/>
  <c r="K115" i="17"/>
  <c r="G115" i="17"/>
  <c r="Q113" i="17"/>
  <c r="O113" i="17"/>
  <c r="M113" i="17"/>
  <c r="K113" i="17"/>
  <c r="G113" i="17"/>
  <c r="I113" i="17"/>
  <c r="Q111" i="17"/>
  <c r="O111" i="17"/>
  <c r="M111" i="17"/>
  <c r="K111" i="17"/>
  <c r="I111" i="17"/>
  <c r="G111" i="17"/>
  <c r="Q109" i="17"/>
  <c r="O109" i="17"/>
  <c r="K109" i="17"/>
  <c r="M109" i="17"/>
  <c r="I109" i="17"/>
  <c r="G109" i="17"/>
  <c r="Q107" i="17"/>
  <c r="O107" i="17"/>
  <c r="M107" i="17"/>
  <c r="I107" i="17"/>
  <c r="K107" i="17"/>
  <c r="G107" i="17"/>
  <c r="Q105" i="17"/>
  <c r="O105" i="17"/>
  <c r="M105" i="17"/>
  <c r="K105" i="17"/>
  <c r="G105" i="17"/>
  <c r="I105" i="17"/>
  <c r="Q103" i="17"/>
  <c r="O103" i="17"/>
  <c r="M103" i="17"/>
  <c r="K103" i="17"/>
  <c r="I103" i="17"/>
  <c r="G103" i="17"/>
  <c r="Q101" i="17"/>
  <c r="O101" i="17"/>
  <c r="K101" i="17"/>
  <c r="M101" i="17"/>
  <c r="I101" i="17"/>
  <c r="G101" i="17"/>
  <c r="Q99" i="17"/>
  <c r="O99" i="17"/>
  <c r="M99" i="17"/>
  <c r="I99" i="17"/>
  <c r="K99" i="17"/>
  <c r="G99" i="17"/>
  <c r="Q97" i="17"/>
  <c r="O97" i="17"/>
  <c r="M97" i="17"/>
  <c r="K97" i="17"/>
  <c r="G97" i="17"/>
  <c r="I97" i="17"/>
  <c r="Q95" i="17"/>
  <c r="O95" i="17"/>
  <c r="M95" i="17"/>
  <c r="K95" i="17"/>
  <c r="I95" i="17"/>
  <c r="G95" i="17"/>
  <c r="Q93" i="17"/>
  <c r="O93" i="17"/>
  <c r="K93" i="17"/>
  <c r="M93" i="17"/>
  <c r="I93" i="17"/>
  <c r="G93" i="17"/>
  <c r="Q91" i="17"/>
  <c r="O91" i="17"/>
  <c r="M91" i="17"/>
  <c r="I91" i="17"/>
  <c r="K91" i="17"/>
  <c r="G91" i="17"/>
  <c r="Q89" i="17"/>
  <c r="O89" i="17"/>
  <c r="M89" i="17"/>
  <c r="K89" i="17"/>
  <c r="G89" i="17"/>
  <c r="I89" i="17"/>
  <c r="Q87" i="17"/>
  <c r="O87" i="17"/>
  <c r="M87" i="17"/>
  <c r="K87" i="17"/>
  <c r="I87" i="17"/>
  <c r="G87" i="17"/>
  <c r="Q85" i="17"/>
  <c r="O85" i="17"/>
  <c r="K85" i="17"/>
  <c r="M85" i="17"/>
  <c r="I85" i="17"/>
  <c r="G85" i="17"/>
  <c r="Q83" i="17"/>
  <c r="O83" i="17"/>
  <c r="M83" i="17"/>
  <c r="I83" i="17"/>
  <c r="K83" i="17"/>
  <c r="G83" i="17"/>
  <c r="Q81" i="17"/>
  <c r="O81" i="17"/>
  <c r="M81" i="17"/>
  <c r="K81" i="17"/>
  <c r="G81" i="17"/>
  <c r="I81" i="17"/>
  <c r="Q79" i="17"/>
  <c r="O79" i="17"/>
  <c r="M79" i="17"/>
  <c r="K79" i="17"/>
  <c r="I79" i="17"/>
  <c r="G79" i="17"/>
  <c r="Q77" i="17"/>
  <c r="O77" i="17"/>
  <c r="K77" i="17"/>
  <c r="M77" i="17"/>
  <c r="I77" i="17"/>
  <c r="G77" i="17"/>
  <c r="Q75" i="17"/>
  <c r="O75" i="17"/>
  <c r="M75" i="17"/>
  <c r="I75" i="17"/>
  <c r="K75" i="17"/>
  <c r="G75" i="17"/>
  <c r="Q73" i="17"/>
  <c r="M73" i="17"/>
  <c r="K73" i="17"/>
  <c r="O73" i="17"/>
  <c r="G73" i="17"/>
  <c r="I73" i="17"/>
  <c r="Q71" i="17"/>
  <c r="O71" i="17"/>
  <c r="M71" i="17"/>
  <c r="K71" i="17"/>
  <c r="I71" i="17"/>
  <c r="G71" i="17"/>
  <c r="Q69" i="17"/>
  <c r="O69" i="17"/>
  <c r="K69" i="17"/>
  <c r="M69" i="17"/>
  <c r="I69" i="17"/>
  <c r="G69" i="17"/>
  <c r="Q67" i="17"/>
  <c r="O67" i="17"/>
  <c r="M67" i="17"/>
  <c r="I67" i="17"/>
  <c r="K67" i="17"/>
  <c r="G67" i="17"/>
  <c r="Q65" i="17"/>
  <c r="O65" i="17"/>
  <c r="M65" i="17"/>
  <c r="K65" i="17"/>
  <c r="G65" i="17"/>
  <c r="I65" i="17"/>
  <c r="Q63" i="17"/>
  <c r="O63" i="17"/>
  <c r="M63" i="17"/>
  <c r="K63" i="17"/>
  <c r="I63" i="17"/>
  <c r="G63" i="17"/>
  <c r="Q61" i="17"/>
  <c r="O61" i="17"/>
  <c r="K61" i="17"/>
  <c r="M61" i="17"/>
  <c r="I61" i="17"/>
  <c r="G61" i="17"/>
  <c r="Q59" i="17"/>
  <c r="O59" i="17"/>
  <c r="M59" i="17"/>
  <c r="I59" i="17"/>
  <c r="K59" i="17"/>
  <c r="G59" i="17"/>
  <c r="Q57" i="17"/>
  <c r="M57" i="17"/>
  <c r="K57" i="17"/>
  <c r="O57" i="17"/>
  <c r="G57" i="17"/>
  <c r="I57" i="17"/>
  <c r="Q55" i="17"/>
  <c r="O55" i="17"/>
  <c r="M55" i="17"/>
  <c r="K55" i="17"/>
  <c r="I55" i="17"/>
  <c r="G55" i="17"/>
  <c r="Q53" i="17"/>
  <c r="O53" i="17"/>
  <c r="K53" i="17"/>
  <c r="M53" i="17"/>
  <c r="I53" i="17"/>
  <c r="G53" i="17"/>
  <c r="Q51" i="17"/>
  <c r="O51" i="17"/>
  <c r="M51" i="17"/>
  <c r="I51" i="17"/>
  <c r="K51" i="17"/>
  <c r="G51" i="17"/>
  <c r="Q49" i="17"/>
  <c r="O49" i="17"/>
  <c r="M49" i="17"/>
  <c r="K49" i="17"/>
  <c r="G49" i="17"/>
  <c r="I49" i="17"/>
  <c r="Q47" i="17"/>
  <c r="O47" i="17"/>
  <c r="M47" i="17"/>
  <c r="K47" i="17"/>
  <c r="I47" i="17"/>
  <c r="G47" i="17"/>
  <c r="Q45" i="17"/>
  <c r="O45" i="17"/>
  <c r="K45" i="17"/>
  <c r="M45" i="17"/>
  <c r="I45" i="17"/>
  <c r="G45" i="17"/>
  <c r="Q43" i="17"/>
  <c r="O43" i="17"/>
  <c r="M43" i="17"/>
  <c r="I43" i="17"/>
  <c r="K43" i="17"/>
  <c r="G43" i="17"/>
  <c r="Q41" i="17"/>
  <c r="O41" i="17"/>
  <c r="M41" i="17"/>
  <c r="K41" i="17"/>
  <c r="G41" i="17"/>
  <c r="I41" i="17"/>
  <c r="Q39" i="17"/>
  <c r="O39" i="17"/>
  <c r="M39" i="17"/>
  <c r="K39" i="17"/>
  <c r="I39" i="17"/>
  <c r="G39" i="17"/>
  <c r="Q37" i="17"/>
  <c r="O37" i="17"/>
  <c r="K37" i="17"/>
  <c r="M37" i="17"/>
  <c r="I37" i="17"/>
  <c r="G37" i="17"/>
  <c r="Q35" i="17"/>
  <c r="O35" i="17"/>
  <c r="M35" i="17"/>
  <c r="I35" i="17"/>
  <c r="K35" i="17"/>
  <c r="G35" i="17"/>
  <c r="Q33" i="17"/>
  <c r="O33" i="17"/>
  <c r="M33" i="17"/>
  <c r="K33" i="17"/>
  <c r="G33" i="17"/>
  <c r="I33" i="17"/>
  <c r="Q31" i="17"/>
  <c r="O31" i="17"/>
  <c r="M31" i="17"/>
  <c r="K31" i="17"/>
  <c r="I31" i="17"/>
  <c r="G31" i="17"/>
  <c r="Q29" i="17"/>
  <c r="O29" i="17"/>
  <c r="K29" i="17"/>
  <c r="M29" i="17"/>
  <c r="I29" i="17"/>
  <c r="G29" i="17"/>
  <c r="Q27" i="17"/>
  <c r="O27" i="17"/>
  <c r="M27" i="17"/>
  <c r="I27" i="17"/>
  <c r="K27" i="17"/>
  <c r="G27" i="17"/>
  <c r="Q25" i="17"/>
  <c r="O25" i="17"/>
  <c r="M25" i="17"/>
  <c r="K25" i="17"/>
  <c r="G25" i="17"/>
  <c r="I25" i="17"/>
  <c r="Q23" i="17"/>
  <c r="O23" i="17"/>
  <c r="M23" i="17"/>
  <c r="K23" i="17"/>
  <c r="I23" i="17"/>
  <c r="G23" i="17"/>
  <c r="Q21" i="17"/>
  <c r="O21" i="17"/>
  <c r="K21" i="17"/>
  <c r="I21" i="17"/>
  <c r="G21" i="17"/>
  <c r="M21" i="17"/>
  <c r="Q19" i="17"/>
  <c r="O19" i="17"/>
  <c r="M19" i="17"/>
  <c r="I19" i="17"/>
  <c r="K19" i="17"/>
  <c r="G19" i="17"/>
  <c r="Q17" i="17"/>
  <c r="O17" i="17"/>
  <c r="M17" i="17"/>
  <c r="K17" i="17"/>
  <c r="I17" i="17"/>
  <c r="G17" i="17"/>
  <c r="Q15" i="17"/>
  <c r="O15" i="17"/>
  <c r="M15" i="17"/>
  <c r="K15" i="17"/>
  <c r="I15" i="17"/>
  <c r="G15" i="17"/>
  <c r="Q13" i="17"/>
  <c r="O13" i="17"/>
  <c r="K13" i="17"/>
  <c r="I13" i="17"/>
  <c r="M13" i="17"/>
  <c r="G13" i="17"/>
  <c r="Q11" i="17"/>
  <c r="O11" i="17"/>
  <c r="M11" i="17"/>
  <c r="I11" i="17"/>
  <c r="K11" i="17"/>
  <c r="G11" i="17"/>
  <c r="Q9" i="17"/>
  <c r="M9" i="17"/>
  <c r="K9" i="17"/>
  <c r="I9" i="17"/>
  <c r="G9" i="17"/>
  <c r="O9" i="17"/>
  <c r="Q266" i="19"/>
  <c r="O266" i="19"/>
  <c r="M266" i="19"/>
  <c r="K266" i="19"/>
  <c r="I266" i="19"/>
  <c r="G266" i="19"/>
  <c r="Q264" i="19"/>
  <c r="O264" i="19"/>
  <c r="M264" i="19"/>
  <c r="K264" i="19"/>
  <c r="I264" i="19"/>
  <c r="G264" i="19"/>
  <c r="O262" i="19"/>
  <c r="Q262" i="19"/>
  <c r="M262" i="19"/>
  <c r="K262" i="19"/>
  <c r="I262" i="19"/>
  <c r="G262" i="19"/>
  <c r="Q260" i="19"/>
  <c r="O260" i="19"/>
  <c r="K260" i="19"/>
  <c r="G260" i="19"/>
  <c r="M260" i="19"/>
  <c r="I260" i="19"/>
  <c r="Q258" i="19"/>
  <c r="O258" i="19"/>
  <c r="M258" i="19"/>
  <c r="K258" i="19"/>
  <c r="I258" i="19"/>
  <c r="G258" i="19"/>
  <c r="Q256" i="19"/>
  <c r="O256" i="19"/>
  <c r="K256" i="19"/>
  <c r="M256" i="19"/>
  <c r="I256" i="19"/>
  <c r="G256" i="19"/>
  <c r="Q254" i="19"/>
  <c r="O254" i="19"/>
  <c r="M254" i="19"/>
  <c r="K254" i="19"/>
  <c r="I254" i="19"/>
  <c r="G254" i="19"/>
  <c r="Q252" i="19"/>
  <c r="O252" i="19"/>
  <c r="M252" i="19"/>
  <c r="K252" i="19"/>
  <c r="G252" i="19"/>
  <c r="I252" i="19"/>
  <c r="Q250" i="19"/>
  <c r="O250" i="19"/>
  <c r="M250" i="19"/>
  <c r="K250" i="19"/>
  <c r="I250" i="19"/>
  <c r="G250" i="19"/>
  <c r="Q248" i="19"/>
  <c r="O248" i="19"/>
  <c r="M248" i="19"/>
  <c r="K248" i="19"/>
  <c r="I248" i="19"/>
  <c r="G248" i="19"/>
  <c r="O246" i="19"/>
  <c r="Q246" i="19"/>
  <c r="M246" i="19"/>
  <c r="K246" i="19"/>
  <c r="I246" i="19"/>
  <c r="G246" i="19"/>
  <c r="Q244" i="19"/>
  <c r="O244" i="19"/>
  <c r="K244" i="19"/>
  <c r="M244" i="19"/>
  <c r="G244" i="19"/>
  <c r="I244" i="19"/>
  <c r="Q242" i="19"/>
  <c r="O242" i="19"/>
  <c r="M242" i="19"/>
  <c r="K242" i="19"/>
  <c r="I242" i="19"/>
  <c r="G242" i="19"/>
  <c r="Q240" i="19"/>
  <c r="O240" i="19"/>
  <c r="K240" i="19"/>
  <c r="M240" i="19"/>
  <c r="I240" i="19"/>
  <c r="G240" i="19"/>
  <c r="O238" i="19"/>
  <c r="Q238" i="19"/>
  <c r="M238" i="19"/>
  <c r="K238" i="19"/>
  <c r="I238" i="19"/>
  <c r="G238" i="19"/>
  <c r="Q236" i="19"/>
  <c r="O236" i="19"/>
  <c r="M236" i="19"/>
  <c r="K236" i="19"/>
  <c r="G236" i="19"/>
  <c r="I236" i="19"/>
  <c r="Q234" i="19"/>
  <c r="O234" i="19"/>
  <c r="M234" i="19"/>
  <c r="K234" i="19"/>
  <c r="I234" i="19"/>
  <c r="G234" i="19"/>
  <c r="Q232" i="19"/>
  <c r="O232" i="19"/>
  <c r="M232" i="19"/>
  <c r="K232" i="19"/>
  <c r="I232" i="19"/>
  <c r="G232" i="19"/>
  <c r="O230" i="19"/>
  <c r="Q230" i="19"/>
  <c r="M230" i="19"/>
  <c r="K230" i="19"/>
  <c r="I230" i="19"/>
  <c r="G230" i="19"/>
  <c r="Q228" i="19"/>
  <c r="O228" i="19"/>
  <c r="K228" i="19"/>
  <c r="G228" i="19"/>
  <c r="I228" i="19"/>
  <c r="M228" i="19"/>
  <c r="Q226" i="19"/>
  <c r="O226" i="19"/>
  <c r="M226" i="19"/>
  <c r="K226" i="19"/>
  <c r="I226" i="19"/>
  <c r="G226" i="19"/>
  <c r="Q224" i="19"/>
  <c r="O224" i="19"/>
  <c r="K224" i="19"/>
  <c r="M224" i="19"/>
  <c r="I224" i="19"/>
  <c r="G224" i="19"/>
  <c r="Q222" i="19"/>
  <c r="O222" i="19"/>
  <c r="M222" i="19"/>
  <c r="K222" i="19"/>
  <c r="I222" i="19"/>
  <c r="G222" i="19"/>
  <c r="Q220" i="19"/>
  <c r="O220" i="19"/>
  <c r="M220" i="19"/>
  <c r="K220" i="19"/>
  <c r="G220" i="19"/>
  <c r="I220" i="19"/>
  <c r="Q218" i="19"/>
  <c r="O218" i="19"/>
  <c r="M218" i="19"/>
  <c r="K218" i="19"/>
  <c r="I218" i="19"/>
  <c r="G218" i="19"/>
  <c r="Q216" i="19"/>
  <c r="O216" i="19"/>
  <c r="M216" i="19"/>
  <c r="K216" i="19"/>
  <c r="I216" i="19"/>
  <c r="G216" i="19"/>
  <c r="O214" i="19"/>
  <c r="Q214" i="19"/>
  <c r="M214" i="19"/>
  <c r="K214" i="19"/>
  <c r="I214" i="19"/>
  <c r="G214" i="19"/>
  <c r="Q212" i="19"/>
  <c r="O212" i="19"/>
  <c r="K212" i="19"/>
  <c r="G212" i="19"/>
  <c r="M212" i="19"/>
  <c r="I212" i="19"/>
  <c r="Q210" i="19"/>
  <c r="O210" i="19"/>
  <c r="M210" i="19"/>
  <c r="K210" i="19"/>
  <c r="I210" i="19"/>
  <c r="G210" i="19"/>
  <c r="Q208" i="19"/>
  <c r="O208" i="19"/>
  <c r="K208" i="19"/>
  <c r="M208" i="19"/>
  <c r="I208" i="19"/>
  <c r="G208" i="19"/>
  <c r="O206" i="19"/>
  <c r="Q206" i="19"/>
  <c r="M206" i="19"/>
  <c r="K206" i="19"/>
  <c r="I206" i="19"/>
  <c r="G206" i="19"/>
  <c r="Q204" i="19"/>
  <c r="O204" i="19"/>
  <c r="M204" i="19"/>
  <c r="K204" i="19"/>
  <c r="G204" i="19"/>
  <c r="I204" i="19"/>
  <c r="Q202" i="19"/>
  <c r="O202" i="19"/>
  <c r="M202" i="19"/>
  <c r="K202" i="19"/>
  <c r="I202" i="19"/>
  <c r="G202" i="19"/>
  <c r="Q200" i="19"/>
  <c r="O200" i="19"/>
  <c r="M200" i="19"/>
  <c r="K200" i="19"/>
  <c r="I200" i="19"/>
  <c r="G200" i="19"/>
  <c r="O198" i="19"/>
  <c r="Q198" i="19"/>
  <c r="M198" i="19"/>
  <c r="K198" i="19"/>
  <c r="I198" i="19"/>
  <c r="G198" i="19"/>
  <c r="Q196" i="19"/>
  <c r="O196" i="19"/>
  <c r="K196" i="19"/>
  <c r="G196" i="19"/>
  <c r="M196" i="19"/>
  <c r="I196" i="19"/>
  <c r="Q194" i="19"/>
  <c r="O194" i="19"/>
  <c r="M194" i="19"/>
  <c r="K194" i="19"/>
  <c r="I194" i="19"/>
  <c r="G194" i="19"/>
  <c r="Q192" i="19"/>
  <c r="O192" i="19"/>
  <c r="K192" i="19"/>
  <c r="M192" i="19"/>
  <c r="I192" i="19"/>
  <c r="G192" i="19"/>
  <c r="Q190" i="19"/>
  <c r="O190" i="19"/>
  <c r="M190" i="19"/>
  <c r="K190" i="19"/>
  <c r="I190" i="19"/>
  <c r="G190" i="19"/>
  <c r="Q188" i="19"/>
  <c r="O188" i="19"/>
  <c r="M188" i="19"/>
  <c r="K188" i="19"/>
  <c r="G188" i="19"/>
  <c r="I188" i="19"/>
  <c r="Q186" i="19"/>
  <c r="O186" i="19"/>
  <c r="M186" i="19"/>
  <c r="K186" i="19"/>
  <c r="I186" i="19"/>
  <c r="G186" i="19"/>
  <c r="Q184" i="19"/>
  <c r="O184" i="19"/>
  <c r="M184" i="19"/>
  <c r="K184" i="19"/>
  <c r="I184" i="19"/>
  <c r="G184" i="19"/>
  <c r="O182" i="19"/>
  <c r="Q182" i="19"/>
  <c r="M182" i="19"/>
  <c r="K182" i="19"/>
  <c r="I182" i="19"/>
  <c r="G182" i="19"/>
  <c r="Q180" i="19"/>
  <c r="O180" i="19"/>
  <c r="K180" i="19"/>
  <c r="M180" i="19"/>
  <c r="G180" i="19"/>
  <c r="I180" i="19"/>
  <c r="Q178" i="19"/>
  <c r="O178" i="19"/>
  <c r="M178" i="19"/>
  <c r="K178" i="19"/>
  <c r="I178" i="19"/>
  <c r="G178" i="19"/>
  <c r="Q176" i="19"/>
  <c r="O176" i="19"/>
  <c r="K176" i="19"/>
  <c r="M176" i="19"/>
  <c r="I176" i="19"/>
  <c r="G176" i="19"/>
  <c r="O174" i="19"/>
  <c r="Q174" i="19"/>
  <c r="M174" i="19"/>
  <c r="K174" i="19"/>
  <c r="I174" i="19"/>
  <c r="G174" i="19"/>
  <c r="Q172" i="19"/>
  <c r="O172" i="19"/>
  <c r="M172" i="19"/>
  <c r="K172" i="19"/>
  <c r="G172" i="19"/>
  <c r="I172" i="19"/>
  <c r="Q170" i="19"/>
  <c r="O170" i="19"/>
  <c r="M170" i="19"/>
  <c r="K170" i="19"/>
  <c r="I170" i="19"/>
  <c r="G170" i="19"/>
  <c r="Q168" i="19"/>
  <c r="O168" i="19"/>
  <c r="M168" i="19"/>
  <c r="K168" i="19"/>
  <c r="I168" i="19"/>
  <c r="G168" i="19"/>
  <c r="O166" i="19"/>
  <c r="Q166" i="19"/>
  <c r="M166" i="19"/>
  <c r="K166" i="19"/>
  <c r="I166" i="19"/>
  <c r="G166" i="19"/>
  <c r="Q164" i="19"/>
  <c r="O164" i="19"/>
  <c r="K164" i="19"/>
  <c r="G164" i="19"/>
  <c r="I164" i="19"/>
  <c r="M164" i="19"/>
  <c r="Q162" i="19"/>
  <c r="O162" i="19"/>
  <c r="M162" i="19"/>
  <c r="K162" i="19"/>
  <c r="I162" i="19"/>
  <c r="G162" i="19"/>
  <c r="Q160" i="19"/>
  <c r="O160" i="19"/>
  <c r="K160" i="19"/>
  <c r="M160" i="19"/>
  <c r="I160" i="19"/>
  <c r="G160" i="19"/>
  <c r="Q158" i="19"/>
  <c r="O158" i="19"/>
  <c r="M158" i="19"/>
  <c r="K158" i="19"/>
  <c r="I158" i="19"/>
  <c r="G158" i="19"/>
  <c r="Q156" i="19"/>
  <c r="O156" i="19"/>
  <c r="M156" i="19"/>
  <c r="K156" i="19"/>
  <c r="G156" i="19"/>
  <c r="I156" i="19"/>
  <c r="Q154" i="19"/>
  <c r="O154" i="19"/>
  <c r="M154" i="19"/>
  <c r="K154" i="19"/>
  <c r="I154" i="19"/>
  <c r="G154" i="19"/>
  <c r="Q152" i="19"/>
  <c r="O152" i="19"/>
  <c r="M152" i="19"/>
  <c r="K152" i="19"/>
  <c r="I152" i="19"/>
  <c r="G152" i="19"/>
  <c r="O150" i="19"/>
  <c r="Q150" i="19"/>
  <c r="M150" i="19"/>
  <c r="K150" i="19"/>
  <c r="I150" i="19"/>
  <c r="G150" i="19"/>
  <c r="Q148" i="19"/>
  <c r="O148" i="19"/>
  <c r="K148" i="19"/>
  <c r="G148" i="19"/>
  <c r="M148" i="19"/>
  <c r="I148" i="19"/>
  <c r="Q146" i="19"/>
  <c r="O146" i="19"/>
  <c r="M146" i="19"/>
  <c r="K146" i="19"/>
  <c r="I146" i="19"/>
  <c r="G146" i="19"/>
  <c r="Q144" i="19"/>
  <c r="O144" i="19"/>
  <c r="K144" i="19"/>
  <c r="M144" i="19"/>
  <c r="I144" i="19"/>
  <c r="G144" i="19"/>
  <c r="O142" i="19"/>
  <c r="Q142" i="19"/>
  <c r="M142" i="19"/>
  <c r="K142" i="19"/>
  <c r="I142" i="19"/>
  <c r="G142" i="19"/>
  <c r="Q140" i="19"/>
  <c r="O140" i="19"/>
  <c r="M140" i="19"/>
  <c r="K140" i="19"/>
  <c r="G140" i="19"/>
  <c r="I140" i="19"/>
  <c r="Q138" i="19"/>
  <c r="O138" i="19"/>
  <c r="M138" i="19"/>
  <c r="K138" i="19"/>
  <c r="I138" i="19"/>
  <c r="G138" i="19"/>
  <c r="Q136" i="19"/>
  <c r="O136" i="19"/>
  <c r="M136" i="19"/>
  <c r="K136" i="19"/>
  <c r="I136" i="19"/>
  <c r="G136" i="19"/>
  <c r="O134" i="19"/>
  <c r="Q134" i="19"/>
  <c r="M134" i="19"/>
  <c r="K134" i="19"/>
  <c r="I134" i="19"/>
  <c r="G134" i="19"/>
  <c r="Q132" i="19"/>
  <c r="O132" i="19"/>
  <c r="K132" i="19"/>
  <c r="G132" i="19"/>
  <c r="M132" i="19"/>
  <c r="I132" i="19"/>
  <c r="Q130" i="19"/>
  <c r="O130" i="19"/>
  <c r="M130" i="19"/>
  <c r="K130" i="19"/>
  <c r="I130" i="19"/>
  <c r="G130" i="19"/>
  <c r="Q128" i="19"/>
  <c r="O128" i="19"/>
  <c r="K128" i="19"/>
  <c r="M128" i="19"/>
  <c r="I128" i="19"/>
  <c r="G128" i="19"/>
  <c r="Q126" i="19"/>
  <c r="O126" i="19"/>
  <c r="M126" i="19"/>
  <c r="K126" i="19"/>
  <c r="I126" i="19"/>
  <c r="G126" i="19"/>
  <c r="Q124" i="19"/>
  <c r="O124" i="19"/>
  <c r="M124" i="19"/>
  <c r="K124" i="19"/>
  <c r="G124" i="19"/>
  <c r="I124" i="19"/>
  <c r="Q122" i="19"/>
  <c r="O122" i="19"/>
  <c r="M122" i="19"/>
  <c r="K122" i="19"/>
  <c r="I122" i="19"/>
  <c r="G122" i="19"/>
  <c r="Q120" i="19"/>
  <c r="O120" i="19"/>
  <c r="M120" i="19"/>
  <c r="K120" i="19"/>
  <c r="I120" i="19"/>
  <c r="G120" i="19"/>
  <c r="O118" i="19"/>
  <c r="Q118" i="19"/>
  <c r="M118" i="19"/>
  <c r="K118" i="19"/>
  <c r="I118" i="19"/>
  <c r="G118" i="19"/>
  <c r="Q116" i="19"/>
  <c r="O116" i="19"/>
  <c r="K116" i="19"/>
  <c r="M116" i="19"/>
  <c r="G116" i="19"/>
  <c r="I116" i="19"/>
  <c r="Q114" i="19"/>
  <c r="O114" i="19"/>
  <c r="M114" i="19"/>
  <c r="K114" i="19"/>
  <c r="I114" i="19"/>
  <c r="G114" i="19"/>
  <c r="Q112" i="19"/>
  <c r="O112" i="19"/>
  <c r="K112" i="19"/>
  <c r="M112" i="19"/>
  <c r="I112" i="19"/>
  <c r="G112" i="19"/>
  <c r="O110" i="19"/>
  <c r="Q110" i="19"/>
  <c r="M110" i="19"/>
  <c r="K110" i="19"/>
  <c r="I110" i="19"/>
  <c r="G110" i="19"/>
  <c r="Q108" i="19"/>
  <c r="O108" i="19"/>
  <c r="M108" i="19"/>
  <c r="K108" i="19"/>
  <c r="G108" i="19"/>
  <c r="I108" i="19"/>
  <c r="Q106" i="19"/>
  <c r="O106" i="19"/>
  <c r="M106" i="19"/>
  <c r="K106" i="19"/>
  <c r="I106" i="19"/>
  <c r="G106" i="19"/>
  <c r="Q104" i="19"/>
  <c r="O104" i="19"/>
  <c r="M104" i="19"/>
  <c r="K104" i="19"/>
  <c r="I104" i="19"/>
  <c r="G104" i="19"/>
  <c r="O102" i="19"/>
  <c r="Q102" i="19"/>
  <c r="M102" i="19"/>
  <c r="K102" i="19"/>
  <c r="I102" i="19"/>
  <c r="G102" i="19"/>
  <c r="Q100" i="19"/>
  <c r="O100" i="19"/>
  <c r="K100" i="19"/>
  <c r="G100" i="19"/>
  <c r="I100" i="19"/>
  <c r="M100" i="19"/>
  <c r="Q98" i="19"/>
  <c r="O98" i="19"/>
  <c r="M98" i="19"/>
  <c r="K98" i="19"/>
  <c r="I98" i="19"/>
  <c r="G98" i="19"/>
  <c r="Q96" i="19"/>
  <c r="O96" i="19"/>
  <c r="M96" i="19"/>
  <c r="K96" i="19"/>
  <c r="I96" i="19"/>
  <c r="G96" i="19"/>
  <c r="Q94" i="19"/>
  <c r="O94" i="19"/>
  <c r="K94" i="19"/>
  <c r="I94" i="19"/>
  <c r="M94" i="19"/>
  <c r="G94" i="19"/>
  <c r="Q92" i="19"/>
  <c r="O92" i="19"/>
  <c r="M92" i="19"/>
  <c r="K92" i="19"/>
  <c r="G92" i="19"/>
  <c r="I92" i="19"/>
  <c r="Q90" i="19"/>
  <c r="O90" i="19"/>
  <c r="M90" i="19"/>
  <c r="K90" i="19"/>
  <c r="I90" i="19"/>
  <c r="G90" i="19"/>
  <c r="Q88" i="19"/>
  <c r="O88" i="19"/>
  <c r="M88" i="19"/>
  <c r="K88" i="19"/>
  <c r="I88" i="19"/>
  <c r="G88" i="19"/>
  <c r="O86" i="19"/>
  <c r="Q86" i="19"/>
  <c r="M86" i="19"/>
  <c r="K86" i="19"/>
  <c r="I86" i="19"/>
  <c r="G86" i="19"/>
  <c r="Q84" i="19"/>
  <c r="O84" i="19"/>
  <c r="M84" i="19"/>
  <c r="K84" i="19"/>
  <c r="G84" i="19"/>
  <c r="I84" i="19"/>
  <c r="Q82" i="19"/>
  <c r="O82" i="19"/>
  <c r="M82" i="19"/>
  <c r="K82" i="19"/>
  <c r="I82" i="19"/>
  <c r="G82" i="19"/>
  <c r="Q80" i="19"/>
  <c r="O80" i="19"/>
  <c r="M80" i="19"/>
  <c r="K80" i="19"/>
  <c r="I80" i="19"/>
  <c r="G80" i="19"/>
  <c r="O78" i="19"/>
  <c r="Q78" i="19"/>
  <c r="K78" i="19"/>
  <c r="I78" i="19"/>
  <c r="M78" i="19"/>
  <c r="G78" i="19"/>
  <c r="Q76" i="19"/>
  <c r="O76" i="19"/>
  <c r="M76" i="19"/>
  <c r="K76" i="19"/>
  <c r="G76" i="19"/>
  <c r="I76" i="19"/>
  <c r="Q74" i="19"/>
  <c r="O74" i="19"/>
  <c r="M74" i="19"/>
  <c r="K74" i="19"/>
  <c r="I74" i="19"/>
  <c r="G74" i="19"/>
  <c r="Q72" i="19"/>
  <c r="O72" i="19"/>
  <c r="M72" i="19"/>
  <c r="K72" i="19"/>
  <c r="I72" i="19"/>
  <c r="G72" i="19"/>
  <c r="O70" i="19"/>
  <c r="Q70" i="19"/>
  <c r="M70" i="19"/>
  <c r="K70" i="19"/>
  <c r="I70" i="19"/>
  <c r="G70" i="19"/>
  <c r="Q68" i="19"/>
  <c r="O68" i="19"/>
  <c r="M68" i="19"/>
  <c r="K68" i="19"/>
  <c r="G68" i="19"/>
  <c r="I68" i="19"/>
  <c r="Q66" i="19"/>
  <c r="O66" i="19"/>
  <c r="M66" i="19"/>
  <c r="K66" i="19"/>
  <c r="I66" i="19"/>
  <c r="G66" i="19"/>
  <c r="Q64" i="19"/>
  <c r="O64" i="19"/>
  <c r="M64" i="19"/>
  <c r="K64" i="19"/>
  <c r="I64" i="19"/>
  <c r="G64" i="19"/>
  <c r="Q62" i="19"/>
  <c r="O62" i="19"/>
  <c r="K62" i="19"/>
  <c r="M62" i="19"/>
  <c r="I62" i="19"/>
  <c r="G62" i="19"/>
  <c r="Q60" i="19"/>
  <c r="O60" i="19"/>
  <c r="M60" i="19"/>
  <c r="K60" i="19"/>
  <c r="G60" i="19"/>
  <c r="I60" i="19"/>
  <c r="Q58" i="19"/>
  <c r="O58" i="19"/>
  <c r="M58" i="19"/>
  <c r="K58" i="19"/>
  <c r="I58" i="19"/>
  <c r="G58" i="19"/>
  <c r="Q56" i="19"/>
  <c r="O56" i="19"/>
  <c r="M56" i="19"/>
  <c r="K56" i="19"/>
  <c r="I56" i="19"/>
  <c r="G56" i="19"/>
  <c r="O54" i="19"/>
  <c r="M54" i="19"/>
  <c r="K54" i="19"/>
  <c r="Q54" i="19"/>
  <c r="I54" i="19"/>
  <c r="G54" i="19"/>
  <c r="Q52" i="19"/>
  <c r="O52" i="19"/>
  <c r="M52" i="19"/>
  <c r="K52" i="19"/>
  <c r="G52" i="19"/>
  <c r="I52" i="19"/>
  <c r="Q50" i="19"/>
  <c r="O50" i="19"/>
  <c r="M50" i="19"/>
  <c r="K50" i="19"/>
  <c r="I50" i="19"/>
  <c r="G50" i="19"/>
  <c r="Q48" i="19"/>
  <c r="O48" i="19"/>
  <c r="M48" i="19"/>
  <c r="K48" i="19"/>
  <c r="I48" i="19"/>
  <c r="G48" i="19"/>
  <c r="O46" i="19"/>
  <c r="Q46" i="19"/>
  <c r="K46" i="19"/>
  <c r="M46" i="19"/>
  <c r="I46" i="19"/>
  <c r="G46" i="19"/>
  <c r="Q44" i="19"/>
  <c r="O44" i="19"/>
  <c r="M44" i="19"/>
  <c r="K44" i="19"/>
  <c r="G44" i="19"/>
  <c r="I44" i="19"/>
  <c r="Q42" i="19"/>
  <c r="O42" i="19"/>
  <c r="M42" i="19"/>
  <c r="K42" i="19"/>
  <c r="I42" i="19"/>
  <c r="G42" i="19"/>
  <c r="Q40" i="19"/>
  <c r="O40" i="19"/>
  <c r="M40" i="19"/>
  <c r="K40" i="19"/>
  <c r="I40" i="19"/>
  <c r="G40" i="19"/>
  <c r="O38" i="19"/>
  <c r="Q38" i="19"/>
  <c r="M38" i="19"/>
  <c r="K38" i="19"/>
  <c r="I38" i="19"/>
  <c r="G38" i="19"/>
  <c r="Q36" i="19"/>
  <c r="O36" i="19"/>
  <c r="K36" i="19"/>
  <c r="M36" i="19"/>
  <c r="G36" i="19"/>
  <c r="I36" i="19"/>
  <c r="Q34" i="19"/>
  <c r="O34" i="19"/>
  <c r="M34" i="19"/>
  <c r="K34" i="19"/>
  <c r="I34" i="19"/>
  <c r="G34" i="19"/>
  <c r="Q32" i="19"/>
  <c r="O32" i="19"/>
  <c r="M32" i="19"/>
  <c r="K32" i="19"/>
  <c r="I32" i="19"/>
  <c r="G32" i="19"/>
  <c r="Q30" i="19"/>
  <c r="O30" i="19"/>
  <c r="K30" i="19"/>
  <c r="I30" i="19"/>
  <c r="M30" i="19"/>
  <c r="G30" i="19"/>
  <c r="Q28" i="19"/>
  <c r="O28" i="19"/>
  <c r="M28" i="19"/>
  <c r="K28" i="19"/>
  <c r="G28" i="19"/>
  <c r="I28" i="19"/>
  <c r="Q26" i="19"/>
  <c r="O26" i="19"/>
  <c r="M26" i="19"/>
  <c r="K26" i="19"/>
  <c r="I26" i="19"/>
  <c r="G26" i="19"/>
  <c r="Q24" i="19"/>
  <c r="O24" i="19"/>
  <c r="M24" i="19"/>
  <c r="K24" i="19"/>
  <c r="I24" i="19"/>
  <c r="G24" i="19"/>
  <c r="O22" i="19"/>
  <c r="Q22" i="19"/>
  <c r="M22" i="19"/>
  <c r="K22" i="19"/>
  <c r="I22" i="19"/>
  <c r="G22" i="19"/>
  <c r="Q20" i="19"/>
  <c r="O20" i="19"/>
  <c r="M20" i="19"/>
  <c r="K20" i="19"/>
  <c r="G20" i="19"/>
  <c r="I20" i="19"/>
  <c r="Q18" i="19"/>
  <c r="O18" i="19"/>
  <c r="M18" i="19"/>
  <c r="K18" i="19"/>
  <c r="I18" i="19"/>
  <c r="G18" i="19"/>
  <c r="Q16" i="19"/>
  <c r="O16" i="19"/>
  <c r="M16" i="19"/>
  <c r="K16" i="19"/>
  <c r="I16" i="19"/>
  <c r="G16" i="19"/>
  <c r="O14" i="19"/>
  <c r="Q14" i="19"/>
  <c r="K14" i="19"/>
  <c r="I14" i="19"/>
  <c r="G14" i="19"/>
  <c r="M14" i="19"/>
  <c r="Q12" i="19"/>
  <c r="O12" i="19"/>
  <c r="M12" i="19"/>
  <c r="K12" i="19"/>
  <c r="G12" i="19"/>
  <c r="I12" i="19"/>
  <c r="Q10" i="19"/>
  <c r="O10" i="19"/>
  <c r="M10" i="19"/>
  <c r="K10" i="19"/>
  <c r="I10" i="19"/>
  <c r="G10" i="19"/>
  <c r="Q8" i="19"/>
  <c r="O8" i="19"/>
  <c r="M8" i="19"/>
  <c r="K8" i="19"/>
  <c r="I8" i="19"/>
  <c r="G8" i="19"/>
  <c r="Q267" i="21"/>
  <c r="O267" i="21"/>
  <c r="M267" i="21"/>
  <c r="I267" i="21"/>
  <c r="K267" i="21"/>
  <c r="G267" i="21"/>
  <c r="Q265" i="21"/>
  <c r="O265" i="21"/>
  <c r="M265" i="21"/>
  <c r="K265" i="21"/>
  <c r="G265" i="21"/>
  <c r="I265" i="21"/>
  <c r="Q263" i="21"/>
  <c r="O263" i="21"/>
  <c r="M263" i="21"/>
  <c r="K263" i="21"/>
  <c r="I263" i="21"/>
  <c r="G263" i="21"/>
  <c r="Q261" i="21"/>
  <c r="O261" i="21"/>
  <c r="M261" i="21"/>
  <c r="K261" i="21"/>
  <c r="I261" i="21"/>
  <c r="G261" i="21"/>
  <c r="O259" i="21"/>
  <c r="Q259" i="21"/>
  <c r="M259" i="21"/>
  <c r="I259" i="21"/>
  <c r="K259" i="21"/>
  <c r="G259" i="21"/>
  <c r="Q257" i="21"/>
  <c r="M257" i="21"/>
  <c r="K257" i="21"/>
  <c r="G257" i="21"/>
  <c r="O257" i="21"/>
  <c r="I257" i="21"/>
  <c r="Q255" i="21"/>
  <c r="O255" i="21"/>
  <c r="M255" i="21"/>
  <c r="K255" i="21"/>
  <c r="I255" i="21"/>
  <c r="G255" i="21"/>
  <c r="Q253" i="21"/>
  <c r="O253" i="21"/>
  <c r="M253" i="21"/>
  <c r="K253" i="21"/>
  <c r="I253" i="21"/>
  <c r="G253" i="21"/>
  <c r="Q251" i="21"/>
  <c r="O251" i="21"/>
  <c r="M251" i="21"/>
  <c r="I251" i="21"/>
  <c r="K251" i="21"/>
  <c r="G251" i="21"/>
  <c r="Q249" i="21"/>
  <c r="O249" i="21"/>
  <c r="M249" i="21"/>
  <c r="K249" i="21"/>
  <c r="G249" i="21"/>
  <c r="I249" i="21"/>
  <c r="Q247" i="21"/>
  <c r="O247" i="21"/>
  <c r="M247" i="21"/>
  <c r="K247" i="21"/>
  <c r="I247" i="21"/>
  <c r="G247" i="21"/>
  <c r="Q245" i="21"/>
  <c r="O245" i="21"/>
  <c r="M245" i="21"/>
  <c r="K245" i="21"/>
  <c r="I245" i="21"/>
  <c r="G245" i="21"/>
  <c r="Q243" i="21"/>
  <c r="O243" i="21"/>
  <c r="M243" i="21"/>
  <c r="I243" i="21"/>
  <c r="K243" i="21"/>
  <c r="G243" i="21"/>
  <c r="Q241" i="21"/>
  <c r="M241" i="21"/>
  <c r="K241" i="21"/>
  <c r="O241" i="21"/>
  <c r="G241" i="21"/>
  <c r="I241" i="21"/>
  <c r="Q239" i="21"/>
  <c r="O239" i="21"/>
  <c r="M239" i="21"/>
  <c r="K239" i="21"/>
  <c r="I239" i="21"/>
  <c r="G239" i="21"/>
  <c r="Q237" i="21"/>
  <c r="O237" i="21"/>
  <c r="M237" i="21"/>
  <c r="K237" i="21"/>
  <c r="I237" i="21"/>
  <c r="G237" i="21"/>
  <c r="Q235" i="21"/>
  <c r="O235" i="21"/>
  <c r="M235" i="21"/>
  <c r="I235" i="21"/>
  <c r="K235" i="21"/>
  <c r="G235" i="21"/>
  <c r="Q233" i="21"/>
  <c r="O233" i="21"/>
  <c r="M233" i="21"/>
  <c r="K233" i="21"/>
  <c r="G233" i="21"/>
  <c r="I233" i="21"/>
  <c r="Q231" i="21"/>
  <c r="O231" i="21"/>
  <c r="M231" i="21"/>
  <c r="K231" i="21"/>
  <c r="I231" i="21"/>
  <c r="G231" i="21"/>
  <c r="Q229" i="21"/>
  <c r="O229" i="21"/>
  <c r="M229" i="21"/>
  <c r="K229" i="21"/>
  <c r="I229" i="21"/>
  <c r="G229" i="21"/>
  <c r="Q227" i="21"/>
  <c r="O227" i="21"/>
  <c r="M227" i="21"/>
  <c r="I227" i="21"/>
  <c r="K227" i="21"/>
  <c r="G227" i="21"/>
  <c r="Q225" i="21"/>
  <c r="M225" i="21"/>
  <c r="O225" i="21"/>
  <c r="K225" i="21"/>
  <c r="G225" i="21"/>
  <c r="I225" i="21"/>
  <c r="Q223" i="21"/>
  <c r="O223" i="21"/>
  <c r="M223" i="21"/>
  <c r="K223" i="21"/>
  <c r="I223" i="21"/>
  <c r="G223" i="21"/>
  <c r="Q221" i="21"/>
  <c r="O221" i="21"/>
  <c r="M221" i="21"/>
  <c r="K221" i="21"/>
  <c r="I221" i="21"/>
  <c r="G221" i="21"/>
  <c r="Q219" i="21"/>
  <c r="O219" i="21"/>
  <c r="M219" i="21"/>
  <c r="I219" i="21"/>
  <c r="K219" i="21"/>
  <c r="G219" i="21"/>
  <c r="Q217" i="21"/>
  <c r="O217" i="21"/>
  <c r="M217" i="21"/>
  <c r="K217" i="21"/>
  <c r="G217" i="21"/>
  <c r="I217" i="21"/>
  <c r="Q215" i="21"/>
  <c r="O215" i="21"/>
  <c r="M215" i="21"/>
  <c r="K215" i="21"/>
  <c r="I215" i="21"/>
  <c r="G215" i="21"/>
  <c r="Q213" i="21"/>
  <c r="O213" i="21"/>
  <c r="M213" i="21"/>
  <c r="K213" i="21"/>
  <c r="I213" i="21"/>
  <c r="G213" i="21"/>
  <c r="Q211" i="21"/>
  <c r="O211" i="21"/>
  <c r="M211" i="21"/>
  <c r="I211" i="21"/>
  <c r="K211" i="21"/>
  <c r="G211" i="21"/>
  <c r="Q209" i="21"/>
  <c r="O209" i="21"/>
  <c r="M209" i="21"/>
  <c r="K209" i="21"/>
  <c r="G209" i="21"/>
  <c r="I209" i="21"/>
  <c r="Q207" i="21"/>
  <c r="O207" i="21"/>
  <c r="M207" i="21"/>
  <c r="K207" i="21"/>
  <c r="I207" i="21"/>
  <c r="G207" i="21"/>
  <c r="Q205" i="21"/>
  <c r="O205" i="21"/>
  <c r="M205" i="21"/>
  <c r="K205" i="21"/>
  <c r="I205" i="21"/>
  <c r="G205" i="21"/>
  <c r="Q203" i="21"/>
  <c r="O203" i="21"/>
  <c r="M203" i="21"/>
  <c r="I203" i="21"/>
  <c r="K203" i="21"/>
  <c r="G203" i="21"/>
  <c r="Q201" i="21"/>
  <c r="O201" i="21"/>
  <c r="M201" i="21"/>
  <c r="K201" i="21"/>
  <c r="G201" i="21"/>
  <c r="I201" i="21"/>
  <c r="Q199" i="21"/>
  <c r="O199" i="21"/>
  <c r="M199" i="21"/>
  <c r="K199" i="21"/>
  <c r="I199" i="21"/>
  <c r="G199" i="21"/>
  <c r="Q197" i="21"/>
  <c r="O197" i="21"/>
  <c r="M197" i="21"/>
  <c r="K197" i="21"/>
  <c r="I197" i="21"/>
  <c r="G197" i="21"/>
  <c r="Q195" i="21"/>
  <c r="O195" i="21"/>
  <c r="M195" i="21"/>
  <c r="I195" i="21"/>
  <c r="K195" i="21"/>
  <c r="G195" i="21"/>
  <c r="Q193" i="21"/>
  <c r="M193" i="21"/>
  <c r="K193" i="21"/>
  <c r="O193" i="21"/>
  <c r="G193" i="21"/>
  <c r="I193" i="21"/>
  <c r="Q191" i="21"/>
  <c r="O191" i="21"/>
  <c r="M191" i="21"/>
  <c r="K191" i="21"/>
  <c r="I191" i="21"/>
  <c r="G191" i="21"/>
  <c r="Q189" i="21"/>
  <c r="O189" i="21"/>
  <c r="M189" i="21"/>
  <c r="K189" i="21"/>
  <c r="I189" i="21"/>
  <c r="G189" i="21"/>
  <c r="Q187" i="21"/>
  <c r="O187" i="21"/>
  <c r="M187" i="21"/>
  <c r="I187" i="21"/>
  <c r="K187" i="21"/>
  <c r="G187" i="21"/>
  <c r="Q185" i="21"/>
  <c r="O185" i="21"/>
  <c r="M185" i="21"/>
  <c r="K185" i="21"/>
  <c r="G185" i="21"/>
  <c r="I185" i="21"/>
  <c r="Q183" i="21"/>
  <c r="O183" i="21"/>
  <c r="M183" i="21"/>
  <c r="K183" i="21"/>
  <c r="I183" i="21"/>
  <c r="G183" i="21"/>
  <c r="Q181" i="21"/>
  <c r="O181" i="21"/>
  <c r="M181" i="21"/>
  <c r="K181" i="21"/>
  <c r="I181" i="21"/>
  <c r="G181" i="21"/>
  <c r="Q179" i="21"/>
  <c r="O179" i="21"/>
  <c r="M179" i="21"/>
  <c r="I179" i="21"/>
  <c r="K179" i="21"/>
  <c r="G179" i="21"/>
  <c r="Q177" i="21"/>
  <c r="M177" i="21"/>
  <c r="K177" i="21"/>
  <c r="O177" i="21"/>
  <c r="G177" i="21"/>
  <c r="I177" i="21"/>
  <c r="Q175" i="21"/>
  <c r="O175" i="21"/>
  <c r="M175" i="21"/>
  <c r="K175" i="21"/>
  <c r="I175" i="21"/>
  <c r="G175" i="21"/>
  <c r="Q173" i="21"/>
  <c r="O173" i="21"/>
  <c r="M173" i="21"/>
  <c r="K173" i="21"/>
  <c r="I173" i="21"/>
  <c r="G173" i="21"/>
  <c r="Q171" i="21"/>
  <c r="O171" i="21"/>
  <c r="M171" i="21"/>
  <c r="I171" i="21"/>
  <c r="K171" i="21"/>
  <c r="G171" i="21"/>
  <c r="Q169" i="21"/>
  <c r="O169" i="21"/>
  <c r="M169" i="21"/>
  <c r="K169" i="21"/>
  <c r="G169" i="21"/>
  <c r="I169" i="21"/>
  <c r="Q167" i="21"/>
  <c r="O167" i="21"/>
  <c r="M167" i="21"/>
  <c r="K167" i="21"/>
  <c r="I167" i="21"/>
  <c r="G167" i="21"/>
  <c r="Q165" i="21"/>
  <c r="O165" i="21"/>
  <c r="M165" i="21"/>
  <c r="K165" i="21"/>
  <c r="I165" i="21"/>
  <c r="G165" i="21"/>
  <c r="Q163" i="21"/>
  <c r="O163" i="21"/>
  <c r="M163" i="21"/>
  <c r="I163" i="21"/>
  <c r="K163" i="21"/>
  <c r="G163" i="21"/>
  <c r="Q161" i="21"/>
  <c r="M161" i="21"/>
  <c r="O161" i="21"/>
  <c r="K161" i="21"/>
  <c r="G161" i="21"/>
  <c r="I161" i="21"/>
  <c r="Q159" i="21"/>
  <c r="O159" i="21"/>
  <c r="M159" i="21"/>
  <c r="K159" i="21"/>
  <c r="I159" i="21"/>
  <c r="G159" i="21"/>
  <c r="Q157" i="21"/>
  <c r="O157" i="21"/>
  <c r="M157" i="21"/>
  <c r="K157" i="21"/>
  <c r="I157" i="21"/>
  <c r="G157" i="21"/>
  <c r="Q155" i="21"/>
  <c r="O155" i="21"/>
  <c r="M155" i="21"/>
  <c r="I155" i="21"/>
  <c r="K155" i="21"/>
  <c r="G155" i="21"/>
  <c r="Q153" i="21"/>
  <c r="O153" i="21"/>
  <c r="M153" i="21"/>
  <c r="K153" i="21"/>
  <c r="G153" i="21"/>
  <c r="I153" i="21"/>
  <c r="Q151" i="21"/>
  <c r="O151" i="21"/>
  <c r="M151" i="21"/>
  <c r="K151" i="21"/>
  <c r="I151" i="21"/>
  <c r="G151" i="21"/>
  <c r="Q149" i="21"/>
  <c r="O149" i="21"/>
  <c r="M149" i="21"/>
  <c r="K149" i="21"/>
  <c r="I149" i="21"/>
  <c r="G149" i="21"/>
  <c r="Q147" i="21"/>
  <c r="O147" i="21"/>
  <c r="M147" i="21"/>
  <c r="I147" i="21"/>
  <c r="K147" i="21"/>
  <c r="G147" i="21"/>
  <c r="Q145" i="21"/>
  <c r="O145" i="21"/>
  <c r="M145" i="21"/>
  <c r="K145" i="21"/>
  <c r="G145" i="21"/>
  <c r="I145" i="21"/>
  <c r="Q143" i="21"/>
  <c r="O143" i="21"/>
  <c r="M143" i="21"/>
  <c r="K143" i="21"/>
  <c r="I143" i="21"/>
  <c r="G143" i="21"/>
  <c r="Q141" i="21"/>
  <c r="O141" i="21"/>
  <c r="M141" i="21"/>
  <c r="K141" i="21"/>
  <c r="I141" i="21"/>
  <c r="G141" i="21"/>
  <c r="Q139" i="21"/>
  <c r="O139" i="21"/>
  <c r="M139" i="21"/>
  <c r="I139" i="21"/>
  <c r="K139" i="21"/>
  <c r="G139" i="21"/>
  <c r="Q137" i="21"/>
  <c r="O137" i="21"/>
  <c r="M137" i="21"/>
  <c r="K137" i="21"/>
  <c r="G137" i="21"/>
  <c r="I137" i="21"/>
  <c r="Q135" i="21"/>
  <c r="O135" i="21"/>
  <c r="M135" i="21"/>
  <c r="K135" i="21"/>
  <c r="I135" i="21"/>
  <c r="G135" i="21"/>
  <c r="Q133" i="21"/>
  <c r="O133" i="21"/>
  <c r="M133" i="21"/>
  <c r="K133" i="21"/>
  <c r="I133" i="21"/>
  <c r="G133" i="21"/>
  <c r="Q131" i="21"/>
  <c r="O131" i="21"/>
  <c r="M131" i="21"/>
  <c r="I131" i="21"/>
  <c r="K131" i="21"/>
  <c r="G131" i="21"/>
  <c r="Q129" i="21"/>
  <c r="M129" i="21"/>
  <c r="K129" i="21"/>
  <c r="O129" i="21"/>
  <c r="G129" i="21"/>
  <c r="I129" i="21"/>
  <c r="Q127" i="21"/>
  <c r="O127" i="21"/>
  <c r="M127" i="21"/>
  <c r="K127" i="21"/>
  <c r="I127" i="21"/>
  <c r="G127" i="21"/>
  <c r="Q125" i="21"/>
  <c r="O125" i="21"/>
  <c r="M125" i="21"/>
  <c r="K125" i="21"/>
  <c r="I125" i="21"/>
  <c r="G125" i="21"/>
  <c r="Q123" i="21"/>
  <c r="O123" i="21"/>
  <c r="M123" i="21"/>
  <c r="I123" i="21"/>
  <c r="K123" i="21"/>
  <c r="G123" i="21"/>
  <c r="Q121" i="21"/>
  <c r="O121" i="21"/>
  <c r="M121" i="21"/>
  <c r="K121" i="21"/>
  <c r="G121" i="21"/>
  <c r="I121" i="21"/>
  <c r="Q119" i="21"/>
  <c r="O119" i="21"/>
  <c r="M119" i="21"/>
  <c r="K119" i="21"/>
  <c r="I119" i="21"/>
  <c r="G119" i="21"/>
  <c r="Q117" i="21"/>
  <c r="O117" i="21"/>
  <c r="M117" i="21"/>
  <c r="K117" i="21"/>
  <c r="I117" i="21"/>
  <c r="G117" i="21"/>
  <c r="Q115" i="21"/>
  <c r="O115" i="21"/>
  <c r="M115" i="21"/>
  <c r="I115" i="21"/>
  <c r="K115" i="21"/>
  <c r="G115" i="21"/>
  <c r="Q113" i="21"/>
  <c r="M113" i="21"/>
  <c r="K113" i="21"/>
  <c r="O113" i="21"/>
  <c r="G113" i="21"/>
  <c r="I113" i="21"/>
  <c r="Q111" i="21"/>
  <c r="O111" i="21"/>
  <c r="M111" i="21"/>
  <c r="K111" i="21"/>
  <c r="I111" i="21"/>
  <c r="G111" i="21"/>
  <c r="Q109" i="21"/>
  <c r="O109" i="21"/>
  <c r="M109" i="21"/>
  <c r="K109" i="21"/>
  <c r="I109" i="21"/>
  <c r="G109" i="21"/>
  <c r="Q107" i="21"/>
  <c r="O107" i="21"/>
  <c r="M107" i="21"/>
  <c r="I107" i="21"/>
  <c r="K107" i="21"/>
  <c r="G107" i="21"/>
  <c r="Q105" i="21"/>
  <c r="O105" i="21"/>
  <c r="M105" i="21"/>
  <c r="K105" i="21"/>
  <c r="G105" i="21"/>
  <c r="I105" i="21"/>
  <c r="Q103" i="21"/>
  <c r="O103" i="21"/>
  <c r="M103" i="21"/>
  <c r="K103" i="21"/>
  <c r="I103" i="21"/>
  <c r="G103" i="21"/>
  <c r="Q101" i="21"/>
  <c r="O101" i="21"/>
  <c r="M101" i="21"/>
  <c r="K101" i="21"/>
  <c r="I101" i="21"/>
  <c r="G101" i="21"/>
  <c r="Q99" i="21"/>
  <c r="O99" i="21"/>
  <c r="M99" i="21"/>
  <c r="I99" i="21"/>
  <c r="K99" i="21"/>
  <c r="G99" i="21"/>
  <c r="Q97" i="21"/>
  <c r="M97" i="21"/>
  <c r="O97" i="21"/>
  <c r="K97" i="21"/>
  <c r="G97" i="21"/>
  <c r="I97" i="21"/>
  <c r="Q95" i="21"/>
  <c r="O95" i="21"/>
  <c r="M95" i="21"/>
  <c r="K95" i="21"/>
  <c r="I95" i="21"/>
  <c r="G95" i="21"/>
  <c r="Q93" i="21"/>
  <c r="O93" i="21"/>
  <c r="M93" i="21"/>
  <c r="K93" i="21"/>
  <c r="I93" i="21"/>
  <c r="G93" i="21"/>
  <c r="Q91" i="21"/>
  <c r="O91" i="21"/>
  <c r="M91" i="21"/>
  <c r="I91" i="21"/>
  <c r="K91" i="21"/>
  <c r="G91" i="21"/>
  <c r="Q89" i="21"/>
  <c r="O89" i="21"/>
  <c r="M89" i="21"/>
  <c r="K89" i="21"/>
  <c r="G89" i="21"/>
  <c r="I89" i="21"/>
  <c r="Q87" i="21"/>
  <c r="O87" i="21"/>
  <c r="M87" i="21"/>
  <c r="K87" i="21"/>
  <c r="I87" i="21"/>
  <c r="G87" i="21"/>
  <c r="Q85" i="21"/>
  <c r="O85" i="21"/>
  <c r="M85" i="21"/>
  <c r="K85" i="21"/>
  <c r="I85" i="21"/>
  <c r="G85" i="21"/>
  <c r="Q83" i="21"/>
  <c r="O83" i="21"/>
  <c r="M83" i="21"/>
  <c r="I83" i="21"/>
  <c r="K83" i="21"/>
  <c r="G83" i="21"/>
  <c r="Q81" i="21"/>
  <c r="O81" i="21"/>
  <c r="M81" i="21"/>
  <c r="K81" i="21"/>
  <c r="G81" i="21"/>
  <c r="I81" i="21"/>
  <c r="Q79" i="21"/>
  <c r="O79" i="21"/>
  <c r="M79" i="21"/>
  <c r="K79" i="21"/>
  <c r="I79" i="21"/>
  <c r="G79" i="21"/>
  <c r="Q77" i="21"/>
  <c r="O77" i="21"/>
  <c r="M77" i="21"/>
  <c r="K77" i="21"/>
  <c r="I77" i="21"/>
  <c r="G77" i="21"/>
  <c r="Q75" i="21"/>
  <c r="O75" i="21"/>
  <c r="M75" i="21"/>
  <c r="I75" i="21"/>
  <c r="K75" i="21"/>
  <c r="G75" i="21"/>
  <c r="Q73" i="21"/>
  <c r="O73" i="21"/>
  <c r="M73" i="21"/>
  <c r="K73" i="21"/>
  <c r="G73" i="21"/>
  <c r="I73" i="21"/>
  <c r="Q71" i="21"/>
  <c r="O71" i="21"/>
  <c r="M71" i="21"/>
  <c r="K71" i="21"/>
  <c r="I71" i="21"/>
  <c r="G71" i="21"/>
  <c r="Q69" i="21"/>
  <c r="O69" i="21"/>
  <c r="M69" i="21"/>
  <c r="K69" i="21"/>
  <c r="I69" i="21"/>
  <c r="G69" i="21"/>
  <c r="Q67" i="21"/>
  <c r="O67" i="21"/>
  <c r="M67" i="21"/>
  <c r="I67" i="21"/>
  <c r="K67" i="21"/>
  <c r="G67" i="21"/>
  <c r="Q65" i="21"/>
  <c r="M65" i="21"/>
  <c r="K65" i="21"/>
  <c r="O65" i="21"/>
  <c r="G65" i="21"/>
  <c r="I65" i="21"/>
  <c r="Q63" i="21"/>
  <c r="O63" i="21"/>
  <c r="M63" i="21"/>
  <c r="K63" i="21"/>
  <c r="I63" i="21"/>
  <c r="G63" i="21"/>
  <c r="Q61" i="21"/>
  <c r="O61" i="21"/>
  <c r="M61" i="21"/>
  <c r="K61" i="21"/>
  <c r="I61" i="21"/>
  <c r="G61" i="21"/>
  <c r="Q59" i="21"/>
  <c r="O59" i="21"/>
  <c r="M59" i="21"/>
  <c r="I59" i="21"/>
  <c r="K59" i="21"/>
  <c r="G59" i="21"/>
  <c r="Q57" i="21"/>
  <c r="O57" i="21"/>
  <c r="M57" i="21"/>
  <c r="K57" i="21"/>
  <c r="G57" i="21"/>
  <c r="I57" i="21"/>
  <c r="Q55" i="21"/>
  <c r="O55" i="21"/>
  <c r="M55" i="21"/>
  <c r="K55" i="21"/>
  <c r="I55" i="21"/>
  <c r="G55" i="21"/>
  <c r="Q53" i="21"/>
  <c r="O53" i="21"/>
  <c r="M53" i="21"/>
  <c r="K53" i="21"/>
  <c r="I53" i="21"/>
  <c r="G53" i="21"/>
  <c r="Q51" i="21"/>
  <c r="O51" i="21"/>
  <c r="M51" i="21"/>
  <c r="I51" i="21"/>
  <c r="K51" i="21"/>
  <c r="G51" i="21"/>
  <c r="Q49" i="21"/>
  <c r="M49" i="21"/>
  <c r="K49" i="21"/>
  <c r="O49" i="21"/>
  <c r="G49" i="21"/>
  <c r="I49" i="21"/>
  <c r="Q47" i="21"/>
  <c r="O47" i="21"/>
  <c r="M47" i="21"/>
  <c r="K47" i="21"/>
  <c r="I47" i="21"/>
  <c r="G47" i="21"/>
  <c r="Q45" i="21"/>
  <c r="O45" i="21"/>
  <c r="M45" i="21"/>
  <c r="K45" i="21"/>
  <c r="I45" i="21"/>
  <c r="G45" i="21"/>
  <c r="Q43" i="21"/>
  <c r="O43" i="21"/>
  <c r="M43" i="21"/>
  <c r="I43" i="21"/>
  <c r="K43" i="21"/>
  <c r="G43" i="21"/>
  <c r="Q41" i="21"/>
  <c r="O41" i="21"/>
  <c r="M41" i="21"/>
  <c r="K41" i="21"/>
  <c r="G41" i="21"/>
  <c r="I41" i="21"/>
  <c r="Q39" i="21"/>
  <c r="O39" i="21"/>
  <c r="M39" i="21"/>
  <c r="K39" i="21"/>
  <c r="I39" i="21"/>
  <c r="G39" i="21"/>
  <c r="Q37" i="21"/>
  <c r="O37" i="21"/>
  <c r="M37" i="21"/>
  <c r="K37" i="21"/>
  <c r="I37" i="21"/>
  <c r="G37" i="21"/>
  <c r="Q35" i="21"/>
  <c r="O35" i="21"/>
  <c r="M35" i="21"/>
  <c r="I35" i="21"/>
  <c r="K35" i="21"/>
  <c r="G35" i="21"/>
  <c r="Q33" i="21"/>
  <c r="M33" i="21"/>
  <c r="O33" i="21"/>
  <c r="K33" i="21"/>
  <c r="G33" i="21"/>
  <c r="I33" i="21"/>
  <c r="Q31" i="21"/>
  <c r="O31" i="21"/>
  <c r="M31" i="21"/>
  <c r="K31" i="21"/>
  <c r="I31" i="21"/>
  <c r="G31" i="21"/>
  <c r="Q29" i="21"/>
  <c r="O29" i="21"/>
  <c r="M29" i="21"/>
  <c r="K29" i="21"/>
  <c r="I29" i="21"/>
  <c r="G29" i="21"/>
  <c r="Q27" i="21"/>
  <c r="O27" i="21"/>
  <c r="M27" i="21"/>
  <c r="I27" i="21"/>
  <c r="K27" i="21"/>
  <c r="G27" i="21"/>
  <c r="Q25" i="21"/>
  <c r="O25" i="21"/>
  <c r="M25" i="21"/>
  <c r="K25" i="21"/>
  <c r="G25" i="21"/>
  <c r="I25" i="21"/>
  <c r="Q23" i="21"/>
  <c r="O23" i="21"/>
  <c r="M23" i="21"/>
  <c r="K23" i="21"/>
  <c r="I23" i="21"/>
  <c r="G23" i="21"/>
  <c r="Q21" i="21"/>
  <c r="O21" i="21"/>
  <c r="M21" i="21"/>
  <c r="K21" i="21"/>
  <c r="I21" i="21"/>
  <c r="G21" i="21"/>
  <c r="Q19" i="21"/>
  <c r="O19" i="21"/>
  <c r="M19" i="21"/>
  <c r="I19" i="21"/>
  <c r="K19" i="21"/>
  <c r="G19" i="21"/>
  <c r="Q17" i="21"/>
  <c r="O17" i="21"/>
  <c r="M17" i="21"/>
  <c r="K17" i="21"/>
  <c r="G17" i="21"/>
  <c r="I17" i="21"/>
  <c r="Q15" i="21"/>
  <c r="O15" i="21"/>
  <c r="M15" i="21"/>
  <c r="K15" i="21"/>
  <c r="I15" i="21"/>
  <c r="G15" i="21"/>
  <c r="Q13" i="21"/>
  <c r="O13" i="21"/>
  <c r="M13" i="21"/>
  <c r="K13" i="21"/>
  <c r="I13" i="21"/>
  <c r="G13" i="21"/>
  <c r="Q11" i="21"/>
  <c r="O11" i="21"/>
  <c r="M11" i="21"/>
  <c r="I11" i="21"/>
  <c r="K11" i="21"/>
  <c r="G11" i="21"/>
  <c r="Q9" i="21"/>
  <c r="O9" i="21"/>
  <c r="M9" i="21"/>
  <c r="K9" i="21"/>
  <c r="G9" i="21"/>
  <c r="I9" i="21"/>
  <c r="O266" i="23"/>
  <c r="Q266" i="23"/>
  <c r="M266" i="23"/>
  <c r="K266" i="23"/>
  <c r="I266" i="23"/>
  <c r="G266" i="23"/>
  <c r="Q264" i="23"/>
  <c r="O264" i="23"/>
  <c r="K264" i="23"/>
  <c r="M264" i="23"/>
  <c r="I264" i="23"/>
  <c r="G264" i="23"/>
  <c r="Q262" i="23"/>
  <c r="O262" i="23"/>
  <c r="M262" i="23"/>
  <c r="K262" i="23"/>
  <c r="I262" i="23"/>
  <c r="G262" i="23"/>
  <c r="Q260" i="23"/>
  <c r="O260" i="23"/>
  <c r="M260" i="23"/>
  <c r="K260" i="23"/>
  <c r="G260" i="23"/>
  <c r="I260" i="23"/>
  <c r="Q258" i="23"/>
  <c r="O258" i="23"/>
  <c r="M258" i="23"/>
  <c r="K258" i="23"/>
  <c r="I258" i="23"/>
  <c r="G258" i="23"/>
  <c r="Q256" i="23"/>
  <c r="O256" i="23"/>
  <c r="M256" i="23"/>
  <c r="K256" i="23"/>
  <c r="I256" i="23"/>
  <c r="G256" i="23"/>
  <c r="Q254" i="23"/>
  <c r="O254" i="23"/>
  <c r="M254" i="23"/>
  <c r="K254" i="23"/>
  <c r="I254" i="23"/>
  <c r="G254" i="23"/>
  <c r="Q252" i="23"/>
  <c r="O252" i="23"/>
  <c r="K252" i="23"/>
  <c r="G252" i="23"/>
  <c r="M252" i="23"/>
  <c r="I252" i="23"/>
  <c r="O250" i="23"/>
  <c r="Q250" i="23"/>
  <c r="M250" i="23"/>
  <c r="K250" i="23"/>
  <c r="I250" i="23"/>
  <c r="G250" i="23"/>
  <c r="Q248" i="23"/>
  <c r="O248" i="23"/>
  <c r="K248" i="23"/>
  <c r="M248" i="23"/>
  <c r="I248" i="23"/>
  <c r="G248" i="23"/>
  <c r="Q246" i="23"/>
  <c r="O246" i="23"/>
  <c r="M246" i="23"/>
  <c r="K246" i="23"/>
  <c r="I246" i="23"/>
  <c r="G246" i="23"/>
  <c r="Q244" i="23"/>
  <c r="O244" i="23"/>
  <c r="M244" i="23"/>
  <c r="K244" i="23"/>
  <c r="G244" i="23"/>
  <c r="I244" i="23"/>
  <c r="Q242" i="23"/>
  <c r="O242" i="23"/>
  <c r="M242" i="23"/>
  <c r="K242" i="23"/>
  <c r="I242" i="23"/>
  <c r="G242" i="23"/>
  <c r="Q240" i="23"/>
  <c r="O240" i="23"/>
  <c r="M240" i="23"/>
  <c r="K240" i="23"/>
  <c r="I240" i="23"/>
  <c r="G240" i="23"/>
  <c r="Q238" i="23"/>
  <c r="O238" i="23"/>
  <c r="M238" i="23"/>
  <c r="K238" i="23"/>
  <c r="I238" i="23"/>
  <c r="G238" i="23"/>
  <c r="Q236" i="23"/>
  <c r="O236" i="23"/>
  <c r="K236" i="23"/>
  <c r="M236" i="23"/>
  <c r="G236" i="23"/>
  <c r="I236" i="23"/>
  <c r="O234" i="23"/>
  <c r="Q234" i="23"/>
  <c r="M234" i="23"/>
  <c r="K234" i="23"/>
  <c r="I234" i="23"/>
  <c r="G234" i="23"/>
  <c r="Q232" i="23"/>
  <c r="O232" i="23"/>
  <c r="K232" i="23"/>
  <c r="M232" i="23"/>
  <c r="I232" i="23"/>
  <c r="G232" i="23"/>
  <c r="Q230" i="23"/>
  <c r="O230" i="23"/>
  <c r="M230" i="23"/>
  <c r="K230" i="23"/>
  <c r="I230" i="23"/>
  <c r="G230" i="23"/>
  <c r="Q228" i="23"/>
  <c r="O228" i="23"/>
  <c r="M228" i="23"/>
  <c r="K228" i="23"/>
  <c r="G228" i="23"/>
  <c r="I228" i="23"/>
  <c r="Q226" i="23"/>
  <c r="O226" i="23"/>
  <c r="M226" i="23"/>
  <c r="K226" i="23"/>
  <c r="I226" i="23"/>
  <c r="G226" i="23"/>
  <c r="Q224" i="23"/>
  <c r="O224" i="23"/>
  <c r="M224" i="23"/>
  <c r="K224" i="23"/>
  <c r="I224" i="23"/>
  <c r="G224" i="23"/>
  <c r="Q222" i="23"/>
  <c r="O222" i="23"/>
  <c r="M222" i="23"/>
  <c r="K222" i="23"/>
  <c r="I222" i="23"/>
  <c r="G222" i="23"/>
  <c r="Q220" i="23"/>
  <c r="O220" i="23"/>
  <c r="K220" i="23"/>
  <c r="G220" i="23"/>
  <c r="I220" i="23"/>
  <c r="M220" i="23"/>
  <c r="Q218" i="23"/>
  <c r="O218" i="23"/>
  <c r="M218" i="23"/>
  <c r="K218" i="23"/>
  <c r="I218" i="23"/>
  <c r="G218" i="23"/>
  <c r="Q216" i="23"/>
  <c r="O216" i="23"/>
  <c r="K216" i="23"/>
  <c r="M216" i="23"/>
  <c r="I216" i="23"/>
  <c r="G216" i="23"/>
  <c r="Q214" i="23"/>
  <c r="O214" i="23"/>
  <c r="M214" i="23"/>
  <c r="K214" i="23"/>
  <c r="I214" i="23"/>
  <c r="G214" i="23"/>
  <c r="O212" i="23"/>
  <c r="Q212" i="23"/>
  <c r="M212" i="23"/>
  <c r="K212" i="23"/>
  <c r="G212" i="23"/>
  <c r="I212" i="23"/>
  <c r="Q210" i="23"/>
  <c r="O210" i="23"/>
  <c r="M210" i="23"/>
  <c r="K210" i="23"/>
  <c r="I210" i="23"/>
  <c r="G210" i="23"/>
  <c r="Q208" i="23"/>
  <c r="O208" i="23"/>
  <c r="M208" i="23"/>
  <c r="K208" i="23"/>
  <c r="I208" i="23"/>
  <c r="G208" i="23"/>
  <c r="Q206" i="23"/>
  <c r="O206" i="23"/>
  <c r="M206" i="23"/>
  <c r="K206" i="23"/>
  <c r="I206" i="23"/>
  <c r="G206" i="23"/>
  <c r="Q204" i="23"/>
  <c r="O204" i="23"/>
  <c r="K204" i="23"/>
  <c r="G204" i="23"/>
  <c r="M204" i="23"/>
  <c r="I204" i="23"/>
  <c r="O202" i="23"/>
  <c r="Q202" i="23"/>
  <c r="M202" i="23"/>
  <c r="K202" i="23"/>
  <c r="I202" i="23"/>
  <c r="G202" i="23"/>
  <c r="Q200" i="23"/>
  <c r="O200" i="23"/>
  <c r="K200" i="23"/>
  <c r="M200" i="23"/>
  <c r="I200" i="23"/>
  <c r="G200" i="23"/>
  <c r="Q198" i="23"/>
  <c r="O198" i="23"/>
  <c r="M198" i="23"/>
  <c r="K198" i="23"/>
  <c r="I198" i="23"/>
  <c r="G198" i="23"/>
  <c r="Q196" i="23"/>
  <c r="O196" i="23"/>
  <c r="M196" i="23"/>
  <c r="K196" i="23"/>
  <c r="G196" i="23"/>
  <c r="I196" i="23"/>
  <c r="Q194" i="23"/>
  <c r="O194" i="23"/>
  <c r="M194" i="23"/>
  <c r="K194" i="23"/>
  <c r="I194" i="23"/>
  <c r="G194" i="23"/>
  <c r="Q192" i="23"/>
  <c r="O192" i="23"/>
  <c r="M192" i="23"/>
  <c r="K192" i="23"/>
  <c r="I192" i="23"/>
  <c r="G192" i="23"/>
  <c r="Q190" i="23"/>
  <c r="O190" i="23"/>
  <c r="M190" i="23"/>
  <c r="K190" i="23"/>
  <c r="I190" i="23"/>
  <c r="G190" i="23"/>
  <c r="Q188" i="23"/>
  <c r="O188" i="23"/>
  <c r="K188" i="23"/>
  <c r="G188" i="23"/>
  <c r="M188" i="23"/>
  <c r="I188" i="23"/>
  <c r="O186" i="23"/>
  <c r="Q186" i="23"/>
  <c r="M186" i="23"/>
  <c r="K186" i="23"/>
  <c r="I186" i="23"/>
  <c r="G186" i="23"/>
  <c r="Q184" i="23"/>
  <c r="O184" i="23"/>
  <c r="K184" i="23"/>
  <c r="M184" i="23"/>
  <c r="I184" i="23"/>
  <c r="G184" i="23"/>
  <c r="Q182" i="23"/>
  <c r="O182" i="23"/>
  <c r="M182" i="23"/>
  <c r="K182" i="23"/>
  <c r="I182" i="23"/>
  <c r="G182" i="23"/>
  <c r="Q180" i="23"/>
  <c r="O180" i="23"/>
  <c r="M180" i="23"/>
  <c r="K180" i="23"/>
  <c r="G180" i="23"/>
  <c r="I180" i="23"/>
  <c r="Q178" i="23"/>
  <c r="O178" i="23"/>
  <c r="M178" i="23"/>
  <c r="K178" i="23"/>
  <c r="I178" i="23"/>
  <c r="G178" i="23"/>
  <c r="Q176" i="23"/>
  <c r="O176" i="23"/>
  <c r="M176" i="23"/>
  <c r="K176" i="23"/>
  <c r="I176" i="23"/>
  <c r="G176" i="23"/>
  <c r="Q174" i="23"/>
  <c r="O174" i="23"/>
  <c r="M174" i="23"/>
  <c r="K174" i="23"/>
  <c r="I174" i="23"/>
  <c r="G174" i="23"/>
  <c r="Q172" i="23"/>
  <c r="O172" i="23"/>
  <c r="K172" i="23"/>
  <c r="M172" i="23"/>
  <c r="G172" i="23"/>
  <c r="I172" i="23"/>
  <c r="O170" i="23"/>
  <c r="Q170" i="23"/>
  <c r="M170" i="23"/>
  <c r="K170" i="23"/>
  <c r="I170" i="23"/>
  <c r="G170" i="23"/>
  <c r="Q168" i="23"/>
  <c r="O168" i="23"/>
  <c r="K168" i="23"/>
  <c r="M168" i="23"/>
  <c r="I168" i="23"/>
  <c r="G168" i="23"/>
  <c r="Q166" i="23"/>
  <c r="O166" i="23"/>
  <c r="M166" i="23"/>
  <c r="K166" i="23"/>
  <c r="I166" i="23"/>
  <c r="G166" i="23"/>
  <c r="Q164" i="23"/>
  <c r="O164" i="23"/>
  <c r="M164" i="23"/>
  <c r="K164" i="23"/>
  <c r="G164" i="23"/>
  <c r="I164" i="23"/>
  <c r="Q162" i="23"/>
  <c r="O162" i="23"/>
  <c r="M162" i="23"/>
  <c r="K162" i="23"/>
  <c r="I162" i="23"/>
  <c r="G162" i="23"/>
  <c r="Q160" i="23"/>
  <c r="O160" i="23"/>
  <c r="M160" i="23"/>
  <c r="K160" i="23"/>
  <c r="I160" i="23"/>
  <c r="G160" i="23"/>
  <c r="Q158" i="23"/>
  <c r="O158" i="23"/>
  <c r="M158" i="23"/>
  <c r="K158" i="23"/>
  <c r="I158" i="23"/>
  <c r="G158" i="23"/>
  <c r="Q156" i="23"/>
  <c r="O156" i="23"/>
  <c r="K156" i="23"/>
  <c r="G156" i="23"/>
  <c r="I156" i="23"/>
  <c r="M156" i="23"/>
  <c r="Q154" i="23"/>
  <c r="O154" i="23"/>
  <c r="M154" i="23"/>
  <c r="K154" i="23"/>
  <c r="I154" i="23"/>
  <c r="G154" i="23"/>
  <c r="Q152" i="23"/>
  <c r="O152" i="23"/>
  <c r="K152" i="23"/>
  <c r="M152" i="23"/>
  <c r="I152" i="23"/>
  <c r="G152" i="23"/>
  <c r="Q150" i="23"/>
  <c r="O150" i="23"/>
  <c r="M150" i="23"/>
  <c r="K150" i="23"/>
  <c r="I150" i="23"/>
  <c r="G150" i="23"/>
  <c r="O148" i="23"/>
  <c r="Q148" i="23"/>
  <c r="M148" i="23"/>
  <c r="K148" i="23"/>
  <c r="G148" i="23"/>
  <c r="I148" i="23"/>
  <c r="Q146" i="23"/>
  <c r="O146" i="23"/>
  <c r="M146" i="23"/>
  <c r="K146" i="23"/>
  <c r="I146" i="23"/>
  <c r="G146" i="23"/>
  <c r="Q144" i="23"/>
  <c r="O144" i="23"/>
  <c r="M144" i="23"/>
  <c r="K144" i="23"/>
  <c r="I144" i="23"/>
  <c r="G144" i="23"/>
  <c r="Q142" i="23"/>
  <c r="O142" i="23"/>
  <c r="M142" i="23"/>
  <c r="K142" i="23"/>
  <c r="I142" i="23"/>
  <c r="G142" i="23"/>
  <c r="Q140" i="23"/>
  <c r="O140" i="23"/>
  <c r="K140" i="23"/>
  <c r="G140" i="23"/>
  <c r="M140" i="23"/>
  <c r="I140" i="23"/>
  <c r="O138" i="23"/>
  <c r="Q138" i="23"/>
  <c r="M138" i="23"/>
  <c r="K138" i="23"/>
  <c r="I138" i="23"/>
  <c r="G138" i="23"/>
  <c r="Q136" i="23"/>
  <c r="O136" i="23"/>
  <c r="K136" i="23"/>
  <c r="M136" i="23"/>
  <c r="I136" i="23"/>
  <c r="G136" i="23"/>
  <c r="Q134" i="23"/>
  <c r="O134" i="23"/>
  <c r="M134" i="23"/>
  <c r="K134" i="23"/>
  <c r="I134" i="23"/>
  <c r="G134" i="23"/>
  <c r="Q132" i="23"/>
  <c r="O132" i="23"/>
  <c r="M132" i="23"/>
  <c r="K132" i="23"/>
  <c r="G132" i="23"/>
  <c r="I132" i="23"/>
  <c r="Q130" i="23"/>
  <c r="O130" i="23"/>
  <c r="M130" i="23"/>
  <c r="K130" i="23"/>
  <c r="I130" i="23"/>
  <c r="G130" i="23"/>
  <c r="Q128" i="23"/>
  <c r="O128" i="23"/>
  <c r="M128" i="23"/>
  <c r="K128" i="23"/>
  <c r="I128" i="23"/>
  <c r="G128" i="23"/>
  <c r="Q126" i="23"/>
  <c r="O126" i="23"/>
  <c r="M126" i="23"/>
  <c r="K126" i="23"/>
  <c r="I126" i="23"/>
  <c r="G126" i="23"/>
  <c r="Q124" i="23"/>
  <c r="O124" i="23"/>
  <c r="K124" i="23"/>
  <c r="G124" i="23"/>
  <c r="M124" i="23"/>
  <c r="I124" i="23"/>
  <c r="O122" i="23"/>
  <c r="Q122" i="23"/>
  <c r="M122" i="23"/>
  <c r="K122" i="23"/>
  <c r="I122" i="23"/>
  <c r="G122" i="23"/>
  <c r="Q120" i="23"/>
  <c r="O120" i="23"/>
  <c r="K120" i="23"/>
  <c r="M120" i="23"/>
  <c r="I120" i="23"/>
  <c r="G120" i="23"/>
  <c r="Q118" i="23"/>
  <c r="O118" i="23"/>
  <c r="M118" i="23"/>
  <c r="K118" i="23"/>
  <c r="I118" i="23"/>
  <c r="G118" i="23"/>
  <c r="Q116" i="23"/>
  <c r="O116" i="23"/>
  <c r="M116" i="23"/>
  <c r="K116" i="23"/>
  <c r="G116" i="23"/>
  <c r="I116" i="23"/>
  <c r="Q114" i="23"/>
  <c r="O114" i="23"/>
  <c r="M114" i="23"/>
  <c r="K114" i="23"/>
  <c r="I114" i="23"/>
  <c r="G114" i="23"/>
  <c r="Q112" i="23"/>
  <c r="O112" i="23"/>
  <c r="M112" i="23"/>
  <c r="K112" i="23"/>
  <c r="I112" i="23"/>
  <c r="G112" i="23"/>
  <c r="Q110" i="23"/>
  <c r="O110" i="23"/>
  <c r="M110" i="23"/>
  <c r="K110" i="23"/>
  <c r="I110" i="23"/>
  <c r="G110" i="23"/>
  <c r="Q108" i="23"/>
  <c r="O108" i="23"/>
  <c r="K108" i="23"/>
  <c r="M108" i="23"/>
  <c r="G108" i="23"/>
  <c r="I108" i="23"/>
  <c r="O106" i="23"/>
  <c r="Q106" i="23"/>
  <c r="M106" i="23"/>
  <c r="K106" i="23"/>
  <c r="I106" i="23"/>
  <c r="G106" i="23"/>
  <c r="Q104" i="23"/>
  <c r="O104" i="23"/>
  <c r="K104" i="23"/>
  <c r="M104" i="23"/>
  <c r="I104" i="23"/>
  <c r="G104" i="23"/>
  <c r="Q102" i="23"/>
  <c r="O102" i="23"/>
  <c r="M102" i="23"/>
  <c r="K102" i="23"/>
  <c r="I102" i="23"/>
  <c r="G102" i="23"/>
  <c r="Q100" i="23"/>
  <c r="O100" i="23"/>
  <c r="M100" i="23"/>
  <c r="K100" i="23"/>
  <c r="G100" i="23"/>
  <c r="I100" i="23"/>
  <c r="Q98" i="23"/>
  <c r="O98" i="23"/>
  <c r="M98" i="23"/>
  <c r="K98" i="23"/>
  <c r="I98" i="23"/>
  <c r="G98" i="23"/>
  <c r="Q96" i="23"/>
  <c r="O96" i="23"/>
  <c r="M96" i="23"/>
  <c r="K96" i="23"/>
  <c r="I96" i="23"/>
  <c r="G96" i="23"/>
  <c r="Q94" i="23"/>
  <c r="O94" i="23"/>
  <c r="M94" i="23"/>
  <c r="K94" i="23"/>
  <c r="I94" i="23"/>
  <c r="G94" i="23"/>
  <c r="Q92" i="23"/>
  <c r="O92" i="23"/>
  <c r="K92" i="23"/>
  <c r="G92" i="23"/>
  <c r="I92" i="23"/>
  <c r="M92" i="23"/>
  <c r="Q90" i="23"/>
  <c r="O90" i="23"/>
  <c r="M90" i="23"/>
  <c r="K90" i="23"/>
  <c r="I90" i="23"/>
  <c r="G90" i="23"/>
  <c r="Q88" i="23"/>
  <c r="O88" i="23"/>
  <c r="K88" i="23"/>
  <c r="M88" i="23"/>
  <c r="I88" i="23"/>
  <c r="G88" i="23"/>
  <c r="Q86" i="23"/>
  <c r="O86" i="23"/>
  <c r="M86" i="23"/>
  <c r="K86" i="23"/>
  <c r="I86" i="23"/>
  <c r="G86" i="23"/>
  <c r="O84" i="23"/>
  <c r="Q84" i="23"/>
  <c r="M84" i="23"/>
  <c r="K84" i="23"/>
  <c r="G84" i="23"/>
  <c r="I84" i="23"/>
  <c r="Q82" i="23"/>
  <c r="O82" i="23"/>
  <c r="M82" i="23"/>
  <c r="K82" i="23"/>
  <c r="I82" i="23"/>
  <c r="G82" i="23"/>
  <c r="Q80" i="23"/>
  <c r="O80" i="23"/>
  <c r="M80" i="23"/>
  <c r="K80" i="23"/>
  <c r="I80" i="23"/>
  <c r="G80" i="23"/>
  <c r="Q78" i="23"/>
  <c r="O78" i="23"/>
  <c r="M78" i="23"/>
  <c r="K78" i="23"/>
  <c r="I78" i="23"/>
  <c r="G78" i="23"/>
  <c r="Q76" i="23"/>
  <c r="O76" i="23"/>
  <c r="K76" i="23"/>
  <c r="G76" i="23"/>
  <c r="M76" i="23"/>
  <c r="I76" i="23"/>
  <c r="O74" i="23"/>
  <c r="Q74" i="23"/>
  <c r="M74" i="23"/>
  <c r="K74" i="23"/>
  <c r="I74" i="23"/>
  <c r="G74" i="23"/>
  <c r="Q72" i="23"/>
  <c r="O72" i="23"/>
  <c r="K72" i="23"/>
  <c r="M72" i="23"/>
  <c r="I72" i="23"/>
  <c r="G72" i="23"/>
  <c r="Q70" i="23"/>
  <c r="O70" i="23"/>
  <c r="M70" i="23"/>
  <c r="K70" i="23"/>
  <c r="I70" i="23"/>
  <c r="G70" i="23"/>
  <c r="Q68" i="23"/>
  <c r="O68" i="23"/>
  <c r="M68" i="23"/>
  <c r="K68" i="23"/>
  <c r="G68" i="23"/>
  <c r="I68" i="23"/>
  <c r="Q66" i="23"/>
  <c r="O66" i="23"/>
  <c r="M66" i="23"/>
  <c r="K66" i="23"/>
  <c r="I66" i="23"/>
  <c r="G66" i="23"/>
  <c r="Q64" i="23"/>
  <c r="O64" i="23"/>
  <c r="M64" i="23"/>
  <c r="K64" i="23"/>
  <c r="I64" i="23"/>
  <c r="G64" i="23"/>
  <c r="Q62" i="23"/>
  <c r="O62" i="23"/>
  <c r="M62" i="23"/>
  <c r="K62" i="23"/>
  <c r="I62" i="23"/>
  <c r="G62" i="23"/>
  <c r="Q60" i="23"/>
  <c r="O60" i="23"/>
  <c r="K60" i="23"/>
  <c r="G60" i="23"/>
  <c r="M60" i="23"/>
  <c r="I60" i="23"/>
  <c r="O58" i="23"/>
  <c r="Q58" i="23"/>
  <c r="M58" i="23"/>
  <c r="K58" i="23"/>
  <c r="I58" i="23"/>
  <c r="G58" i="23"/>
  <c r="Q56" i="23"/>
  <c r="O56" i="23"/>
  <c r="K56" i="23"/>
  <c r="M56" i="23"/>
  <c r="I56" i="23"/>
  <c r="G56" i="23"/>
  <c r="Q54" i="23"/>
  <c r="O54" i="23"/>
  <c r="M54" i="23"/>
  <c r="K54" i="23"/>
  <c r="I54" i="23"/>
  <c r="G54" i="23"/>
  <c r="Q52" i="23"/>
  <c r="O52" i="23"/>
  <c r="M52" i="23"/>
  <c r="K52" i="23"/>
  <c r="G52" i="23"/>
  <c r="I52" i="23"/>
  <c r="Q50" i="23"/>
  <c r="O50" i="23"/>
  <c r="M50" i="23"/>
  <c r="K50" i="23"/>
  <c r="I50" i="23"/>
  <c r="G50" i="23"/>
  <c r="Q48" i="23"/>
  <c r="O48" i="23"/>
  <c r="M48" i="23"/>
  <c r="K48" i="23"/>
  <c r="I48" i="23"/>
  <c r="G48" i="23"/>
  <c r="Q46" i="23"/>
  <c r="O46" i="23"/>
  <c r="M46" i="23"/>
  <c r="K46" i="23"/>
  <c r="I46" i="23"/>
  <c r="G46" i="23"/>
  <c r="Q44" i="23"/>
  <c r="O44" i="23"/>
  <c r="K44" i="23"/>
  <c r="M44" i="23"/>
  <c r="G44" i="23"/>
  <c r="I44" i="23"/>
  <c r="O42" i="23"/>
  <c r="Q42" i="23"/>
  <c r="M42" i="23"/>
  <c r="K42" i="23"/>
  <c r="I42" i="23"/>
  <c r="G42" i="23"/>
  <c r="Q40" i="23"/>
  <c r="O40" i="23"/>
  <c r="K40" i="23"/>
  <c r="M40" i="23"/>
  <c r="I40" i="23"/>
  <c r="G40" i="23"/>
  <c r="Q38" i="23"/>
  <c r="O38" i="23"/>
  <c r="M38" i="23"/>
  <c r="K38" i="23"/>
  <c r="I38" i="23"/>
  <c r="G38" i="23"/>
  <c r="Q36" i="23"/>
  <c r="O36" i="23"/>
  <c r="M36" i="23"/>
  <c r="K36" i="23"/>
  <c r="G36" i="23"/>
  <c r="I36" i="23"/>
  <c r="Q34" i="23"/>
  <c r="O34" i="23"/>
  <c r="M34" i="23"/>
  <c r="K34" i="23"/>
  <c r="I34" i="23"/>
  <c r="G34" i="23"/>
  <c r="Q32" i="23"/>
  <c r="O32" i="23"/>
  <c r="M32" i="23"/>
  <c r="K32" i="23"/>
  <c r="I32" i="23"/>
  <c r="G32" i="23"/>
  <c r="Q30" i="23"/>
  <c r="O30" i="23"/>
  <c r="M30" i="23"/>
  <c r="K30" i="23"/>
  <c r="I30" i="23"/>
  <c r="G30" i="23"/>
  <c r="Q28" i="23"/>
  <c r="O28" i="23"/>
  <c r="K28" i="23"/>
  <c r="G28" i="23"/>
  <c r="I28" i="23"/>
  <c r="M28" i="23"/>
  <c r="Q26" i="23"/>
  <c r="O26" i="23"/>
  <c r="M26" i="23"/>
  <c r="K26" i="23"/>
  <c r="I26" i="23"/>
  <c r="G26" i="23"/>
  <c r="Q24" i="23"/>
  <c r="O24" i="23"/>
  <c r="K24" i="23"/>
  <c r="M24" i="23"/>
  <c r="I24" i="23"/>
  <c r="G24" i="23"/>
  <c r="Q22" i="23"/>
  <c r="O22" i="23"/>
  <c r="M22" i="23"/>
  <c r="K22" i="23"/>
  <c r="I22" i="23"/>
  <c r="G22" i="23"/>
  <c r="O20" i="23"/>
  <c r="Q20" i="23"/>
  <c r="M20" i="23"/>
  <c r="K20" i="23"/>
  <c r="G20" i="23"/>
  <c r="I20" i="23"/>
  <c r="Q18" i="23"/>
  <c r="O18" i="23"/>
  <c r="M18" i="23"/>
  <c r="K18" i="23"/>
  <c r="I18" i="23"/>
  <c r="G18" i="23"/>
  <c r="Q16" i="23"/>
  <c r="O16" i="23"/>
  <c r="M16" i="23"/>
  <c r="K16" i="23"/>
  <c r="I16" i="23"/>
  <c r="G16" i="23"/>
  <c r="Q14" i="23"/>
  <c r="O14" i="23"/>
  <c r="M14" i="23"/>
  <c r="K14" i="23"/>
  <c r="I14" i="23"/>
  <c r="G14" i="23"/>
  <c r="Q12" i="23"/>
  <c r="O12" i="23"/>
  <c r="K12" i="23"/>
  <c r="G12" i="23"/>
  <c r="M12" i="23"/>
  <c r="I12" i="23"/>
  <c r="O10" i="23"/>
  <c r="Q10" i="23"/>
  <c r="M10" i="23"/>
  <c r="K10" i="23"/>
  <c r="I10" i="23"/>
  <c r="G10" i="23"/>
  <c r="Q8" i="23"/>
  <c r="O8" i="23"/>
  <c r="K8" i="23"/>
  <c r="M8" i="23"/>
  <c r="I8" i="23"/>
  <c r="G8" i="23"/>
  <c r="O267" i="25"/>
  <c r="Q267" i="25"/>
  <c r="M267" i="25"/>
  <c r="K267" i="25"/>
  <c r="I267" i="25"/>
  <c r="G267" i="25"/>
  <c r="Q265" i="25"/>
  <c r="O265" i="25"/>
  <c r="M265" i="25"/>
  <c r="K265" i="25"/>
  <c r="G265" i="25"/>
  <c r="I265" i="25"/>
  <c r="O263" i="25"/>
  <c r="Q263" i="25"/>
  <c r="M263" i="25"/>
  <c r="K263" i="25"/>
  <c r="I263" i="25"/>
  <c r="G263" i="25"/>
  <c r="Q261" i="25"/>
  <c r="O261" i="25"/>
  <c r="M261" i="25"/>
  <c r="K261" i="25"/>
  <c r="I261" i="25"/>
  <c r="G261" i="25"/>
  <c r="Q259" i="25"/>
  <c r="O259" i="25"/>
  <c r="M259" i="25"/>
  <c r="I259" i="25"/>
  <c r="K259" i="25"/>
  <c r="G259" i="25"/>
  <c r="Q257" i="25"/>
  <c r="O257" i="25"/>
  <c r="M257" i="25"/>
  <c r="K257" i="25"/>
  <c r="G257" i="25"/>
  <c r="I257" i="25"/>
  <c r="Q255" i="25"/>
  <c r="O255" i="25"/>
  <c r="M255" i="25"/>
  <c r="K255" i="25"/>
  <c r="I255" i="25"/>
  <c r="G255" i="25"/>
  <c r="Q253" i="25"/>
  <c r="O253" i="25"/>
  <c r="M253" i="25"/>
  <c r="K253" i="25"/>
  <c r="I253" i="25"/>
  <c r="G253" i="25"/>
  <c r="O251" i="25"/>
  <c r="Q251" i="25"/>
  <c r="M251" i="25"/>
  <c r="K251" i="25"/>
  <c r="I251" i="25"/>
  <c r="G251" i="25"/>
  <c r="Q249" i="25"/>
  <c r="M249" i="25"/>
  <c r="K249" i="25"/>
  <c r="O249" i="25"/>
  <c r="G249" i="25"/>
  <c r="I249" i="25"/>
  <c r="O247" i="25"/>
  <c r="Q247" i="25"/>
  <c r="M247" i="25"/>
  <c r="K247" i="25"/>
  <c r="I247" i="25"/>
  <c r="G247" i="25"/>
  <c r="Q245" i="25"/>
  <c r="O245" i="25"/>
  <c r="M245" i="25"/>
  <c r="K245" i="25"/>
  <c r="I245" i="25"/>
  <c r="G245" i="25"/>
  <c r="Q243" i="25"/>
  <c r="O243" i="25"/>
  <c r="M243" i="25"/>
  <c r="I243" i="25"/>
  <c r="K243" i="25"/>
  <c r="G243" i="25"/>
  <c r="Q241" i="25"/>
  <c r="O241" i="25"/>
  <c r="M241" i="25"/>
  <c r="K241" i="25"/>
  <c r="G241" i="25"/>
  <c r="I241" i="25"/>
  <c r="Q239" i="25"/>
  <c r="O239" i="25"/>
  <c r="M239" i="25"/>
  <c r="K239" i="25"/>
  <c r="I239" i="25"/>
  <c r="G239" i="25"/>
  <c r="Q237" i="25"/>
  <c r="O237" i="25"/>
  <c r="M237" i="25"/>
  <c r="I237" i="25"/>
  <c r="G237" i="25"/>
  <c r="K237" i="25"/>
  <c r="O235" i="25"/>
  <c r="Q235" i="25"/>
  <c r="M235" i="25"/>
  <c r="K235" i="25"/>
  <c r="I235" i="25"/>
  <c r="G235" i="25"/>
  <c r="Q233" i="25"/>
  <c r="M233" i="25"/>
  <c r="O233" i="25"/>
  <c r="K233" i="25"/>
  <c r="G233" i="25"/>
  <c r="I233" i="25"/>
  <c r="O231" i="25"/>
  <c r="Q231" i="25"/>
  <c r="M231" i="25"/>
  <c r="K231" i="25"/>
  <c r="I231" i="25"/>
  <c r="G231" i="25"/>
  <c r="Q229" i="25"/>
  <c r="O229" i="25"/>
  <c r="M229" i="25"/>
  <c r="K229" i="25"/>
  <c r="I229" i="25"/>
  <c r="G229" i="25"/>
  <c r="Q227" i="25"/>
  <c r="O227" i="25"/>
  <c r="M227" i="25"/>
  <c r="I227" i="25"/>
  <c r="K227" i="25"/>
  <c r="G227" i="25"/>
  <c r="Q225" i="25"/>
  <c r="O225" i="25"/>
  <c r="M225" i="25"/>
  <c r="K225" i="25"/>
  <c r="G225" i="25"/>
  <c r="I225" i="25"/>
  <c r="Q223" i="25"/>
  <c r="O223" i="25"/>
  <c r="M223" i="25"/>
  <c r="K223" i="25"/>
  <c r="I223" i="25"/>
  <c r="G223" i="25"/>
  <c r="Q221" i="25"/>
  <c r="O221" i="25"/>
  <c r="M221" i="25"/>
  <c r="I221" i="25"/>
  <c r="G221" i="25"/>
  <c r="K221" i="25"/>
  <c r="O219" i="25"/>
  <c r="Q219" i="25"/>
  <c r="M219" i="25"/>
  <c r="K219" i="25"/>
  <c r="I219" i="25"/>
  <c r="G219" i="25"/>
  <c r="Q217" i="25"/>
  <c r="M217" i="25"/>
  <c r="O217" i="25"/>
  <c r="K217" i="25"/>
  <c r="G217" i="25"/>
  <c r="I217" i="25"/>
  <c r="O215" i="25"/>
  <c r="Q215" i="25"/>
  <c r="M215" i="25"/>
  <c r="K215" i="25"/>
  <c r="I215" i="25"/>
  <c r="G215" i="25"/>
  <c r="Q213" i="25"/>
  <c r="O213" i="25"/>
  <c r="M213" i="25"/>
  <c r="K213" i="25"/>
  <c r="I213" i="25"/>
  <c r="G213" i="25"/>
  <c r="Q211" i="25"/>
  <c r="O211" i="25"/>
  <c r="M211" i="25"/>
  <c r="I211" i="25"/>
  <c r="K211" i="25"/>
  <c r="G211" i="25"/>
  <c r="Q209" i="25"/>
  <c r="O209" i="25"/>
  <c r="M209" i="25"/>
  <c r="K209" i="25"/>
  <c r="G209" i="25"/>
  <c r="I209" i="25"/>
  <c r="Q207" i="25"/>
  <c r="O207" i="25"/>
  <c r="M207" i="25"/>
  <c r="K207" i="25"/>
  <c r="I207" i="25"/>
  <c r="G207" i="25"/>
  <c r="Q205" i="25"/>
  <c r="O205" i="25"/>
  <c r="M205" i="25"/>
  <c r="K205" i="25"/>
  <c r="I205" i="25"/>
  <c r="G205" i="25"/>
  <c r="O203" i="25"/>
  <c r="Q203" i="25"/>
  <c r="M203" i="25"/>
  <c r="K203" i="25"/>
  <c r="I203" i="25"/>
  <c r="G203" i="25"/>
  <c r="Q201" i="25"/>
  <c r="O201" i="25"/>
  <c r="M201" i="25"/>
  <c r="K201" i="25"/>
  <c r="G201" i="25"/>
  <c r="I201" i="25"/>
  <c r="O199" i="25"/>
  <c r="Q199" i="25"/>
  <c r="M199" i="25"/>
  <c r="K199" i="25"/>
  <c r="I199" i="25"/>
  <c r="G199" i="25"/>
  <c r="Q197" i="25"/>
  <c r="O197" i="25"/>
  <c r="M197" i="25"/>
  <c r="K197" i="25"/>
  <c r="I197" i="25"/>
  <c r="G197" i="25"/>
  <c r="Q195" i="25"/>
  <c r="O195" i="25"/>
  <c r="M195" i="25"/>
  <c r="I195" i="25"/>
  <c r="K195" i="25"/>
  <c r="G195" i="25"/>
  <c r="Q193" i="25"/>
  <c r="O193" i="25"/>
  <c r="M193" i="25"/>
  <c r="K193" i="25"/>
  <c r="G193" i="25"/>
  <c r="I193" i="25"/>
  <c r="Q191" i="25"/>
  <c r="O191" i="25"/>
  <c r="M191" i="25"/>
  <c r="K191" i="25"/>
  <c r="I191" i="25"/>
  <c r="G191" i="25"/>
  <c r="Q189" i="25"/>
  <c r="O189" i="25"/>
  <c r="M189" i="25"/>
  <c r="K189" i="25"/>
  <c r="I189" i="25"/>
  <c r="G189" i="25"/>
  <c r="O187" i="25"/>
  <c r="Q187" i="25"/>
  <c r="M187" i="25"/>
  <c r="K187" i="25"/>
  <c r="I187" i="25"/>
  <c r="G187" i="25"/>
  <c r="Q185" i="25"/>
  <c r="M185" i="25"/>
  <c r="K185" i="25"/>
  <c r="O185" i="25"/>
  <c r="G185" i="25"/>
  <c r="I185" i="25"/>
  <c r="O183" i="25"/>
  <c r="Q183" i="25"/>
  <c r="M183" i="25"/>
  <c r="K183" i="25"/>
  <c r="I183" i="25"/>
  <c r="G183" i="25"/>
  <c r="Q181" i="25"/>
  <c r="O181" i="25"/>
  <c r="M181" i="25"/>
  <c r="K181" i="25"/>
  <c r="I181" i="25"/>
  <c r="G181" i="25"/>
  <c r="Q179" i="25"/>
  <c r="O179" i="25"/>
  <c r="M179" i="25"/>
  <c r="I179" i="25"/>
  <c r="K179" i="25"/>
  <c r="G179" i="25"/>
  <c r="Q177" i="25"/>
  <c r="O177" i="25"/>
  <c r="M177" i="25"/>
  <c r="K177" i="25"/>
  <c r="G177" i="25"/>
  <c r="I177" i="25"/>
  <c r="Q175" i="25"/>
  <c r="O175" i="25"/>
  <c r="M175" i="25"/>
  <c r="K175" i="25"/>
  <c r="I175" i="25"/>
  <c r="G175" i="25"/>
  <c r="Q173" i="25"/>
  <c r="O173" i="25"/>
  <c r="M173" i="25"/>
  <c r="I173" i="25"/>
  <c r="G173" i="25"/>
  <c r="K173" i="25"/>
  <c r="O171" i="25"/>
  <c r="Q171" i="25"/>
  <c r="M171" i="25"/>
  <c r="K171" i="25"/>
  <c r="I171" i="25"/>
  <c r="G171" i="25"/>
  <c r="Q169" i="25"/>
  <c r="M169" i="25"/>
  <c r="O169" i="25"/>
  <c r="K169" i="25"/>
  <c r="G169" i="25"/>
  <c r="I169" i="25"/>
  <c r="O167" i="25"/>
  <c r="Q167" i="25"/>
  <c r="M167" i="25"/>
  <c r="K167" i="25"/>
  <c r="I167" i="25"/>
  <c r="G167" i="25"/>
  <c r="Q165" i="25"/>
  <c r="O165" i="25"/>
  <c r="M165" i="25"/>
  <c r="K165" i="25"/>
  <c r="I165" i="25"/>
  <c r="G165" i="25"/>
  <c r="Q163" i="25"/>
  <c r="O163" i="25"/>
  <c r="M163" i="25"/>
  <c r="I163" i="25"/>
  <c r="K163" i="25"/>
  <c r="G163" i="25"/>
  <c r="Q161" i="25"/>
  <c r="O161" i="25"/>
  <c r="M161" i="25"/>
  <c r="K161" i="25"/>
  <c r="G161" i="25"/>
  <c r="I161" i="25"/>
  <c r="Q159" i="25"/>
  <c r="O159" i="25"/>
  <c r="M159" i="25"/>
  <c r="K159" i="25"/>
  <c r="I159" i="25"/>
  <c r="G159" i="25"/>
  <c r="Q157" i="25"/>
  <c r="O157" i="25"/>
  <c r="M157" i="25"/>
  <c r="I157" i="25"/>
  <c r="G157" i="25"/>
  <c r="K157" i="25"/>
  <c r="O155" i="25"/>
  <c r="Q155" i="25"/>
  <c r="M155" i="25"/>
  <c r="K155" i="25"/>
  <c r="I155" i="25"/>
  <c r="G155" i="25"/>
  <c r="Q153" i="25"/>
  <c r="M153" i="25"/>
  <c r="O153" i="25"/>
  <c r="K153" i="25"/>
  <c r="G153" i="25"/>
  <c r="I153" i="25"/>
  <c r="O151" i="25"/>
  <c r="Q151" i="25"/>
  <c r="M151" i="25"/>
  <c r="K151" i="25"/>
  <c r="I151" i="25"/>
  <c r="G151" i="25"/>
  <c r="Q149" i="25"/>
  <c r="O149" i="25"/>
  <c r="M149" i="25"/>
  <c r="K149" i="25"/>
  <c r="I149" i="25"/>
  <c r="G149" i="25"/>
  <c r="Q147" i="25"/>
  <c r="O147" i="25"/>
  <c r="M147" i="25"/>
  <c r="I147" i="25"/>
  <c r="K147" i="25"/>
  <c r="G147" i="25"/>
  <c r="Q145" i="25"/>
  <c r="O145" i="25"/>
  <c r="M145" i="25"/>
  <c r="K145" i="25"/>
  <c r="G145" i="25"/>
  <c r="I145" i="25"/>
  <c r="Q143" i="25"/>
  <c r="O143" i="25"/>
  <c r="M143" i="25"/>
  <c r="K143" i="25"/>
  <c r="I143" i="25"/>
  <c r="G143" i="25"/>
  <c r="Q141" i="25"/>
  <c r="O141" i="25"/>
  <c r="M141" i="25"/>
  <c r="K141" i="25"/>
  <c r="I141" i="25"/>
  <c r="G141" i="25"/>
  <c r="O139" i="25"/>
  <c r="Q139" i="25"/>
  <c r="M139" i="25"/>
  <c r="K139" i="25"/>
  <c r="I139" i="25"/>
  <c r="G139" i="25"/>
  <c r="Q137" i="25"/>
  <c r="O137" i="25"/>
  <c r="M137" i="25"/>
  <c r="K137" i="25"/>
  <c r="G137" i="25"/>
  <c r="I137" i="25"/>
  <c r="O135" i="25"/>
  <c r="Q135" i="25"/>
  <c r="M135" i="25"/>
  <c r="K135" i="25"/>
  <c r="I135" i="25"/>
  <c r="G135" i="25"/>
  <c r="Q133" i="25"/>
  <c r="O133" i="25"/>
  <c r="M133" i="25"/>
  <c r="K133" i="25"/>
  <c r="I133" i="25"/>
  <c r="G133" i="25"/>
  <c r="Q131" i="25"/>
  <c r="O131" i="25"/>
  <c r="M131" i="25"/>
  <c r="I131" i="25"/>
  <c r="K131" i="25"/>
  <c r="G131" i="25"/>
  <c r="Q129" i="25"/>
  <c r="O129" i="25"/>
  <c r="M129" i="25"/>
  <c r="K129" i="25"/>
  <c r="G129" i="25"/>
  <c r="I129" i="25"/>
  <c r="Q127" i="25"/>
  <c r="O127" i="25"/>
  <c r="M127" i="25"/>
  <c r="K127" i="25"/>
  <c r="I127" i="25"/>
  <c r="G127" i="25"/>
  <c r="Q125" i="25"/>
  <c r="O125" i="25"/>
  <c r="M125" i="25"/>
  <c r="K125" i="25"/>
  <c r="I125" i="25"/>
  <c r="G125" i="25"/>
  <c r="O123" i="25"/>
  <c r="Q123" i="25"/>
  <c r="M123" i="25"/>
  <c r="K123" i="25"/>
  <c r="I123" i="25"/>
  <c r="G123" i="25"/>
  <c r="Q121" i="25"/>
  <c r="M121" i="25"/>
  <c r="K121" i="25"/>
  <c r="O121" i="25"/>
  <c r="G121" i="25"/>
  <c r="I121" i="25"/>
  <c r="O119" i="25"/>
  <c r="Q119" i="25"/>
  <c r="M119" i="25"/>
  <c r="K119" i="25"/>
  <c r="I119" i="25"/>
  <c r="G119" i="25"/>
  <c r="Q117" i="25"/>
  <c r="O117" i="25"/>
  <c r="M117" i="25"/>
  <c r="K117" i="25"/>
  <c r="I117" i="25"/>
  <c r="G117" i="25"/>
  <c r="Q115" i="25"/>
  <c r="O115" i="25"/>
  <c r="M115" i="25"/>
  <c r="I115" i="25"/>
  <c r="G115" i="25"/>
  <c r="K115" i="25"/>
  <c r="Q113" i="25"/>
  <c r="O113" i="25"/>
  <c r="M113" i="25"/>
  <c r="K113" i="25"/>
  <c r="G113" i="25"/>
  <c r="I113" i="25"/>
  <c r="Q111" i="25"/>
  <c r="O111" i="25"/>
  <c r="M111" i="25"/>
  <c r="K111" i="25"/>
  <c r="I111" i="25"/>
  <c r="G111" i="25"/>
  <c r="Q109" i="25"/>
  <c r="O109" i="25"/>
  <c r="M109" i="25"/>
  <c r="I109" i="25"/>
  <c r="G109" i="25"/>
  <c r="K109" i="25"/>
  <c r="O107" i="25"/>
  <c r="Q107" i="25"/>
  <c r="M107" i="25"/>
  <c r="K107" i="25"/>
  <c r="I107" i="25"/>
  <c r="G107" i="25"/>
  <c r="Q105" i="25"/>
  <c r="M105" i="25"/>
  <c r="O105" i="25"/>
  <c r="K105" i="25"/>
  <c r="G105" i="25"/>
  <c r="I105" i="25"/>
  <c r="O103" i="25"/>
  <c r="Q103" i="25"/>
  <c r="M103" i="25"/>
  <c r="K103" i="25"/>
  <c r="I103" i="25"/>
  <c r="G103" i="25"/>
  <c r="Q101" i="25"/>
  <c r="O101" i="25"/>
  <c r="M101" i="25"/>
  <c r="K101" i="25"/>
  <c r="I101" i="25"/>
  <c r="G101" i="25"/>
  <c r="Q99" i="25"/>
  <c r="O99" i="25"/>
  <c r="M99" i="25"/>
  <c r="I99" i="25"/>
  <c r="K99" i="25"/>
  <c r="G99" i="25"/>
  <c r="Q97" i="25"/>
  <c r="O97" i="25"/>
  <c r="M97" i="25"/>
  <c r="K97" i="25"/>
  <c r="G97" i="25"/>
  <c r="I97" i="25"/>
  <c r="Q95" i="25"/>
  <c r="O95" i="25"/>
  <c r="M95" i="25"/>
  <c r="K95" i="25"/>
  <c r="I95" i="25"/>
  <c r="G95" i="25"/>
  <c r="Q93" i="25"/>
  <c r="O93" i="25"/>
  <c r="M93" i="25"/>
  <c r="I93" i="25"/>
  <c r="G93" i="25"/>
  <c r="K93" i="25"/>
  <c r="O91" i="25"/>
  <c r="M91" i="25"/>
  <c r="K91" i="25"/>
  <c r="Q91" i="25"/>
  <c r="I91" i="25"/>
  <c r="G91" i="25"/>
  <c r="Q89" i="25"/>
  <c r="M89" i="25"/>
  <c r="O89" i="25"/>
  <c r="K89" i="25"/>
  <c r="G89" i="25"/>
  <c r="I89" i="25"/>
  <c r="O87" i="25"/>
  <c r="Q87" i="25"/>
  <c r="M87" i="25"/>
  <c r="K87" i="25"/>
  <c r="I87" i="25"/>
  <c r="G87" i="25"/>
  <c r="Q85" i="25"/>
  <c r="O85" i="25"/>
  <c r="M85" i="25"/>
  <c r="K85" i="25"/>
  <c r="I85" i="25"/>
  <c r="G85" i="25"/>
  <c r="Q83" i="25"/>
  <c r="O83" i="25"/>
  <c r="M83" i="25"/>
  <c r="I83" i="25"/>
  <c r="K83" i="25"/>
  <c r="G83" i="25"/>
  <c r="Q81" i="25"/>
  <c r="O81" i="25"/>
  <c r="M81" i="25"/>
  <c r="K81" i="25"/>
  <c r="G81" i="25"/>
  <c r="I81" i="25"/>
  <c r="Q79" i="25"/>
  <c r="O79" i="25"/>
  <c r="M79" i="25"/>
  <c r="K79" i="25"/>
  <c r="I79" i="25"/>
  <c r="G79" i="25"/>
  <c r="Q77" i="25"/>
  <c r="O77" i="25"/>
  <c r="M77" i="25"/>
  <c r="K77" i="25"/>
  <c r="I77" i="25"/>
  <c r="G77" i="25"/>
  <c r="O75" i="25"/>
  <c r="Q75" i="25"/>
  <c r="M75" i="25"/>
  <c r="I75" i="25"/>
  <c r="K75" i="25"/>
  <c r="G75" i="25"/>
  <c r="Q73" i="25"/>
  <c r="O73" i="25"/>
  <c r="M73" i="25"/>
  <c r="K73" i="25"/>
  <c r="G73" i="25"/>
  <c r="I73" i="25"/>
  <c r="O71" i="25"/>
  <c r="Q71" i="25"/>
  <c r="M71" i="25"/>
  <c r="K71" i="25"/>
  <c r="I71" i="25"/>
  <c r="G71" i="25"/>
  <c r="Q69" i="25"/>
  <c r="O69" i="25"/>
  <c r="M69" i="25"/>
  <c r="K69" i="25"/>
  <c r="I69" i="25"/>
  <c r="G69" i="25"/>
  <c r="Q67" i="25"/>
  <c r="O67" i="25"/>
  <c r="M67" i="25"/>
  <c r="I67" i="25"/>
  <c r="K67" i="25"/>
  <c r="G67" i="25"/>
  <c r="Q65" i="25"/>
  <c r="O65" i="25"/>
  <c r="M65" i="25"/>
  <c r="K65" i="25"/>
  <c r="G65" i="25"/>
  <c r="I65" i="25"/>
  <c r="Q63" i="25"/>
  <c r="O63" i="25"/>
  <c r="M63" i="25"/>
  <c r="K63" i="25"/>
  <c r="I63" i="25"/>
  <c r="G63" i="25"/>
  <c r="Q61" i="25"/>
  <c r="O61" i="25"/>
  <c r="M61" i="25"/>
  <c r="K61" i="25"/>
  <c r="I61" i="25"/>
  <c r="G61" i="25"/>
  <c r="O59" i="25"/>
  <c r="Q59" i="25"/>
  <c r="M59" i="25"/>
  <c r="I59" i="25"/>
  <c r="K59" i="25"/>
  <c r="G59" i="25"/>
  <c r="Q57" i="25"/>
  <c r="M57" i="25"/>
  <c r="K57" i="25"/>
  <c r="O57" i="25"/>
  <c r="G57" i="25"/>
  <c r="I57" i="25"/>
  <c r="Q55" i="25"/>
  <c r="O55" i="25"/>
  <c r="M55" i="25"/>
  <c r="K55" i="25"/>
  <c r="I55" i="25"/>
  <c r="G55" i="25"/>
  <c r="Q53" i="25"/>
  <c r="O53" i="25"/>
  <c r="M53" i="25"/>
  <c r="K53" i="25"/>
  <c r="I53" i="25"/>
  <c r="G53" i="25"/>
  <c r="Q51" i="25"/>
  <c r="O51" i="25"/>
  <c r="M51" i="25"/>
  <c r="I51" i="25"/>
  <c r="K51" i="25"/>
  <c r="G51" i="25"/>
  <c r="Q49" i="25"/>
  <c r="O49" i="25"/>
  <c r="M49" i="25"/>
  <c r="K49" i="25"/>
  <c r="G49" i="25"/>
  <c r="I49" i="25"/>
  <c r="Q47" i="25"/>
  <c r="O47" i="25"/>
  <c r="M47" i="25"/>
  <c r="K47" i="25"/>
  <c r="I47" i="25"/>
  <c r="G47" i="25"/>
  <c r="Q45" i="25"/>
  <c r="O45" i="25"/>
  <c r="M45" i="25"/>
  <c r="K45" i="25"/>
  <c r="I45" i="25"/>
  <c r="G45" i="25"/>
  <c r="Q43" i="25"/>
  <c r="O43" i="25"/>
  <c r="M43" i="25"/>
  <c r="I43" i="25"/>
  <c r="K43" i="25"/>
  <c r="G43" i="25"/>
  <c r="Q41" i="25"/>
  <c r="M41" i="25"/>
  <c r="K41" i="25"/>
  <c r="O41" i="25"/>
  <c r="G41" i="25"/>
  <c r="I41" i="25"/>
  <c r="Q39" i="25"/>
  <c r="O39" i="25"/>
  <c r="M39" i="25"/>
  <c r="K39" i="25"/>
  <c r="I39" i="25"/>
  <c r="G39" i="25"/>
  <c r="Q37" i="25"/>
  <c r="O37" i="25"/>
  <c r="M37" i="25"/>
  <c r="K37" i="25"/>
  <c r="I37" i="25"/>
  <c r="G37" i="25"/>
  <c r="Q35" i="25"/>
  <c r="O35" i="25"/>
  <c r="M35" i="25"/>
  <c r="I35" i="25"/>
  <c r="K35" i="25"/>
  <c r="G35" i="25"/>
  <c r="Q33" i="25"/>
  <c r="O33" i="25"/>
  <c r="M33" i="25"/>
  <c r="K33" i="25"/>
  <c r="G33" i="25"/>
  <c r="I33" i="25"/>
  <c r="Q31" i="25"/>
  <c r="O31" i="25"/>
  <c r="M31" i="25"/>
  <c r="K31" i="25"/>
  <c r="I31" i="25"/>
  <c r="G31" i="25"/>
  <c r="Q29" i="25"/>
  <c r="O29" i="25"/>
  <c r="M29" i="25"/>
  <c r="K29" i="25"/>
  <c r="I29" i="25"/>
  <c r="G29" i="25"/>
  <c r="Q27" i="25"/>
  <c r="O27" i="25"/>
  <c r="M27" i="25"/>
  <c r="I27" i="25"/>
  <c r="K27" i="25"/>
  <c r="G27" i="25"/>
  <c r="Q25" i="25"/>
  <c r="M25" i="25"/>
  <c r="O25" i="25"/>
  <c r="K25" i="25"/>
  <c r="G25" i="25"/>
  <c r="I25" i="25"/>
  <c r="Q23" i="25"/>
  <c r="O23" i="25"/>
  <c r="M23" i="25"/>
  <c r="K23" i="25"/>
  <c r="I23" i="25"/>
  <c r="G23" i="25"/>
  <c r="Q21" i="25"/>
  <c r="O21" i="25"/>
  <c r="M21" i="25"/>
  <c r="K21" i="25"/>
  <c r="I21" i="25"/>
  <c r="G21" i="25"/>
  <c r="Q19" i="25"/>
  <c r="O19" i="25"/>
  <c r="M19" i="25"/>
  <c r="I19" i="25"/>
  <c r="K19" i="25"/>
  <c r="G19" i="25"/>
  <c r="Q17" i="25"/>
  <c r="O17" i="25"/>
  <c r="M17" i="25"/>
  <c r="K17" i="25"/>
  <c r="G17" i="25"/>
  <c r="I17" i="25"/>
  <c r="Q15" i="25"/>
  <c r="O15" i="25"/>
  <c r="M15" i="25"/>
  <c r="K15" i="25"/>
  <c r="I15" i="25"/>
  <c r="G15" i="25"/>
  <c r="Q13" i="25"/>
  <c r="O13" i="25"/>
  <c r="M13" i="25"/>
  <c r="K13" i="25"/>
  <c r="I13" i="25"/>
  <c r="G13" i="25"/>
  <c r="O11" i="25"/>
  <c r="Q11" i="25"/>
  <c r="M11" i="25"/>
  <c r="I11" i="25"/>
  <c r="K11" i="25"/>
  <c r="G11" i="25"/>
  <c r="Q9" i="25"/>
  <c r="O9" i="25"/>
  <c r="M9" i="25"/>
  <c r="K9" i="25"/>
  <c r="G9" i="25"/>
  <c r="I9" i="25"/>
  <c r="Q266" i="27"/>
  <c r="O266" i="27"/>
  <c r="M266" i="27"/>
  <c r="K266" i="27"/>
  <c r="I266" i="27"/>
  <c r="G266" i="27"/>
  <c r="Q264" i="27"/>
  <c r="O264" i="27"/>
  <c r="M264" i="27"/>
  <c r="K264" i="27"/>
  <c r="I264" i="27"/>
  <c r="G264" i="27"/>
  <c r="Q262" i="27"/>
  <c r="O262" i="27"/>
  <c r="M262" i="27"/>
  <c r="K262" i="27"/>
  <c r="I262" i="27"/>
  <c r="G262" i="27"/>
  <c r="Q260" i="27"/>
  <c r="O260" i="27"/>
  <c r="K260" i="27"/>
  <c r="G260" i="27"/>
  <c r="M260" i="27"/>
  <c r="I260" i="27"/>
  <c r="Q258" i="27"/>
  <c r="O258" i="27"/>
  <c r="M258" i="27"/>
  <c r="K258" i="27"/>
  <c r="I258" i="27"/>
  <c r="G258" i="27"/>
  <c r="Q256" i="27"/>
  <c r="O256" i="27"/>
  <c r="M256" i="27"/>
  <c r="K256" i="27"/>
  <c r="I256" i="27"/>
  <c r="G256" i="27"/>
  <c r="Q254" i="27"/>
  <c r="O254" i="27"/>
  <c r="M254" i="27"/>
  <c r="K254" i="27"/>
  <c r="I254" i="27"/>
  <c r="G254" i="27"/>
  <c r="Q252" i="27"/>
  <c r="O252" i="27"/>
  <c r="M252" i="27"/>
  <c r="K252" i="27"/>
  <c r="G252" i="27"/>
  <c r="I252" i="27"/>
  <c r="Q250" i="27"/>
  <c r="O250" i="27"/>
  <c r="M250" i="27"/>
  <c r="K250" i="27"/>
  <c r="I250" i="27"/>
  <c r="G250" i="27"/>
  <c r="Q248" i="27"/>
  <c r="O248" i="27"/>
  <c r="M248" i="27"/>
  <c r="K248" i="27"/>
  <c r="I248" i="27"/>
  <c r="G248" i="27"/>
  <c r="Q246" i="27"/>
  <c r="O246" i="27"/>
  <c r="M246" i="27"/>
  <c r="K246" i="27"/>
  <c r="I246" i="27"/>
  <c r="G246" i="27"/>
  <c r="Q244" i="27"/>
  <c r="O244" i="27"/>
  <c r="K244" i="27"/>
  <c r="G244" i="27"/>
  <c r="M244" i="27"/>
  <c r="I244" i="27"/>
  <c r="Q242" i="27"/>
  <c r="O242" i="27"/>
  <c r="M242" i="27"/>
  <c r="K242" i="27"/>
  <c r="I242" i="27"/>
  <c r="G242" i="27"/>
  <c r="Q240" i="27"/>
  <c r="O240" i="27"/>
  <c r="M240" i="27"/>
  <c r="K240" i="27"/>
  <c r="I240" i="27"/>
  <c r="G240" i="27"/>
  <c r="Q238" i="27"/>
  <c r="O238" i="27"/>
  <c r="M238" i="27"/>
  <c r="K238" i="27"/>
  <c r="I238" i="27"/>
  <c r="G238" i="27"/>
  <c r="Q236" i="27"/>
  <c r="O236" i="27"/>
  <c r="M236" i="27"/>
  <c r="K236" i="27"/>
  <c r="G236" i="27"/>
  <c r="I236" i="27"/>
  <c r="Q234" i="27"/>
  <c r="O234" i="27"/>
  <c r="M234" i="27"/>
  <c r="K234" i="27"/>
  <c r="I234" i="27"/>
  <c r="G234" i="27"/>
  <c r="Q232" i="27"/>
  <c r="O232" i="27"/>
  <c r="M232" i="27"/>
  <c r="K232" i="27"/>
  <c r="I232" i="27"/>
  <c r="G232" i="27"/>
  <c r="Q230" i="27"/>
  <c r="O230" i="27"/>
  <c r="M230" i="27"/>
  <c r="K230" i="27"/>
  <c r="I230" i="27"/>
  <c r="G230" i="27"/>
  <c r="Q228" i="27"/>
  <c r="O228" i="27"/>
  <c r="K228" i="27"/>
  <c r="M228" i="27"/>
  <c r="G228" i="27"/>
  <c r="I228" i="27"/>
  <c r="Q226" i="27"/>
  <c r="O226" i="27"/>
  <c r="M226" i="27"/>
  <c r="K226" i="27"/>
  <c r="I226" i="27"/>
  <c r="G226" i="27"/>
  <c r="Q224" i="27"/>
  <c r="O224" i="27"/>
  <c r="M224" i="27"/>
  <c r="K224" i="27"/>
  <c r="I224" i="27"/>
  <c r="G224" i="27"/>
  <c r="Q222" i="27"/>
  <c r="O222" i="27"/>
  <c r="M222" i="27"/>
  <c r="K222" i="27"/>
  <c r="I222" i="27"/>
  <c r="G222" i="27"/>
  <c r="Q220" i="27"/>
  <c r="O220" i="27"/>
  <c r="M220" i="27"/>
  <c r="K220" i="27"/>
  <c r="G220" i="27"/>
  <c r="I220" i="27"/>
  <c r="Q218" i="27"/>
  <c r="O218" i="27"/>
  <c r="M218" i="27"/>
  <c r="K218" i="27"/>
  <c r="I218" i="27"/>
  <c r="G218" i="27"/>
  <c r="Q216" i="27"/>
  <c r="O216" i="27"/>
  <c r="M216" i="27"/>
  <c r="K216" i="27"/>
  <c r="I216" i="27"/>
  <c r="G216" i="27"/>
  <c r="Q214" i="27"/>
  <c r="O214" i="27"/>
  <c r="M214" i="27"/>
  <c r="K214" i="27"/>
  <c r="I214" i="27"/>
  <c r="G214" i="27"/>
  <c r="Q212" i="27"/>
  <c r="O212" i="27"/>
  <c r="K212" i="27"/>
  <c r="G212" i="27"/>
  <c r="I212" i="27"/>
  <c r="M212" i="27"/>
  <c r="Q210" i="27"/>
  <c r="O210" i="27"/>
  <c r="M210" i="27"/>
  <c r="K210" i="27"/>
  <c r="I210" i="27"/>
  <c r="G210" i="27"/>
  <c r="Q208" i="27"/>
  <c r="O208" i="27"/>
  <c r="M208" i="27"/>
  <c r="K208" i="27"/>
  <c r="I208" i="27"/>
  <c r="G208" i="27"/>
  <c r="Q206" i="27"/>
  <c r="O206" i="27"/>
  <c r="M206" i="27"/>
  <c r="K206" i="27"/>
  <c r="I206" i="27"/>
  <c r="G206" i="27"/>
  <c r="Q204" i="27"/>
  <c r="O204" i="27"/>
  <c r="M204" i="27"/>
  <c r="K204" i="27"/>
  <c r="G204" i="27"/>
  <c r="I204" i="27"/>
  <c r="Q202" i="27"/>
  <c r="O202" i="27"/>
  <c r="M202" i="27"/>
  <c r="K202" i="27"/>
  <c r="I202" i="27"/>
  <c r="G202" i="27"/>
  <c r="Q200" i="27"/>
  <c r="O200" i="27"/>
  <c r="M200" i="27"/>
  <c r="K200" i="27"/>
  <c r="I200" i="27"/>
  <c r="G200" i="27"/>
  <c r="Q198" i="27"/>
  <c r="O198" i="27"/>
  <c r="M198" i="27"/>
  <c r="K198" i="27"/>
  <c r="I198" i="27"/>
  <c r="G198" i="27"/>
  <c r="Q196" i="27"/>
  <c r="O196" i="27"/>
  <c r="K196" i="27"/>
  <c r="G196" i="27"/>
  <c r="M196" i="27"/>
  <c r="I196" i="27"/>
  <c r="Q194" i="27"/>
  <c r="O194" i="27"/>
  <c r="M194" i="27"/>
  <c r="K194" i="27"/>
  <c r="I194" i="27"/>
  <c r="G194" i="27"/>
  <c r="Q192" i="27"/>
  <c r="O192" i="27"/>
  <c r="M192" i="27"/>
  <c r="K192" i="27"/>
  <c r="I192" i="27"/>
  <c r="G192" i="27"/>
  <c r="Q190" i="27"/>
  <c r="O190" i="27"/>
  <c r="M190" i="27"/>
  <c r="K190" i="27"/>
  <c r="I190" i="27"/>
  <c r="G190" i="27"/>
  <c r="Q188" i="27"/>
  <c r="O188" i="27"/>
  <c r="M188" i="27"/>
  <c r="K188" i="27"/>
  <c r="G188" i="27"/>
  <c r="I188" i="27"/>
  <c r="Q186" i="27"/>
  <c r="O186" i="27"/>
  <c r="M186" i="27"/>
  <c r="K186" i="27"/>
  <c r="I186" i="27"/>
  <c r="G186" i="27"/>
  <c r="Q184" i="27"/>
  <c r="O184" i="27"/>
  <c r="M184" i="27"/>
  <c r="K184" i="27"/>
  <c r="I184" i="27"/>
  <c r="G184" i="27"/>
  <c r="Q182" i="27"/>
  <c r="O182" i="27"/>
  <c r="M182" i="27"/>
  <c r="K182" i="27"/>
  <c r="I182" i="27"/>
  <c r="G182" i="27"/>
  <c r="Q180" i="27"/>
  <c r="O180" i="27"/>
  <c r="K180" i="27"/>
  <c r="G180" i="27"/>
  <c r="M180" i="27"/>
  <c r="I180" i="27"/>
  <c r="Q178" i="27"/>
  <c r="O178" i="27"/>
  <c r="M178" i="27"/>
  <c r="K178" i="27"/>
  <c r="I178" i="27"/>
  <c r="G178" i="27"/>
  <c r="Q176" i="27"/>
  <c r="O176" i="27"/>
  <c r="M176" i="27"/>
  <c r="K176" i="27"/>
  <c r="I176" i="27"/>
  <c r="G176" i="27"/>
  <c r="Q174" i="27"/>
  <c r="O174" i="27"/>
  <c r="M174" i="27"/>
  <c r="K174" i="27"/>
  <c r="I174" i="27"/>
  <c r="G174" i="27"/>
  <c r="Q172" i="27"/>
  <c r="O172" i="27"/>
  <c r="M172" i="27"/>
  <c r="K172" i="27"/>
  <c r="G172" i="27"/>
  <c r="I172" i="27"/>
  <c r="Q170" i="27"/>
  <c r="O170" i="27"/>
  <c r="M170" i="27"/>
  <c r="K170" i="27"/>
  <c r="I170" i="27"/>
  <c r="G170" i="27"/>
  <c r="Q168" i="27"/>
  <c r="O168" i="27"/>
  <c r="M168" i="27"/>
  <c r="K168" i="27"/>
  <c r="I168" i="27"/>
  <c r="G168" i="27"/>
  <c r="Q166" i="27"/>
  <c r="O166" i="27"/>
  <c r="M166" i="27"/>
  <c r="K166" i="27"/>
  <c r="I166" i="27"/>
  <c r="G166" i="27"/>
  <c r="Q164" i="27"/>
  <c r="O164" i="27"/>
  <c r="K164" i="27"/>
  <c r="M164" i="27"/>
  <c r="G164" i="27"/>
  <c r="I164" i="27"/>
  <c r="Q162" i="27"/>
  <c r="O162" i="27"/>
  <c r="M162" i="27"/>
  <c r="K162" i="27"/>
  <c r="I162" i="27"/>
  <c r="G162" i="27"/>
  <c r="Q160" i="27"/>
  <c r="O160" i="27"/>
  <c r="M160" i="27"/>
  <c r="K160" i="27"/>
  <c r="I160" i="27"/>
  <c r="G160" i="27"/>
  <c r="Q158" i="27"/>
  <c r="O158" i="27"/>
  <c r="M158" i="27"/>
  <c r="K158" i="27"/>
  <c r="I158" i="27"/>
  <c r="G158" i="27"/>
  <c r="Q156" i="27"/>
  <c r="O156" i="27"/>
  <c r="M156" i="27"/>
  <c r="K156" i="27"/>
  <c r="G156" i="27"/>
  <c r="I156" i="27"/>
  <c r="Q154" i="27"/>
  <c r="O154" i="27"/>
  <c r="M154" i="27"/>
  <c r="K154" i="27"/>
  <c r="I154" i="27"/>
  <c r="G154" i="27"/>
  <c r="Q152" i="27"/>
  <c r="O152" i="27"/>
  <c r="M152" i="27"/>
  <c r="K152" i="27"/>
  <c r="I152" i="27"/>
  <c r="G152" i="27"/>
  <c r="Q150" i="27"/>
  <c r="O150" i="27"/>
  <c r="M150" i="27"/>
  <c r="K150" i="27"/>
  <c r="I150" i="27"/>
  <c r="G150" i="27"/>
  <c r="Q148" i="27"/>
  <c r="O148" i="27"/>
  <c r="K148" i="27"/>
  <c r="G148" i="27"/>
  <c r="I148" i="27"/>
  <c r="M148" i="27"/>
  <c r="Q146" i="27"/>
  <c r="O146" i="27"/>
  <c r="M146" i="27"/>
  <c r="K146" i="27"/>
  <c r="I146" i="27"/>
  <c r="G146" i="27"/>
  <c r="Q144" i="27"/>
  <c r="O144" i="27"/>
  <c r="M144" i="27"/>
  <c r="K144" i="27"/>
  <c r="I144" i="27"/>
  <c r="G144" i="27"/>
  <c r="Q142" i="27"/>
  <c r="O142" i="27"/>
  <c r="M142" i="27"/>
  <c r="K142" i="27"/>
  <c r="I142" i="27"/>
  <c r="G142" i="27"/>
  <c r="Q140" i="27"/>
  <c r="O140" i="27"/>
  <c r="M140" i="27"/>
  <c r="K140" i="27"/>
  <c r="G140" i="27"/>
  <c r="I140" i="27"/>
  <c r="Q138" i="27"/>
  <c r="O138" i="27"/>
  <c r="M138" i="27"/>
  <c r="K138" i="27"/>
  <c r="I138" i="27"/>
  <c r="G138" i="27"/>
  <c r="Q136" i="27"/>
  <c r="O136" i="27"/>
  <c r="M136" i="27"/>
  <c r="K136" i="27"/>
  <c r="I136" i="27"/>
  <c r="G136" i="27"/>
  <c r="Q134" i="27"/>
  <c r="O134" i="27"/>
  <c r="M134" i="27"/>
  <c r="K134" i="27"/>
  <c r="I134" i="27"/>
  <c r="G134" i="27"/>
  <c r="Q132" i="27"/>
  <c r="O132" i="27"/>
  <c r="K132" i="27"/>
  <c r="G132" i="27"/>
  <c r="M132" i="27"/>
  <c r="I132" i="27"/>
  <c r="Q130" i="27"/>
  <c r="O130" i="27"/>
  <c r="M130" i="27"/>
  <c r="K130" i="27"/>
  <c r="I130" i="27"/>
  <c r="G130" i="27"/>
  <c r="Q128" i="27"/>
  <c r="O128" i="27"/>
  <c r="M128" i="27"/>
  <c r="K128" i="27"/>
  <c r="I128" i="27"/>
  <c r="G128" i="27"/>
  <c r="Q126" i="27"/>
  <c r="O126" i="27"/>
  <c r="M126" i="27"/>
  <c r="K126" i="27"/>
  <c r="I126" i="27"/>
  <c r="G126" i="27"/>
  <c r="Q124" i="27"/>
  <c r="O124" i="27"/>
  <c r="M124" i="27"/>
  <c r="K124" i="27"/>
  <c r="G124" i="27"/>
  <c r="I124" i="27"/>
  <c r="Q122" i="27"/>
  <c r="O122" i="27"/>
  <c r="M122" i="27"/>
  <c r="K122" i="27"/>
  <c r="I122" i="27"/>
  <c r="G122" i="27"/>
  <c r="Q120" i="27"/>
  <c r="O120" i="27"/>
  <c r="M120" i="27"/>
  <c r="K120" i="27"/>
  <c r="I120" i="27"/>
  <c r="G120" i="27"/>
  <c r="Q118" i="27"/>
  <c r="O118" i="27"/>
  <c r="M118" i="27"/>
  <c r="K118" i="27"/>
  <c r="I118" i="27"/>
  <c r="G118" i="27"/>
  <c r="Q116" i="27"/>
  <c r="O116" i="27"/>
  <c r="K116" i="27"/>
  <c r="G116" i="27"/>
  <c r="M116" i="27"/>
  <c r="I116" i="27"/>
  <c r="Q114" i="27"/>
  <c r="O114" i="27"/>
  <c r="M114" i="27"/>
  <c r="K114" i="27"/>
  <c r="I114" i="27"/>
  <c r="G114" i="27"/>
  <c r="Q112" i="27"/>
  <c r="O112" i="27"/>
  <c r="M112" i="27"/>
  <c r="K112" i="27"/>
  <c r="I112" i="27"/>
  <c r="G112" i="27"/>
  <c r="Q110" i="27"/>
  <c r="O110" i="27"/>
  <c r="M110" i="27"/>
  <c r="K110" i="27"/>
  <c r="I110" i="27"/>
  <c r="G110" i="27"/>
  <c r="Q108" i="27"/>
  <c r="O108" i="27"/>
  <c r="M108" i="27"/>
  <c r="K108" i="27"/>
  <c r="G108" i="27"/>
  <c r="I108" i="27"/>
  <c r="Q106" i="27"/>
  <c r="O106" i="27"/>
  <c r="M106" i="27"/>
  <c r="K106" i="27"/>
  <c r="I106" i="27"/>
  <c r="G106" i="27"/>
  <c r="Q104" i="27"/>
  <c r="O104" i="27"/>
  <c r="M104" i="27"/>
  <c r="K104" i="27"/>
  <c r="I104" i="27"/>
  <c r="G104" i="27"/>
  <c r="Q102" i="27"/>
  <c r="O102" i="27"/>
  <c r="M102" i="27"/>
  <c r="K102" i="27"/>
  <c r="I102" i="27"/>
  <c r="G102" i="27"/>
  <c r="Q100" i="27"/>
  <c r="O100" i="27"/>
  <c r="M100" i="27"/>
  <c r="G100" i="27"/>
  <c r="K100" i="27"/>
  <c r="I100" i="27"/>
  <c r="Q98" i="27"/>
  <c r="O98" i="27"/>
  <c r="M98" i="27"/>
  <c r="K98" i="27"/>
  <c r="I98" i="27"/>
  <c r="G98" i="27"/>
  <c r="Q96" i="27"/>
  <c r="O96" i="27"/>
  <c r="K96" i="27"/>
  <c r="M96" i="27"/>
  <c r="I96" i="27"/>
  <c r="G96" i="27"/>
  <c r="Q94" i="27"/>
  <c r="O94" i="27"/>
  <c r="M94" i="27"/>
  <c r="K94" i="27"/>
  <c r="I94" i="27"/>
  <c r="G94" i="27"/>
  <c r="Q92" i="27"/>
  <c r="O92" i="27"/>
  <c r="M92" i="27"/>
  <c r="K92" i="27"/>
  <c r="G92" i="27"/>
  <c r="I92" i="27"/>
  <c r="Q90" i="27"/>
  <c r="O90" i="27"/>
  <c r="M90" i="27"/>
  <c r="K90" i="27"/>
  <c r="I90" i="27"/>
  <c r="G90" i="27"/>
  <c r="Q88" i="27"/>
  <c r="O88" i="27"/>
  <c r="M88" i="27"/>
  <c r="K88" i="27"/>
  <c r="I88" i="27"/>
  <c r="G88" i="27"/>
  <c r="Q86" i="27"/>
  <c r="O86" i="27"/>
  <c r="M86" i="27"/>
  <c r="K86" i="27"/>
  <c r="I86" i="27"/>
  <c r="G86" i="27"/>
  <c r="Q84" i="27"/>
  <c r="O84" i="27"/>
  <c r="G84" i="27"/>
  <c r="K84" i="27"/>
  <c r="I84" i="27"/>
  <c r="M84" i="27"/>
  <c r="Q82" i="27"/>
  <c r="O82" i="27"/>
  <c r="M82" i="27"/>
  <c r="K82" i="27"/>
  <c r="I82" i="27"/>
  <c r="G82" i="27"/>
  <c r="Q80" i="27"/>
  <c r="O80" i="27"/>
  <c r="K80" i="27"/>
  <c r="M80" i="27"/>
  <c r="I80" i="27"/>
  <c r="G80" i="27"/>
  <c r="Q78" i="27"/>
  <c r="O78" i="27"/>
  <c r="M78" i="27"/>
  <c r="K78" i="27"/>
  <c r="I78" i="27"/>
  <c r="G78" i="27"/>
  <c r="Q76" i="27"/>
  <c r="O76" i="27"/>
  <c r="M76" i="27"/>
  <c r="K76" i="27"/>
  <c r="G76" i="27"/>
  <c r="I76" i="27"/>
  <c r="Q74" i="27"/>
  <c r="O74" i="27"/>
  <c r="M74" i="27"/>
  <c r="K74" i="27"/>
  <c r="I74" i="27"/>
  <c r="G74" i="27"/>
  <c r="Q72" i="27"/>
  <c r="O72" i="27"/>
  <c r="M72" i="27"/>
  <c r="K72" i="27"/>
  <c r="I72" i="27"/>
  <c r="G72" i="27"/>
  <c r="Q70" i="27"/>
  <c r="O70" i="27"/>
  <c r="M70" i="27"/>
  <c r="K70" i="27"/>
  <c r="I70" i="27"/>
  <c r="G70" i="27"/>
  <c r="Q68" i="27"/>
  <c r="O68" i="27"/>
  <c r="G68" i="27"/>
  <c r="M68" i="27"/>
  <c r="I68" i="27"/>
  <c r="K68" i="27"/>
  <c r="Q66" i="27"/>
  <c r="O66" i="27"/>
  <c r="M66" i="27"/>
  <c r="K66" i="27"/>
  <c r="I66" i="27"/>
  <c r="G66" i="27"/>
  <c r="Q64" i="27"/>
  <c r="O64" i="27"/>
  <c r="K64" i="27"/>
  <c r="M64" i="27"/>
  <c r="I64" i="27"/>
  <c r="G64" i="27"/>
  <c r="Q62" i="27"/>
  <c r="O62" i="27"/>
  <c r="M62" i="27"/>
  <c r="K62" i="27"/>
  <c r="I62" i="27"/>
  <c r="G62" i="27"/>
  <c r="Q60" i="27"/>
  <c r="O60" i="27"/>
  <c r="M60" i="27"/>
  <c r="K60" i="27"/>
  <c r="G60" i="27"/>
  <c r="I60" i="27"/>
  <c r="Q58" i="27"/>
  <c r="O58" i="27"/>
  <c r="M58" i="27"/>
  <c r="K58" i="27"/>
  <c r="I58" i="27"/>
  <c r="G58" i="27"/>
  <c r="Q56" i="27"/>
  <c r="O56" i="27"/>
  <c r="M56" i="27"/>
  <c r="K56" i="27"/>
  <c r="I56" i="27"/>
  <c r="G56" i="27"/>
  <c r="Q54" i="27"/>
  <c r="O54" i="27"/>
  <c r="M54" i="27"/>
  <c r="K54" i="27"/>
  <c r="I54" i="27"/>
  <c r="G54" i="27"/>
  <c r="Q52" i="27"/>
  <c r="O52" i="27"/>
  <c r="K52" i="27"/>
  <c r="G52" i="27"/>
  <c r="M52" i="27"/>
  <c r="I52" i="27"/>
  <c r="Q50" i="27"/>
  <c r="O50" i="27"/>
  <c r="M50" i="27"/>
  <c r="K50" i="27"/>
  <c r="I50" i="27"/>
  <c r="G50" i="27"/>
  <c r="Q48" i="27"/>
  <c r="O48" i="27"/>
  <c r="K48" i="27"/>
  <c r="M48" i="27"/>
  <c r="I48" i="27"/>
  <c r="G48" i="27"/>
  <c r="Q46" i="27"/>
  <c r="O46" i="27"/>
  <c r="M46" i="27"/>
  <c r="K46" i="27"/>
  <c r="I46" i="27"/>
  <c r="G46" i="27"/>
  <c r="Q44" i="27"/>
  <c r="O44" i="27"/>
  <c r="M44" i="27"/>
  <c r="K44" i="27"/>
  <c r="G44" i="27"/>
  <c r="I44" i="27"/>
  <c r="Q42" i="27"/>
  <c r="O42" i="27"/>
  <c r="M42" i="27"/>
  <c r="K42" i="27"/>
  <c r="I42" i="27"/>
  <c r="G42" i="27"/>
  <c r="Q40" i="27"/>
  <c r="O40" i="27"/>
  <c r="M40" i="27"/>
  <c r="K40" i="27"/>
  <c r="I40" i="27"/>
  <c r="G40" i="27"/>
  <c r="Q38" i="27"/>
  <c r="O38" i="27"/>
  <c r="M38" i="27"/>
  <c r="K38" i="27"/>
  <c r="I38" i="27"/>
  <c r="G38" i="27"/>
  <c r="Q36" i="27"/>
  <c r="O36" i="27"/>
  <c r="M36" i="27"/>
  <c r="G36" i="27"/>
  <c r="K36" i="27"/>
  <c r="I36" i="27"/>
  <c r="Q34" i="27"/>
  <c r="O34" i="27"/>
  <c r="M34" i="27"/>
  <c r="K34" i="27"/>
  <c r="I34" i="27"/>
  <c r="G34" i="27"/>
  <c r="Q32" i="27"/>
  <c r="O32" i="27"/>
  <c r="K32" i="27"/>
  <c r="M32" i="27"/>
  <c r="I32" i="27"/>
  <c r="G32" i="27"/>
  <c r="Q30" i="27"/>
  <c r="O30" i="27"/>
  <c r="M30" i="27"/>
  <c r="K30" i="27"/>
  <c r="I30" i="27"/>
  <c r="G30" i="27"/>
  <c r="Q28" i="27"/>
  <c r="O28" i="27"/>
  <c r="M28" i="27"/>
  <c r="K28" i="27"/>
  <c r="G28" i="27"/>
  <c r="I28" i="27"/>
  <c r="Q26" i="27"/>
  <c r="O26" i="27"/>
  <c r="M26" i="27"/>
  <c r="K26" i="27"/>
  <c r="I26" i="27"/>
  <c r="G26" i="27"/>
  <c r="Q24" i="27"/>
  <c r="O24" i="27"/>
  <c r="M24" i="27"/>
  <c r="K24" i="27"/>
  <c r="I24" i="27"/>
  <c r="G24" i="27"/>
  <c r="Q22" i="27"/>
  <c r="O22" i="27"/>
  <c r="M22" i="27"/>
  <c r="K22" i="27"/>
  <c r="I22" i="27"/>
  <c r="G22" i="27"/>
  <c r="Q20" i="27"/>
  <c r="O20" i="27"/>
  <c r="G20" i="27"/>
  <c r="K20" i="27"/>
  <c r="I20" i="27"/>
  <c r="M20" i="27"/>
  <c r="Q18" i="27"/>
  <c r="O18" i="27"/>
  <c r="M18" i="27"/>
  <c r="K18" i="27"/>
  <c r="I18" i="27"/>
  <c r="G18" i="27"/>
  <c r="Q16" i="27"/>
  <c r="O16" i="27"/>
  <c r="K16" i="27"/>
  <c r="M16" i="27"/>
  <c r="I16" i="27"/>
  <c r="G16" i="27"/>
  <c r="Q14" i="27"/>
  <c r="O14" i="27"/>
  <c r="M14" i="27"/>
  <c r="K14" i="27"/>
  <c r="I14" i="27"/>
  <c r="G14" i="27"/>
  <c r="Q12" i="27"/>
  <c r="O12" i="27"/>
  <c r="M12" i="27"/>
  <c r="K12" i="27"/>
  <c r="G12" i="27"/>
  <c r="I12" i="27"/>
  <c r="Q10" i="27"/>
  <c r="O10" i="27"/>
  <c r="M10" i="27"/>
  <c r="K10" i="27"/>
  <c r="I10" i="27"/>
  <c r="G10" i="27"/>
  <c r="Q8" i="27"/>
  <c r="O8" i="27"/>
  <c r="M8" i="27"/>
  <c r="K8" i="27"/>
  <c r="I8" i="27"/>
  <c r="G8" i="27"/>
  <c r="Q267" i="29"/>
  <c r="O267" i="29"/>
  <c r="M267" i="29"/>
  <c r="K267" i="29"/>
  <c r="I267" i="29"/>
  <c r="G267" i="29"/>
  <c r="Q265" i="29"/>
  <c r="O265" i="29"/>
  <c r="M265" i="29"/>
  <c r="I265" i="29"/>
  <c r="G265" i="29"/>
  <c r="K265" i="29"/>
  <c r="Q263" i="29"/>
  <c r="O263" i="29"/>
  <c r="M263" i="29"/>
  <c r="K263" i="29"/>
  <c r="I263" i="29"/>
  <c r="G263" i="29"/>
  <c r="Q261" i="29"/>
  <c r="O261" i="29"/>
  <c r="M261" i="29"/>
  <c r="I261" i="29"/>
  <c r="G261" i="29"/>
  <c r="K261" i="29"/>
  <c r="O259" i="29"/>
  <c r="Q259" i="29"/>
  <c r="M259" i="29"/>
  <c r="K259" i="29"/>
  <c r="I259" i="29"/>
  <c r="G259" i="29"/>
  <c r="Q257" i="29"/>
  <c r="O257" i="29"/>
  <c r="M257" i="29"/>
  <c r="I257" i="29"/>
  <c r="K257" i="29"/>
  <c r="G257" i="29"/>
  <c r="Q255" i="29"/>
  <c r="O255" i="29"/>
  <c r="M255" i="29"/>
  <c r="K255" i="29"/>
  <c r="I255" i="29"/>
  <c r="G255" i="29"/>
  <c r="Q253" i="29"/>
  <c r="O253" i="29"/>
  <c r="M253" i="29"/>
  <c r="K253" i="29"/>
  <c r="I253" i="29"/>
  <c r="G253" i="29"/>
  <c r="Q251" i="29"/>
  <c r="O251" i="29"/>
  <c r="M251" i="29"/>
  <c r="K251" i="29"/>
  <c r="I251" i="29"/>
  <c r="G251" i="29"/>
  <c r="Q249" i="29"/>
  <c r="O249" i="29"/>
  <c r="M249" i="29"/>
  <c r="I249" i="29"/>
  <c r="G249" i="29"/>
  <c r="K249" i="29"/>
  <c r="Q247" i="29"/>
  <c r="O247" i="29"/>
  <c r="M247" i="29"/>
  <c r="K247" i="29"/>
  <c r="I247" i="29"/>
  <c r="G247" i="29"/>
  <c r="Q245" i="29"/>
  <c r="O245" i="29"/>
  <c r="M245" i="29"/>
  <c r="I245" i="29"/>
  <c r="G245" i="29"/>
  <c r="K245" i="29"/>
  <c r="O243" i="29"/>
  <c r="Q243" i="29"/>
  <c r="M243" i="29"/>
  <c r="K243" i="29"/>
  <c r="I243" i="29"/>
  <c r="G243" i="29"/>
  <c r="Q241" i="29"/>
  <c r="O241" i="29"/>
  <c r="M241" i="29"/>
  <c r="I241" i="29"/>
  <c r="K241" i="29"/>
  <c r="G241" i="29"/>
  <c r="Q239" i="29"/>
  <c r="O239" i="29"/>
  <c r="M239" i="29"/>
  <c r="K239" i="29"/>
  <c r="I239" i="29"/>
  <c r="G239" i="29"/>
  <c r="Q237" i="29"/>
  <c r="O237" i="29"/>
  <c r="M237" i="29"/>
  <c r="K237" i="29"/>
  <c r="I237" i="29"/>
  <c r="G237" i="29"/>
  <c r="Q235" i="29"/>
  <c r="O235" i="29"/>
  <c r="M235" i="29"/>
  <c r="K235" i="29"/>
  <c r="I235" i="29"/>
  <c r="G235" i="29"/>
  <c r="Q233" i="29"/>
  <c r="O233" i="29"/>
  <c r="M233" i="29"/>
  <c r="I233" i="29"/>
  <c r="G233" i="29"/>
  <c r="K233" i="29"/>
  <c r="Q231" i="29"/>
  <c r="O231" i="29"/>
  <c r="M231" i="29"/>
  <c r="K231" i="29"/>
  <c r="I231" i="29"/>
  <c r="G231" i="29"/>
  <c r="Q229" i="29"/>
  <c r="O229" i="29"/>
  <c r="M229" i="29"/>
  <c r="I229" i="29"/>
  <c r="G229" i="29"/>
  <c r="K229" i="29"/>
  <c r="Q227" i="29"/>
  <c r="O227" i="29"/>
  <c r="M227" i="29"/>
  <c r="K227" i="29"/>
  <c r="I227" i="29"/>
  <c r="G227" i="29"/>
  <c r="Q225" i="29"/>
  <c r="O225" i="29"/>
  <c r="M225" i="29"/>
  <c r="I225" i="29"/>
  <c r="K225" i="29"/>
  <c r="G225" i="29"/>
  <c r="Q223" i="29"/>
  <c r="O223" i="29"/>
  <c r="M223" i="29"/>
  <c r="K223" i="29"/>
  <c r="I223" i="29"/>
  <c r="G223" i="29"/>
  <c r="Q221" i="29"/>
  <c r="O221" i="29"/>
  <c r="M221" i="29"/>
  <c r="K221" i="29"/>
  <c r="I221" i="29"/>
  <c r="G221" i="29"/>
  <c r="Q219" i="29"/>
  <c r="O219" i="29"/>
  <c r="M219" i="29"/>
  <c r="K219" i="29"/>
  <c r="I219" i="29"/>
  <c r="G219" i="29"/>
  <c r="Q217" i="29"/>
  <c r="O217" i="29"/>
  <c r="M217" i="29"/>
  <c r="I217" i="29"/>
  <c r="G217" i="29"/>
  <c r="K217" i="29"/>
  <c r="Q215" i="29"/>
  <c r="O215" i="29"/>
  <c r="M215" i="29"/>
  <c r="K215" i="29"/>
  <c r="I215" i="29"/>
  <c r="G215" i="29"/>
  <c r="Q213" i="29"/>
  <c r="O213" i="29"/>
  <c r="M213" i="29"/>
  <c r="I213" i="29"/>
  <c r="G213" i="29"/>
  <c r="K213" i="29"/>
  <c r="O211" i="29"/>
  <c r="Q211" i="29"/>
  <c r="M211" i="29"/>
  <c r="K211" i="29"/>
  <c r="I211" i="29"/>
  <c r="G211" i="29"/>
  <c r="Q209" i="29"/>
  <c r="O209" i="29"/>
  <c r="M209" i="29"/>
  <c r="I209" i="29"/>
  <c r="K209" i="29"/>
  <c r="G209" i="29"/>
  <c r="Q207" i="29"/>
  <c r="O207" i="29"/>
  <c r="M207" i="29"/>
  <c r="K207" i="29"/>
  <c r="I207" i="29"/>
  <c r="G207" i="29"/>
  <c r="Q205" i="29"/>
  <c r="O205" i="29"/>
  <c r="M205" i="29"/>
  <c r="K205" i="29"/>
  <c r="I205" i="29"/>
  <c r="G205" i="29"/>
  <c r="Q203" i="29"/>
  <c r="O203" i="29"/>
  <c r="M203" i="29"/>
  <c r="K203" i="29"/>
  <c r="I203" i="29"/>
  <c r="G203" i="29"/>
  <c r="Q201" i="29"/>
  <c r="O201" i="29"/>
  <c r="M201" i="29"/>
  <c r="I201" i="29"/>
  <c r="G201" i="29"/>
  <c r="K201" i="29"/>
  <c r="Q199" i="29"/>
  <c r="O199" i="29"/>
  <c r="M199" i="29"/>
  <c r="K199" i="29"/>
  <c r="I199" i="29"/>
  <c r="G199" i="29"/>
  <c r="Q197" i="29"/>
  <c r="O197" i="29"/>
  <c r="M197" i="29"/>
  <c r="I197" i="29"/>
  <c r="G197" i="29"/>
  <c r="K197" i="29"/>
  <c r="O195" i="29"/>
  <c r="Q195" i="29"/>
  <c r="M195" i="29"/>
  <c r="K195" i="29"/>
  <c r="I195" i="29"/>
  <c r="G195" i="29"/>
  <c r="Q193" i="29"/>
  <c r="O193" i="29"/>
  <c r="M193" i="29"/>
  <c r="I193" i="29"/>
  <c r="K193" i="29"/>
  <c r="G193" i="29"/>
  <c r="Q191" i="29"/>
  <c r="O191" i="29"/>
  <c r="M191" i="29"/>
  <c r="K191" i="29"/>
  <c r="I191" i="29"/>
  <c r="G191" i="29"/>
  <c r="Q189" i="29"/>
  <c r="O189" i="29"/>
  <c r="M189" i="29"/>
  <c r="K189" i="29"/>
  <c r="I189" i="29"/>
  <c r="G189" i="29"/>
  <c r="Q187" i="29"/>
  <c r="O187" i="29"/>
  <c r="M187" i="29"/>
  <c r="K187" i="29"/>
  <c r="I187" i="29"/>
  <c r="G187" i="29"/>
  <c r="Q185" i="29"/>
  <c r="O185" i="29"/>
  <c r="M185" i="29"/>
  <c r="I185" i="29"/>
  <c r="G185" i="29"/>
  <c r="K185" i="29"/>
  <c r="Q183" i="29"/>
  <c r="O183" i="29"/>
  <c r="M183" i="29"/>
  <c r="K183" i="29"/>
  <c r="I183" i="29"/>
  <c r="G183" i="29"/>
  <c r="Q181" i="29"/>
  <c r="O181" i="29"/>
  <c r="M181" i="29"/>
  <c r="I181" i="29"/>
  <c r="G181" i="29"/>
  <c r="K181" i="29"/>
  <c r="O179" i="29"/>
  <c r="Q179" i="29"/>
  <c r="M179" i="29"/>
  <c r="K179" i="29"/>
  <c r="I179" i="29"/>
  <c r="G179" i="29"/>
  <c r="Q177" i="29"/>
  <c r="O177" i="29"/>
  <c r="M177" i="29"/>
  <c r="I177" i="29"/>
  <c r="K177" i="29"/>
  <c r="G177" i="29"/>
  <c r="Q175" i="29"/>
  <c r="O175" i="29"/>
  <c r="M175" i="29"/>
  <c r="K175" i="29"/>
  <c r="I175" i="29"/>
  <c r="G175" i="29"/>
  <c r="Q173" i="29"/>
  <c r="O173" i="29"/>
  <c r="M173" i="29"/>
  <c r="K173" i="29"/>
  <c r="I173" i="29"/>
  <c r="G173" i="29"/>
  <c r="Q171" i="29"/>
  <c r="O171" i="29"/>
  <c r="M171" i="29"/>
  <c r="K171" i="29"/>
  <c r="I171" i="29"/>
  <c r="G171" i="29"/>
  <c r="Q169" i="29"/>
  <c r="O169" i="29"/>
  <c r="M169" i="29"/>
  <c r="I169" i="29"/>
  <c r="G169" i="29"/>
  <c r="K169" i="29"/>
  <c r="Q167" i="29"/>
  <c r="O167" i="29"/>
  <c r="M167" i="29"/>
  <c r="K167" i="29"/>
  <c r="I167" i="29"/>
  <c r="G167" i="29"/>
  <c r="Q165" i="29"/>
  <c r="O165" i="29"/>
  <c r="M165" i="29"/>
  <c r="I165" i="29"/>
  <c r="G165" i="29"/>
  <c r="K165" i="29"/>
  <c r="Q163" i="29"/>
  <c r="O163" i="29"/>
  <c r="M163" i="29"/>
  <c r="K163" i="29"/>
  <c r="I163" i="29"/>
  <c r="G163" i="29"/>
  <c r="Q161" i="29"/>
  <c r="O161" i="29"/>
  <c r="M161" i="29"/>
  <c r="I161" i="29"/>
  <c r="K161" i="29"/>
  <c r="G161" i="29"/>
  <c r="Q159" i="29"/>
  <c r="O159" i="29"/>
  <c r="M159" i="29"/>
  <c r="K159" i="29"/>
  <c r="I159" i="29"/>
  <c r="G159" i="29"/>
  <c r="Q157" i="29"/>
  <c r="O157" i="29"/>
  <c r="M157" i="29"/>
  <c r="K157" i="29"/>
  <c r="I157" i="29"/>
  <c r="G157" i="29"/>
  <c r="Q155" i="29"/>
  <c r="O155" i="29"/>
  <c r="M155" i="29"/>
  <c r="K155" i="29"/>
  <c r="I155" i="29"/>
  <c r="G155" i="29"/>
  <c r="Q153" i="29"/>
  <c r="O153" i="29"/>
  <c r="M153" i="29"/>
  <c r="I153" i="29"/>
  <c r="G153" i="29"/>
  <c r="K153" i="29"/>
  <c r="Q151" i="29"/>
  <c r="O151" i="29"/>
  <c r="M151" i="29"/>
  <c r="K151" i="29"/>
  <c r="I151" i="29"/>
  <c r="G151" i="29"/>
  <c r="Q149" i="29"/>
  <c r="M149" i="29"/>
  <c r="O149" i="29"/>
  <c r="I149" i="29"/>
  <c r="G149" i="29"/>
  <c r="K149" i="29"/>
  <c r="O147" i="29"/>
  <c r="Q147" i="29"/>
  <c r="M147" i="29"/>
  <c r="K147" i="29"/>
  <c r="I147" i="29"/>
  <c r="G147" i="29"/>
  <c r="Q145" i="29"/>
  <c r="O145" i="29"/>
  <c r="M145" i="29"/>
  <c r="I145" i="29"/>
  <c r="K145" i="29"/>
  <c r="G145" i="29"/>
  <c r="O143" i="29"/>
  <c r="Q143" i="29"/>
  <c r="M143" i="29"/>
  <c r="K143" i="29"/>
  <c r="I143" i="29"/>
  <c r="G143" i="29"/>
  <c r="Q141" i="29"/>
  <c r="M141" i="29"/>
  <c r="O141" i="29"/>
  <c r="K141" i="29"/>
  <c r="I141" i="29"/>
  <c r="G141" i="29"/>
  <c r="Q139" i="29"/>
  <c r="O139" i="29"/>
  <c r="M139" i="29"/>
  <c r="K139" i="29"/>
  <c r="I139" i="29"/>
  <c r="G139" i="29"/>
  <c r="Q137" i="29"/>
  <c r="O137" i="29"/>
  <c r="M137" i="29"/>
  <c r="I137" i="29"/>
  <c r="G137" i="29"/>
  <c r="K137" i="29"/>
  <c r="Q135" i="29"/>
  <c r="O135" i="29"/>
  <c r="M135" i="29"/>
  <c r="K135" i="29"/>
  <c r="I135" i="29"/>
  <c r="G135" i="29"/>
  <c r="Q133" i="29"/>
  <c r="O133" i="29"/>
  <c r="M133" i="29"/>
  <c r="I133" i="29"/>
  <c r="G133" i="29"/>
  <c r="K133" i="29"/>
  <c r="O131" i="29"/>
  <c r="Q131" i="29"/>
  <c r="M131" i="29"/>
  <c r="K131" i="29"/>
  <c r="I131" i="29"/>
  <c r="G131" i="29"/>
  <c r="Q129" i="29"/>
  <c r="O129" i="29"/>
  <c r="M129" i="29"/>
  <c r="I129" i="29"/>
  <c r="K129" i="29"/>
  <c r="G129" i="29"/>
  <c r="O127" i="29"/>
  <c r="Q127" i="29"/>
  <c r="M127" i="29"/>
  <c r="K127" i="29"/>
  <c r="I127" i="29"/>
  <c r="G127" i="29"/>
  <c r="Q125" i="29"/>
  <c r="O125" i="29"/>
  <c r="M125" i="29"/>
  <c r="K125" i="29"/>
  <c r="I125" i="29"/>
  <c r="G125" i="29"/>
  <c r="Q123" i="29"/>
  <c r="O123" i="29"/>
  <c r="M123" i="29"/>
  <c r="K123" i="29"/>
  <c r="I123" i="29"/>
  <c r="G123" i="29"/>
  <c r="Q121" i="29"/>
  <c r="O121" i="29"/>
  <c r="M121" i="29"/>
  <c r="I121" i="29"/>
  <c r="G121" i="29"/>
  <c r="K121" i="29"/>
  <c r="Q119" i="29"/>
  <c r="O119" i="29"/>
  <c r="M119" i="29"/>
  <c r="K119" i="29"/>
  <c r="I119" i="29"/>
  <c r="G119" i="29"/>
  <c r="Q117" i="29"/>
  <c r="O117" i="29"/>
  <c r="M117" i="29"/>
  <c r="I117" i="29"/>
  <c r="G117" i="29"/>
  <c r="K117" i="29"/>
  <c r="O115" i="29"/>
  <c r="Q115" i="29"/>
  <c r="M115" i="29"/>
  <c r="K115" i="29"/>
  <c r="I115" i="29"/>
  <c r="G115" i="29"/>
  <c r="Q113" i="29"/>
  <c r="M113" i="29"/>
  <c r="O113" i="29"/>
  <c r="I113" i="29"/>
  <c r="K113" i="29"/>
  <c r="G113" i="29"/>
  <c r="O111" i="29"/>
  <c r="Q111" i="29"/>
  <c r="M111" i="29"/>
  <c r="K111" i="29"/>
  <c r="I111" i="29"/>
  <c r="G111" i="29"/>
  <c r="Q109" i="29"/>
  <c r="O109" i="29"/>
  <c r="M109" i="29"/>
  <c r="K109" i="29"/>
  <c r="I109" i="29"/>
  <c r="G109" i="29"/>
  <c r="Q107" i="29"/>
  <c r="O107" i="29"/>
  <c r="M107" i="29"/>
  <c r="K107" i="29"/>
  <c r="I107" i="29"/>
  <c r="G107" i="29"/>
  <c r="Q105" i="29"/>
  <c r="O105" i="29"/>
  <c r="M105" i="29"/>
  <c r="I105" i="29"/>
  <c r="G105" i="29"/>
  <c r="K105" i="29"/>
  <c r="Q103" i="29"/>
  <c r="O103" i="29"/>
  <c r="M103" i="29"/>
  <c r="K103" i="29"/>
  <c r="I103" i="29"/>
  <c r="G103" i="29"/>
  <c r="Q101" i="29"/>
  <c r="O101" i="29"/>
  <c r="M101" i="29"/>
  <c r="I101" i="29"/>
  <c r="G101" i="29"/>
  <c r="K101" i="29"/>
  <c r="O99" i="29"/>
  <c r="Q99" i="29"/>
  <c r="M99" i="29"/>
  <c r="K99" i="29"/>
  <c r="I99" i="29"/>
  <c r="G99" i="29"/>
  <c r="Q97" i="29"/>
  <c r="M97" i="29"/>
  <c r="O97" i="29"/>
  <c r="I97" i="29"/>
  <c r="K97" i="29"/>
  <c r="G97" i="29"/>
  <c r="O95" i="29"/>
  <c r="Q95" i="29"/>
  <c r="M95" i="29"/>
  <c r="K95" i="29"/>
  <c r="I95" i="29"/>
  <c r="G95" i="29"/>
  <c r="Q93" i="29"/>
  <c r="O93" i="29"/>
  <c r="M93" i="29"/>
  <c r="K93" i="29"/>
  <c r="I93" i="29"/>
  <c r="G93" i="29"/>
  <c r="Q91" i="29"/>
  <c r="O91" i="29"/>
  <c r="M91" i="29"/>
  <c r="K91" i="29"/>
  <c r="I91" i="29"/>
  <c r="G91" i="29"/>
  <c r="Q89" i="29"/>
  <c r="O89" i="29"/>
  <c r="M89" i="29"/>
  <c r="I89" i="29"/>
  <c r="G89" i="29"/>
  <c r="K89" i="29"/>
  <c r="Q87" i="29"/>
  <c r="O87" i="29"/>
  <c r="M87" i="29"/>
  <c r="K87" i="29"/>
  <c r="I87" i="29"/>
  <c r="G87" i="29"/>
  <c r="Q85" i="29"/>
  <c r="O85" i="29"/>
  <c r="M85" i="29"/>
  <c r="I85" i="29"/>
  <c r="G85" i="29"/>
  <c r="K85" i="29"/>
  <c r="O83" i="29"/>
  <c r="M83" i="29"/>
  <c r="Q83" i="29"/>
  <c r="K83" i="29"/>
  <c r="I83" i="29"/>
  <c r="G83" i="29"/>
  <c r="Q81" i="29"/>
  <c r="M81" i="29"/>
  <c r="O81" i="29"/>
  <c r="I81" i="29"/>
  <c r="K81" i="29"/>
  <c r="G81" i="29"/>
  <c r="O79" i="29"/>
  <c r="Q79" i="29"/>
  <c r="M79" i="29"/>
  <c r="K79" i="29"/>
  <c r="I79" i="29"/>
  <c r="G79" i="29"/>
  <c r="Q77" i="29"/>
  <c r="O77" i="29"/>
  <c r="M77" i="29"/>
  <c r="K77" i="29"/>
  <c r="I77" i="29"/>
  <c r="G77" i="29"/>
  <c r="Q75" i="29"/>
  <c r="O75" i="29"/>
  <c r="M75" i="29"/>
  <c r="K75" i="29"/>
  <c r="I75" i="29"/>
  <c r="G75" i="29"/>
  <c r="Q73" i="29"/>
  <c r="O73" i="29"/>
  <c r="M73" i="29"/>
  <c r="I73" i="29"/>
  <c r="G73" i="29"/>
  <c r="K73" i="29"/>
  <c r="Q71" i="29"/>
  <c r="O71" i="29"/>
  <c r="M71" i="29"/>
  <c r="K71" i="29"/>
  <c r="I71" i="29"/>
  <c r="G71" i="29"/>
  <c r="Q69" i="29"/>
  <c r="O69" i="29"/>
  <c r="M69" i="29"/>
  <c r="I69" i="29"/>
  <c r="G69" i="29"/>
  <c r="K69" i="29"/>
  <c r="O67" i="29"/>
  <c r="Q67" i="29"/>
  <c r="M67" i="29"/>
  <c r="K67" i="29"/>
  <c r="I67" i="29"/>
  <c r="G67" i="29"/>
  <c r="Q65" i="29"/>
  <c r="O65" i="29"/>
  <c r="M65" i="29"/>
  <c r="I65" i="29"/>
  <c r="K65" i="29"/>
  <c r="G65" i="29"/>
  <c r="O63" i="29"/>
  <c r="Q63" i="29"/>
  <c r="M63" i="29"/>
  <c r="K63" i="29"/>
  <c r="I63" i="29"/>
  <c r="G63" i="29"/>
  <c r="Q61" i="29"/>
  <c r="O61" i="29"/>
  <c r="M61" i="29"/>
  <c r="K61" i="29"/>
  <c r="I61" i="29"/>
  <c r="G61" i="29"/>
  <c r="Q59" i="29"/>
  <c r="O59" i="29"/>
  <c r="M59" i="29"/>
  <c r="K59" i="29"/>
  <c r="I59" i="29"/>
  <c r="G59" i="29"/>
  <c r="Q57" i="29"/>
  <c r="O57" i="29"/>
  <c r="M57" i="29"/>
  <c r="I57" i="29"/>
  <c r="G57" i="29"/>
  <c r="K57" i="29"/>
  <c r="Q55" i="29"/>
  <c r="O55" i="29"/>
  <c r="M55" i="29"/>
  <c r="K55" i="29"/>
  <c r="I55" i="29"/>
  <c r="G55" i="29"/>
  <c r="Q53" i="29"/>
  <c r="O53" i="29"/>
  <c r="M53" i="29"/>
  <c r="I53" i="29"/>
  <c r="G53" i="29"/>
  <c r="K53" i="29"/>
  <c r="O51" i="29"/>
  <c r="Q51" i="29"/>
  <c r="M51" i="29"/>
  <c r="K51" i="29"/>
  <c r="I51" i="29"/>
  <c r="G51" i="29"/>
  <c r="Q49" i="29"/>
  <c r="M49" i="29"/>
  <c r="O49" i="29"/>
  <c r="I49" i="29"/>
  <c r="K49" i="29"/>
  <c r="G49" i="29"/>
  <c r="O47" i="29"/>
  <c r="Q47" i="29"/>
  <c r="M47" i="29"/>
  <c r="K47" i="29"/>
  <c r="I47" i="29"/>
  <c r="G47" i="29"/>
  <c r="Q45" i="29"/>
  <c r="O45" i="29"/>
  <c r="M45" i="29"/>
  <c r="K45" i="29"/>
  <c r="I45" i="29"/>
  <c r="G45" i="29"/>
  <c r="Q43" i="29"/>
  <c r="O43" i="29"/>
  <c r="M43" i="29"/>
  <c r="K43" i="29"/>
  <c r="I43" i="29"/>
  <c r="G43" i="29"/>
  <c r="Q41" i="29"/>
  <c r="O41" i="29"/>
  <c r="M41" i="29"/>
  <c r="I41" i="29"/>
  <c r="G41" i="29"/>
  <c r="K41" i="29"/>
  <c r="Q39" i="29"/>
  <c r="O39" i="29"/>
  <c r="M39" i="29"/>
  <c r="K39" i="29"/>
  <c r="I39" i="29"/>
  <c r="G39" i="29"/>
  <c r="Q37" i="29"/>
  <c r="O37" i="29"/>
  <c r="M37" i="29"/>
  <c r="I37" i="29"/>
  <c r="G37" i="29"/>
  <c r="K37" i="29"/>
  <c r="O35" i="29"/>
  <c r="Q35" i="29"/>
  <c r="M35" i="29"/>
  <c r="K35" i="29"/>
  <c r="I35" i="29"/>
  <c r="G35" i="29"/>
  <c r="Q33" i="29"/>
  <c r="M33" i="29"/>
  <c r="O33" i="29"/>
  <c r="I33" i="29"/>
  <c r="K33" i="29"/>
  <c r="G33" i="29"/>
  <c r="O31" i="29"/>
  <c r="Q31" i="29"/>
  <c r="M31" i="29"/>
  <c r="K31" i="29"/>
  <c r="I31" i="29"/>
  <c r="G31" i="29"/>
  <c r="Q29" i="29"/>
  <c r="O29" i="29"/>
  <c r="M29" i="29"/>
  <c r="K29" i="29"/>
  <c r="I29" i="29"/>
  <c r="G29" i="29"/>
  <c r="Q27" i="29"/>
  <c r="O27" i="29"/>
  <c r="M27" i="29"/>
  <c r="K27" i="29"/>
  <c r="I27" i="29"/>
  <c r="G27" i="29"/>
  <c r="Q25" i="29"/>
  <c r="O25" i="29"/>
  <c r="M25" i="29"/>
  <c r="G25" i="29"/>
  <c r="K25" i="29"/>
  <c r="I25" i="29"/>
  <c r="Q23" i="29"/>
  <c r="O23" i="29"/>
  <c r="M23" i="29"/>
  <c r="K23" i="29"/>
  <c r="I23" i="29"/>
  <c r="G23" i="29"/>
  <c r="Q21" i="29"/>
  <c r="O21" i="29"/>
  <c r="M21" i="29"/>
  <c r="I21" i="29"/>
  <c r="G21" i="29"/>
  <c r="K21" i="29"/>
  <c r="O19" i="29"/>
  <c r="Q19" i="29"/>
  <c r="M19" i="29"/>
  <c r="K19" i="29"/>
  <c r="I19" i="29"/>
  <c r="G19" i="29"/>
  <c r="Q17" i="29"/>
  <c r="M17" i="29"/>
  <c r="O17" i="29"/>
  <c r="K17" i="29"/>
  <c r="G17" i="29"/>
  <c r="I17" i="29"/>
  <c r="O15" i="29"/>
  <c r="Q15" i="29"/>
  <c r="M15" i="29"/>
  <c r="K15" i="29"/>
  <c r="I15" i="29"/>
  <c r="G15" i="29"/>
  <c r="Q13" i="29"/>
  <c r="O13" i="29"/>
  <c r="M13" i="29"/>
  <c r="K13" i="29"/>
  <c r="I13" i="29"/>
  <c r="G13" i="29"/>
  <c r="Q11" i="29"/>
  <c r="O11" i="29"/>
  <c r="M11" i="29"/>
  <c r="K11" i="29"/>
  <c r="I11" i="29"/>
  <c r="G11" i="29"/>
  <c r="Q9" i="29"/>
  <c r="O9" i="29"/>
  <c r="M9" i="29"/>
  <c r="G9" i="29"/>
  <c r="K9" i="29"/>
  <c r="I9" i="29"/>
  <c r="Q266" i="31"/>
  <c r="O266" i="31"/>
  <c r="M266" i="31"/>
  <c r="K266" i="31"/>
  <c r="I266" i="31"/>
  <c r="G266" i="31"/>
  <c r="Q264" i="31"/>
  <c r="O264" i="31"/>
  <c r="M264" i="31"/>
  <c r="K264" i="31"/>
  <c r="G264" i="31"/>
  <c r="I264" i="31"/>
  <c r="Q262" i="31"/>
  <c r="M262" i="31"/>
  <c r="K262" i="31"/>
  <c r="O262" i="31"/>
  <c r="I262" i="31"/>
  <c r="G262" i="31"/>
  <c r="Q260" i="31"/>
  <c r="O260" i="31"/>
  <c r="M260" i="31"/>
  <c r="K260" i="31"/>
  <c r="G260" i="31"/>
  <c r="I260" i="31"/>
  <c r="Q258" i="31"/>
  <c r="M258" i="31"/>
  <c r="O258" i="31"/>
  <c r="K258" i="31"/>
  <c r="I258" i="31"/>
  <c r="G258" i="31"/>
  <c r="Q256" i="31"/>
  <c r="O256" i="31"/>
  <c r="M256" i="31"/>
  <c r="K256" i="31"/>
  <c r="I256" i="31"/>
  <c r="G256" i="31"/>
  <c r="Q254" i="31"/>
  <c r="O254" i="31"/>
  <c r="M254" i="31"/>
  <c r="K254" i="31"/>
  <c r="I254" i="31"/>
  <c r="G254" i="31"/>
  <c r="Q252" i="31"/>
  <c r="O252" i="31"/>
  <c r="K252" i="31"/>
  <c r="M252" i="31"/>
  <c r="I252" i="31"/>
  <c r="G252" i="31"/>
  <c r="Q250" i="31"/>
  <c r="O250" i="31"/>
  <c r="M250" i="31"/>
  <c r="K250" i="31"/>
  <c r="I250" i="31"/>
  <c r="G250" i="31"/>
  <c r="Q248" i="31"/>
  <c r="O248" i="31"/>
  <c r="M248" i="31"/>
  <c r="K248" i="31"/>
  <c r="I248" i="31"/>
  <c r="G248" i="31"/>
  <c r="Q246" i="31"/>
  <c r="M246" i="31"/>
  <c r="O246" i="31"/>
  <c r="K246" i="31"/>
  <c r="I246" i="31"/>
  <c r="G246" i="31"/>
  <c r="Q244" i="31"/>
  <c r="O244" i="31"/>
  <c r="M244" i="31"/>
  <c r="K244" i="31"/>
  <c r="G244" i="31"/>
  <c r="I244" i="31"/>
  <c r="Q242" i="31"/>
  <c r="M242" i="31"/>
  <c r="O242" i="31"/>
  <c r="K242" i="31"/>
  <c r="I242" i="31"/>
  <c r="G242" i="31"/>
  <c r="Q240" i="31"/>
  <c r="O240" i="31"/>
  <c r="M240" i="31"/>
  <c r="K240" i="31"/>
  <c r="I240" i="31"/>
  <c r="G240" i="31"/>
  <c r="Q238" i="31"/>
  <c r="O238" i="31"/>
  <c r="M238" i="31"/>
  <c r="K238" i="31"/>
  <c r="I238" i="31"/>
  <c r="G238" i="31"/>
  <c r="Q236" i="31"/>
  <c r="O236" i="31"/>
  <c r="K236" i="31"/>
  <c r="M236" i="31"/>
  <c r="I236" i="31"/>
  <c r="G236" i="31"/>
  <c r="Q234" i="31"/>
  <c r="O234" i="31"/>
  <c r="M234" i="31"/>
  <c r="K234" i="31"/>
  <c r="I234" i="31"/>
  <c r="G234" i="31"/>
  <c r="Q232" i="31"/>
  <c r="O232" i="31"/>
  <c r="M232" i="31"/>
  <c r="K232" i="31"/>
  <c r="G232" i="31"/>
  <c r="I232" i="31"/>
  <c r="Q230" i="31"/>
  <c r="M230" i="31"/>
  <c r="K230" i="31"/>
  <c r="I230" i="31"/>
  <c r="O230" i="31"/>
  <c r="G230" i="31"/>
  <c r="Q228" i="31"/>
  <c r="O228" i="31"/>
  <c r="M228" i="31"/>
  <c r="K228" i="31"/>
  <c r="G228" i="31"/>
  <c r="I228" i="31"/>
  <c r="Q226" i="31"/>
  <c r="M226" i="31"/>
  <c r="O226" i="31"/>
  <c r="K226" i="31"/>
  <c r="I226" i="31"/>
  <c r="G226" i="31"/>
  <c r="Q224" i="31"/>
  <c r="O224" i="31"/>
  <c r="M224" i="31"/>
  <c r="K224" i="31"/>
  <c r="I224" i="31"/>
  <c r="G224" i="31"/>
  <c r="Q222" i="31"/>
  <c r="O222" i="31"/>
  <c r="M222" i="31"/>
  <c r="K222" i="31"/>
  <c r="I222" i="31"/>
  <c r="G222" i="31"/>
  <c r="Q220" i="31"/>
  <c r="O220" i="31"/>
  <c r="K220" i="31"/>
  <c r="M220" i="31"/>
  <c r="I220" i="31"/>
  <c r="G220" i="31"/>
  <c r="Q218" i="31"/>
  <c r="O218" i="31"/>
  <c r="M218" i="31"/>
  <c r="K218" i="31"/>
  <c r="I218" i="31"/>
  <c r="G218" i="31"/>
  <c r="Q216" i="31"/>
  <c r="O216" i="31"/>
  <c r="M216" i="31"/>
  <c r="K216" i="31"/>
  <c r="I216" i="31"/>
  <c r="G216" i="31"/>
  <c r="Q214" i="31"/>
  <c r="M214" i="31"/>
  <c r="K214" i="31"/>
  <c r="O214" i="31"/>
  <c r="I214" i="31"/>
  <c r="G214" i="31"/>
  <c r="Q212" i="31"/>
  <c r="O212" i="31"/>
  <c r="M212" i="31"/>
  <c r="K212" i="31"/>
  <c r="G212" i="31"/>
  <c r="I212" i="31"/>
  <c r="Q210" i="31"/>
  <c r="M210" i="31"/>
  <c r="O210" i="31"/>
  <c r="K210" i="31"/>
  <c r="I210" i="31"/>
  <c r="G210" i="31"/>
  <c r="Q208" i="31"/>
  <c r="O208" i="31"/>
  <c r="M208" i="31"/>
  <c r="K208" i="31"/>
  <c r="I208" i="31"/>
  <c r="G208" i="31"/>
  <c r="Q206" i="31"/>
  <c r="O206" i="31"/>
  <c r="M206" i="31"/>
  <c r="K206" i="31"/>
  <c r="I206" i="31"/>
  <c r="G206" i="31"/>
  <c r="Q204" i="31"/>
  <c r="O204" i="31"/>
  <c r="K204" i="31"/>
  <c r="I204" i="31"/>
  <c r="G204" i="31"/>
  <c r="M204" i="31"/>
  <c r="Q202" i="31"/>
  <c r="O202" i="31"/>
  <c r="M202" i="31"/>
  <c r="K202" i="31"/>
  <c r="I202" i="31"/>
  <c r="G202" i="31"/>
  <c r="Q200" i="31"/>
  <c r="O200" i="31"/>
  <c r="M200" i="31"/>
  <c r="K200" i="31"/>
  <c r="G200" i="31"/>
  <c r="I200" i="31"/>
  <c r="Q198" i="31"/>
  <c r="M198" i="31"/>
  <c r="K198" i="31"/>
  <c r="O198" i="31"/>
  <c r="I198" i="31"/>
  <c r="G198" i="31"/>
  <c r="Q196" i="31"/>
  <c r="O196" i="31"/>
  <c r="M196" i="31"/>
  <c r="K196" i="31"/>
  <c r="G196" i="31"/>
  <c r="I196" i="31"/>
  <c r="Q194" i="31"/>
  <c r="M194" i="31"/>
  <c r="O194" i="31"/>
  <c r="K194" i="31"/>
  <c r="I194" i="31"/>
  <c r="G194" i="31"/>
  <c r="Q192" i="31"/>
  <c r="O192" i="31"/>
  <c r="M192" i="31"/>
  <c r="K192" i="31"/>
  <c r="I192" i="31"/>
  <c r="G192" i="31"/>
  <c r="Q190" i="31"/>
  <c r="O190" i="31"/>
  <c r="M190" i="31"/>
  <c r="K190" i="31"/>
  <c r="I190" i="31"/>
  <c r="G190" i="31"/>
  <c r="Q188" i="31"/>
  <c r="O188" i="31"/>
  <c r="K188" i="31"/>
  <c r="M188" i="31"/>
  <c r="I188" i="31"/>
  <c r="G188" i="31"/>
  <c r="Q186" i="31"/>
  <c r="O186" i="31"/>
  <c r="M186" i="31"/>
  <c r="K186" i="31"/>
  <c r="I186" i="31"/>
  <c r="G186" i="31"/>
  <c r="Q184" i="31"/>
  <c r="O184" i="31"/>
  <c r="M184" i="31"/>
  <c r="K184" i="31"/>
  <c r="I184" i="31"/>
  <c r="G184" i="31"/>
  <c r="Q182" i="31"/>
  <c r="M182" i="31"/>
  <c r="O182" i="31"/>
  <c r="K182" i="31"/>
  <c r="I182" i="31"/>
  <c r="G182" i="31"/>
  <c r="Q180" i="31"/>
  <c r="O180" i="31"/>
  <c r="M180" i="31"/>
  <c r="K180" i="31"/>
  <c r="G180" i="31"/>
  <c r="I180" i="31"/>
  <c r="Q178" i="31"/>
  <c r="M178" i="31"/>
  <c r="O178" i="31"/>
  <c r="K178" i="31"/>
  <c r="I178" i="31"/>
  <c r="G178" i="31"/>
  <c r="Q176" i="31"/>
  <c r="O176" i="31"/>
  <c r="M176" i="31"/>
  <c r="K176" i="31"/>
  <c r="I176" i="31"/>
  <c r="G176" i="31"/>
  <c r="Q174" i="31"/>
  <c r="O174" i="31"/>
  <c r="M174" i="31"/>
  <c r="K174" i="31"/>
  <c r="I174" i="31"/>
  <c r="G174" i="31"/>
  <c r="Q172" i="31"/>
  <c r="O172" i="31"/>
  <c r="K172" i="31"/>
  <c r="M172" i="31"/>
  <c r="I172" i="31"/>
  <c r="G172" i="31"/>
  <c r="Q170" i="31"/>
  <c r="O170" i="31"/>
  <c r="M170" i="31"/>
  <c r="K170" i="31"/>
  <c r="I170" i="31"/>
  <c r="G170" i="31"/>
  <c r="Q168" i="31"/>
  <c r="O168" i="31"/>
  <c r="M168" i="31"/>
  <c r="K168" i="31"/>
  <c r="G168" i="31"/>
  <c r="I168" i="31"/>
  <c r="Q166" i="31"/>
  <c r="M166" i="31"/>
  <c r="K166" i="31"/>
  <c r="I166" i="31"/>
  <c r="O166" i="31"/>
  <c r="G166" i="31"/>
  <c r="Q164" i="31"/>
  <c r="O164" i="31"/>
  <c r="M164" i="31"/>
  <c r="K164" i="31"/>
  <c r="G164" i="31"/>
  <c r="I164" i="31"/>
  <c r="Q162" i="31"/>
  <c r="M162" i="31"/>
  <c r="O162" i="31"/>
  <c r="K162" i="31"/>
  <c r="I162" i="31"/>
  <c r="G162" i="31"/>
  <c r="Q160" i="31"/>
  <c r="O160" i="31"/>
  <c r="M160" i="31"/>
  <c r="K160" i="31"/>
  <c r="I160" i="31"/>
  <c r="G160" i="31"/>
  <c r="Q158" i="31"/>
  <c r="O158" i="31"/>
  <c r="M158" i="31"/>
  <c r="K158" i="31"/>
  <c r="I158" i="31"/>
  <c r="G158" i="31"/>
  <c r="Q156" i="31"/>
  <c r="O156" i="31"/>
  <c r="K156" i="31"/>
  <c r="M156" i="31"/>
  <c r="I156" i="31"/>
  <c r="G156" i="31"/>
  <c r="Q154" i="31"/>
  <c r="O154" i="31"/>
  <c r="M154" i="31"/>
  <c r="K154" i="31"/>
  <c r="I154" i="31"/>
  <c r="G154" i="31"/>
  <c r="Q152" i="31"/>
  <c r="O152" i="31"/>
  <c r="M152" i="31"/>
  <c r="K152" i="31"/>
  <c r="I152" i="31"/>
  <c r="G152" i="31"/>
  <c r="Q150" i="31"/>
  <c r="M150" i="31"/>
  <c r="K150" i="31"/>
  <c r="O150" i="31"/>
  <c r="I150" i="31"/>
  <c r="G150" i="31"/>
  <c r="Q148" i="31"/>
  <c r="O148" i="31"/>
  <c r="M148" i="31"/>
  <c r="K148" i="31"/>
  <c r="G148" i="31"/>
  <c r="I148" i="31"/>
  <c r="Q146" i="31"/>
  <c r="M146" i="31"/>
  <c r="O146" i="31"/>
  <c r="K146" i="31"/>
  <c r="I146" i="31"/>
  <c r="G146" i="31"/>
  <c r="Q144" i="31"/>
  <c r="O144" i="31"/>
  <c r="M144" i="31"/>
  <c r="K144" i="31"/>
  <c r="I144" i="31"/>
  <c r="G144" i="31"/>
  <c r="Q142" i="31"/>
  <c r="O142" i="31"/>
  <c r="M142" i="31"/>
  <c r="K142" i="31"/>
  <c r="I142" i="31"/>
  <c r="G142" i="31"/>
  <c r="Q140" i="31"/>
  <c r="O140" i="31"/>
  <c r="K140" i="31"/>
  <c r="I140" i="31"/>
  <c r="G140" i="31"/>
  <c r="M140" i="31"/>
  <c r="Q138" i="31"/>
  <c r="O138" i="31"/>
  <c r="M138" i="31"/>
  <c r="K138" i="31"/>
  <c r="I138" i="31"/>
  <c r="G138" i="31"/>
  <c r="Q136" i="31"/>
  <c r="O136" i="31"/>
  <c r="M136" i="31"/>
  <c r="K136" i="31"/>
  <c r="G136" i="31"/>
  <c r="I136" i="31"/>
  <c r="Q134" i="31"/>
  <c r="M134" i="31"/>
  <c r="K134" i="31"/>
  <c r="O134" i="31"/>
  <c r="I134" i="31"/>
  <c r="G134" i="31"/>
  <c r="Q132" i="31"/>
  <c r="O132" i="31"/>
  <c r="M132" i="31"/>
  <c r="K132" i="31"/>
  <c r="G132" i="31"/>
  <c r="I132" i="31"/>
  <c r="Q130" i="31"/>
  <c r="M130" i="31"/>
  <c r="O130" i="31"/>
  <c r="K130" i="31"/>
  <c r="I130" i="31"/>
  <c r="G130" i="31"/>
  <c r="Q128" i="31"/>
  <c r="O128" i="31"/>
  <c r="M128" i="31"/>
  <c r="K128" i="31"/>
  <c r="I128" i="31"/>
  <c r="G128" i="31"/>
  <c r="Q126" i="31"/>
  <c r="O126" i="31"/>
  <c r="M126" i="31"/>
  <c r="K126" i="31"/>
  <c r="I126" i="31"/>
  <c r="G126" i="31"/>
  <c r="Q124" i="31"/>
  <c r="O124" i="31"/>
  <c r="K124" i="31"/>
  <c r="M124" i="31"/>
  <c r="I124" i="31"/>
  <c r="G124" i="31"/>
  <c r="Q122" i="31"/>
  <c r="O122" i="31"/>
  <c r="M122" i="31"/>
  <c r="K122" i="31"/>
  <c r="I122" i="31"/>
  <c r="G122" i="31"/>
  <c r="Q120" i="31"/>
  <c r="O120" i="31"/>
  <c r="M120" i="31"/>
  <c r="K120" i="31"/>
  <c r="I120" i="31"/>
  <c r="G120" i="31"/>
  <c r="Q118" i="31"/>
  <c r="M118" i="31"/>
  <c r="O118" i="31"/>
  <c r="K118" i="31"/>
  <c r="I118" i="31"/>
  <c r="G118" i="31"/>
  <c r="Q116" i="31"/>
  <c r="O116" i="31"/>
  <c r="M116" i="31"/>
  <c r="K116" i="31"/>
  <c r="G116" i="31"/>
  <c r="I116" i="31"/>
  <c r="Q114" i="31"/>
  <c r="M114" i="31"/>
  <c r="O114" i="31"/>
  <c r="K114" i="31"/>
  <c r="I114" i="31"/>
  <c r="G114" i="31"/>
  <c r="Q112" i="31"/>
  <c r="O112" i="31"/>
  <c r="M112" i="31"/>
  <c r="K112" i="31"/>
  <c r="I112" i="31"/>
  <c r="G112" i="31"/>
  <c r="Q110" i="31"/>
  <c r="O110" i="31"/>
  <c r="M110" i="31"/>
  <c r="K110" i="31"/>
  <c r="I110" i="31"/>
  <c r="G110" i="31"/>
  <c r="Q108" i="31"/>
  <c r="O108" i="31"/>
  <c r="K108" i="31"/>
  <c r="M108" i="31"/>
  <c r="I108" i="31"/>
  <c r="G108" i="31"/>
  <c r="Q106" i="31"/>
  <c r="O106" i="31"/>
  <c r="M106" i="31"/>
  <c r="K106" i="31"/>
  <c r="I106" i="31"/>
  <c r="G106" i="31"/>
  <c r="Q104" i="31"/>
  <c r="O104" i="31"/>
  <c r="M104" i="31"/>
  <c r="K104" i="31"/>
  <c r="I104" i="31"/>
  <c r="G104" i="31"/>
  <c r="Q102" i="31"/>
  <c r="M102" i="31"/>
  <c r="K102" i="31"/>
  <c r="O102" i="31"/>
  <c r="I102" i="31"/>
  <c r="G102" i="31"/>
  <c r="Q100" i="31"/>
  <c r="O100" i="31"/>
  <c r="M100" i="31"/>
  <c r="K100" i="31"/>
  <c r="G100" i="31"/>
  <c r="I100" i="31"/>
  <c r="Q98" i="31"/>
  <c r="M98" i="31"/>
  <c r="O98" i="31"/>
  <c r="K98" i="31"/>
  <c r="I98" i="31"/>
  <c r="G98" i="31"/>
  <c r="Q96" i="31"/>
  <c r="O96" i="31"/>
  <c r="M96" i="31"/>
  <c r="K96" i="31"/>
  <c r="I96" i="31"/>
  <c r="G96" i="31"/>
  <c r="Q94" i="31"/>
  <c r="O94" i="31"/>
  <c r="M94" i="31"/>
  <c r="K94" i="31"/>
  <c r="I94" i="31"/>
  <c r="G94" i="31"/>
  <c r="Q92" i="31"/>
  <c r="O92" i="31"/>
  <c r="K92" i="31"/>
  <c r="M92" i="31"/>
  <c r="I92" i="31"/>
  <c r="G92" i="31"/>
  <c r="Q90" i="31"/>
  <c r="O90" i="31"/>
  <c r="M90" i="31"/>
  <c r="K90" i="31"/>
  <c r="I90" i="31"/>
  <c r="G90" i="31"/>
  <c r="Q88" i="31"/>
  <c r="O88" i="31"/>
  <c r="M88" i="31"/>
  <c r="K88" i="31"/>
  <c r="G88" i="31"/>
  <c r="I88" i="31"/>
  <c r="Q86" i="31"/>
  <c r="M86" i="31"/>
  <c r="K86" i="31"/>
  <c r="O86" i="31"/>
  <c r="I86" i="31"/>
  <c r="G86" i="31"/>
  <c r="Q84" i="31"/>
  <c r="O84" i="31"/>
  <c r="M84" i="31"/>
  <c r="K84" i="31"/>
  <c r="G84" i="31"/>
  <c r="I84" i="31"/>
  <c r="Q82" i="31"/>
  <c r="M82" i="31"/>
  <c r="O82" i="31"/>
  <c r="K82" i="31"/>
  <c r="I82" i="31"/>
  <c r="G82" i="31"/>
  <c r="Q80" i="31"/>
  <c r="O80" i="31"/>
  <c r="M80" i="31"/>
  <c r="K80" i="31"/>
  <c r="I80" i="31"/>
  <c r="G80" i="31"/>
  <c r="Q78" i="31"/>
  <c r="O78" i="31"/>
  <c r="M78" i="31"/>
  <c r="K78" i="31"/>
  <c r="I78" i="31"/>
  <c r="G78" i="31"/>
  <c r="Q76" i="31"/>
  <c r="O76" i="31"/>
  <c r="K76" i="31"/>
  <c r="G76" i="31"/>
  <c r="M76" i="31"/>
  <c r="I76" i="31"/>
  <c r="Q74" i="31"/>
  <c r="O74" i="31"/>
  <c r="M74" i="31"/>
  <c r="K74" i="31"/>
  <c r="I74" i="31"/>
  <c r="G74" i="31"/>
  <c r="Q72" i="31"/>
  <c r="O72" i="31"/>
  <c r="M72" i="31"/>
  <c r="K72" i="31"/>
  <c r="G72" i="31"/>
  <c r="I72" i="31"/>
  <c r="Q70" i="31"/>
  <c r="M70" i="31"/>
  <c r="K70" i="31"/>
  <c r="O70" i="31"/>
  <c r="I70" i="31"/>
  <c r="G70" i="31"/>
  <c r="Q68" i="31"/>
  <c r="O68" i="31"/>
  <c r="M68" i="31"/>
  <c r="K68" i="31"/>
  <c r="G68" i="31"/>
  <c r="I68" i="31"/>
  <c r="Q66" i="31"/>
  <c r="M66" i="31"/>
  <c r="O66" i="31"/>
  <c r="K66" i="31"/>
  <c r="I66" i="31"/>
  <c r="G66" i="31"/>
  <c r="Q64" i="31"/>
  <c r="O64" i="31"/>
  <c r="M64" i="31"/>
  <c r="K64" i="31"/>
  <c r="G64" i="31"/>
  <c r="I64" i="31"/>
  <c r="Q62" i="31"/>
  <c r="O62" i="31"/>
  <c r="M62" i="31"/>
  <c r="K62" i="31"/>
  <c r="I62" i="31"/>
  <c r="G62" i="31"/>
  <c r="Q60" i="31"/>
  <c r="O60" i="31"/>
  <c r="K60" i="31"/>
  <c r="G60" i="31"/>
  <c r="M60" i="31"/>
  <c r="I60" i="31"/>
  <c r="Q58" i="31"/>
  <c r="O58" i="31"/>
  <c r="M58" i="31"/>
  <c r="K58" i="31"/>
  <c r="I58" i="31"/>
  <c r="G58" i="31"/>
  <c r="Q56" i="31"/>
  <c r="O56" i="31"/>
  <c r="M56" i="31"/>
  <c r="K56" i="31"/>
  <c r="G56" i="31"/>
  <c r="I56" i="31"/>
  <c r="Q54" i="31"/>
  <c r="M54" i="31"/>
  <c r="O54" i="31"/>
  <c r="K54" i="31"/>
  <c r="I54" i="31"/>
  <c r="G54" i="31"/>
  <c r="Q52" i="31"/>
  <c r="O52" i="31"/>
  <c r="M52" i="31"/>
  <c r="K52" i="31"/>
  <c r="G52" i="31"/>
  <c r="I52" i="31"/>
  <c r="Q50" i="31"/>
  <c r="M50" i="31"/>
  <c r="O50" i="31"/>
  <c r="K50" i="31"/>
  <c r="I50" i="31"/>
  <c r="G50" i="31"/>
  <c r="Q48" i="31"/>
  <c r="O48" i="31"/>
  <c r="M48" i="31"/>
  <c r="K48" i="31"/>
  <c r="G48" i="31"/>
  <c r="I48" i="31"/>
  <c r="Q46" i="31"/>
  <c r="O46" i="31"/>
  <c r="M46" i="31"/>
  <c r="K46" i="31"/>
  <c r="I46" i="31"/>
  <c r="G46" i="31"/>
  <c r="Q44" i="31"/>
  <c r="O44" i="31"/>
  <c r="K44" i="31"/>
  <c r="G44" i="31"/>
  <c r="M44" i="31"/>
  <c r="I44" i="31"/>
  <c r="Q42" i="31"/>
  <c r="O42" i="31"/>
  <c r="M42" i="31"/>
  <c r="K42" i="31"/>
  <c r="I42" i="31"/>
  <c r="G42" i="31"/>
  <c r="Q40" i="31"/>
  <c r="O40" i="31"/>
  <c r="M40" i="31"/>
  <c r="K40" i="31"/>
  <c r="G40" i="31"/>
  <c r="I40" i="31"/>
  <c r="Q38" i="31"/>
  <c r="M38" i="31"/>
  <c r="K38" i="31"/>
  <c r="O38" i="31"/>
  <c r="I38" i="31"/>
  <c r="G38" i="31"/>
  <c r="Q36" i="31"/>
  <c r="O36" i="31"/>
  <c r="M36" i="31"/>
  <c r="K36" i="31"/>
  <c r="G36" i="31"/>
  <c r="I36" i="31"/>
  <c r="Q34" i="31"/>
  <c r="M34" i="31"/>
  <c r="O34" i="31"/>
  <c r="K34" i="31"/>
  <c r="I34" i="31"/>
  <c r="G34" i="31"/>
  <c r="Q32" i="31"/>
  <c r="O32" i="31"/>
  <c r="M32" i="31"/>
  <c r="K32" i="31"/>
  <c r="G32" i="31"/>
  <c r="I32" i="31"/>
  <c r="Q30" i="31"/>
  <c r="O30" i="31"/>
  <c r="M30" i="31"/>
  <c r="K30" i="31"/>
  <c r="I30" i="31"/>
  <c r="G30" i="31"/>
  <c r="Q28" i="31"/>
  <c r="O28" i="31"/>
  <c r="K28" i="31"/>
  <c r="M28" i="31"/>
  <c r="G28" i="31"/>
  <c r="I28" i="31"/>
  <c r="Q26" i="31"/>
  <c r="O26" i="31"/>
  <c r="M26" i="31"/>
  <c r="K26" i="31"/>
  <c r="I26" i="31"/>
  <c r="G26" i="31"/>
  <c r="Q24" i="31"/>
  <c r="O24" i="31"/>
  <c r="M24" i="31"/>
  <c r="K24" i="31"/>
  <c r="G24" i="31"/>
  <c r="I24" i="31"/>
  <c r="Q22" i="31"/>
  <c r="M22" i="31"/>
  <c r="K22" i="31"/>
  <c r="O22" i="31"/>
  <c r="I22" i="31"/>
  <c r="G22" i="31"/>
  <c r="Q20" i="31"/>
  <c r="O20" i="31"/>
  <c r="M20" i="31"/>
  <c r="K20" i="31"/>
  <c r="G20" i="31"/>
  <c r="I20" i="31"/>
  <c r="Q18" i="31"/>
  <c r="M18" i="31"/>
  <c r="O18" i="31"/>
  <c r="K18" i="31"/>
  <c r="I18" i="31"/>
  <c r="G18" i="31"/>
  <c r="Q16" i="31"/>
  <c r="O16" i="31"/>
  <c r="M16" i="31"/>
  <c r="K16" i="31"/>
  <c r="G16" i="31"/>
  <c r="I16" i="31"/>
  <c r="Q14" i="31"/>
  <c r="O14" i="31"/>
  <c r="M14" i="31"/>
  <c r="K14" i="31"/>
  <c r="I14" i="31"/>
  <c r="G14" i="31"/>
  <c r="Q12" i="31"/>
  <c r="O12" i="31"/>
  <c r="K12" i="31"/>
  <c r="G12" i="31"/>
  <c r="I12" i="31"/>
  <c r="M12" i="31"/>
  <c r="Q10" i="31"/>
  <c r="O10" i="31"/>
  <c r="M10" i="31"/>
  <c r="K10" i="31"/>
  <c r="I10" i="31"/>
  <c r="G10" i="31"/>
  <c r="Q8" i="31"/>
  <c r="O8" i="31"/>
  <c r="M8" i="31"/>
  <c r="K8" i="31"/>
  <c r="G8" i="31"/>
  <c r="I8" i="31"/>
  <c r="O267" i="33"/>
  <c r="Q267" i="33"/>
  <c r="M267" i="33"/>
  <c r="K267" i="33"/>
  <c r="I267" i="33"/>
  <c r="G267" i="33"/>
  <c r="Q265" i="33"/>
  <c r="O265" i="33"/>
  <c r="M265" i="33"/>
  <c r="I265" i="33"/>
  <c r="K265" i="33"/>
  <c r="G265" i="33"/>
  <c r="Q263" i="33"/>
  <c r="O263" i="33"/>
  <c r="M263" i="33"/>
  <c r="K263" i="33"/>
  <c r="I263" i="33"/>
  <c r="G263" i="33"/>
  <c r="Q261" i="33"/>
  <c r="O261" i="33"/>
  <c r="M261" i="33"/>
  <c r="K261" i="33"/>
  <c r="I261" i="33"/>
  <c r="G261" i="33"/>
  <c r="Q259" i="33"/>
  <c r="O259" i="33"/>
  <c r="M259" i="33"/>
  <c r="K259" i="33"/>
  <c r="I259" i="33"/>
  <c r="G259" i="33"/>
  <c r="Q257" i="33"/>
  <c r="O257" i="33"/>
  <c r="M257" i="33"/>
  <c r="I257" i="33"/>
  <c r="G257" i="33"/>
  <c r="K257" i="33"/>
  <c r="Q255" i="33"/>
  <c r="O255" i="33"/>
  <c r="M255" i="33"/>
  <c r="K255" i="33"/>
  <c r="I255" i="33"/>
  <c r="G255" i="33"/>
  <c r="Q253" i="33"/>
  <c r="O253" i="33"/>
  <c r="M253" i="33"/>
  <c r="I253" i="33"/>
  <c r="G253" i="33"/>
  <c r="K253" i="33"/>
  <c r="O251" i="33"/>
  <c r="Q251" i="33"/>
  <c r="M251" i="33"/>
  <c r="K251" i="33"/>
  <c r="I251" i="33"/>
  <c r="G251" i="33"/>
  <c r="Q249" i="33"/>
  <c r="O249" i="33"/>
  <c r="M249" i="33"/>
  <c r="I249" i="33"/>
  <c r="K249" i="33"/>
  <c r="G249" i="33"/>
  <c r="Q247" i="33"/>
  <c r="O247" i="33"/>
  <c r="M247" i="33"/>
  <c r="K247" i="33"/>
  <c r="I247" i="33"/>
  <c r="G247" i="33"/>
  <c r="Q245" i="33"/>
  <c r="O245" i="33"/>
  <c r="M245" i="33"/>
  <c r="K245" i="33"/>
  <c r="I245" i="33"/>
  <c r="G245" i="33"/>
  <c r="Q243" i="33"/>
  <c r="O243" i="33"/>
  <c r="M243" i="33"/>
  <c r="K243" i="33"/>
  <c r="I243" i="33"/>
  <c r="G243" i="33"/>
  <c r="Q241" i="33"/>
  <c r="O241" i="33"/>
  <c r="M241" i="33"/>
  <c r="I241" i="33"/>
  <c r="G241" i="33"/>
  <c r="K241" i="33"/>
  <c r="Q239" i="33"/>
  <c r="O239" i="33"/>
  <c r="M239" i="33"/>
  <c r="K239" i="33"/>
  <c r="I239" i="33"/>
  <c r="G239" i="33"/>
  <c r="Q237" i="33"/>
  <c r="O237" i="33"/>
  <c r="M237" i="33"/>
  <c r="I237" i="33"/>
  <c r="G237" i="33"/>
  <c r="K237" i="33"/>
  <c r="O235" i="33"/>
  <c r="Q235" i="33"/>
  <c r="M235" i="33"/>
  <c r="K235" i="33"/>
  <c r="I235" i="33"/>
  <c r="G235" i="33"/>
  <c r="Q233" i="33"/>
  <c r="O233" i="33"/>
  <c r="M233" i="33"/>
  <c r="I233" i="33"/>
  <c r="K233" i="33"/>
  <c r="G233" i="33"/>
  <c r="Q231" i="33"/>
  <c r="O231" i="33"/>
  <c r="M231" i="33"/>
  <c r="K231" i="33"/>
  <c r="I231" i="33"/>
  <c r="G231" i="33"/>
  <c r="Q229" i="33"/>
  <c r="O229" i="33"/>
  <c r="M229" i="33"/>
  <c r="K229" i="33"/>
  <c r="I229" i="33"/>
  <c r="G229" i="33"/>
  <c r="Q227" i="33"/>
  <c r="O227" i="33"/>
  <c r="M227" i="33"/>
  <c r="K227" i="33"/>
  <c r="I227" i="33"/>
  <c r="G227" i="33"/>
  <c r="Q225" i="33"/>
  <c r="O225" i="33"/>
  <c r="M225" i="33"/>
  <c r="I225" i="33"/>
  <c r="G225" i="33"/>
  <c r="K225" i="33"/>
  <c r="Q223" i="33"/>
  <c r="O223" i="33"/>
  <c r="M223" i="33"/>
  <c r="K223" i="33"/>
  <c r="I223" i="33"/>
  <c r="G223" i="33"/>
  <c r="Q221" i="33"/>
  <c r="O221" i="33"/>
  <c r="M221" i="33"/>
  <c r="I221" i="33"/>
  <c r="G221" i="33"/>
  <c r="K221" i="33"/>
  <c r="Q219" i="33"/>
  <c r="O219" i="33"/>
  <c r="M219" i="33"/>
  <c r="K219" i="33"/>
  <c r="I219" i="33"/>
  <c r="G219" i="33"/>
  <c r="Q217" i="33"/>
  <c r="O217" i="33"/>
  <c r="M217" i="33"/>
  <c r="I217" i="33"/>
  <c r="K217" i="33"/>
  <c r="G217" i="33"/>
  <c r="Q215" i="33"/>
  <c r="O215" i="33"/>
  <c r="M215" i="33"/>
  <c r="K215" i="33"/>
  <c r="I215" i="33"/>
  <c r="G215" i="33"/>
  <c r="Q213" i="33"/>
  <c r="O213" i="33"/>
  <c r="M213" i="33"/>
  <c r="K213" i="33"/>
  <c r="I213" i="33"/>
  <c r="G213" i="33"/>
  <c r="Q211" i="33"/>
  <c r="O211" i="33"/>
  <c r="M211" i="33"/>
  <c r="K211" i="33"/>
  <c r="I211" i="33"/>
  <c r="G211" i="33"/>
  <c r="Q209" i="33"/>
  <c r="O209" i="33"/>
  <c r="M209" i="33"/>
  <c r="I209" i="33"/>
  <c r="G209" i="33"/>
  <c r="K209" i="33"/>
  <c r="Q207" i="33"/>
  <c r="O207" i="33"/>
  <c r="M207" i="33"/>
  <c r="K207" i="33"/>
  <c r="I207" i="33"/>
  <c r="G207" i="33"/>
  <c r="Q205" i="33"/>
  <c r="O205" i="33"/>
  <c r="M205" i="33"/>
  <c r="I205" i="33"/>
  <c r="G205" i="33"/>
  <c r="K205" i="33"/>
  <c r="O203" i="33"/>
  <c r="Q203" i="33"/>
  <c r="M203" i="33"/>
  <c r="K203" i="33"/>
  <c r="I203" i="33"/>
  <c r="G203" i="33"/>
  <c r="Q201" i="33"/>
  <c r="O201" i="33"/>
  <c r="M201" i="33"/>
  <c r="I201" i="33"/>
  <c r="K201" i="33"/>
  <c r="G201" i="33"/>
  <c r="Q199" i="33"/>
  <c r="O199" i="33"/>
  <c r="M199" i="33"/>
  <c r="K199" i="33"/>
  <c r="I199" i="33"/>
  <c r="G199" i="33"/>
  <c r="Q197" i="33"/>
  <c r="O197" i="33"/>
  <c r="M197" i="33"/>
  <c r="K197" i="33"/>
  <c r="I197" i="33"/>
  <c r="G197" i="33"/>
  <c r="Q195" i="33"/>
  <c r="O195" i="33"/>
  <c r="M195" i="33"/>
  <c r="K195" i="33"/>
  <c r="I195" i="33"/>
  <c r="G195" i="33"/>
  <c r="Q193" i="33"/>
  <c r="O193" i="33"/>
  <c r="M193" i="33"/>
  <c r="I193" i="33"/>
  <c r="G193" i="33"/>
  <c r="K193" i="33"/>
  <c r="Q191" i="33"/>
  <c r="O191" i="33"/>
  <c r="M191" i="33"/>
  <c r="K191" i="33"/>
  <c r="I191" i="33"/>
  <c r="G191" i="33"/>
  <c r="Q189" i="33"/>
  <c r="O189" i="33"/>
  <c r="M189" i="33"/>
  <c r="I189" i="33"/>
  <c r="G189" i="33"/>
  <c r="K189" i="33"/>
  <c r="O187" i="33"/>
  <c r="Q187" i="33"/>
  <c r="M187" i="33"/>
  <c r="K187" i="33"/>
  <c r="I187" i="33"/>
  <c r="G187" i="33"/>
  <c r="Q185" i="33"/>
  <c r="O185" i="33"/>
  <c r="M185" i="33"/>
  <c r="I185" i="33"/>
  <c r="K185" i="33"/>
  <c r="G185" i="33"/>
  <c r="Q183" i="33"/>
  <c r="O183" i="33"/>
  <c r="M183" i="33"/>
  <c r="K183" i="33"/>
  <c r="I183" i="33"/>
  <c r="G183" i="33"/>
  <c r="Q181" i="33"/>
  <c r="O181" i="33"/>
  <c r="M181" i="33"/>
  <c r="K181" i="33"/>
  <c r="I181" i="33"/>
  <c r="G181" i="33"/>
  <c r="Q179" i="33"/>
  <c r="O179" i="33"/>
  <c r="M179" i="33"/>
  <c r="K179" i="33"/>
  <c r="I179" i="33"/>
  <c r="G179" i="33"/>
  <c r="Q177" i="33"/>
  <c r="O177" i="33"/>
  <c r="M177" i="33"/>
  <c r="I177" i="33"/>
  <c r="G177" i="33"/>
  <c r="K177" i="33"/>
  <c r="Q175" i="33"/>
  <c r="O175" i="33"/>
  <c r="M175" i="33"/>
  <c r="K175" i="33"/>
  <c r="I175" i="33"/>
  <c r="G175" i="33"/>
  <c r="Q173" i="33"/>
  <c r="O173" i="33"/>
  <c r="M173" i="33"/>
  <c r="I173" i="33"/>
  <c r="G173" i="33"/>
  <c r="K173" i="33"/>
  <c r="O171" i="33"/>
  <c r="Q171" i="33"/>
  <c r="M171" i="33"/>
  <c r="K171" i="33"/>
  <c r="I171" i="33"/>
  <c r="G171" i="33"/>
  <c r="Q169" i="33"/>
  <c r="O169" i="33"/>
  <c r="M169" i="33"/>
  <c r="I169" i="33"/>
  <c r="K169" i="33"/>
  <c r="G169" i="33"/>
  <c r="Q167" i="33"/>
  <c r="O167" i="33"/>
  <c r="M167" i="33"/>
  <c r="K167" i="33"/>
  <c r="I167" i="33"/>
  <c r="G167" i="33"/>
  <c r="Q165" i="33"/>
  <c r="O165" i="33"/>
  <c r="M165" i="33"/>
  <c r="K165" i="33"/>
  <c r="I165" i="33"/>
  <c r="G165" i="33"/>
  <c r="Q163" i="33"/>
  <c r="O163" i="33"/>
  <c r="M163" i="33"/>
  <c r="K163" i="33"/>
  <c r="I163" i="33"/>
  <c r="G163" i="33"/>
  <c r="Q161" i="33"/>
  <c r="O161" i="33"/>
  <c r="M161" i="33"/>
  <c r="I161" i="33"/>
  <c r="G161" i="33"/>
  <c r="K161" i="33"/>
  <c r="Q159" i="33"/>
  <c r="O159" i="33"/>
  <c r="M159" i="33"/>
  <c r="K159" i="33"/>
  <c r="I159" i="33"/>
  <c r="G159" i="33"/>
  <c r="Q157" i="33"/>
  <c r="O157" i="33"/>
  <c r="M157" i="33"/>
  <c r="I157" i="33"/>
  <c r="G157" i="33"/>
  <c r="K157" i="33"/>
  <c r="Q155" i="33"/>
  <c r="O155" i="33"/>
  <c r="M155" i="33"/>
  <c r="K155" i="33"/>
  <c r="I155" i="33"/>
  <c r="G155" i="33"/>
  <c r="Q153" i="33"/>
  <c r="O153" i="33"/>
  <c r="M153" i="33"/>
  <c r="I153" i="33"/>
  <c r="K153" i="33"/>
  <c r="G153" i="33"/>
  <c r="Q151" i="33"/>
  <c r="O151" i="33"/>
  <c r="M151" i="33"/>
  <c r="K151" i="33"/>
  <c r="I151" i="33"/>
  <c r="G151" i="33"/>
  <c r="Q149" i="33"/>
  <c r="O149" i="33"/>
  <c r="M149" i="33"/>
  <c r="K149" i="33"/>
  <c r="I149" i="33"/>
  <c r="G149" i="33"/>
  <c r="Q147" i="33"/>
  <c r="O147" i="33"/>
  <c r="M147" i="33"/>
  <c r="K147" i="33"/>
  <c r="I147" i="33"/>
  <c r="G147" i="33"/>
  <c r="Q145" i="33"/>
  <c r="O145" i="33"/>
  <c r="M145" i="33"/>
  <c r="I145" i="33"/>
  <c r="G145" i="33"/>
  <c r="K145" i="33"/>
  <c r="Q143" i="33"/>
  <c r="O143" i="33"/>
  <c r="M143" i="33"/>
  <c r="K143" i="33"/>
  <c r="I143" i="33"/>
  <c r="G143" i="33"/>
  <c r="Q141" i="33"/>
  <c r="O141" i="33"/>
  <c r="M141" i="33"/>
  <c r="I141" i="33"/>
  <c r="G141" i="33"/>
  <c r="K141" i="33"/>
  <c r="O139" i="33"/>
  <c r="Q139" i="33"/>
  <c r="M139" i="33"/>
  <c r="K139" i="33"/>
  <c r="I139" i="33"/>
  <c r="G139" i="33"/>
  <c r="Q137" i="33"/>
  <c r="O137" i="33"/>
  <c r="M137" i="33"/>
  <c r="I137" i="33"/>
  <c r="K137" i="33"/>
  <c r="G137" i="33"/>
  <c r="Q135" i="33"/>
  <c r="O135" i="33"/>
  <c r="M135" i="33"/>
  <c r="K135" i="33"/>
  <c r="I135" i="33"/>
  <c r="G135" i="33"/>
  <c r="Q133" i="33"/>
  <c r="O133" i="33"/>
  <c r="M133" i="33"/>
  <c r="K133" i="33"/>
  <c r="I133" i="33"/>
  <c r="G133" i="33"/>
  <c r="Q131" i="33"/>
  <c r="O131" i="33"/>
  <c r="M131" i="33"/>
  <c r="K131" i="33"/>
  <c r="I131" i="33"/>
  <c r="G131" i="33"/>
  <c r="Q129" i="33"/>
  <c r="O129" i="33"/>
  <c r="M129" i="33"/>
  <c r="I129" i="33"/>
  <c r="G129" i="33"/>
  <c r="K129" i="33"/>
  <c r="Q127" i="33"/>
  <c r="O127" i="33"/>
  <c r="M127" i="33"/>
  <c r="K127" i="33"/>
  <c r="I127" i="33"/>
  <c r="G127" i="33"/>
  <c r="Q125" i="33"/>
  <c r="O125" i="33"/>
  <c r="M125" i="33"/>
  <c r="I125" i="33"/>
  <c r="G125" i="33"/>
  <c r="K125" i="33"/>
  <c r="O123" i="33"/>
  <c r="Q123" i="33"/>
  <c r="M123" i="33"/>
  <c r="K123" i="33"/>
  <c r="I123" i="33"/>
  <c r="G123" i="33"/>
  <c r="Q121" i="33"/>
  <c r="O121" i="33"/>
  <c r="M121" i="33"/>
  <c r="I121" i="33"/>
  <c r="K121" i="33"/>
  <c r="G121" i="33"/>
  <c r="Q119" i="33"/>
  <c r="O119" i="33"/>
  <c r="M119" i="33"/>
  <c r="K119" i="33"/>
  <c r="I119" i="33"/>
  <c r="G119" i="33"/>
  <c r="Q117" i="33"/>
  <c r="O117" i="33"/>
  <c r="M117" i="33"/>
  <c r="K117" i="33"/>
  <c r="I117" i="33"/>
  <c r="G117" i="33"/>
  <c r="Q115" i="33"/>
  <c r="O115" i="33"/>
  <c r="M115" i="33"/>
  <c r="K115" i="33"/>
  <c r="I115" i="33"/>
  <c r="G115" i="33"/>
  <c r="Q113" i="33"/>
  <c r="O113" i="33"/>
  <c r="M113" i="33"/>
  <c r="I113" i="33"/>
  <c r="G113" i="33"/>
  <c r="K113" i="33"/>
  <c r="Q111" i="33"/>
  <c r="O111" i="33"/>
  <c r="M111" i="33"/>
  <c r="K111" i="33"/>
  <c r="I111" i="33"/>
  <c r="G111" i="33"/>
  <c r="Q109" i="33"/>
  <c r="O109" i="33"/>
  <c r="M109" i="33"/>
  <c r="I109" i="33"/>
  <c r="G109" i="33"/>
  <c r="K109" i="33"/>
  <c r="O107" i="33"/>
  <c r="Q107" i="33"/>
  <c r="M107" i="33"/>
  <c r="K107" i="33"/>
  <c r="I107" i="33"/>
  <c r="G107" i="33"/>
  <c r="Q105" i="33"/>
  <c r="O105" i="33"/>
  <c r="M105" i="33"/>
  <c r="I105" i="33"/>
  <c r="K105" i="33"/>
  <c r="G105" i="33"/>
  <c r="Q103" i="33"/>
  <c r="O103" i="33"/>
  <c r="M103" i="33"/>
  <c r="K103" i="33"/>
  <c r="I103" i="33"/>
  <c r="G103" i="33"/>
  <c r="Q101" i="33"/>
  <c r="O101" i="33"/>
  <c r="M101" i="33"/>
  <c r="K101" i="33"/>
  <c r="I101" i="33"/>
  <c r="G101" i="33"/>
  <c r="Q99" i="33"/>
  <c r="O99" i="33"/>
  <c r="M99" i="33"/>
  <c r="K99" i="33"/>
  <c r="I99" i="33"/>
  <c r="G99" i="33"/>
  <c r="Q97" i="33"/>
  <c r="O97" i="33"/>
  <c r="M97" i="33"/>
  <c r="I97" i="33"/>
  <c r="G97" i="33"/>
  <c r="K97" i="33"/>
  <c r="Q95" i="33"/>
  <c r="O95" i="33"/>
  <c r="M95" i="33"/>
  <c r="K95" i="33"/>
  <c r="I95" i="33"/>
  <c r="G95" i="33"/>
  <c r="Q93" i="33"/>
  <c r="O93" i="33"/>
  <c r="M93" i="33"/>
  <c r="I93" i="33"/>
  <c r="G93" i="33"/>
  <c r="K93" i="33"/>
  <c r="Q91" i="33"/>
  <c r="O91" i="33"/>
  <c r="M91" i="33"/>
  <c r="K91" i="33"/>
  <c r="I91" i="33"/>
  <c r="G91" i="33"/>
  <c r="Q89" i="33"/>
  <c r="O89" i="33"/>
  <c r="M89" i="33"/>
  <c r="I89" i="33"/>
  <c r="K89" i="33"/>
  <c r="G89" i="33"/>
  <c r="Q87" i="33"/>
  <c r="O87" i="33"/>
  <c r="M87" i="33"/>
  <c r="K87" i="33"/>
  <c r="I87" i="33"/>
  <c r="G87" i="33"/>
  <c r="Q85" i="33"/>
  <c r="O85" i="33"/>
  <c r="M85" i="33"/>
  <c r="K85" i="33"/>
  <c r="I85" i="33"/>
  <c r="G85" i="33"/>
  <c r="Q83" i="33"/>
  <c r="O83" i="33"/>
  <c r="M83" i="33"/>
  <c r="K83" i="33"/>
  <c r="I83" i="33"/>
  <c r="G83" i="33"/>
  <c r="Q81" i="33"/>
  <c r="O81" i="33"/>
  <c r="M81" i="33"/>
  <c r="I81" i="33"/>
  <c r="G81" i="33"/>
  <c r="K81" i="33"/>
  <c r="Q79" i="33"/>
  <c r="O79" i="33"/>
  <c r="M79" i="33"/>
  <c r="K79" i="33"/>
  <c r="I79" i="33"/>
  <c r="G79" i="33"/>
  <c r="Q77" i="33"/>
  <c r="O77" i="33"/>
  <c r="M77" i="33"/>
  <c r="I77" i="33"/>
  <c r="G77" i="33"/>
  <c r="K77" i="33"/>
  <c r="O75" i="33"/>
  <c r="M75" i="33"/>
  <c r="K75" i="33"/>
  <c r="Q75" i="33"/>
  <c r="I75" i="33"/>
  <c r="G75" i="33"/>
  <c r="Q73" i="33"/>
  <c r="O73" i="33"/>
  <c r="M73" i="33"/>
  <c r="I73" i="33"/>
  <c r="K73" i="33"/>
  <c r="G73" i="33"/>
  <c r="Q71" i="33"/>
  <c r="O71" i="33"/>
  <c r="M71" i="33"/>
  <c r="K71" i="33"/>
  <c r="I71" i="33"/>
  <c r="G71" i="33"/>
  <c r="Q69" i="33"/>
  <c r="O69" i="33"/>
  <c r="M69" i="33"/>
  <c r="K69" i="33"/>
  <c r="I69" i="33"/>
  <c r="G69" i="33"/>
  <c r="Q67" i="33"/>
  <c r="O67" i="33"/>
  <c r="M67" i="33"/>
  <c r="K67" i="33"/>
  <c r="I67" i="33"/>
  <c r="G67" i="33"/>
  <c r="Q65" i="33"/>
  <c r="O65" i="33"/>
  <c r="M65" i="33"/>
  <c r="I65" i="33"/>
  <c r="G65" i="33"/>
  <c r="K65" i="33"/>
  <c r="Q63" i="33"/>
  <c r="O63" i="33"/>
  <c r="M63" i="33"/>
  <c r="K63" i="33"/>
  <c r="I63" i="33"/>
  <c r="G63" i="33"/>
  <c r="Q61" i="33"/>
  <c r="O61" i="33"/>
  <c r="M61" i="33"/>
  <c r="I61" i="33"/>
  <c r="G61" i="33"/>
  <c r="K61" i="33"/>
  <c r="O59" i="33"/>
  <c r="Q59" i="33"/>
  <c r="M59" i="33"/>
  <c r="K59" i="33"/>
  <c r="I59" i="33"/>
  <c r="G59" i="33"/>
  <c r="Q57" i="33"/>
  <c r="O57" i="33"/>
  <c r="M57" i="33"/>
  <c r="I57" i="33"/>
  <c r="K57" i="33"/>
  <c r="G57" i="33"/>
  <c r="Q55" i="33"/>
  <c r="O55" i="33"/>
  <c r="M55" i="33"/>
  <c r="K55" i="33"/>
  <c r="I55" i="33"/>
  <c r="G55" i="33"/>
  <c r="Q53" i="33"/>
  <c r="O53" i="33"/>
  <c r="M53" i="33"/>
  <c r="K53" i="33"/>
  <c r="I53" i="33"/>
  <c r="G53" i="33"/>
  <c r="Q51" i="33"/>
  <c r="O51" i="33"/>
  <c r="M51" i="33"/>
  <c r="K51" i="33"/>
  <c r="I51" i="33"/>
  <c r="G51" i="33"/>
  <c r="Q49" i="33"/>
  <c r="O49" i="33"/>
  <c r="M49" i="33"/>
  <c r="I49" i="33"/>
  <c r="G49" i="33"/>
  <c r="K49" i="33"/>
  <c r="Q47" i="33"/>
  <c r="O47" i="33"/>
  <c r="M47" i="33"/>
  <c r="K47" i="33"/>
  <c r="I47" i="33"/>
  <c r="G47" i="33"/>
  <c r="Q45" i="33"/>
  <c r="O45" i="33"/>
  <c r="M45" i="33"/>
  <c r="I45" i="33"/>
  <c r="G45" i="33"/>
  <c r="K45" i="33"/>
  <c r="O43" i="33"/>
  <c r="Q43" i="33"/>
  <c r="M43" i="33"/>
  <c r="K43" i="33"/>
  <c r="I43" i="33"/>
  <c r="G43" i="33"/>
  <c r="Q41" i="33"/>
  <c r="O41" i="33"/>
  <c r="M41" i="33"/>
  <c r="I41" i="33"/>
  <c r="K41" i="33"/>
  <c r="G41" i="33"/>
  <c r="Q39" i="33"/>
  <c r="O39" i="33"/>
  <c r="M39" i="33"/>
  <c r="K39" i="33"/>
  <c r="I39" i="33"/>
  <c r="G39" i="33"/>
  <c r="Q37" i="33"/>
  <c r="O37" i="33"/>
  <c r="M37" i="33"/>
  <c r="K37" i="33"/>
  <c r="I37" i="33"/>
  <c r="G37" i="33"/>
  <c r="Q35" i="33"/>
  <c r="O35" i="33"/>
  <c r="M35" i="33"/>
  <c r="K35" i="33"/>
  <c r="I35" i="33"/>
  <c r="G35" i="33"/>
  <c r="Q33" i="33"/>
  <c r="O33" i="33"/>
  <c r="M33" i="33"/>
  <c r="I33" i="33"/>
  <c r="G33" i="33"/>
  <c r="K33" i="33"/>
  <c r="Q31" i="33"/>
  <c r="O31" i="33"/>
  <c r="M31" i="33"/>
  <c r="K31" i="33"/>
  <c r="I31" i="33"/>
  <c r="G31" i="33"/>
  <c r="Q29" i="33"/>
  <c r="O29" i="33"/>
  <c r="M29" i="33"/>
  <c r="I29" i="33"/>
  <c r="G29" i="33"/>
  <c r="K29" i="33"/>
  <c r="Q27" i="33"/>
  <c r="O27" i="33"/>
  <c r="M27" i="33"/>
  <c r="K27" i="33"/>
  <c r="I27" i="33"/>
  <c r="G27" i="33"/>
  <c r="Q25" i="33"/>
  <c r="O25" i="33"/>
  <c r="M25" i="33"/>
  <c r="I25" i="33"/>
  <c r="K25" i="33"/>
  <c r="G25" i="33"/>
  <c r="Q23" i="33"/>
  <c r="O23" i="33"/>
  <c r="M23" i="33"/>
  <c r="K23" i="33"/>
  <c r="I23" i="33"/>
  <c r="G23" i="33"/>
  <c r="Q21" i="33"/>
  <c r="O21" i="33"/>
  <c r="M21" i="33"/>
  <c r="K21" i="33"/>
  <c r="I21" i="33"/>
  <c r="G21" i="33"/>
  <c r="Q19" i="33"/>
  <c r="O19" i="33"/>
  <c r="M19" i="33"/>
  <c r="K19" i="33"/>
  <c r="I19" i="33"/>
  <c r="G19" i="33"/>
  <c r="Q17" i="33"/>
  <c r="O17" i="33"/>
  <c r="M17" i="33"/>
  <c r="I17" i="33"/>
  <c r="G17" i="33"/>
  <c r="K17" i="33"/>
  <c r="Q15" i="33"/>
  <c r="O15" i="33"/>
  <c r="M15" i="33"/>
  <c r="K15" i="33"/>
  <c r="I15" i="33"/>
  <c r="G15" i="33"/>
  <c r="Q13" i="33"/>
  <c r="O13" i="33"/>
  <c r="M13" i="33"/>
  <c r="I13" i="33"/>
  <c r="G13" i="33"/>
  <c r="K13" i="33"/>
  <c r="O11" i="33"/>
  <c r="Q11" i="33"/>
  <c r="M11" i="33"/>
  <c r="K11" i="33"/>
  <c r="I11" i="33"/>
  <c r="G11" i="33"/>
  <c r="Q9" i="33"/>
  <c r="O9" i="33"/>
  <c r="M9" i="33"/>
  <c r="I9" i="33"/>
  <c r="K9" i="33"/>
  <c r="G9" i="33"/>
  <c r="Q266" i="35"/>
  <c r="M266" i="35"/>
  <c r="K266" i="35"/>
  <c r="O266" i="35"/>
  <c r="I266" i="35"/>
  <c r="G266" i="35"/>
  <c r="Q264" i="35"/>
  <c r="O264" i="35"/>
  <c r="M264" i="35"/>
  <c r="K264" i="35"/>
  <c r="I264" i="35"/>
  <c r="G264" i="35"/>
  <c r="Q262" i="35"/>
  <c r="O262" i="35"/>
  <c r="M262" i="35"/>
  <c r="K262" i="35"/>
  <c r="I262" i="35"/>
  <c r="G262" i="35"/>
  <c r="Q260" i="35"/>
  <c r="O260" i="35"/>
  <c r="K260" i="35"/>
  <c r="I260" i="35"/>
  <c r="G260" i="35"/>
  <c r="M260" i="35"/>
  <c r="Q258" i="35"/>
  <c r="M258" i="35"/>
  <c r="K258" i="35"/>
  <c r="O258" i="35"/>
  <c r="I258" i="35"/>
  <c r="G258" i="35"/>
  <c r="Q256" i="35"/>
  <c r="O256" i="35"/>
  <c r="M256" i="35"/>
  <c r="K256" i="35"/>
  <c r="I256" i="35"/>
  <c r="G256" i="35"/>
  <c r="Q254" i="35"/>
  <c r="O254" i="35"/>
  <c r="M254" i="35"/>
  <c r="K254" i="35"/>
  <c r="I254" i="35"/>
  <c r="G254" i="35"/>
  <c r="Q252" i="35"/>
  <c r="O252" i="35"/>
  <c r="M252" i="35"/>
  <c r="K252" i="35"/>
  <c r="G252" i="35"/>
  <c r="I252" i="35"/>
  <c r="Q250" i="35"/>
  <c r="M250" i="35"/>
  <c r="O250" i="35"/>
  <c r="K250" i="35"/>
  <c r="I250" i="35"/>
  <c r="G250" i="35"/>
  <c r="Q248" i="35"/>
  <c r="O248" i="35"/>
  <c r="M248" i="35"/>
  <c r="K248" i="35"/>
  <c r="I248" i="35"/>
  <c r="G248" i="35"/>
  <c r="Q246" i="35"/>
  <c r="O246" i="35"/>
  <c r="M246" i="35"/>
  <c r="K246" i="35"/>
  <c r="I246" i="35"/>
  <c r="G246" i="35"/>
  <c r="Q244" i="35"/>
  <c r="O244" i="35"/>
  <c r="K244" i="35"/>
  <c r="M244" i="35"/>
  <c r="I244" i="35"/>
  <c r="G244" i="35"/>
  <c r="Q242" i="35"/>
  <c r="M242" i="35"/>
  <c r="K242" i="35"/>
  <c r="O242" i="35"/>
  <c r="I242" i="35"/>
  <c r="G242" i="35"/>
  <c r="Q240" i="35"/>
  <c r="O240" i="35"/>
  <c r="M240" i="35"/>
  <c r="K240" i="35"/>
  <c r="G240" i="35"/>
  <c r="I240" i="35"/>
  <c r="Q238" i="35"/>
  <c r="O238" i="35"/>
  <c r="M238" i="35"/>
  <c r="K238" i="35"/>
  <c r="I238" i="35"/>
  <c r="G238" i="35"/>
  <c r="Q236" i="35"/>
  <c r="O236" i="35"/>
  <c r="M236" i="35"/>
  <c r="K236" i="35"/>
  <c r="G236" i="35"/>
  <c r="I236" i="35"/>
  <c r="Q234" i="35"/>
  <c r="M234" i="35"/>
  <c r="K234" i="35"/>
  <c r="O234" i="35"/>
  <c r="I234" i="35"/>
  <c r="G234" i="35"/>
  <c r="Q232" i="35"/>
  <c r="O232" i="35"/>
  <c r="M232" i="35"/>
  <c r="K232" i="35"/>
  <c r="I232" i="35"/>
  <c r="G232" i="35"/>
  <c r="Q230" i="35"/>
  <c r="O230" i="35"/>
  <c r="M230" i="35"/>
  <c r="K230" i="35"/>
  <c r="I230" i="35"/>
  <c r="G230" i="35"/>
  <c r="Q228" i="35"/>
  <c r="O228" i="35"/>
  <c r="K228" i="35"/>
  <c r="M228" i="35"/>
  <c r="I228" i="35"/>
  <c r="G228" i="35"/>
  <c r="Q226" i="35"/>
  <c r="M226" i="35"/>
  <c r="K226" i="35"/>
  <c r="O226" i="35"/>
  <c r="I226" i="35"/>
  <c r="G226" i="35"/>
  <c r="Q224" i="35"/>
  <c r="O224" i="35"/>
  <c r="M224" i="35"/>
  <c r="K224" i="35"/>
  <c r="I224" i="35"/>
  <c r="G224" i="35"/>
  <c r="Q222" i="35"/>
  <c r="O222" i="35"/>
  <c r="M222" i="35"/>
  <c r="K222" i="35"/>
  <c r="I222" i="35"/>
  <c r="G222" i="35"/>
  <c r="Q220" i="35"/>
  <c r="O220" i="35"/>
  <c r="M220" i="35"/>
  <c r="K220" i="35"/>
  <c r="G220" i="35"/>
  <c r="I220" i="35"/>
  <c r="Q218" i="35"/>
  <c r="M218" i="35"/>
  <c r="O218" i="35"/>
  <c r="K218" i="35"/>
  <c r="I218" i="35"/>
  <c r="G218" i="35"/>
  <c r="Q216" i="35"/>
  <c r="O216" i="35"/>
  <c r="M216" i="35"/>
  <c r="K216" i="35"/>
  <c r="I216" i="35"/>
  <c r="G216" i="35"/>
  <c r="Q214" i="35"/>
  <c r="O214" i="35"/>
  <c r="M214" i="35"/>
  <c r="K214" i="35"/>
  <c r="I214" i="35"/>
  <c r="G214" i="35"/>
  <c r="Q212" i="35"/>
  <c r="O212" i="35"/>
  <c r="K212" i="35"/>
  <c r="M212" i="35"/>
  <c r="I212" i="35"/>
  <c r="G212" i="35"/>
  <c r="Q210" i="35"/>
  <c r="M210" i="35"/>
  <c r="K210" i="35"/>
  <c r="O210" i="35"/>
  <c r="I210" i="35"/>
  <c r="G210" i="35"/>
  <c r="Q208" i="35"/>
  <c r="O208" i="35"/>
  <c r="M208" i="35"/>
  <c r="K208" i="35"/>
  <c r="G208" i="35"/>
  <c r="I208" i="35"/>
  <c r="Q206" i="35"/>
  <c r="O206" i="35"/>
  <c r="M206" i="35"/>
  <c r="K206" i="35"/>
  <c r="I206" i="35"/>
  <c r="G206" i="35"/>
  <c r="Q204" i="35"/>
  <c r="O204" i="35"/>
  <c r="M204" i="35"/>
  <c r="K204" i="35"/>
  <c r="G204" i="35"/>
  <c r="I204" i="35"/>
  <c r="Q202" i="35"/>
  <c r="M202" i="35"/>
  <c r="K202" i="35"/>
  <c r="O202" i="35"/>
  <c r="I202" i="35"/>
  <c r="G202" i="35"/>
  <c r="Q200" i="35"/>
  <c r="O200" i="35"/>
  <c r="M200" i="35"/>
  <c r="K200" i="35"/>
  <c r="I200" i="35"/>
  <c r="G200" i="35"/>
  <c r="Q198" i="35"/>
  <c r="O198" i="35"/>
  <c r="M198" i="35"/>
  <c r="K198" i="35"/>
  <c r="I198" i="35"/>
  <c r="G198" i="35"/>
  <c r="Q196" i="35"/>
  <c r="O196" i="35"/>
  <c r="K196" i="35"/>
  <c r="I196" i="35"/>
  <c r="G196" i="35"/>
  <c r="M196" i="35"/>
  <c r="Q194" i="35"/>
  <c r="M194" i="35"/>
  <c r="K194" i="35"/>
  <c r="O194" i="35"/>
  <c r="I194" i="35"/>
  <c r="G194" i="35"/>
  <c r="Q192" i="35"/>
  <c r="O192" i="35"/>
  <c r="M192" i="35"/>
  <c r="K192" i="35"/>
  <c r="I192" i="35"/>
  <c r="G192" i="35"/>
  <c r="Q190" i="35"/>
  <c r="O190" i="35"/>
  <c r="M190" i="35"/>
  <c r="K190" i="35"/>
  <c r="I190" i="35"/>
  <c r="G190" i="35"/>
  <c r="Q188" i="35"/>
  <c r="O188" i="35"/>
  <c r="M188" i="35"/>
  <c r="K188" i="35"/>
  <c r="G188" i="35"/>
  <c r="I188" i="35"/>
  <c r="Q186" i="35"/>
  <c r="M186" i="35"/>
  <c r="O186" i="35"/>
  <c r="K186" i="35"/>
  <c r="I186" i="35"/>
  <c r="G186" i="35"/>
  <c r="Q184" i="35"/>
  <c r="O184" i="35"/>
  <c r="M184" i="35"/>
  <c r="K184" i="35"/>
  <c r="I184" i="35"/>
  <c r="G184" i="35"/>
  <c r="Q182" i="35"/>
  <c r="O182" i="35"/>
  <c r="M182" i="35"/>
  <c r="K182" i="35"/>
  <c r="I182" i="35"/>
  <c r="G182" i="35"/>
  <c r="Q180" i="35"/>
  <c r="O180" i="35"/>
  <c r="K180" i="35"/>
  <c r="M180" i="35"/>
  <c r="I180" i="35"/>
  <c r="G180" i="35"/>
  <c r="Q178" i="35"/>
  <c r="M178" i="35"/>
  <c r="K178" i="35"/>
  <c r="I178" i="35"/>
  <c r="O178" i="35"/>
  <c r="G178" i="35"/>
  <c r="Q176" i="35"/>
  <c r="O176" i="35"/>
  <c r="M176" i="35"/>
  <c r="K176" i="35"/>
  <c r="G176" i="35"/>
  <c r="I176" i="35"/>
  <c r="Q174" i="35"/>
  <c r="O174" i="35"/>
  <c r="M174" i="35"/>
  <c r="K174" i="35"/>
  <c r="I174" i="35"/>
  <c r="G174" i="35"/>
  <c r="Q172" i="35"/>
  <c r="O172" i="35"/>
  <c r="M172" i="35"/>
  <c r="K172" i="35"/>
  <c r="G172" i="35"/>
  <c r="I172" i="35"/>
  <c r="Q170" i="35"/>
  <c r="M170" i="35"/>
  <c r="K170" i="35"/>
  <c r="O170" i="35"/>
  <c r="I170" i="35"/>
  <c r="G170" i="35"/>
  <c r="Q168" i="35"/>
  <c r="O168" i="35"/>
  <c r="M168" i="35"/>
  <c r="K168" i="35"/>
  <c r="I168" i="35"/>
  <c r="G168" i="35"/>
  <c r="Q166" i="35"/>
  <c r="O166" i="35"/>
  <c r="M166" i="35"/>
  <c r="K166" i="35"/>
  <c r="I166" i="35"/>
  <c r="G166" i="35"/>
  <c r="Q164" i="35"/>
  <c r="O164" i="35"/>
  <c r="K164" i="35"/>
  <c r="M164" i="35"/>
  <c r="I164" i="35"/>
  <c r="G164" i="35"/>
  <c r="Q162" i="35"/>
  <c r="M162" i="35"/>
  <c r="K162" i="35"/>
  <c r="O162" i="35"/>
  <c r="I162" i="35"/>
  <c r="G162" i="35"/>
  <c r="Q160" i="35"/>
  <c r="O160" i="35"/>
  <c r="M160" i="35"/>
  <c r="K160" i="35"/>
  <c r="G160" i="35"/>
  <c r="I160" i="35"/>
  <c r="Q158" i="35"/>
  <c r="O158" i="35"/>
  <c r="M158" i="35"/>
  <c r="K158" i="35"/>
  <c r="I158" i="35"/>
  <c r="G158" i="35"/>
  <c r="Q156" i="35"/>
  <c r="O156" i="35"/>
  <c r="M156" i="35"/>
  <c r="K156" i="35"/>
  <c r="G156" i="35"/>
  <c r="I156" i="35"/>
  <c r="Q154" i="35"/>
  <c r="M154" i="35"/>
  <c r="O154" i="35"/>
  <c r="K154" i="35"/>
  <c r="I154" i="35"/>
  <c r="G154" i="35"/>
  <c r="Q152" i="35"/>
  <c r="O152" i="35"/>
  <c r="M152" i="35"/>
  <c r="K152" i="35"/>
  <c r="I152" i="35"/>
  <c r="G152" i="35"/>
  <c r="Q150" i="35"/>
  <c r="O150" i="35"/>
  <c r="M150" i="35"/>
  <c r="K150" i="35"/>
  <c r="I150" i="35"/>
  <c r="G150" i="35"/>
  <c r="Q148" i="35"/>
  <c r="O148" i="35"/>
  <c r="K148" i="35"/>
  <c r="M148" i="35"/>
  <c r="I148" i="35"/>
  <c r="G148" i="35"/>
  <c r="Q146" i="35"/>
  <c r="M146" i="35"/>
  <c r="K146" i="35"/>
  <c r="I146" i="35"/>
  <c r="O146" i="35"/>
  <c r="G146" i="35"/>
  <c r="Q144" i="35"/>
  <c r="O144" i="35"/>
  <c r="M144" i="35"/>
  <c r="K144" i="35"/>
  <c r="I144" i="35"/>
  <c r="G144" i="35"/>
  <c r="Q142" i="35"/>
  <c r="O142" i="35"/>
  <c r="M142" i="35"/>
  <c r="K142" i="35"/>
  <c r="I142" i="35"/>
  <c r="G142" i="35"/>
  <c r="Q140" i="35"/>
  <c r="O140" i="35"/>
  <c r="M140" i="35"/>
  <c r="K140" i="35"/>
  <c r="G140" i="35"/>
  <c r="I140" i="35"/>
  <c r="Q138" i="35"/>
  <c r="M138" i="35"/>
  <c r="K138" i="35"/>
  <c r="O138" i="35"/>
  <c r="I138" i="35"/>
  <c r="G138" i="35"/>
  <c r="Q136" i="35"/>
  <c r="O136" i="35"/>
  <c r="M136" i="35"/>
  <c r="K136" i="35"/>
  <c r="I136" i="35"/>
  <c r="G136" i="35"/>
  <c r="Q134" i="35"/>
  <c r="O134" i="35"/>
  <c r="M134" i="35"/>
  <c r="K134" i="35"/>
  <c r="I134" i="35"/>
  <c r="G134" i="35"/>
  <c r="Q132" i="35"/>
  <c r="O132" i="35"/>
  <c r="K132" i="35"/>
  <c r="I132" i="35"/>
  <c r="G132" i="35"/>
  <c r="M132" i="35"/>
  <c r="Q130" i="35"/>
  <c r="O130" i="35"/>
  <c r="M130" i="35"/>
  <c r="K130" i="35"/>
  <c r="I130" i="35"/>
  <c r="G130" i="35"/>
  <c r="Q128" i="35"/>
  <c r="O128" i="35"/>
  <c r="M128" i="35"/>
  <c r="K128" i="35"/>
  <c r="G128" i="35"/>
  <c r="I128" i="35"/>
  <c r="Q126" i="35"/>
  <c r="M126" i="35"/>
  <c r="K126" i="35"/>
  <c r="O126" i="35"/>
  <c r="I126" i="35"/>
  <c r="G126" i="35"/>
  <c r="Q124" i="35"/>
  <c r="O124" i="35"/>
  <c r="M124" i="35"/>
  <c r="K124" i="35"/>
  <c r="G124" i="35"/>
  <c r="I124" i="35"/>
  <c r="Q122" i="35"/>
  <c r="M122" i="35"/>
  <c r="O122" i="35"/>
  <c r="K122" i="35"/>
  <c r="I122" i="35"/>
  <c r="G122" i="35"/>
  <c r="Q120" i="35"/>
  <c r="O120" i="35"/>
  <c r="M120" i="35"/>
  <c r="K120" i="35"/>
  <c r="I120" i="35"/>
  <c r="G120" i="35"/>
  <c r="Q118" i="35"/>
  <c r="O118" i="35"/>
  <c r="M118" i="35"/>
  <c r="K118" i="35"/>
  <c r="I118" i="35"/>
  <c r="G118" i="35"/>
  <c r="Q116" i="35"/>
  <c r="O116" i="35"/>
  <c r="K116" i="35"/>
  <c r="M116" i="35"/>
  <c r="I116" i="35"/>
  <c r="G116" i="35"/>
  <c r="Q114" i="35"/>
  <c r="O114" i="35"/>
  <c r="M114" i="35"/>
  <c r="K114" i="35"/>
  <c r="I114" i="35"/>
  <c r="G114" i="35"/>
  <c r="Q112" i="35"/>
  <c r="O112" i="35"/>
  <c r="M112" i="35"/>
  <c r="K112" i="35"/>
  <c r="I112" i="35"/>
  <c r="G112" i="35"/>
  <c r="Q110" i="35"/>
  <c r="M110" i="35"/>
  <c r="O110" i="35"/>
  <c r="K110" i="35"/>
  <c r="I110" i="35"/>
  <c r="G110" i="35"/>
  <c r="Q108" i="35"/>
  <c r="O108" i="35"/>
  <c r="M108" i="35"/>
  <c r="K108" i="35"/>
  <c r="G108" i="35"/>
  <c r="I108" i="35"/>
  <c r="Q106" i="35"/>
  <c r="M106" i="35"/>
  <c r="O106" i="35"/>
  <c r="K106" i="35"/>
  <c r="I106" i="35"/>
  <c r="G106" i="35"/>
  <c r="Q104" i="35"/>
  <c r="O104" i="35"/>
  <c r="M104" i="35"/>
  <c r="K104" i="35"/>
  <c r="I104" i="35"/>
  <c r="G104" i="35"/>
  <c r="Q102" i="35"/>
  <c r="O102" i="35"/>
  <c r="M102" i="35"/>
  <c r="K102" i="35"/>
  <c r="I102" i="35"/>
  <c r="G102" i="35"/>
  <c r="Q100" i="35"/>
  <c r="O100" i="35"/>
  <c r="K100" i="35"/>
  <c r="M100" i="35"/>
  <c r="I100" i="35"/>
  <c r="G100" i="35"/>
  <c r="Q98" i="35"/>
  <c r="O98" i="35"/>
  <c r="M98" i="35"/>
  <c r="K98" i="35"/>
  <c r="I98" i="35"/>
  <c r="G98" i="35"/>
  <c r="Q96" i="35"/>
  <c r="O96" i="35"/>
  <c r="M96" i="35"/>
  <c r="K96" i="35"/>
  <c r="G96" i="35"/>
  <c r="I96" i="35"/>
  <c r="Q94" i="35"/>
  <c r="M94" i="35"/>
  <c r="K94" i="35"/>
  <c r="O94" i="35"/>
  <c r="I94" i="35"/>
  <c r="G94" i="35"/>
  <c r="Q92" i="35"/>
  <c r="O92" i="35"/>
  <c r="M92" i="35"/>
  <c r="K92" i="35"/>
  <c r="G92" i="35"/>
  <c r="I92" i="35"/>
  <c r="Q90" i="35"/>
  <c r="M90" i="35"/>
  <c r="O90" i="35"/>
  <c r="K90" i="35"/>
  <c r="I90" i="35"/>
  <c r="G90" i="35"/>
  <c r="Q88" i="35"/>
  <c r="O88" i="35"/>
  <c r="M88" i="35"/>
  <c r="K88" i="35"/>
  <c r="I88" i="35"/>
  <c r="G88" i="35"/>
  <c r="Q86" i="35"/>
  <c r="O86" i="35"/>
  <c r="M86" i="35"/>
  <c r="K86" i="35"/>
  <c r="I86" i="35"/>
  <c r="G86" i="35"/>
  <c r="Q84" i="35"/>
  <c r="O84" i="35"/>
  <c r="K84" i="35"/>
  <c r="M84" i="35"/>
  <c r="I84" i="35"/>
  <c r="G84" i="35"/>
  <c r="Q82" i="35"/>
  <c r="O82" i="35"/>
  <c r="M82" i="35"/>
  <c r="K82" i="35"/>
  <c r="I82" i="35"/>
  <c r="G82" i="35"/>
  <c r="Q80" i="35"/>
  <c r="O80" i="35"/>
  <c r="M80" i="35"/>
  <c r="K80" i="35"/>
  <c r="I80" i="35"/>
  <c r="G80" i="35"/>
  <c r="Q78" i="35"/>
  <c r="M78" i="35"/>
  <c r="K78" i="35"/>
  <c r="O78" i="35"/>
  <c r="I78" i="35"/>
  <c r="G78" i="35"/>
  <c r="Q76" i="35"/>
  <c r="O76" i="35"/>
  <c r="M76" i="35"/>
  <c r="K76" i="35"/>
  <c r="G76" i="35"/>
  <c r="I76" i="35"/>
  <c r="Q74" i="35"/>
  <c r="M74" i="35"/>
  <c r="O74" i="35"/>
  <c r="K74" i="35"/>
  <c r="I74" i="35"/>
  <c r="G74" i="35"/>
  <c r="Q72" i="35"/>
  <c r="O72" i="35"/>
  <c r="M72" i="35"/>
  <c r="K72" i="35"/>
  <c r="I72" i="35"/>
  <c r="G72" i="35"/>
  <c r="Q70" i="35"/>
  <c r="O70" i="35"/>
  <c r="M70" i="35"/>
  <c r="K70" i="35"/>
  <c r="I70" i="35"/>
  <c r="G70" i="35"/>
  <c r="Q68" i="35"/>
  <c r="O68" i="35"/>
  <c r="K68" i="35"/>
  <c r="M68" i="35"/>
  <c r="I68" i="35"/>
  <c r="G68" i="35"/>
  <c r="Q66" i="35"/>
  <c r="O66" i="35"/>
  <c r="M66" i="35"/>
  <c r="K66" i="35"/>
  <c r="I66" i="35"/>
  <c r="G66" i="35"/>
  <c r="Q64" i="35"/>
  <c r="O64" i="35"/>
  <c r="M64" i="35"/>
  <c r="K64" i="35"/>
  <c r="G64" i="35"/>
  <c r="I64" i="35"/>
  <c r="Q62" i="35"/>
  <c r="M62" i="35"/>
  <c r="K62" i="35"/>
  <c r="O62" i="35"/>
  <c r="I62" i="35"/>
  <c r="G62" i="35"/>
  <c r="Q60" i="35"/>
  <c r="O60" i="35"/>
  <c r="M60" i="35"/>
  <c r="K60" i="35"/>
  <c r="G60" i="35"/>
  <c r="I60" i="35"/>
  <c r="Q58" i="35"/>
  <c r="M58" i="35"/>
  <c r="O58" i="35"/>
  <c r="K58" i="35"/>
  <c r="I58" i="35"/>
  <c r="G58" i="35"/>
  <c r="Q56" i="35"/>
  <c r="O56" i="35"/>
  <c r="M56" i="35"/>
  <c r="K56" i="35"/>
  <c r="I56" i="35"/>
  <c r="G56" i="35"/>
  <c r="Q54" i="35"/>
  <c r="O54" i="35"/>
  <c r="M54" i="35"/>
  <c r="K54" i="35"/>
  <c r="I54" i="35"/>
  <c r="G54" i="35"/>
  <c r="Q52" i="35"/>
  <c r="O52" i="35"/>
  <c r="K52" i="35"/>
  <c r="M52" i="35"/>
  <c r="I52" i="35"/>
  <c r="G52" i="35"/>
  <c r="Q50" i="35"/>
  <c r="O50" i="35"/>
  <c r="M50" i="35"/>
  <c r="K50" i="35"/>
  <c r="I50" i="35"/>
  <c r="G50" i="35"/>
  <c r="Q48" i="35"/>
  <c r="O48" i="35"/>
  <c r="M48" i="35"/>
  <c r="K48" i="35"/>
  <c r="I48" i="35"/>
  <c r="G48" i="35"/>
  <c r="Q46" i="35"/>
  <c r="M46" i="35"/>
  <c r="O46" i="35"/>
  <c r="K46" i="35"/>
  <c r="I46" i="35"/>
  <c r="G46" i="35"/>
  <c r="Q44" i="35"/>
  <c r="O44" i="35"/>
  <c r="M44" i="35"/>
  <c r="K44" i="35"/>
  <c r="G44" i="35"/>
  <c r="I44" i="35"/>
  <c r="Q42" i="35"/>
  <c r="M42" i="35"/>
  <c r="O42" i="35"/>
  <c r="K42" i="35"/>
  <c r="I42" i="35"/>
  <c r="G42" i="35"/>
  <c r="Q40" i="35"/>
  <c r="O40" i="35"/>
  <c r="M40" i="35"/>
  <c r="K40" i="35"/>
  <c r="I40" i="35"/>
  <c r="G40" i="35"/>
  <c r="Q38" i="35"/>
  <c r="O38" i="35"/>
  <c r="M38" i="35"/>
  <c r="K38" i="35"/>
  <c r="I38" i="35"/>
  <c r="G38" i="35"/>
  <c r="Q36" i="35"/>
  <c r="O36" i="35"/>
  <c r="K36" i="35"/>
  <c r="M36" i="35"/>
  <c r="I36" i="35"/>
  <c r="G36" i="35"/>
  <c r="Q34" i="35"/>
  <c r="O34" i="35"/>
  <c r="M34" i="35"/>
  <c r="K34" i="35"/>
  <c r="I34" i="35"/>
  <c r="G34" i="35"/>
  <c r="Q32" i="35"/>
  <c r="O32" i="35"/>
  <c r="M32" i="35"/>
  <c r="K32" i="35"/>
  <c r="G32" i="35"/>
  <c r="I32" i="35"/>
  <c r="Q30" i="35"/>
  <c r="M30" i="35"/>
  <c r="K30" i="35"/>
  <c r="O30" i="35"/>
  <c r="I30" i="35"/>
  <c r="G30" i="35"/>
  <c r="Q28" i="35"/>
  <c r="O28" i="35"/>
  <c r="M28" i="35"/>
  <c r="K28" i="35"/>
  <c r="G28" i="35"/>
  <c r="I28" i="35"/>
  <c r="Q26" i="35"/>
  <c r="M26" i="35"/>
  <c r="O26" i="35"/>
  <c r="K26" i="35"/>
  <c r="I26" i="35"/>
  <c r="G26" i="35"/>
  <c r="Q24" i="35"/>
  <c r="O24" i="35"/>
  <c r="M24" i="35"/>
  <c r="K24" i="35"/>
  <c r="I24" i="35"/>
  <c r="G24" i="35"/>
  <c r="Q22" i="35"/>
  <c r="O22" i="35"/>
  <c r="M22" i="35"/>
  <c r="K22" i="35"/>
  <c r="I22" i="35"/>
  <c r="G22" i="35"/>
  <c r="Q20" i="35"/>
  <c r="O20" i="35"/>
  <c r="K20" i="35"/>
  <c r="M20" i="35"/>
  <c r="I20" i="35"/>
  <c r="G20" i="35"/>
  <c r="Q18" i="35"/>
  <c r="O18" i="35"/>
  <c r="M18" i="35"/>
  <c r="K18" i="35"/>
  <c r="I18" i="35"/>
  <c r="G18" i="35"/>
  <c r="Q16" i="35"/>
  <c r="O16" i="35"/>
  <c r="M16" i="35"/>
  <c r="K16" i="35"/>
  <c r="I16" i="35"/>
  <c r="G16" i="35"/>
  <c r="Q14" i="35"/>
  <c r="M14" i="35"/>
  <c r="K14" i="35"/>
  <c r="O14" i="35"/>
  <c r="I14" i="35"/>
  <c r="G14" i="35"/>
  <c r="Q12" i="35"/>
  <c r="O12" i="35"/>
  <c r="M12" i="35"/>
  <c r="K12" i="35"/>
  <c r="G12" i="35"/>
  <c r="I12" i="35"/>
  <c r="Q10" i="35"/>
  <c r="M10" i="35"/>
  <c r="O10" i="35"/>
  <c r="K10" i="35"/>
  <c r="I10" i="35"/>
  <c r="G10" i="35"/>
  <c r="Q8" i="35"/>
  <c r="O8" i="35"/>
  <c r="M8" i="35"/>
  <c r="K8" i="35"/>
  <c r="I8" i="35"/>
  <c r="G8" i="35"/>
  <c r="D8" i="38"/>
  <c r="E8" i="38"/>
  <c r="S8" i="38" s="1"/>
  <c r="D9" i="38"/>
  <c r="E9" i="38"/>
  <c r="S9" i="38" s="1"/>
  <c r="D10" i="38"/>
  <c r="E10" i="38"/>
  <c r="S10" i="38" s="1"/>
  <c r="D11" i="38"/>
  <c r="E11" i="38"/>
  <c r="S11" i="38" s="1"/>
  <c r="D12" i="38"/>
  <c r="E12" i="38"/>
  <c r="S12" i="38" s="1"/>
  <c r="D13" i="38"/>
  <c r="E13" i="38"/>
  <c r="S13" i="38" s="1"/>
  <c r="D14" i="38"/>
  <c r="E14" i="38"/>
  <c r="S14" i="38" s="1"/>
  <c r="D15" i="38"/>
  <c r="E15" i="38"/>
  <c r="S15" i="38" s="1"/>
  <c r="D16" i="38"/>
  <c r="E16" i="38"/>
  <c r="S16" i="38" s="1"/>
  <c r="D17" i="38"/>
  <c r="E17" i="38"/>
  <c r="S17" i="38" s="1"/>
  <c r="D18" i="38"/>
  <c r="E18" i="38"/>
  <c r="S18" i="38" s="1"/>
  <c r="D19" i="38"/>
  <c r="E19" i="38"/>
  <c r="S19" i="38" s="1"/>
  <c r="D20" i="38"/>
  <c r="E20" i="38"/>
  <c r="S20" i="38" s="1"/>
  <c r="D21" i="38"/>
  <c r="E21" i="38"/>
  <c r="S21" i="38" s="1"/>
  <c r="D22" i="38"/>
  <c r="E22" i="38"/>
  <c r="S22" i="38" s="1"/>
  <c r="D23" i="38"/>
  <c r="E23" i="38"/>
  <c r="S23" i="38" s="1"/>
  <c r="D24" i="38"/>
  <c r="E24" i="38"/>
  <c r="S24" i="38" s="1"/>
  <c r="D25" i="38"/>
  <c r="E25" i="38"/>
  <c r="S25" i="38" s="1"/>
  <c r="D26" i="38"/>
  <c r="E26" i="38"/>
  <c r="S26" i="38" s="1"/>
  <c r="D27" i="38"/>
  <c r="E27" i="38"/>
  <c r="S27" i="38" s="1"/>
  <c r="D28" i="38"/>
  <c r="E28" i="38"/>
  <c r="S28" i="38" s="1"/>
  <c r="D29" i="38"/>
  <c r="E29" i="38"/>
  <c r="S29" i="38" s="1"/>
  <c r="D30" i="38"/>
  <c r="E30" i="38"/>
  <c r="S30" i="38" s="1"/>
  <c r="D31" i="38"/>
  <c r="E31" i="38"/>
  <c r="S31" i="38" s="1"/>
  <c r="D32" i="38"/>
  <c r="E32" i="38"/>
  <c r="S32" i="38" s="1"/>
  <c r="D33" i="38"/>
  <c r="E33" i="38"/>
  <c r="S33" i="38" s="1"/>
  <c r="D34" i="38"/>
  <c r="E34" i="38"/>
  <c r="S34" i="38" s="1"/>
  <c r="D35" i="38"/>
  <c r="E35" i="38"/>
  <c r="S35" i="38" s="1"/>
  <c r="D36" i="38"/>
  <c r="E36" i="38"/>
  <c r="S36" i="38" s="1"/>
  <c r="D37" i="38"/>
  <c r="E37" i="38"/>
  <c r="S37" i="38" s="1"/>
  <c r="D38" i="38"/>
  <c r="E38" i="38"/>
  <c r="S38" i="38" s="1"/>
  <c r="D39" i="38"/>
  <c r="E39" i="38"/>
  <c r="S39" i="38" s="1"/>
  <c r="D40" i="38"/>
  <c r="E40" i="38"/>
  <c r="S40" i="38" s="1"/>
  <c r="D41" i="38"/>
  <c r="E41" i="38"/>
  <c r="S41" i="38" s="1"/>
  <c r="D42" i="38"/>
  <c r="E42" i="38"/>
  <c r="S42" i="38" s="1"/>
  <c r="D43" i="38"/>
  <c r="E43" i="38"/>
  <c r="S43" i="38" s="1"/>
  <c r="D44" i="38"/>
  <c r="E44" i="38"/>
  <c r="S44" i="38" s="1"/>
  <c r="D45" i="38"/>
  <c r="E45" i="38"/>
  <c r="S45" i="38" s="1"/>
  <c r="D46" i="38"/>
  <c r="E46" i="38"/>
  <c r="S46" i="38" s="1"/>
  <c r="D47" i="38"/>
  <c r="E47" i="38"/>
  <c r="S47" i="38" s="1"/>
  <c r="D48" i="38"/>
  <c r="E48" i="38"/>
  <c r="S48" i="38" s="1"/>
  <c r="D49" i="38"/>
  <c r="E49" i="38"/>
  <c r="S49" i="38" s="1"/>
  <c r="D50" i="38"/>
  <c r="E50" i="38"/>
  <c r="S50" i="38" s="1"/>
  <c r="D51" i="38"/>
  <c r="E51" i="38"/>
  <c r="S51" i="38" s="1"/>
  <c r="D52" i="38"/>
  <c r="E52" i="38"/>
  <c r="S52" i="38" s="1"/>
  <c r="D53" i="38"/>
  <c r="E53" i="38"/>
  <c r="S53" i="38" s="1"/>
  <c r="D54" i="38"/>
  <c r="E54" i="38"/>
  <c r="S54" i="38" s="1"/>
  <c r="D55" i="38"/>
  <c r="E55" i="38"/>
  <c r="S55" i="38" s="1"/>
  <c r="D56" i="38"/>
  <c r="E56" i="38"/>
  <c r="S56" i="38" s="1"/>
  <c r="D57" i="38"/>
  <c r="E57" i="38"/>
  <c r="S57" i="38" s="1"/>
  <c r="D58" i="38"/>
  <c r="E58" i="38"/>
  <c r="S58" i="38" s="1"/>
  <c r="D59" i="38"/>
  <c r="E59" i="38"/>
  <c r="S59" i="38" s="1"/>
  <c r="D60" i="38"/>
  <c r="E60" i="38"/>
  <c r="S60" i="38" s="1"/>
  <c r="D61" i="38"/>
  <c r="E61" i="38"/>
  <c r="S61" i="38" s="1"/>
  <c r="D62" i="38"/>
  <c r="E62" i="38"/>
  <c r="S62" i="38" s="1"/>
  <c r="D63" i="38"/>
  <c r="E63" i="38"/>
  <c r="S63" i="38" s="1"/>
  <c r="D64" i="38"/>
  <c r="E64" i="38"/>
  <c r="S64" i="38" s="1"/>
  <c r="D65" i="38"/>
  <c r="E65" i="38"/>
  <c r="S65" i="38" s="1"/>
  <c r="D66" i="38"/>
  <c r="E66" i="38"/>
  <c r="S66" i="38" s="1"/>
  <c r="D67" i="38"/>
  <c r="E67" i="38"/>
  <c r="S67" i="38" s="1"/>
  <c r="D68" i="38"/>
  <c r="E68" i="38"/>
  <c r="S68" i="38" s="1"/>
  <c r="D69" i="38"/>
  <c r="E69" i="38"/>
  <c r="S69" i="38" s="1"/>
  <c r="D70" i="38"/>
  <c r="E70" i="38"/>
  <c r="S70" i="38" s="1"/>
  <c r="D71" i="38"/>
  <c r="E71" i="38"/>
  <c r="S71" i="38" s="1"/>
  <c r="D72" i="38"/>
  <c r="E72" i="38"/>
  <c r="S72" i="38" s="1"/>
  <c r="D73" i="38"/>
  <c r="E73" i="38"/>
  <c r="S73" i="38" s="1"/>
  <c r="D74" i="38"/>
  <c r="E74" i="38"/>
  <c r="S74" i="38" s="1"/>
  <c r="D75" i="38"/>
  <c r="E75" i="38"/>
  <c r="S75" i="38" s="1"/>
  <c r="D76" i="38"/>
  <c r="E76" i="38"/>
  <c r="S76" i="38" s="1"/>
  <c r="D77" i="38"/>
  <c r="E77" i="38"/>
  <c r="S77" i="38" s="1"/>
  <c r="D78" i="38"/>
  <c r="E78" i="38"/>
  <c r="S78" i="38" s="1"/>
  <c r="D79" i="38"/>
  <c r="E79" i="38"/>
  <c r="S79" i="38" s="1"/>
  <c r="D80" i="38"/>
  <c r="E80" i="38"/>
  <c r="S80" i="38" s="1"/>
  <c r="D81" i="38"/>
  <c r="E81" i="38"/>
  <c r="S81" i="38" s="1"/>
  <c r="D82" i="38"/>
  <c r="E82" i="38"/>
  <c r="S82" i="38" s="1"/>
  <c r="D83" i="38"/>
  <c r="E83" i="38"/>
  <c r="S83" i="38" s="1"/>
  <c r="D84" i="38"/>
  <c r="E84" i="38"/>
  <c r="S84" i="38" s="1"/>
  <c r="D85" i="38"/>
  <c r="E85" i="38"/>
  <c r="S85" i="38" s="1"/>
  <c r="D86" i="38"/>
  <c r="E86" i="38"/>
  <c r="S86" i="38" s="1"/>
  <c r="D87" i="38"/>
  <c r="E87" i="38"/>
  <c r="S87" i="38" s="1"/>
  <c r="D88" i="38"/>
  <c r="E88" i="38"/>
  <c r="S88" i="38" s="1"/>
  <c r="D89" i="38"/>
  <c r="E89" i="38"/>
  <c r="S89" i="38" s="1"/>
  <c r="D90" i="38"/>
  <c r="E90" i="38"/>
  <c r="S90" i="38" s="1"/>
  <c r="D91" i="38"/>
  <c r="E91" i="38"/>
  <c r="S91" i="38" s="1"/>
  <c r="D92" i="38"/>
  <c r="E92" i="38"/>
  <c r="S92" i="38" s="1"/>
  <c r="D93" i="38"/>
  <c r="E93" i="38"/>
  <c r="S93" i="38" s="1"/>
  <c r="D94" i="38"/>
  <c r="E94" i="38"/>
  <c r="S94" i="38" s="1"/>
  <c r="D95" i="38"/>
  <c r="E95" i="38"/>
  <c r="S95" i="38" s="1"/>
  <c r="D96" i="38"/>
  <c r="E96" i="38"/>
  <c r="S96" i="38" s="1"/>
  <c r="D97" i="38"/>
  <c r="E97" i="38"/>
  <c r="S97" i="38" s="1"/>
  <c r="D98" i="38"/>
  <c r="E98" i="38"/>
  <c r="S98" i="38" s="1"/>
  <c r="D99" i="38"/>
  <c r="E99" i="38"/>
  <c r="S99" i="38" s="1"/>
  <c r="D100" i="38"/>
  <c r="E100" i="38"/>
  <c r="S100" i="38" s="1"/>
  <c r="D101" i="38"/>
  <c r="E101" i="38"/>
  <c r="S101" i="38" s="1"/>
  <c r="D102" i="38"/>
  <c r="E102" i="38"/>
  <c r="S102" i="38" s="1"/>
  <c r="D103" i="38"/>
  <c r="E103" i="38"/>
  <c r="S103" i="38" s="1"/>
  <c r="D104" i="38"/>
  <c r="E104" i="38"/>
  <c r="S104" i="38" s="1"/>
  <c r="D105" i="38"/>
  <c r="E105" i="38"/>
  <c r="S105" i="38" s="1"/>
  <c r="D106" i="38"/>
  <c r="E106" i="38"/>
  <c r="S106" i="38" s="1"/>
  <c r="D107" i="38"/>
  <c r="E107" i="38"/>
  <c r="S107" i="38" s="1"/>
  <c r="D108" i="38"/>
  <c r="E108" i="38"/>
  <c r="S108" i="38" s="1"/>
  <c r="D109" i="38"/>
  <c r="E109" i="38"/>
  <c r="S109" i="38" s="1"/>
  <c r="D110" i="38"/>
  <c r="E110" i="38"/>
  <c r="S110" i="38" s="1"/>
  <c r="D111" i="38"/>
  <c r="E111" i="38"/>
  <c r="S111" i="38" s="1"/>
  <c r="D112" i="38"/>
  <c r="E112" i="38"/>
  <c r="S112" i="38" s="1"/>
  <c r="D113" i="38"/>
  <c r="E113" i="38"/>
  <c r="S113" i="38" s="1"/>
  <c r="D114" i="38"/>
  <c r="E114" i="38"/>
  <c r="S114" i="38" s="1"/>
  <c r="D115" i="38"/>
  <c r="E115" i="38"/>
  <c r="S115" i="38" s="1"/>
  <c r="D116" i="38"/>
  <c r="E116" i="38"/>
  <c r="S116" i="38" s="1"/>
  <c r="D117" i="38"/>
  <c r="E117" i="38"/>
  <c r="S117" i="38" s="1"/>
  <c r="D118" i="38"/>
  <c r="E118" i="38"/>
  <c r="S118" i="38" s="1"/>
  <c r="D119" i="38"/>
  <c r="E119" i="38"/>
  <c r="S119" i="38" s="1"/>
  <c r="D120" i="38"/>
  <c r="E120" i="38"/>
  <c r="S120" i="38" s="1"/>
  <c r="D121" i="38"/>
  <c r="E121" i="38"/>
  <c r="S121" i="38" s="1"/>
  <c r="D122" i="38"/>
  <c r="E122" i="38"/>
  <c r="S122" i="38" s="1"/>
  <c r="D123" i="38"/>
  <c r="E123" i="38"/>
  <c r="S123" i="38" s="1"/>
  <c r="D124" i="38"/>
  <c r="E124" i="38"/>
  <c r="S124" i="38" s="1"/>
  <c r="D125" i="38"/>
  <c r="E125" i="38"/>
  <c r="S125" i="38" s="1"/>
  <c r="D126" i="38"/>
  <c r="E126" i="38"/>
  <c r="S126" i="38" s="1"/>
  <c r="D127" i="38"/>
  <c r="E127" i="38"/>
  <c r="S127" i="38" s="1"/>
  <c r="D128" i="38"/>
  <c r="E128" i="38"/>
  <c r="S128" i="38" s="1"/>
  <c r="D129" i="38"/>
  <c r="E129" i="38"/>
  <c r="S129" i="38" s="1"/>
  <c r="D130" i="38"/>
  <c r="E130" i="38"/>
  <c r="S130" i="38" s="1"/>
  <c r="D131" i="38"/>
  <c r="E131" i="38"/>
  <c r="S131" i="38" s="1"/>
  <c r="D132" i="38"/>
  <c r="E132" i="38"/>
  <c r="S132" i="38" s="1"/>
  <c r="D133" i="38"/>
  <c r="E133" i="38"/>
  <c r="S133" i="38" s="1"/>
  <c r="D134" i="38"/>
  <c r="E134" i="38"/>
  <c r="S134" i="38" s="1"/>
  <c r="D135" i="38"/>
  <c r="E135" i="38"/>
  <c r="S135" i="38" s="1"/>
  <c r="D136" i="38"/>
  <c r="E136" i="38"/>
  <c r="S136" i="38" s="1"/>
  <c r="D137" i="38"/>
  <c r="E137" i="38"/>
  <c r="S137" i="38" s="1"/>
  <c r="D138" i="38"/>
  <c r="E138" i="38"/>
  <c r="S138" i="38" s="1"/>
  <c r="D139" i="38"/>
  <c r="E139" i="38"/>
  <c r="S139" i="38" s="1"/>
  <c r="D140" i="38"/>
  <c r="E140" i="38"/>
  <c r="S140" i="38" s="1"/>
  <c r="D141" i="38"/>
  <c r="E141" i="38"/>
  <c r="S141" i="38" s="1"/>
  <c r="D142" i="38"/>
  <c r="E142" i="38"/>
  <c r="S142" i="38" s="1"/>
  <c r="D143" i="38"/>
  <c r="E143" i="38"/>
  <c r="S143" i="38" s="1"/>
  <c r="D144" i="38"/>
  <c r="E144" i="38"/>
  <c r="S144" i="38" s="1"/>
  <c r="D145" i="38"/>
  <c r="E145" i="38"/>
  <c r="S145" i="38" s="1"/>
  <c r="D146" i="38"/>
  <c r="E146" i="38"/>
  <c r="S146" i="38" s="1"/>
  <c r="D147" i="38"/>
  <c r="E147" i="38"/>
  <c r="S147" i="38" s="1"/>
  <c r="D148" i="38"/>
  <c r="E148" i="38"/>
  <c r="S148" i="38" s="1"/>
  <c r="D149" i="38"/>
  <c r="E149" i="38"/>
  <c r="S149" i="38" s="1"/>
  <c r="D150" i="38"/>
  <c r="E150" i="38"/>
  <c r="S150" i="38" s="1"/>
  <c r="D151" i="38"/>
  <c r="E151" i="38"/>
  <c r="S151" i="38" s="1"/>
  <c r="D152" i="38"/>
  <c r="E152" i="38"/>
  <c r="S152" i="38" s="1"/>
  <c r="D153" i="38"/>
  <c r="E153" i="38"/>
  <c r="S153" i="38" s="1"/>
  <c r="D154" i="38"/>
  <c r="E154" i="38"/>
  <c r="S154" i="38" s="1"/>
  <c r="D155" i="38"/>
  <c r="E155" i="38"/>
  <c r="S155" i="38" s="1"/>
  <c r="D156" i="38"/>
  <c r="E156" i="38"/>
  <c r="S156" i="38" s="1"/>
  <c r="D157" i="38"/>
  <c r="E157" i="38"/>
  <c r="S157" i="38" s="1"/>
  <c r="D158" i="38"/>
  <c r="E158" i="38"/>
  <c r="S158" i="38" s="1"/>
  <c r="D159" i="38"/>
  <c r="E159" i="38"/>
  <c r="S159" i="38" s="1"/>
  <c r="D160" i="38"/>
  <c r="E160" i="38"/>
  <c r="S160" i="38" s="1"/>
  <c r="D161" i="38"/>
  <c r="E161" i="38"/>
  <c r="S161" i="38" s="1"/>
  <c r="D162" i="38"/>
  <c r="E162" i="38"/>
  <c r="S162" i="38" s="1"/>
  <c r="D163" i="38"/>
  <c r="E163" i="38"/>
  <c r="S163" i="38" s="1"/>
  <c r="D164" i="38"/>
  <c r="E164" i="38"/>
  <c r="S164" i="38" s="1"/>
  <c r="D165" i="38"/>
  <c r="E165" i="38"/>
  <c r="S165" i="38" s="1"/>
  <c r="D166" i="38"/>
  <c r="E166" i="38"/>
  <c r="S166" i="38" s="1"/>
  <c r="D167" i="38"/>
  <c r="E167" i="38"/>
  <c r="S167" i="38" s="1"/>
  <c r="D168" i="38"/>
  <c r="E168" i="38"/>
  <c r="S168" i="38" s="1"/>
  <c r="D169" i="38"/>
  <c r="E169" i="38"/>
  <c r="S169" i="38" s="1"/>
  <c r="D170" i="38"/>
  <c r="E170" i="38"/>
  <c r="S170" i="38" s="1"/>
  <c r="D171" i="38"/>
  <c r="E171" i="38"/>
  <c r="S171" i="38" s="1"/>
  <c r="D172" i="38"/>
  <c r="E172" i="38"/>
  <c r="S172" i="38" s="1"/>
  <c r="D173" i="38"/>
  <c r="E173" i="38"/>
  <c r="S173" i="38" s="1"/>
  <c r="D174" i="38"/>
  <c r="E174" i="38"/>
  <c r="S174" i="38" s="1"/>
  <c r="D175" i="38"/>
  <c r="E175" i="38"/>
  <c r="S175" i="38" s="1"/>
  <c r="D176" i="38"/>
  <c r="E176" i="38"/>
  <c r="S176" i="38" s="1"/>
  <c r="D177" i="38"/>
  <c r="E177" i="38"/>
  <c r="S177" i="38" s="1"/>
  <c r="D178" i="38"/>
  <c r="E178" i="38"/>
  <c r="S178" i="38" s="1"/>
  <c r="D179" i="38"/>
  <c r="E179" i="38"/>
  <c r="S179" i="38" s="1"/>
  <c r="D180" i="38"/>
  <c r="E180" i="38"/>
  <c r="S180" i="38" s="1"/>
  <c r="D181" i="38"/>
  <c r="E181" i="38"/>
  <c r="S181" i="38" s="1"/>
  <c r="D182" i="38"/>
  <c r="E182" i="38"/>
  <c r="S182" i="38" s="1"/>
  <c r="D183" i="38"/>
  <c r="E183" i="38"/>
  <c r="S183" i="38" s="1"/>
  <c r="D184" i="38"/>
  <c r="E184" i="38"/>
  <c r="S184" i="38" s="1"/>
  <c r="D185" i="38"/>
  <c r="E185" i="38"/>
  <c r="S185" i="38" s="1"/>
  <c r="D186" i="38"/>
  <c r="E186" i="38"/>
  <c r="S186" i="38" s="1"/>
  <c r="D187" i="38"/>
  <c r="E187" i="38"/>
  <c r="S187" i="38" s="1"/>
  <c r="D188" i="38"/>
  <c r="E188" i="38"/>
  <c r="S188" i="38" s="1"/>
  <c r="D189" i="38"/>
  <c r="E189" i="38"/>
  <c r="S189" i="38" s="1"/>
  <c r="D190" i="38"/>
  <c r="E190" i="38"/>
  <c r="S190" i="38" s="1"/>
  <c r="D191" i="38"/>
  <c r="E191" i="38"/>
  <c r="S191" i="38" s="1"/>
  <c r="D192" i="38"/>
  <c r="E192" i="38"/>
  <c r="S192" i="38" s="1"/>
  <c r="D193" i="38"/>
  <c r="E193" i="38"/>
  <c r="S193" i="38" s="1"/>
  <c r="D194" i="38"/>
  <c r="E194" i="38"/>
  <c r="S194" i="38" s="1"/>
  <c r="D195" i="38"/>
  <c r="E195" i="38"/>
  <c r="S195" i="38" s="1"/>
  <c r="D196" i="38"/>
  <c r="E196" i="38"/>
  <c r="S196" i="38" s="1"/>
  <c r="D197" i="38"/>
  <c r="E197" i="38"/>
  <c r="S197" i="38" s="1"/>
  <c r="D198" i="38"/>
  <c r="E198" i="38"/>
  <c r="S198" i="38" s="1"/>
  <c r="D199" i="38"/>
  <c r="E199" i="38"/>
  <c r="S199" i="38" s="1"/>
  <c r="D200" i="38"/>
  <c r="E200" i="38"/>
  <c r="S200" i="38" s="1"/>
  <c r="D201" i="38"/>
  <c r="E201" i="38"/>
  <c r="S201" i="38" s="1"/>
  <c r="D202" i="38"/>
  <c r="E202" i="38"/>
  <c r="S202" i="38" s="1"/>
  <c r="D203" i="38"/>
  <c r="E203" i="38"/>
  <c r="S203" i="38" s="1"/>
  <c r="D204" i="38"/>
  <c r="E204" i="38"/>
  <c r="S204" i="38" s="1"/>
  <c r="D205" i="38"/>
  <c r="E205" i="38"/>
  <c r="S205" i="38" s="1"/>
  <c r="D206" i="38"/>
  <c r="E206" i="38"/>
  <c r="S206" i="38" s="1"/>
  <c r="D207" i="38"/>
  <c r="E207" i="38"/>
  <c r="S207" i="38" s="1"/>
  <c r="D208" i="38"/>
  <c r="E208" i="38"/>
  <c r="S208" i="38" s="1"/>
  <c r="D209" i="38"/>
  <c r="E209" i="38"/>
  <c r="S209" i="38" s="1"/>
  <c r="D210" i="38"/>
  <c r="E210" i="38"/>
  <c r="S210" i="38" s="1"/>
  <c r="D211" i="38"/>
  <c r="E211" i="38"/>
  <c r="S211" i="38" s="1"/>
  <c r="D212" i="38"/>
  <c r="E212" i="38"/>
  <c r="S212" i="38" s="1"/>
  <c r="D213" i="38"/>
  <c r="E213" i="38"/>
  <c r="S213" i="38" s="1"/>
  <c r="D214" i="38"/>
  <c r="E214" i="38"/>
  <c r="S214" i="38" s="1"/>
  <c r="D215" i="38"/>
  <c r="E215" i="38"/>
  <c r="S215" i="38" s="1"/>
  <c r="D216" i="38"/>
  <c r="E216" i="38"/>
  <c r="S216" i="38" s="1"/>
  <c r="D217" i="38"/>
  <c r="E217" i="38"/>
  <c r="S217" i="38" s="1"/>
  <c r="D218" i="38"/>
  <c r="E218" i="38"/>
  <c r="S218" i="38" s="1"/>
  <c r="D219" i="38"/>
  <c r="E219" i="38"/>
  <c r="S219" i="38" s="1"/>
  <c r="D220" i="38"/>
  <c r="E220" i="38"/>
  <c r="S220" i="38" s="1"/>
  <c r="D221" i="38"/>
  <c r="E221" i="38"/>
  <c r="S221" i="38" s="1"/>
  <c r="D222" i="38"/>
  <c r="E222" i="38"/>
  <c r="S222" i="38" s="1"/>
  <c r="D223" i="38"/>
  <c r="E223" i="38"/>
  <c r="S223" i="38" s="1"/>
  <c r="D224" i="38"/>
  <c r="E224" i="38"/>
  <c r="S224" i="38" s="1"/>
  <c r="D225" i="38"/>
  <c r="E225" i="38"/>
  <c r="S225" i="38" s="1"/>
  <c r="D226" i="38"/>
  <c r="E226" i="38"/>
  <c r="S226" i="38" s="1"/>
  <c r="D227" i="38"/>
  <c r="E227" i="38"/>
  <c r="S227" i="38" s="1"/>
  <c r="D228" i="38"/>
  <c r="E228" i="38"/>
  <c r="S228" i="38" s="1"/>
  <c r="D229" i="38"/>
  <c r="E229" i="38"/>
  <c r="S229" i="38" s="1"/>
  <c r="D230" i="38"/>
  <c r="E230" i="38"/>
  <c r="S230" i="38" s="1"/>
  <c r="D231" i="38"/>
  <c r="E231" i="38"/>
  <c r="S231" i="38" s="1"/>
  <c r="D232" i="38"/>
  <c r="E232" i="38"/>
  <c r="S232" i="38" s="1"/>
  <c r="D233" i="38"/>
  <c r="E233" i="38"/>
  <c r="S233" i="38" s="1"/>
  <c r="D234" i="38"/>
  <c r="E234" i="38"/>
  <c r="S234" i="38" s="1"/>
  <c r="D235" i="38"/>
  <c r="E235" i="38"/>
  <c r="S235" i="38" s="1"/>
  <c r="D236" i="38"/>
  <c r="E236" i="38"/>
  <c r="S236" i="38" s="1"/>
  <c r="D237" i="38"/>
  <c r="E237" i="38"/>
  <c r="S237" i="38" s="1"/>
  <c r="D238" i="38"/>
  <c r="E238" i="38"/>
  <c r="S238" i="38" s="1"/>
  <c r="D239" i="38"/>
  <c r="E239" i="38"/>
  <c r="S239" i="38" s="1"/>
  <c r="D240" i="38"/>
  <c r="E240" i="38"/>
  <c r="S240" i="38" s="1"/>
  <c r="D241" i="38"/>
  <c r="E241" i="38"/>
  <c r="S241" i="38" s="1"/>
  <c r="D242" i="38"/>
  <c r="E242" i="38"/>
  <c r="S242" i="38" s="1"/>
  <c r="D243" i="38"/>
  <c r="E243" i="38"/>
  <c r="S243" i="38" s="1"/>
  <c r="D244" i="38"/>
  <c r="E244" i="38"/>
  <c r="S244" i="38" s="1"/>
  <c r="D245" i="38"/>
  <c r="E245" i="38"/>
  <c r="S245" i="38" s="1"/>
  <c r="D246" i="38"/>
  <c r="E246" i="38"/>
  <c r="S246" i="38" s="1"/>
  <c r="D247" i="38"/>
  <c r="E247" i="38"/>
  <c r="S247" i="38" s="1"/>
  <c r="D248" i="38"/>
  <c r="E248" i="38"/>
  <c r="S248" i="38" s="1"/>
  <c r="D249" i="38"/>
  <c r="E249" i="38"/>
  <c r="S249" i="38" s="1"/>
  <c r="D250" i="38"/>
  <c r="E250" i="38"/>
  <c r="S250" i="38" s="1"/>
  <c r="D251" i="38"/>
  <c r="E251" i="38"/>
  <c r="S251" i="38" s="1"/>
  <c r="D252" i="38"/>
  <c r="E252" i="38"/>
  <c r="S252" i="38" s="1"/>
  <c r="D253" i="38"/>
  <c r="E253" i="38"/>
  <c r="S253" i="38" s="1"/>
  <c r="D254" i="38"/>
  <c r="E254" i="38"/>
  <c r="S254" i="38" s="1"/>
  <c r="D255" i="38"/>
  <c r="E255" i="38"/>
  <c r="S255" i="38" s="1"/>
  <c r="D256" i="38"/>
  <c r="E256" i="38"/>
  <c r="S256" i="38" s="1"/>
  <c r="D257" i="38"/>
  <c r="E257" i="38"/>
  <c r="S257" i="38" s="1"/>
  <c r="D258" i="38"/>
  <c r="E258" i="38"/>
  <c r="S258" i="38" s="1"/>
  <c r="D259" i="38"/>
  <c r="E259" i="38"/>
  <c r="S259" i="38" s="1"/>
  <c r="D260" i="38"/>
  <c r="E260" i="38"/>
  <c r="S260" i="38" s="1"/>
  <c r="D261" i="38"/>
  <c r="E261" i="38"/>
  <c r="S261" i="38" s="1"/>
  <c r="D262" i="38"/>
  <c r="E262" i="38"/>
  <c r="S262" i="38" s="1"/>
  <c r="D263" i="38"/>
  <c r="E263" i="38"/>
  <c r="S263" i="38" s="1"/>
  <c r="D264" i="38"/>
  <c r="E264" i="38"/>
  <c r="S264" i="38" s="1"/>
  <c r="D265" i="38"/>
  <c r="E265" i="38"/>
  <c r="S265" i="38" s="1"/>
  <c r="D266" i="38"/>
  <c r="E266" i="38"/>
  <c r="S266" i="38" s="1"/>
  <c r="D267" i="38"/>
  <c r="E267" i="38"/>
  <c r="S267" i="38" s="1"/>
  <c r="E7" i="38"/>
  <c r="S7" i="38" s="1"/>
  <c r="D7" i="38"/>
  <c r="D8" i="37"/>
  <c r="E8" i="37"/>
  <c r="S8" i="37" s="1"/>
  <c r="D9" i="37"/>
  <c r="E9" i="37"/>
  <c r="S9" i="37" s="1"/>
  <c r="D10" i="37"/>
  <c r="E10" i="37"/>
  <c r="S10" i="37" s="1"/>
  <c r="D11" i="37"/>
  <c r="E11" i="37"/>
  <c r="S11" i="37" s="1"/>
  <c r="D12" i="37"/>
  <c r="E12" i="37"/>
  <c r="S12" i="37" s="1"/>
  <c r="D13" i="37"/>
  <c r="E13" i="37"/>
  <c r="S13" i="37" s="1"/>
  <c r="D14" i="37"/>
  <c r="E14" i="37"/>
  <c r="S14" i="37" s="1"/>
  <c r="D15" i="37"/>
  <c r="E15" i="37"/>
  <c r="S15" i="37" s="1"/>
  <c r="D16" i="37"/>
  <c r="E16" i="37"/>
  <c r="S16" i="37" s="1"/>
  <c r="D17" i="37"/>
  <c r="E17" i="37"/>
  <c r="S17" i="37" s="1"/>
  <c r="D18" i="37"/>
  <c r="E18" i="37"/>
  <c r="S18" i="37" s="1"/>
  <c r="D19" i="37"/>
  <c r="E19" i="37"/>
  <c r="S19" i="37" s="1"/>
  <c r="D20" i="37"/>
  <c r="E20" i="37"/>
  <c r="S20" i="37" s="1"/>
  <c r="D21" i="37"/>
  <c r="E21" i="37"/>
  <c r="S21" i="37" s="1"/>
  <c r="D22" i="37"/>
  <c r="E22" i="37"/>
  <c r="S22" i="37" s="1"/>
  <c r="D23" i="37"/>
  <c r="E23" i="37"/>
  <c r="S23" i="37" s="1"/>
  <c r="D24" i="37"/>
  <c r="E24" i="37"/>
  <c r="S24" i="37" s="1"/>
  <c r="D25" i="37"/>
  <c r="E25" i="37"/>
  <c r="S25" i="37" s="1"/>
  <c r="D26" i="37"/>
  <c r="E26" i="37"/>
  <c r="S26" i="37" s="1"/>
  <c r="D27" i="37"/>
  <c r="E27" i="37"/>
  <c r="S27" i="37" s="1"/>
  <c r="D28" i="37"/>
  <c r="E28" i="37"/>
  <c r="S28" i="37" s="1"/>
  <c r="D29" i="37"/>
  <c r="E29" i="37"/>
  <c r="S29" i="37" s="1"/>
  <c r="D30" i="37"/>
  <c r="E30" i="37"/>
  <c r="S30" i="37" s="1"/>
  <c r="D31" i="37"/>
  <c r="E31" i="37"/>
  <c r="S31" i="37" s="1"/>
  <c r="D32" i="37"/>
  <c r="E32" i="37"/>
  <c r="S32" i="37" s="1"/>
  <c r="D33" i="37"/>
  <c r="E33" i="37"/>
  <c r="S33" i="37" s="1"/>
  <c r="D34" i="37"/>
  <c r="E34" i="37"/>
  <c r="S34" i="37" s="1"/>
  <c r="D35" i="37"/>
  <c r="E35" i="37"/>
  <c r="S35" i="37" s="1"/>
  <c r="D36" i="37"/>
  <c r="E36" i="37"/>
  <c r="S36" i="37" s="1"/>
  <c r="D37" i="37"/>
  <c r="E37" i="37"/>
  <c r="S37" i="37" s="1"/>
  <c r="D38" i="37"/>
  <c r="E38" i="37"/>
  <c r="S38" i="37" s="1"/>
  <c r="D39" i="37"/>
  <c r="E39" i="37"/>
  <c r="S39" i="37" s="1"/>
  <c r="D40" i="37"/>
  <c r="E40" i="37"/>
  <c r="S40" i="37" s="1"/>
  <c r="D41" i="37"/>
  <c r="E41" i="37"/>
  <c r="S41" i="37" s="1"/>
  <c r="D42" i="37"/>
  <c r="E42" i="37"/>
  <c r="S42" i="37" s="1"/>
  <c r="D43" i="37"/>
  <c r="E43" i="37"/>
  <c r="S43" i="37" s="1"/>
  <c r="D44" i="37"/>
  <c r="E44" i="37"/>
  <c r="S44" i="37" s="1"/>
  <c r="D45" i="37"/>
  <c r="E45" i="37"/>
  <c r="S45" i="37" s="1"/>
  <c r="D46" i="37"/>
  <c r="E46" i="37"/>
  <c r="S46" i="37" s="1"/>
  <c r="D47" i="37"/>
  <c r="E47" i="37"/>
  <c r="S47" i="37" s="1"/>
  <c r="D48" i="37"/>
  <c r="E48" i="37"/>
  <c r="S48" i="37" s="1"/>
  <c r="D49" i="37"/>
  <c r="E49" i="37"/>
  <c r="S49" i="37" s="1"/>
  <c r="D50" i="37"/>
  <c r="E50" i="37"/>
  <c r="S50" i="37" s="1"/>
  <c r="D51" i="37"/>
  <c r="E51" i="37"/>
  <c r="S51" i="37" s="1"/>
  <c r="D52" i="37"/>
  <c r="E52" i="37"/>
  <c r="S52" i="37" s="1"/>
  <c r="D53" i="37"/>
  <c r="E53" i="37"/>
  <c r="S53" i="37" s="1"/>
  <c r="D54" i="37"/>
  <c r="E54" i="37"/>
  <c r="S54" i="37" s="1"/>
  <c r="D55" i="37"/>
  <c r="E55" i="37"/>
  <c r="S55" i="37" s="1"/>
  <c r="D56" i="37"/>
  <c r="E56" i="37"/>
  <c r="S56" i="37" s="1"/>
  <c r="D57" i="37"/>
  <c r="E57" i="37"/>
  <c r="S57" i="37" s="1"/>
  <c r="D58" i="37"/>
  <c r="E58" i="37"/>
  <c r="S58" i="37" s="1"/>
  <c r="D59" i="37"/>
  <c r="E59" i="37"/>
  <c r="S59" i="37" s="1"/>
  <c r="D60" i="37"/>
  <c r="E60" i="37"/>
  <c r="S60" i="37" s="1"/>
  <c r="D61" i="37"/>
  <c r="E61" i="37"/>
  <c r="S61" i="37" s="1"/>
  <c r="D62" i="37"/>
  <c r="E62" i="37"/>
  <c r="S62" i="37" s="1"/>
  <c r="D63" i="37"/>
  <c r="E63" i="37"/>
  <c r="S63" i="37" s="1"/>
  <c r="D64" i="37"/>
  <c r="E64" i="37"/>
  <c r="S64" i="37" s="1"/>
  <c r="D65" i="37"/>
  <c r="E65" i="37"/>
  <c r="S65" i="37" s="1"/>
  <c r="D66" i="37"/>
  <c r="E66" i="37"/>
  <c r="S66" i="37" s="1"/>
  <c r="D67" i="37"/>
  <c r="E67" i="37"/>
  <c r="S67" i="37" s="1"/>
  <c r="D68" i="37"/>
  <c r="E68" i="37"/>
  <c r="S68" i="37" s="1"/>
  <c r="D69" i="37"/>
  <c r="E69" i="37"/>
  <c r="S69" i="37" s="1"/>
  <c r="D70" i="37"/>
  <c r="E70" i="37"/>
  <c r="S70" i="37" s="1"/>
  <c r="D71" i="37"/>
  <c r="E71" i="37"/>
  <c r="S71" i="37" s="1"/>
  <c r="D72" i="37"/>
  <c r="E72" i="37"/>
  <c r="S72" i="37" s="1"/>
  <c r="D73" i="37"/>
  <c r="E73" i="37"/>
  <c r="S73" i="37" s="1"/>
  <c r="D74" i="37"/>
  <c r="E74" i="37"/>
  <c r="S74" i="37" s="1"/>
  <c r="D75" i="37"/>
  <c r="E75" i="37"/>
  <c r="S75" i="37" s="1"/>
  <c r="D76" i="37"/>
  <c r="E76" i="37"/>
  <c r="S76" i="37" s="1"/>
  <c r="D77" i="37"/>
  <c r="E77" i="37"/>
  <c r="S77" i="37" s="1"/>
  <c r="D78" i="37"/>
  <c r="E78" i="37"/>
  <c r="S78" i="37" s="1"/>
  <c r="D79" i="37"/>
  <c r="E79" i="37"/>
  <c r="S79" i="37" s="1"/>
  <c r="D80" i="37"/>
  <c r="E80" i="37"/>
  <c r="S80" i="37" s="1"/>
  <c r="D81" i="37"/>
  <c r="E81" i="37"/>
  <c r="S81" i="37" s="1"/>
  <c r="D82" i="37"/>
  <c r="E82" i="37"/>
  <c r="S82" i="37" s="1"/>
  <c r="D83" i="37"/>
  <c r="E83" i="37"/>
  <c r="S83" i="37" s="1"/>
  <c r="D84" i="37"/>
  <c r="E84" i="37"/>
  <c r="S84" i="37" s="1"/>
  <c r="D85" i="37"/>
  <c r="E85" i="37"/>
  <c r="S85" i="37" s="1"/>
  <c r="D86" i="37"/>
  <c r="E86" i="37"/>
  <c r="S86" i="37" s="1"/>
  <c r="D87" i="37"/>
  <c r="E87" i="37"/>
  <c r="S87" i="37" s="1"/>
  <c r="D88" i="37"/>
  <c r="E88" i="37"/>
  <c r="S88" i="37" s="1"/>
  <c r="D89" i="37"/>
  <c r="E89" i="37"/>
  <c r="S89" i="37" s="1"/>
  <c r="D90" i="37"/>
  <c r="E90" i="37"/>
  <c r="S90" i="37" s="1"/>
  <c r="D91" i="37"/>
  <c r="E91" i="37"/>
  <c r="S91" i="37" s="1"/>
  <c r="D92" i="37"/>
  <c r="E92" i="37"/>
  <c r="S92" i="37" s="1"/>
  <c r="D93" i="37"/>
  <c r="E93" i="37"/>
  <c r="S93" i="37" s="1"/>
  <c r="D94" i="37"/>
  <c r="E94" i="37"/>
  <c r="S94" i="37" s="1"/>
  <c r="D95" i="37"/>
  <c r="E95" i="37"/>
  <c r="S95" i="37" s="1"/>
  <c r="D96" i="37"/>
  <c r="E96" i="37"/>
  <c r="S96" i="37" s="1"/>
  <c r="D97" i="37"/>
  <c r="E97" i="37"/>
  <c r="S97" i="37" s="1"/>
  <c r="D98" i="37"/>
  <c r="E98" i="37"/>
  <c r="S98" i="37" s="1"/>
  <c r="D99" i="37"/>
  <c r="E99" i="37"/>
  <c r="S99" i="37" s="1"/>
  <c r="D100" i="37"/>
  <c r="E100" i="37"/>
  <c r="S100" i="37" s="1"/>
  <c r="D101" i="37"/>
  <c r="E101" i="37"/>
  <c r="S101" i="37" s="1"/>
  <c r="D102" i="37"/>
  <c r="E102" i="37"/>
  <c r="S102" i="37" s="1"/>
  <c r="D103" i="37"/>
  <c r="E103" i="37"/>
  <c r="S103" i="37" s="1"/>
  <c r="D104" i="37"/>
  <c r="E104" i="37"/>
  <c r="S104" i="37" s="1"/>
  <c r="D105" i="37"/>
  <c r="E105" i="37"/>
  <c r="S105" i="37" s="1"/>
  <c r="D106" i="37"/>
  <c r="E106" i="37"/>
  <c r="S106" i="37" s="1"/>
  <c r="D107" i="37"/>
  <c r="E107" i="37"/>
  <c r="S107" i="37" s="1"/>
  <c r="D108" i="37"/>
  <c r="E108" i="37"/>
  <c r="S108" i="37" s="1"/>
  <c r="D109" i="37"/>
  <c r="E109" i="37"/>
  <c r="S109" i="37" s="1"/>
  <c r="D110" i="37"/>
  <c r="E110" i="37"/>
  <c r="S110" i="37" s="1"/>
  <c r="D111" i="37"/>
  <c r="E111" i="37"/>
  <c r="S111" i="37" s="1"/>
  <c r="D112" i="37"/>
  <c r="E112" i="37"/>
  <c r="S112" i="37" s="1"/>
  <c r="D113" i="37"/>
  <c r="E113" i="37"/>
  <c r="S113" i="37" s="1"/>
  <c r="D114" i="37"/>
  <c r="E114" i="37"/>
  <c r="S114" i="37" s="1"/>
  <c r="D115" i="37"/>
  <c r="E115" i="37"/>
  <c r="S115" i="37" s="1"/>
  <c r="D116" i="37"/>
  <c r="E116" i="37"/>
  <c r="S116" i="37" s="1"/>
  <c r="D117" i="37"/>
  <c r="E117" i="37"/>
  <c r="S117" i="37" s="1"/>
  <c r="D118" i="37"/>
  <c r="E118" i="37"/>
  <c r="S118" i="37" s="1"/>
  <c r="D119" i="37"/>
  <c r="E119" i="37"/>
  <c r="S119" i="37" s="1"/>
  <c r="D120" i="37"/>
  <c r="E120" i="37"/>
  <c r="S120" i="37" s="1"/>
  <c r="D121" i="37"/>
  <c r="E121" i="37"/>
  <c r="S121" i="37" s="1"/>
  <c r="D122" i="37"/>
  <c r="E122" i="37"/>
  <c r="S122" i="37" s="1"/>
  <c r="D123" i="37"/>
  <c r="E123" i="37"/>
  <c r="S123" i="37" s="1"/>
  <c r="D124" i="37"/>
  <c r="E124" i="37"/>
  <c r="S124" i="37" s="1"/>
  <c r="D125" i="37"/>
  <c r="E125" i="37"/>
  <c r="S125" i="37" s="1"/>
  <c r="D126" i="37"/>
  <c r="E126" i="37"/>
  <c r="S126" i="37" s="1"/>
  <c r="D127" i="37"/>
  <c r="E127" i="37"/>
  <c r="S127" i="37" s="1"/>
  <c r="D128" i="37"/>
  <c r="E128" i="37"/>
  <c r="S128" i="37" s="1"/>
  <c r="D129" i="37"/>
  <c r="E129" i="37"/>
  <c r="S129" i="37" s="1"/>
  <c r="D130" i="37"/>
  <c r="E130" i="37"/>
  <c r="S130" i="37" s="1"/>
  <c r="D131" i="37"/>
  <c r="E131" i="37"/>
  <c r="S131" i="37" s="1"/>
  <c r="D132" i="37"/>
  <c r="E132" i="37"/>
  <c r="S132" i="37" s="1"/>
  <c r="D133" i="37"/>
  <c r="E133" i="37"/>
  <c r="S133" i="37" s="1"/>
  <c r="D134" i="37"/>
  <c r="E134" i="37"/>
  <c r="S134" i="37" s="1"/>
  <c r="D135" i="37"/>
  <c r="E135" i="37"/>
  <c r="S135" i="37" s="1"/>
  <c r="D136" i="37"/>
  <c r="E136" i="37"/>
  <c r="S136" i="37" s="1"/>
  <c r="D137" i="37"/>
  <c r="E137" i="37"/>
  <c r="S137" i="37" s="1"/>
  <c r="D138" i="37"/>
  <c r="E138" i="37"/>
  <c r="S138" i="37" s="1"/>
  <c r="D139" i="37"/>
  <c r="E139" i="37"/>
  <c r="S139" i="37" s="1"/>
  <c r="D140" i="37"/>
  <c r="E140" i="37"/>
  <c r="S140" i="37" s="1"/>
  <c r="D141" i="37"/>
  <c r="E141" i="37"/>
  <c r="S141" i="37" s="1"/>
  <c r="D142" i="37"/>
  <c r="E142" i="37"/>
  <c r="S142" i="37" s="1"/>
  <c r="D143" i="37"/>
  <c r="E143" i="37"/>
  <c r="S143" i="37" s="1"/>
  <c r="D144" i="37"/>
  <c r="E144" i="37"/>
  <c r="S144" i="37" s="1"/>
  <c r="D145" i="37"/>
  <c r="E145" i="37"/>
  <c r="S145" i="37" s="1"/>
  <c r="D146" i="37"/>
  <c r="E146" i="37"/>
  <c r="S146" i="37" s="1"/>
  <c r="D147" i="37"/>
  <c r="E147" i="37"/>
  <c r="S147" i="37" s="1"/>
  <c r="D148" i="37"/>
  <c r="E148" i="37"/>
  <c r="S148" i="37" s="1"/>
  <c r="D149" i="37"/>
  <c r="E149" i="37"/>
  <c r="S149" i="37" s="1"/>
  <c r="D150" i="37"/>
  <c r="E150" i="37"/>
  <c r="S150" i="37" s="1"/>
  <c r="D151" i="37"/>
  <c r="E151" i="37"/>
  <c r="S151" i="37" s="1"/>
  <c r="D152" i="37"/>
  <c r="E152" i="37"/>
  <c r="S152" i="37" s="1"/>
  <c r="D153" i="37"/>
  <c r="E153" i="37"/>
  <c r="S153" i="37" s="1"/>
  <c r="D154" i="37"/>
  <c r="E154" i="37"/>
  <c r="S154" i="37" s="1"/>
  <c r="D155" i="37"/>
  <c r="E155" i="37"/>
  <c r="S155" i="37" s="1"/>
  <c r="D156" i="37"/>
  <c r="E156" i="37"/>
  <c r="S156" i="37" s="1"/>
  <c r="D157" i="37"/>
  <c r="E157" i="37"/>
  <c r="S157" i="37" s="1"/>
  <c r="D158" i="37"/>
  <c r="E158" i="37"/>
  <c r="S158" i="37" s="1"/>
  <c r="D159" i="37"/>
  <c r="E159" i="37"/>
  <c r="S159" i="37" s="1"/>
  <c r="D160" i="37"/>
  <c r="E160" i="37"/>
  <c r="S160" i="37" s="1"/>
  <c r="D161" i="37"/>
  <c r="E161" i="37"/>
  <c r="S161" i="37" s="1"/>
  <c r="D162" i="37"/>
  <c r="E162" i="37"/>
  <c r="S162" i="37" s="1"/>
  <c r="D163" i="37"/>
  <c r="E163" i="37"/>
  <c r="S163" i="37" s="1"/>
  <c r="D164" i="37"/>
  <c r="E164" i="37"/>
  <c r="S164" i="37" s="1"/>
  <c r="D165" i="37"/>
  <c r="E165" i="37"/>
  <c r="S165" i="37" s="1"/>
  <c r="D166" i="37"/>
  <c r="E166" i="37"/>
  <c r="S166" i="37" s="1"/>
  <c r="D167" i="37"/>
  <c r="E167" i="37"/>
  <c r="S167" i="37" s="1"/>
  <c r="D168" i="37"/>
  <c r="E168" i="37"/>
  <c r="S168" i="37" s="1"/>
  <c r="D169" i="37"/>
  <c r="E169" i="37"/>
  <c r="S169" i="37" s="1"/>
  <c r="D170" i="37"/>
  <c r="E170" i="37"/>
  <c r="S170" i="37" s="1"/>
  <c r="D171" i="37"/>
  <c r="E171" i="37"/>
  <c r="S171" i="37" s="1"/>
  <c r="D172" i="37"/>
  <c r="E172" i="37"/>
  <c r="S172" i="37" s="1"/>
  <c r="D173" i="37"/>
  <c r="E173" i="37"/>
  <c r="S173" i="37" s="1"/>
  <c r="D174" i="37"/>
  <c r="E174" i="37"/>
  <c r="S174" i="37" s="1"/>
  <c r="D175" i="37"/>
  <c r="E175" i="37"/>
  <c r="S175" i="37" s="1"/>
  <c r="D176" i="37"/>
  <c r="E176" i="37"/>
  <c r="S176" i="37" s="1"/>
  <c r="D177" i="37"/>
  <c r="E177" i="37"/>
  <c r="S177" i="37" s="1"/>
  <c r="D178" i="37"/>
  <c r="E178" i="37"/>
  <c r="S178" i="37" s="1"/>
  <c r="D179" i="37"/>
  <c r="E179" i="37"/>
  <c r="S179" i="37" s="1"/>
  <c r="D180" i="37"/>
  <c r="E180" i="37"/>
  <c r="S180" i="37" s="1"/>
  <c r="D181" i="37"/>
  <c r="E181" i="37"/>
  <c r="S181" i="37" s="1"/>
  <c r="D182" i="37"/>
  <c r="E182" i="37"/>
  <c r="S182" i="37" s="1"/>
  <c r="D183" i="37"/>
  <c r="E183" i="37"/>
  <c r="S183" i="37" s="1"/>
  <c r="D184" i="37"/>
  <c r="E184" i="37"/>
  <c r="S184" i="37" s="1"/>
  <c r="D185" i="37"/>
  <c r="E185" i="37"/>
  <c r="S185" i="37" s="1"/>
  <c r="D186" i="37"/>
  <c r="E186" i="37"/>
  <c r="S186" i="37" s="1"/>
  <c r="D187" i="37"/>
  <c r="E187" i="37"/>
  <c r="S187" i="37" s="1"/>
  <c r="D188" i="37"/>
  <c r="E188" i="37"/>
  <c r="S188" i="37" s="1"/>
  <c r="D189" i="37"/>
  <c r="E189" i="37"/>
  <c r="S189" i="37" s="1"/>
  <c r="D190" i="37"/>
  <c r="E190" i="37"/>
  <c r="S190" i="37" s="1"/>
  <c r="D191" i="37"/>
  <c r="E191" i="37"/>
  <c r="S191" i="37" s="1"/>
  <c r="D192" i="37"/>
  <c r="E192" i="37"/>
  <c r="S192" i="37" s="1"/>
  <c r="D193" i="37"/>
  <c r="E193" i="37"/>
  <c r="S193" i="37" s="1"/>
  <c r="D194" i="37"/>
  <c r="E194" i="37"/>
  <c r="S194" i="37" s="1"/>
  <c r="D195" i="37"/>
  <c r="E195" i="37"/>
  <c r="S195" i="37" s="1"/>
  <c r="D196" i="37"/>
  <c r="E196" i="37"/>
  <c r="S196" i="37" s="1"/>
  <c r="D197" i="37"/>
  <c r="E197" i="37"/>
  <c r="S197" i="37" s="1"/>
  <c r="D198" i="37"/>
  <c r="E198" i="37"/>
  <c r="S198" i="37" s="1"/>
  <c r="D199" i="37"/>
  <c r="E199" i="37"/>
  <c r="S199" i="37" s="1"/>
  <c r="D200" i="37"/>
  <c r="E200" i="37"/>
  <c r="S200" i="37" s="1"/>
  <c r="D201" i="37"/>
  <c r="E201" i="37"/>
  <c r="S201" i="37" s="1"/>
  <c r="D202" i="37"/>
  <c r="E202" i="37"/>
  <c r="S202" i="37" s="1"/>
  <c r="D203" i="37"/>
  <c r="E203" i="37"/>
  <c r="S203" i="37" s="1"/>
  <c r="D204" i="37"/>
  <c r="E204" i="37"/>
  <c r="S204" i="37" s="1"/>
  <c r="D205" i="37"/>
  <c r="E205" i="37"/>
  <c r="S205" i="37" s="1"/>
  <c r="D206" i="37"/>
  <c r="E206" i="37"/>
  <c r="S206" i="37" s="1"/>
  <c r="D207" i="37"/>
  <c r="E207" i="37"/>
  <c r="S207" i="37" s="1"/>
  <c r="D208" i="37"/>
  <c r="E208" i="37"/>
  <c r="S208" i="37" s="1"/>
  <c r="D209" i="37"/>
  <c r="E209" i="37"/>
  <c r="S209" i="37" s="1"/>
  <c r="D210" i="37"/>
  <c r="E210" i="37"/>
  <c r="S210" i="37" s="1"/>
  <c r="D211" i="37"/>
  <c r="E211" i="37"/>
  <c r="S211" i="37" s="1"/>
  <c r="D212" i="37"/>
  <c r="E212" i="37"/>
  <c r="S212" i="37" s="1"/>
  <c r="D213" i="37"/>
  <c r="E213" i="37"/>
  <c r="S213" i="37" s="1"/>
  <c r="D214" i="37"/>
  <c r="E214" i="37"/>
  <c r="S214" i="37" s="1"/>
  <c r="D215" i="37"/>
  <c r="E215" i="37"/>
  <c r="S215" i="37" s="1"/>
  <c r="D216" i="37"/>
  <c r="E216" i="37"/>
  <c r="S216" i="37" s="1"/>
  <c r="D217" i="37"/>
  <c r="E217" i="37"/>
  <c r="S217" i="37" s="1"/>
  <c r="D218" i="37"/>
  <c r="E218" i="37"/>
  <c r="S218" i="37" s="1"/>
  <c r="D219" i="37"/>
  <c r="E219" i="37"/>
  <c r="S219" i="37" s="1"/>
  <c r="D220" i="37"/>
  <c r="E220" i="37"/>
  <c r="S220" i="37" s="1"/>
  <c r="D221" i="37"/>
  <c r="E221" i="37"/>
  <c r="S221" i="37" s="1"/>
  <c r="D222" i="37"/>
  <c r="E222" i="37"/>
  <c r="S222" i="37" s="1"/>
  <c r="D223" i="37"/>
  <c r="E223" i="37"/>
  <c r="S223" i="37" s="1"/>
  <c r="D224" i="37"/>
  <c r="E224" i="37"/>
  <c r="S224" i="37" s="1"/>
  <c r="D225" i="37"/>
  <c r="E225" i="37"/>
  <c r="S225" i="37" s="1"/>
  <c r="D226" i="37"/>
  <c r="E226" i="37"/>
  <c r="S226" i="37" s="1"/>
  <c r="D227" i="37"/>
  <c r="E227" i="37"/>
  <c r="S227" i="37" s="1"/>
  <c r="D228" i="37"/>
  <c r="E228" i="37"/>
  <c r="S228" i="37" s="1"/>
  <c r="D229" i="37"/>
  <c r="E229" i="37"/>
  <c r="S229" i="37" s="1"/>
  <c r="D230" i="37"/>
  <c r="E230" i="37"/>
  <c r="S230" i="37" s="1"/>
  <c r="D231" i="37"/>
  <c r="E231" i="37"/>
  <c r="S231" i="37" s="1"/>
  <c r="D232" i="37"/>
  <c r="E232" i="37"/>
  <c r="S232" i="37" s="1"/>
  <c r="D233" i="37"/>
  <c r="E233" i="37"/>
  <c r="S233" i="37" s="1"/>
  <c r="D234" i="37"/>
  <c r="E234" i="37"/>
  <c r="S234" i="37" s="1"/>
  <c r="D235" i="37"/>
  <c r="E235" i="37"/>
  <c r="S235" i="37" s="1"/>
  <c r="D236" i="37"/>
  <c r="E236" i="37"/>
  <c r="S236" i="37" s="1"/>
  <c r="D237" i="37"/>
  <c r="E237" i="37"/>
  <c r="S237" i="37" s="1"/>
  <c r="D238" i="37"/>
  <c r="E238" i="37"/>
  <c r="S238" i="37" s="1"/>
  <c r="D239" i="37"/>
  <c r="E239" i="37"/>
  <c r="S239" i="37" s="1"/>
  <c r="D240" i="37"/>
  <c r="E240" i="37"/>
  <c r="S240" i="37" s="1"/>
  <c r="D241" i="37"/>
  <c r="E241" i="37"/>
  <c r="S241" i="37" s="1"/>
  <c r="D242" i="37"/>
  <c r="E242" i="37"/>
  <c r="S242" i="37" s="1"/>
  <c r="D243" i="37"/>
  <c r="E243" i="37"/>
  <c r="S243" i="37" s="1"/>
  <c r="D244" i="37"/>
  <c r="E244" i="37"/>
  <c r="S244" i="37" s="1"/>
  <c r="D245" i="37"/>
  <c r="E245" i="37"/>
  <c r="S245" i="37" s="1"/>
  <c r="D246" i="37"/>
  <c r="E246" i="37"/>
  <c r="S246" i="37" s="1"/>
  <c r="D247" i="37"/>
  <c r="E247" i="37"/>
  <c r="S247" i="37" s="1"/>
  <c r="D248" i="37"/>
  <c r="E248" i="37"/>
  <c r="S248" i="37" s="1"/>
  <c r="D249" i="37"/>
  <c r="E249" i="37"/>
  <c r="S249" i="37" s="1"/>
  <c r="D250" i="37"/>
  <c r="E250" i="37"/>
  <c r="S250" i="37" s="1"/>
  <c r="D251" i="37"/>
  <c r="E251" i="37"/>
  <c r="S251" i="37" s="1"/>
  <c r="D252" i="37"/>
  <c r="E252" i="37"/>
  <c r="S252" i="37" s="1"/>
  <c r="D253" i="37"/>
  <c r="E253" i="37"/>
  <c r="S253" i="37" s="1"/>
  <c r="D254" i="37"/>
  <c r="E254" i="37"/>
  <c r="S254" i="37" s="1"/>
  <c r="D255" i="37"/>
  <c r="E255" i="37"/>
  <c r="S255" i="37" s="1"/>
  <c r="D256" i="37"/>
  <c r="E256" i="37"/>
  <c r="S256" i="37" s="1"/>
  <c r="D257" i="37"/>
  <c r="E257" i="37"/>
  <c r="S257" i="37" s="1"/>
  <c r="D258" i="37"/>
  <c r="E258" i="37"/>
  <c r="S258" i="37" s="1"/>
  <c r="D259" i="37"/>
  <c r="E259" i="37"/>
  <c r="S259" i="37" s="1"/>
  <c r="D260" i="37"/>
  <c r="E260" i="37"/>
  <c r="S260" i="37" s="1"/>
  <c r="D261" i="37"/>
  <c r="E261" i="37"/>
  <c r="S261" i="37" s="1"/>
  <c r="D262" i="37"/>
  <c r="E262" i="37"/>
  <c r="S262" i="37" s="1"/>
  <c r="D263" i="37"/>
  <c r="E263" i="37"/>
  <c r="S263" i="37" s="1"/>
  <c r="D264" i="37"/>
  <c r="E264" i="37"/>
  <c r="S264" i="37" s="1"/>
  <c r="D265" i="37"/>
  <c r="E265" i="37"/>
  <c r="S265" i="37" s="1"/>
  <c r="D266" i="37"/>
  <c r="E266" i="37"/>
  <c r="S266" i="37" s="1"/>
  <c r="D267" i="37"/>
  <c r="E267" i="37"/>
  <c r="S267" i="37" s="1"/>
  <c r="E7" i="37"/>
  <c r="D7" i="37"/>
  <c r="D8" i="10"/>
  <c r="E8" i="10"/>
  <c r="S8" i="10" s="1"/>
  <c r="D9" i="10"/>
  <c r="E9" i="10"/>
  <c r="S9" i="10" s="1"/>
  <c r="D10" i="10"/>
  <c r="E10" i="10"/>
  <c r="S10" i="10" s="1"/>
  <c r="D11" i="10"/>
  <c r="E11" i="10"/>
  <c r="S11" i="10" s="1"/>
  <c r="D12" i="10"/>
  <c r="E12" i="10"/>
  <c r="S12" i="10" s="1"/>
  <c r="D13" i="10"/>
  <c r="E13" i="10"/>
  <c r="S13" i="10" s="1"/>
  <c r="D14" i="10"/>
  <c r="E14" i="10"/>
  <c r="S14" i="10" s="1"/>
  <c r="D15" i="10"/>
  <c r="E15" i="10"/>
  <c r="S15" i="10" s="1"/>
  <c r="D16" i="10"/>
  <c r="E16" i="10"/>
  <c r="S16" i="10" s="1"/>
  <c r="D17" i="10"/>
  <c r="E17" i="10"/>
  <c r="S17" i="10" s="1"/>
  <c r="D18" i="10"/>
  <c r="E18" i="10"/>
  <c r="S18" i="10" s="1"/>
  <c r="D19" i="10"/>
  <c r="E19" i="10"/>
  <c r="S19" i="10" s="1"/>
  <c r="D20" i="10"/>
  <c r="E20" i="10"/>
  <c r="S20" i="10" s="1"/>
  <c r="D21" i="10"/>
  <c r="E21" i="10"/>
  <c r="S21" i="10" s="1"/>
  <c r="D22" i="10"/>
  <c r="E22" i="10"/>
  <c r="S22" i="10" s="1"/>
  <c r="D23" i="10"/>
  <c r="E23" i="10"/>
  <c r="S23" i="10" s="1"/>
  <c r="D24" i="10"/>
  <c r="E24" i="10"/>
  <c r="S24" i="10" s="1"/>
  <c r="D25" i="10"/>
  <c r="E25" i="10"/>
  <c r="S25" i="10" s="1"/>
  <c r="D26" i="10"/>
  <c r="E26" i="10"/>
  <c r="S26" i="10" s="1"/>
  <c r="D27" i="10"/>
  <c r="E27" i="10"/>
  <c r="S27" i="10" s="1"/>
  <c r="D28" i="10"/>
  <c r="E28" i="10"/>
  <c r="S28" i="10" s="1"/>
  <c r="D29" i="10"/>
  <c r="E29" i="10"/>
  <c r="S29" i="10" s="1"/>
  <c r="D30" i="10"/>
  <c r="E30" i="10"/>
  <c r="S30" i="10" s="1"/>
  <c r="D31" i="10"/>
  <c r="E31" i="10"/>
  <c r="S31" i="10" s="1"/>
  <c r="D32" i="10"/>
  <c r="E32" i="10"/>
  <c r="S32" i="10" s="1"/>
  <c r="D33" i="10"/>
  <c r="E33" i="10"/>
  <c r="S33" i="10" s="1"/>
  <c r="D34" i="10"/>
  <c r="E34" i="10"/>
  <c r="S34" i="10" s="1"/>
  <c r="D35" i="10"/>
  <c r="E35" i="10"/>
  <c r="S35" i="10" s="1"/>
  <c r="D36" i="10"/>
  <c r="E36" i="10"/>
  <c r="S36" i="10" s="1"/>
  <c r="D37" i="10"/>
  <c r="E37" i="10"/>
  <c r="S37" i="10" s="1"/>
  <c r="D38" i="10"/>
  <c r="E38" i="10"/>
  <c r="S38" i="10" s="1"/>
  <c r="D39" i="10"/>
  <c r="E39" i="10"/>
  <c r="S39" i="10" s="1"/>
  <c r="D40" i="10"/>
  <c r="E40" i="10"/>
  <c r="S40" i="10" s="1"/>
  <c r="D41" i="10"/>
  <c r="E41" i="10"/>
  <c r="S41" i="10" s="1"/>
  <c r="D42" i="10"/>
  <c r="E42" i="10"/>
  <c r="S42" i="10" s="1"/>
  <c r="D43" i="10"/>
  <c r="E43" i="10"/>
  <c r="S43" i="10" s="1"/>
  <c r="D44" i="10"/>
  <c r="E44" i="10"/>
  <c r="S44" i="10" s="1"/>
  <c r="D45" i="10"/>
  <c r="E45" i="10"/>
  <c r="S45" i="10" s="1"/>
  <c r="D46" i="10"/>
  <c r="E46" i="10"/>
  <c r="S46" i="10" s="1"/>
  <c r="D47" i="10"/>
  <c r="E47" i="10"/>
  <c r="S47" i="10" s="1"/>
  <c r="D48" i="10"/>
  <c r="E48" i="10"/>
  <c r="S48" i="10" s="1"/>
  <c r="D49" i="10"/>
  <c r="E49" i="10"/>
  <c r="S49" i="10" s="1"/>
  <c r="D50" i="10"/>
  <c r="E50" i="10"/>
  <c r="S50" i="10" s="1"/>
  <c r="D51" i="10"/>
  <c r="E51" i="10"/>
  <c r="S51" i="10" s="1"/>
  <c r="D52" i="10"/>
  <c r="E52" i="10"/>
  <c r="S52" i="10" s="1"/>
  <c r="D53" i="10"/>
  <c r="E53" i="10"/>
  <c r="S53" i="10" s="1"/>
  <c r="D54" i="10"/>
  <c r="E54" i="10"/>
  <c r="S54" i="10" s="1"/>
  <c r="D55" i="10"/>
  <c r="E55" i="10"/>
  <c r="S55" i="10" s="1"/>
  <c r="D56" i="10"/>
  <c r="E56" i="10"/>
  <c r="S56" i="10" s="1"/>
  <c r="D57" i="10"/>
  <c r="E57" i="10"/>
  <c r="S57" i="10" s="1"/>
  <c r="D58" i="10"/>
  <c r="E58" i="10"/>
  <c r="S58" i="10" s="1"/>
  <c r="D61" i="10"/>
  <c r="E61" i="10"/>
  <c r="S61" i="10" s="1"/>
  <c r="D62" i="10"/>
  <c r="E62" i="10"/>
  <c r="S62" i="10" s="1"/>
  <c r="D63" i="10"/>
  <c r="E63" i="10"/>
  <c r="S63" i="10" s="1"/>
  <c r="D64" i="10"/>
  <c r="E64" i="10"/>
  <c r="S64" i="10" s="1"/>
  <c r="D65" i="10"/>
  <c r="E65" i="10"/>
  <c r="S65" i="10" s="1"/>
  <c r="D66" i="10"/>
  <c r="E66" i="10"/>
  <c r="S66" i="10" s="1"/>
  <c r="D67" i="10"/>
  <c r="E67" i="10"/>
  <c r="S67" i="10" s="1"/>
  <c r="D68" i="10"/>
  <c r="E68" i="10"/>
  <c r="S68" i="10" s="1"/>
  <c r="D69" i="10"/>
  <c r="E69" i="10"/>
  <c r="S69" i="10" s="1"/>
  <c r="D70" i="10"/>
  <c r="E70" i="10"/>
  <c r="S70" i="10" s="1"/>
  <c r="D71" i="10"/>
  <c r="E71" i="10"/>
  <c r="S71" i="10" s="1"/>
  <c r="D72" i="10"/>
  <c r="E72" i="10"/>
  <c r="S72" i="10" s="1"/>
  <c r="D73" i="10"/>
  <c r="E73" i="10"/>
  <c r="S73" i="10" s="1"/>
  <c r="D74" i="10"/>
  <c r="E74" i="10"/>
  <c r="S74" i="10" s="1"/>
  <c r="D75" i="10"/>
  <c r="E75" i="10"/>
  <c r="S75" i="10" s="1"/>
  <c r="D76" i="10"/>
  <c r="E76" i="10"/>
  <c r="S76" i="10" s="1"/>
  <c r="D77" i="10"/>
  <c r="E77" i="10"/>
  <c r="S77" i="10" s="1"/>
  <c r="D78" i="10"/>
  <c r="E78" i="10"/>
  <c r="S78" i="10" s="1"/>
  <c r="D79" i="10"/>
  <c r="E79" i="10"/>
  <c r="S79" i="10" s="1"/>
  <c r="D80" i="10"/>
  <c r="E80" i="10"/>
  <c r="S80" i="10" s="1"/>
  <c r="D81" i="10"/>
  <c r="E81" i="10"/>
  <c r="S81" i="10" s="1"/>
  <c r="D82" i="10"/>
  <c r="E82" i="10"/>
  <c r="S82" i="10" s="1"/>
  <c r="D83" i="10"/>
  <c r="E83" i="10"/>
  <c r="S83" i="10" s="1"/>
  <c r="D84" i="10"/>
  <c r="E84" i="10"/>
  <c r="S84" i="10" s="1"/>
  <c r="D85" i="10"/>
  <c r="E85" i="10"/>
  <c r="S85" i="10" s="1"/>
  <c r="D86" i="10"/>
  <c r="E86" i="10"/>
  <c r="S86" i="10" s="1"/>
  <c r="D87" i="10"/>
  <c r="E87" i="10"/>
  <c r="S87" i="10" s="1"/>
  <c r="D88" i="10"/>
  <c r="E88" i="10"/>
  <c r="S88" i="10" s="1"/>
  <c r="D89" i="10"/>
  <c r="E89" i="10"/>
  <c r="S89" i="10" s="1"/>
  <c r="D90" i="10"/>
  <c r="E90" i="10"/>
  <c r="S90" i="10" s="1"/>
  <c r="D91" i="10"/>
  <c r="E91" i="10"/>
  <c r="S91" i="10" s="1"/>
  <c r="D92" i="10"/>
  <c r="E92" i="10"/>
  <c r="S92" i="10" s="1"/>
  <c r="D93" i="10"/>
  <c r="E93" i="10"/>
  <c r="S93" i="10" s="1"/>
  <c r="D94" i="10"/>
  <c r="E94" i="10"/>
  <c r="S94" i="10" s="1"/>
  <c r="D95" i="10"/>
  <c r="E95" i="10"/>
  <c r="S95" i="10" s="1"/>
  <c r="D96" i="10"/>
  <c r="E96" i="10"/>
  <c r="S96" i="10" s="1"/>
  <c r="D97" i="10"/>
  <c r="E97" i="10"/>
  <c r="S97" i="10" s="1"/>
  <c r="D98" i="10"/>
  <c r="E98" i="10"/>
  <c r="S98" i="10" s="1"/>
  <c r="D99" i="10"/>
  <c r="E99" i="10"/>
  <c r="S99" i="10" s="1"/>
  <c r="D100" i="10"/>
  <c r="E100" i="10"/>
  <c r="S100" i="10" s="1"/>
  <c r="D101" i="10"/>
  <c r="E101" i="10"/>
  <c r="S101" i="10" s="1"/>
  <c r="D102" i="10"/>
  <c r="E102" i="10"/>
  <c r="S102" i="10" s="1"/>
  <c r="D103" i="10"/>
  <c r="E103" i="10"/>
  <c r="S103" i="10" s="1"/>
  <c r="D104" i="10"/>
  <c r="E104" i="10"/>
  <c r="S104" i="10" s="1"/>
  <c r="D105" i="10"/>
  <c r="E105" i="10"/>
  <c r="S105" i="10" s="1"/>
  <c r="D106" i="10"/>
  <c r="E106" i="10"/>
  <c r="S106" i="10" s="1"/>
  <c r="D107" i="10"/>
  <c r="E107" i="10"/>
  <c r="S107" i="10" s="1"/>
  <c r="D108" i="10"/>
  <c r="E108" i="10"/>
  <c r="S108" i="10" s="1"/>
  <c r="D109" i="10"/>
  <c r="E109" i="10"/>
  <c r="S109" i="10" s="1"/>
  <c r="D110" i="10"/>
  <c r="E110" i="10"/>
  <c r="S110" i="10" s="1"/>
  <c r="D111" i="10"/>
  <c r="E111" i="10"/>
  <c r="S111" i="10" s="1"/>
  <c r="D112" i="10"/>
  <c r="E112" i="10"/>
  <c r="S112" i="10" s="1"/>
  <c r="D113" i="10"/>
  <c r="E113" i="10"/>
  <c r="S113" i="10" s="1"/>
  <c r="D114" i="10"/>
  <c r="E114" i="10"/>
  <c r="S114" i="10" s="1"/>
  <c r="D115" i="10"/>
  <c r="E115" i="10"/>
  <c r="S115" i="10" s="1"/>
  <c r="D116" i="10"/>
  <c r="E116" i="10"/>
  <c r="S116" i="10" s="1"/>
  <c r="D117" i="10"/>
  <c r="E117" i="10"/>
  <c r="S117" i="10" s="1"/>
  <c r="D118" i="10"/>
  <c r="E118" i="10"/>
  <c r="S118" i="10" s="1"/>
  <c r="D119" i="10"/>
  <c r="E119" i="10"/>
  <c r="S119" i="10" s="1"/>
  <c r="D120" i="10"/>
  <c r="E120" i="10"/>
  <c r="S120" i="10" s="1"/>
  <c r="D121" i="10"/>
  <c r="E121" i="10"/>
  <c r="S121" i="10" s="1"/>
  <c r="D122" i="10"/>
  <c r="E122" i="10"/>
  <c r="S122" i="10" s="1"/>
  <c r="D123" i="10"/>
  <c r="E123" i="10"/>
  <c r="S123" i="10" s="1"/>
  <c r="D124" i="10"/>
  <c r="E124" i="10"/>
  <c r="S124" i="10" s="1"/>
  <c r="D125" i="10"/>
  <c r="E125" i="10"/>
  <c r="S125" i="10" s="1"/>
  <c r="D126" i="10"/>
  <c r="E126" i="10"/>
  <c r="S126" i="10" s="1"/>
  <c r="D127" i="10"/>
  <c r="E127" i="10"/>
  <c r="S127" i="10" s="1"/>
  <c r="D128" i="10"/>
  <c r="E128" i="10"/>
  <c r="S128" i="10" s="1"/>
  <c r="D129" i="10"/>
  <c r="E129" i="10"/>
  <c r="S129" i="10" s="1"/>
  <c r="D130" i="10"/>
  <c r="E130" i="10"/>
  <c r="S130" i="10" s="1"/>
  <c r="D131" i="10"/>
  <c r="E131" i="10"/>
  <c r="S131" i="10" s="1"/>
  <c r="D132" i="10"/>
  <c r="E132" i="10"/>
  <c r="S132" i="10" s="1"/>
  <c r="D133" i="10"/>
  <c r="E133" i="10"/>
  <c r="S133" i="10" s="1"/>
  <c r="D134" i="10"/>
  <c r="E134" i="10"/>
  <c r="S134" i="10" s="1"/>
  <c r="D135" i="10"/>
  <c r="E135" i="10"/>
  <c r="S135" i="10" s="1"/>
  <c r="D136" i="10"/>
  <c r="E136" i="10"/>
  <c r="S136" i="10" s="1"/>
  <c r="D137" i="10"/>
  <c r="E137" i="10"/>
  <c r="S137" i="10" s="1"/>
  <c r="D138" i="10"/>
  <c r="E138" i="10"/>
  <c r="S138" i="10" s="1"/>
  <c r="D139" i="10"/>
  <c r="E139" i="10"/>
  <c r="S139" i="10" s="1"/>
  <c r="D140" i="10"/>
  <c r="E140" i="10"/>
  <c r="S140" i="10" s="1"/>
  <c r="D141" i="10"/>
  <c r="E141" i="10"/>
  <c r="S141" i="10" s="1"/>
  <c r="D142" i="10"/>
  <c r="E142" i="10"/>
  <c r="S142" i="10" s="1"/>
  <c r="D143" i="10"/>
  <c r="E143" i="10"/>
  <c r="S143" i="10" s="1"/>
  <c r="D144" i="10"/>
  <c r="E144" i="10"/>
  <c r="S144" i="10" s="1"/>
  <c r="D145" i="10"/>
  <c r="E145" i="10"/>
  <c r="S145" i="10" s="1"/>
  <c r="D146" i="10"/>
  <c r="E146" i="10"/>
  <c r="S146" i="10" s="1"/>
  <c r="D147" i="10"/>
  <c r="E147" i="10"/>
  <c r="S147" i="10" s="1"/>
  <c r="D148" i="10"/>
  <c r="E148" i="10"/>
  <c r="S148" i="10" s="1"/>
  <c r="D149" i="10"/>
  <c r="E149" i="10"/>
  <c r="S149" i="10" s="1"/>
  <c r="D150" i="10"/>
  <c r="E150" i="10"/>
  <c r="S150" i="10" s="1"/>
  <c r="D151" i="10"/>
  <c r="E151" i="10"/>
  <c r="S151" i="10" s="1"/>
  <c r="D152" i="10"/>
  <c r="E152" i="10"/>
  <c r="S152" i="10" s="1"/>
  <c r="D153" i="10"/>
  <c r="E153" i="10"/>
  <c r="S153" i="10" s="1"/>
  <c r="D154" i="10"/>
  <c r="E154" i="10"/>
  <c r="S154" i="10" s="1"/>
  <c r="D155" i="10"/>
  <c r="E155" i="10"/>
  <c r="S155" i="10" s="1"/>
  <c r="D156" i="10"/>
  <c r="E156" i="10"/>
  <c r="S156" i="10" s="1"/>
  <c r="D157" i="10"/>
  <c r="E157" i="10"/>
  <c r="S157" i="10" s="1"/>
  <c r="D158" i="10"/>
  <c r="E158" i="10"/>
  <c r="S158" i="10" s="1"/>
  <c r="D159" i="10"/>
  <c r="E159" i="10"/>
  <c r="S159" i="10" s="1"/>
  <c r="D160" i="10"/>
  <c r="E160" i="10"/>
  <c r="S160" i="10" s="1"/>
  <c r="D161" i="10"/>
  <c r="E161" i="10"/>
  <c r="S161" i="10" s="1"/>
  <c r="D162" i="10"/>
  <c r="E162" i="10"/>
  <c r="S162" i="10" s="1"/>
  <c r="D163" i="10"/>
  <c r="E163" i="10"/>
  <c r="S163" i="10" s="1"/>
  <c r="D164" i="10"/>
  <c r="E164" i="10"/>
  <c r="S164" i="10" s="1"/>
  <c r="D165" i="10"/>
  <c r="E165" i="10"/>
  <c r="S165" i="10" s="1"/>
  <c r="D166" i="10"/>
  <c r="E166" i="10"/>
  <c r="S166" i="10" s="1"/>
  <c r="D167" i="10"/>
  <c r="E167" i="10"/>
  <c r="S167" i="10" s="1"/>
  <c r="D168" i="10"/>
  <c r="E168" i="10"/>
  <c r="S168" i="10" s="1"/>
  <c r="D169" i="10"/>
  <c r="E169" i="10"/>
  <c r="S169" i="10" s="1"/>
  <c r="D170" i="10"/>
  <c r="E170" i="10"/>
  <c r="S170" i="10" s="1"/>
  <c r="D171" i="10"/>
  <c r="E171" i="10"/>
  <c r="S171" i="10" s="1"/>
  <c r="D172" i="10"/>
  <c r="E172" i="10"/>
  <c r="S172" i="10" s="1"/>
  <c r="D173" i="10"/>
  <c r="E173" i="10"/>
  <c r="S173" i="10" s="1"/>
  <c r="E175" i="10"/>
  <c r="S175" i="10" s="1"/>
  <c r="D176" i="10"/>
  <c r="E176" i="10"/>
  <c r="S176" i="10" s="1"/>
  <c r="D177" i="10"/>
  <c r="E177" i="10"/>
  <c r="S177" i="10" s="1"/>
  <c r="D178" i="10"/>
  <c r="E178" i="10"/>
  <c r="S178" i="10" s="1"/>
  <c r="D179" i="10"/>
  <c r="E179" i="10"/>
  <c r="S179" i="10" s="1"/>
  <c r="D180" i="10"/>
  <c r="E180" i="10"/>
  <c r="S180" i="10" s="1"/>
  <c r="D181" i="10"/>
  <c r="E181" i="10"/>
  <c r="S181" i="10" s="1"/>
  <c r="D182" i="10"/>
  <c r="E182" i="10"/>
  <c r="S182" i="10" s="1"/>
  <c r="D183" i="10"/>
  <c r="E183" i="10"/>
  <c r="S183" i="10" s="1"/>
  <c r="D184" i="10"/>
  <c r="E184" i="10"/>
  <c r="S184" i="10" s="1"/>
  <c r="D185" i="10"/>
  <c r="E185" i="10"/>
  <c r="S185" i="10" s="1"/>
  <c r="D186" i="10"/>
  <c r="E186" i="10"/>
  <c r="S186" i="10" s="1"/>
  <c r="D187" i="10"/>
  <c r="E187" i="10"/>
  <c r="S187" i="10" s="1"/>
  <c r="D188" i="10"/>
  <c r="E188" i="10"/>
  <c r="S188" i="10" s="1"/>
  <c r="D189" i="10"/>
  <c r="E189" i="10"/>
  <c r="S189" i="10" s="1"/>
  <c r="D190" i="10"/>
  <c r="E190" i="10"/>
  <c r="S190" i="10" s="1"/>
  <c r="D191" i="10"/>
  <c r="E191" i="10"/>
  <c r="S191" i="10" s="1"/>
  <c r="D192" i="10"/>
  <c r="E192" i="10"/>
  <c r="S192" i="10" s="1"/>
  <c r="D193" i="10"/>
  <c r="E193" i="10"/>
  <c r="S193" i="10" s="1"/>
  <c r="D194" i="10"/>
  <c r="E194" i="10"/>
  <c r="S194" i="10" s="1"/>
  <c r="D195" i="10"/>
  <c r="E195" i="10"/>
  <c r="S195" i="10" s="1"/>
  <c r="D196" i="10"/>
  <c r="E196" i="10"/>
  <c r="S196" i="10" s="1"/>
  <c r="D197" i="10"/>
  <c r="E197" i="10"/>
  <c r="S197" i="10" s="1"/>
  <c r="D198" i="10"/>
  <c r="E198" i="10"/>
  <c r="S198" i="10" s="1"/>
  <c r="D199" i="10"/>
  <c r="E199" i="10"/>
  <c r="S199" i="10" s="1"/>
  <c r="D200" i="10"/>
  <c r="E200" i="10"/>
  <c r="S200" i="10" s="1"/>
  <c r="D201" i="10"/>
  <c r="E201" i="10"/>
  <c r="S201" i="10" s="1"/>
  <c r="D202" i="10"/>
  <c r="E202" i="10"/>
  <c r="S202" i="10" s="1"/>
  <c r="D203" i="10"/>
  <c r="E203" i="10"/>
  <c r="S203" i="10" s="1"/>
  <c r="D204" i="10"/>
  <c r="E204" i="10"/>
  <c r="S204" i="10" s="1"/>
  <c r="D205" i="10"/>
  <c r="E205" i="10"/>
  <c r="S205" i="10" s="1"/>
  <c r="D206" i="10"/>
  <c r="E206" i="10"/>
  <c r="S206" i="10" s="1"/>
  <c r="D207" i="10"/>
  <c r="E207" i="10"/>
  <c r="S207" i="10" s="1"/>
  <c r="D208" i="10"/>
  <c r="E208" i="10"/>
  <c r="S208" i="10" s="1"/>
  <c r="D209" i="10"/>
  <c r="E209" i="10"/>
  <c r="S209" i="10" s="1"/>
  <c r="D210" i="10"/>
  <c r="E210" i="10"/>
  <c r="S210" i="10" s="1"/>
  <c r="D211" i="10"/>
  <c r="E211" i="10"/>
  <c r="S211" i="10" s="1"/>
  <c r="D212" i="10"/>
  <c r="E212" i="10"/>
  <c r="S212" i="10" s="1"/>
  <c r="D213" i="10"/>
  <c r="E213" i="10"/>
  <c r="S213" i="10" s="1"/>
  <c r="D214" i="10"/>
  <c r="E214" i="10"/>
  <c r="S214" i="10" s="1"/>
  <c r="D215" i="10"/>
  <c r="E215" i="10"/>
  <c r="S215" i="10" s="1"/>
  <c r="D216" i="10"/>
  <c r="E216" i="10"/>
  <c r="S216" i="10" s="1"/>
  <c r="D217" i="10"/>
  <c r="E217" i="10"/>
  <c r="S217" i="10" s="1"/>
  <c r="D218" i="10"/>
  <c r="E218" i="10"/>
  <c r="S218" i="10" s="1"/>
  <c r="D219" i="10"/>
  <c r="E219" i="10"/>
  <c r="S219" i="10" s="1"/>
  <c r="D220" i="10"/>
  <c r="E220" i="10"/>
  <c r="S220" i="10" s="1"/>
  <c r="D221" i="10"/>
  <c r="E221" i="10"/>
  <c r="S221" i="10" s="1"/>
  <c r="D222" i="10"/>
  <c r="E222" i="10"/>
  <c r="S222" i="10" s="1"/>
  <c r="D223" i="10"/>
  <c r="E223" i="10"/>
  <c r="S223" i="10" s="1"/>
  <c r="D224" i="10"/>
  <c r="E224" i="10"/>
  <c r="S224" i="10" s="1"/>
  <c r="D225" i="10"/>
  <c r="E225" i="10"/>
  <c r="S225" i="10" s="1"/>
  <c r="D226" i="10"/>
  <c r="E226" i="10"/>
  <c r="S226" i="10" s="1"/>
  <c r="D227" i="10"/>
  <c r="E227" i="10"/>
  <c r="S227" i="10" s="1"/>
  <c r="D228" i="10"/>
  <c r="E228" i="10"/>
  <c r="S228" i="10" s="1"/>
  <c r="D229" i="10"/>
  <c r="E229" i="10"/>
  <c r="S229" i="10" s="1"/>
  <c r="D230" i="10"/>
  <c r="E230" i="10"/>
  <c r="S230" i="10" s="1"/>
  <c r="D231" i="10"/>
  <c r="E231" i="10"/>
  <c r="S231" i="10" s="1"/>
  <c r="D232" i="10"/>
  <c r="E232" i="10"/>
  <c r="S232" i="10" s="1"/>
  <c r="D233" i="10"/>
  <c r="E233" i="10"/>
  <c r="S233" i="10" s="1"/>
  <c r="D234" i="10"/>
  <c r="E234" i="10"/>
  <c r="S234" i="10" s="1"/>
  <c r="D235" i="10"/>
  <c r="E235" i="10"/>
  <c r="S235" i="10" s="1"/>
  <c r="D236" i="10"/>
  <c r="E236" i="10"/>
  <c r="S236" i="10" s="1"/>
  <c r="D237" i="10"/>
  <c r="E237" i="10"/>
  <c r="S237" i="10" s="1"/>
  <c r="D238" i="10"/>
  <c r="E238" i="10"/>
  <c r="S238" i="10" s="1"/>
  <c r="D239" i="10"/>
  <c r="E239" i="10"/>
  <c r="S239" i="10" s="1"/>
  <c r="D240" i="10"/>
  <c r="E240" i="10"/>
  <c r="S240" i="10" s="1"/>
  <c r="D241" i="10"/>
  <c r="E241" i="10"/>
  <c r="S241" i="10" s="1"/>
  <c r="D242" i="10"/>
  <c r="E242" i="10"/>
  <c r="S242" i="10" s="1"/>
  <c r="D243" i="10"/>
  <c r="E243" i="10"/>
  <c r="S243" i="10" s="1"/>
  <c r="D244" i="10"/>
  <c r="E244" i="10"/>
  <c r="S244" i="10" s="1"/>
  <c r="D245" i="10"/>
  <c r="E245" i="10"/>
  <c r="S245" i="10" s="1"/>
  <c r="D246" i="10"/>
  <c r="E246" i="10"/>
  <c r="S246" i="10" s="1"/>
  <c r="D247" i="10"/>
  <c r="E247" i="10"/>
  <c r="S247" i="10" s="1"/>
  <c r="D248" i="10"/>
  <c r="E248" i="10"/>
  <c r="S248" i="10" s="1"/>
  <c r="D249" i="10"/>
  <c r="E249" i="10"/>
  <c r="S249" i="10" s="1"/>
  <c r="D250" i="10"/>
  <c r="E250" i="10"/>
  <c r="S250" i="10" s="1"/>
  <c r="D251" i="10"/>
  <c r="E251" i="10"/>
  <c r="S251" i="10" s="1"/>
  <c r="D252" i="10"/>
  <c r="E252" i="10"/>
  <c r="S252" i="10" s="1"/>
  <c r="D253" i="10"/>
  <c r="E253" i="10"/>
  <c r="S253" i="10" s="1"/>
  <c r="D254" i="10"/>
  <c r="E254" i="10"/>
  <c r="S254" i="10" s="1"/>
  <c r="D255" i="10"/>
  <c r="E255" i="10"/>
  <c r="S255" i="10" s="1"/>
  <c r="D256" i="10"/>
  <c r="E256" i="10"/>
  <c r="S256" i="10" s="1"/>
  <c r="D257" i="10"/>
  <c r="E257" i="10"/>
  <c r="S257" i="10" s="1"/>
  <c r="D258" i="10"/>
  <c r="E258" i="10"/>
  <c r="S258" i="10" s="1"/>
  <c r="D259" i="10"/>
  <c r="E259" i="10"/>
  <c r="S259" i="10" s="1"/>
  <c r="D260" i="10"/>
  <c r="E260" i="10"/>
  <c r="S260" i="10" s="1"/>
  <c r="D261" i="10"/>
  <c r="E261" i="10"/>
  <c r="S261" i="10" s="1"/>
  <c r="D262" i="10"/>
  <c r="E262" i="10"/>
  <c r="S262" i="10" s="1"/>
  <c r="D263" i="10"/>
  <c r="E263" i="10"/>
  <c r="S263" i="10" s="1"/>
  <c r="D264" i="10"/>
  <c r="E264" i="10"/>
  <c r="S264" i="10" s="1"/>
  <c r="D265" i="10"/>
  <c r="E265" i="10"/>
  <c r="S265" i="10" s="1"/>
  <c r="D266" i="10"/>
  <c r="E266" i="10"/>
  <c r="S266" i="10" s="1"/>
  <c r="D267" i="10"/>
  <c r="E267" i="10"/>
  <c r="S267" i="10" s="1"/>
  <c r="E7" i="10"/>
  <c r="S7" i="10" s="1"/>
  <c r="D268" i="17"/>
  <c r="C62" i="39"/>
  <c r="C62" i="36"/>
  <c r="D268" i="21"/>
  <c r="C62" i="7"/>
  <c r="Q267" i="38" l="1"/>
  <c r="O267" i="38"/>
  <c r="K267" i="38"/>
  <c r="I267" i="38"/>
  <c r="M267" i="38"/>
  <c r="G267" i="38"/>
  <c r="Q265" i="38"/>
  <c r="M265" i="38"/>
  <c r="G265" i="38"/>
  <c r="K265" i="38"/>
  <c r="O265" i="38"/>
  <c r="I265" i="38"/>
  <c r="Q263" i="38"/>
  <c r="K263" i="38"/>
  <c r="O263" i="38"/>
  <c r="M263" i="38"/>
  <c r="I263" i="38"/>
  <c r="G263" i="38"/>
  <c r="Q261" i="38"/>
  <c r="O261" i="38"/>
  <c r="M261" i="38"/>
  <c r="G261" i="38"/>
  <c r="K261" i="38"/>
  <c r="I261" i="38"/>
  <c r="K259" i="38"/>
  <c r="O259" i="38"/>
  <c r="I259" i="38"/>
  <c r="Q259" i="38"/>
  <c r="M259" i="38"/>
  <c r="G259" i="38"/>
  <c r="Q257" i="38"/>
  <c r="O257" i="38"/>
  <c r="M257" i="38"/>
  <c r="G257" i="38"/>
  <c r="K257" i="38"/>
  <c r="I257" i="38"/>
  <c r="Q255" i="38"/>
  <c r="O255" i="38"/>
  <c r="K255" i="38"/>
  <c r="M255" i="38"/>
  <c r="I255" i="38"/>
  <c r="G255" i="38"/>
  <c r="Q253" i="38"/>
  <c r="M253" i="38"/>
  <c r="G253" i="38"/>
  <c r="K253" i="38"/>
  <c r="O253" i="38"/>
  <c r="I253" i="38"/>
  <c r="Q251" i="38"/>
  <c r="O251" i="38"/>
  <c r="K251" i="38"/>
  <c r="I251" i="38"/>
  <c r="M251" i="38"/>
  <c r="G251" i="38"/>
  <c r="Q249" i="38"/>
  <c r="M249" i="38"/>
  <c r="G249" i="38"/>
  <c r="O249" i="38"/>
  <c r="K249" i="38"/>
  <c r="I249" i="38"/>
  <c r="O247" i="38"/>
  <c r="K247" i="38"/>
  <c r="Q247" i="38"/>
  <c r="M247" i="38"/>
  <c r="I247" i="38"/>
  <c r="G247" i="38"/>
  <c r="Q245" i="38"/>
  <c r="O245" i="38"/>
  <c r="M245" i="38"/>
  <c r="G245" i="38"/>
  <c r="K245" i="38"/>
  <c r="I245" i="38"/>
  <c r="K243" i="38"/>
  <c r="Q243" i="38"/>
  <c r="I243" i="38"/>
  <c r="M243" i="38"/>
  <c r="O243" i="38"/>
  <c r="G243" i="38"/>
  <c r="O241" i="38"/>
  <c r="M241" i="38"/>
  <c r="Q241" i="38"/>
  <c r="G241" i="38"/>
  <c r="K241" i="38"/>
  <c r="I241" i="38"/>
  <c r="O239" i="38"/>
  <c r="Q239" i="38"/>
  <c r="K239" i="38"/>
  <c r="M239" i="38"/>
  <c r="I239" i="38"/>
  <c r="G239" i="38"/>
  <c r="Q237" i="38"/>
  <c r="M237" i="38"/>
  <c r="O237" i="38"/>
  <c r="G237" i="38"/>
  <c r="K237" i="38"/>
  <c r="I237" i="38"/>
  <c r="Q235" i="38"/>
  <c r="O235" i="38"/>
  <c r="K235" i="38"/>
  <c r="I235" i="38"/>
  <c r="M235" i="38"/>
  <c r="G235" i="38"/>
  <c r="M233" i="38"/>
  <c r="G233" i="38"/>
  <c r="Q233" i="38"/>
  <c r="K233" i="38"/>
  <c r="I233" i="38"/>
  <c r="O233" i="38"/>
  <c r="Q231" i="38"/>
  <c r="K231" i="38"/>
  <c r="M231" i="38"/>
  <c r="I231" i="38"/>
  <c r="O231" i="38"/>
  <c r="G231" i="38"/>
  <c r="Q229" i="38"/>
  <c r="O229" i="38"/>
  <c r="M229" i="38"/>
  <c r="G229" i="38"/>
  <c r="K229" i="38"/>
  <c r="I229" i="38"/>
  <c r="Q227" i="38"/>
  <c r="K227" i="38"/>
  <c r="O227" i="38"/>
  <c r="I227" i="38"/>
  <c r="M227" i="38"/>
  <c r="G227" i="38"/>
  <c r="Q225" i="38"/>
  <c r="O225" i="38"/>
  <c r="M225" i="38"/>
  <c r="G225" i="38"/>
  <c r="K225" i="38"/>
  <c r="I225" i="38"/>
  <c r="M223" i="38"/>
  <c r="Q223" i="38"/>
  <c r="O223" i="38"/>
  <c r="K223" i="38"/>
  <c r="I223" i="38"/>
  <c r="G223" i="38"/>
  <c r="M221" i="38"/>
  <c r="G221" i="38"/>
  <c r="O221" i="38"/>
  <c r="K221" i="38"/>
  <c r="Q221" i="38"/>
  <c r="I221" i="38"/>
  <c r="Q219" i="38"/>
  <c r="M219" i="38"/>
  <c r="O219" i="38"/>
  <c r="K219" i="38"/>
  <c r="I219" i="38"/>
  <c r="G219" i="38"/>
  <c r="Q217" i="38"/>
  <c r="G217" i="38"/>
  <c r="O217" i="38"/>
  <c r="K217" i="38"/>
  <c r="I217" i="38"/>
  <c r="M217" i="38"/>
  <c r="M215" i="38"/>
  <c r="Q215" i="38"/>
  <c r="O215" i="38"/>
  <c r="K215" i="38"/>
  <c r="I215" i="38"/>
  <c r="G215" i="38"/>
  <c r="Q213" i="38"/>
  <c r="O213" i="38"/>
  <c r="M213" i="38"/>
  <c r="G213" i="38"/>
  <c r="K213" i="38"/>
  <c r="I213" i="38"/>
  <c r="Q211" i="38"/>
  <c r="M211" i="38"/>
  <c r="K211" i="38"/>
  <c r="I211" i="38"/>
  <c r="O211" i="38"/>
  <c r="G211" i="38"/>
  <c r="Q209" i="38"/>
  <c r="O209" i="38"/>
  <c r="M209" i="38"/>
  <c r="G209" i="38"/>
  <c r="K209" i="38"/>
  <c r="I209" i="38"/>
  <c r="M207" i="38"/>
  <c r="O207" i="38"/>
  <c r="Q207" i="38"/>
  <c r="K207" i="38"/>
  <c r="I207" i="38"/>
  <c r="G207" i="38"/>
  <c r="Q205" i="38"/>
  <c r="O205" i="38"/>
  <c r="G205" i="38"/>
  <c r="K205" i="38"/>
  <c r="M205" i="38"/>
  <c r="I205" i="38"/>
  <c r="Q203" i="38"/>
  <c r="M203" i="38"/>
  <c r="O203" i="38"/>
  <c r="K203" i="38"/>
  <c r="I203" i="38"/>
  <c r="G203" i="38"/>
  <c r="Q201" i="38"/>
  <c r="G201" i="38"/>
  <c r="M201" i="38"/>
  <c r="K201" i="38"/>
  <c r="I201" i="38"/>
  <c r="O201" i="38"/>
  <c r="M199" i="38"/>
  <c r="K199" i="38"/>
  <c r="Q199" i="38"/>
  <c r="O199" i="38"/>
  <c r="I199" i="38"/>
  <c r="G199" i="38"/>
  <c r="Q197" i="38"/>
  <c r="O197" i="38"/>
  <c r="M197" i="38"/>
  <c r="G197" i="38"/>
  <c r="K197" i="38"/>
  <c r="I197" i="38"/>
  <c r="Q195" i="38"/>
  <c r="M195" i="38"/>
  <c r="K195" i="38"/>
  <c r="O195" i="38"/>
  <c r="I195" i="38"/>
  <c r="G195" i="38"/>
  <c r="Q193" i="38"/>
  <c r="O193" i="38"/>
  <c r="M193" i="38"/>
  <c r="G193" i="38"/>
  <c r="K193" i="38"/>
  <c r="I193" i="38"/>
  <c r="M191" i="38"/>
  <c r="O191" i="38"/>
  <c r="K191" i="38"/>
  <c r="Q191" i="38"/>
  <c r="I191" i="38"/>
  <c r="G191" i="38"/>
  <c r="Q189" i="38"/>
  <c r="M189" i="38"/>
  <c r="G189" i="38"/>
  <c r="O189" i="38"/>
  <c r="K189" i="38"/>
  <c r="I189" i="38"/>
  <c r="Q187" i="38"/>
  <c r="M187" i="38"/>
  <c r="O187" i="38"/>
  <c r="K187" i="38"/>
  <c r="I187" i="38"/>
  <c r="G187" i="38"/>
  <c r="Q185" i="38"/>
  <c r="G185" i="38"/>
  <c r="K185" i="38"/>
  <c r="O185" i="38"/>
  <c r="I185" i="38"/>
  <c r="M185" i="38"/>
  <c r="M183" i="38"/>
  <c r="Q183" i="38"/>
  <c r="O183" i="38"/>
  <c r="K183" i="38"/>
  <c r="I183" i="38"/>
  <c r="G183" i="38"/>
  <c r="Q181" i="38"/>
  <c r="O181" i="38"/>
  <c r="M181" i="38"/>
  <c r="G181" i="38"/>
  <c r="K181" i="38"/>
  <c r="I181" i="38"/>
  <c r="Q179" i="38"/>
  <c r="M179" i="38"/>
  <c r="K179" i="38"/>
  <c r="I179" i="38"/>
  <c r="O179" i="38"/>
  <c r="G179" i="38"/>
  <c r="Q177" i="38"/>
  <c r="O177" i="38"/>
  <c r="M177" i="38"/>
  <c r="G177" i="38"/>
  <c r="K177" i="38"/>
  <c r="I177" i="38"/>
  <c r="M175" i="38"/>
  <c r="O175" i="38"/>
  <c r="Q175" i="38"/>
  <c r="K175" i="38"/>
  <c r="I175" i="38"/>
  <c r="G175" i="38"/>
  <c r="Q173" i="38"/>
  <c r="O173" i="38"/>
  <c r="G173" i="38"/>
  <c r="M173" i="38"/>
  <c r="K173" i="38"/>
  <c r="I173" i="38"/>
  <c r="Q171" i="38"/>
  <c r="M171" i="38"/>
  <c r="O171" i="38"/>
  <c r="K171" i="38"/>
  <c r="I171" i="38"/>
  <c r="G171" i="38"/>
  <c r="Q169" i="38"/>
  <c r="G169" i="38"/>
  <c r="K169" i="38"/>
  <c r="M169" i="38"/>
  <c r="O169" i="38"/>
  <c r="I169" i="38"/>
  <c r="M167" i="38"/>
  <c r="Q167" i="38"/>
  <c r="K167" i="38"/>
  <c r="I167" i="38"/>
  <c r="O167" i="38"/>
  <c r="G167" i="38"/>
  <c r="Q165" i="38"/>
  <c r="O165" i="38"/>
  <c r="M165" i="38"/>
  <c r="G165" i="38"/>
  <c r="K165" i="38"/>
  <c r="I165" i="38"/>
  <c r="Q163" i="38"/>
  <c r="M163" i="38"/>
  <c r="K163" i="38"/>
  <c r="O163" i="38"/>
  <c r="I163" i="38"/>
  <c r="G163" i="38"/>
  <c r="Q161" i="38"/>
  <c r="O161" i="38"/>
  <c r="M161" i="38"/>
  <c r="G161" i="38"/>
  <c r="K161" i="38"/>
  <c r="I161" i="38"/>
  <c r="M159" i="38"/>
  <c r="O159" i="38"/>
  <c r="K159" i="38"/>
  <c r="I159" i="38"/>
  <c r="G159" i="38"/>
  <c r="Q159" i="38"/>
  <c r="Q157" i="38"/>
  <c r="M157" i="38"/>
  <c r="G157" i="38"/>
  <c r="O157" i="38"/>
  <c r="K157" i="38"/>
  <c r="I157" i="38"/>
  <c r="Q155" i="38"/>
  <c r="M155" i="38"/>
  <c r="O155" i="38"/>
  <c r="K155" i="38"/>
  <c r="I155" i="38"/>
  <c r="G155" i="38"/>
  <c r="Q153" i="38"/>
  <c r="G153" i="38"/>
  <c r="K153" i="38"/>
  <c r="O153" i="38"/>
  <c r="I153" i="38"/>
  <c r="M153" i="38"/>
  <c r="M151" i="38"/>
  <c r="Q151" i="38"/>
  <c r="O151" i="38"/>
  <c r="K151" i="38"/>
  <c r="I151" i="38"/>
  <c r="G151" i="38"/>
  <c r="Q149" i="38"/>
  <c r="O149" i="38"/>
  <c r="M149" i="38"/>
  <c r="G149" i="38"/>
  <c r="K149" i="38"/>
  <c r="I149" i="38"/>
  <c r="Q147" i="38"/>
  <c r="M147" i="38"/>
  <c r="K147" i="38"/>
  <c r="I147" i="38"/>
  <c r="O147" i="38"/>
  <c r="G147" i="38"/>
  <c r="Q145" i="38"/>
  <c r="O145" i="38"/>
  <c r="M145" i="38"/>
  <c r="G145" i="38"/>
  <c r="K145" i="38"/>
  <c r="I145" i="38"/>
  <c r="M143" i="38"/>
  <c r="O143" i="38"/>
  <c r="Q143" i="38"/>
  <c r="K143" i="38"/>
  <c r="I143" i="38"/>
  <c r="G143" i="38"/>
  <c r="Q141" i="38"/>
  <c r="O141" i="38"/>
  <c r="G141" i="38"/>
  <c r="K141" i="38"/>
  <c r="M141" i="38"/>
  <c r="I141" i="38"/>
  <c r="Q139" i="38"/>
  <c r="M139" i="38"/>
  <c r="K139" i="38"/>
  <c r="O139" i="38"/>
  <c r="I139" i="38"/>
  <c r="G139" i="38"/>
  <c r="Q137" i="38"/>
  <c r="K137" i="38"/>
  <c r="G137" i="38"/>
  <c r="M137" i="38"/>
  <c r="I137" i="38"/>
  <c r="O137" i="38"/>
  <c r="M135" i="38"/>
  <c r="K135" i="38"/>
  <c r="I135" i="38"/>
  <c r="Q135" i="38"/>
  <c r="O135" i="38"/>
  <c r="G135" i="38"/>
  <c r="Q133" i="38"/>
  <c r="O133" i="38"/>
  <c r="M133" i="38"/>
  <c r="G133" i="38"/>
  <c r="K133" i="38"/>
  <c r="I133" i="38"/>
  <c r="Q131" i="38"/>
  <c r="M131" i="38"/>
  <c r="K131" i="38"/>
  <c r="O131" i="38"/>
  <c r="I131" i="38"/>
  <c r="G131" i="38"/>
  <c r="Q129" i="38"/>
  <c r="O129" i="38"/>
  <c r="M129" i="38"/>
  <c r="K129" i="38"/>
  <c r="G129" i="38"/>
  <c r="I129" i="38"/>
  <c r="M127" i="38"/>
  <c r="O127" i="38"/>
  <c r="K127" i="38"/>
  <c r="Q127" i="38"/>
  <c r="I127" i="38"/>
  <c r="G127" i="38"/>
  <c r="Q125" i="38"/>
  <c r="M125" i="38"/>
  <c r="G125" i="38"/>
  <c r="O125" i="38"/>
  <c r="K125" i="38"/>
  <c r="I125" i="38"/>
  <c r="Q123" i="38"/>
  <c r="M123" i="38"/>
  <c r="K123" i="38"/>
  <c r="O123" i="38"/>
  <c r="I123" i="38"/>
  <c r="G123" i="38"/>
  <c r="Q121" i="38"/>
  <c r="K121" i="38"/>
  <c r="G121" i="38"/>
  <c r="O121" i="38"/>
  <c r="M121" i="38"/>
  <c r="I121" i="38"/>
  <c r="M119" i="38"/>
  <c r="Q119" i="38"/>
  <c r="K119" i="38"/>
  <c r="O119" i="38"/>
  <c r="I119" i="38"/>
  <c r="G119" i="38"/>
  <c r="Q117" i="38"/>
  <c r="O117" i="38"/>
  <c r="M117" i="38"/>
  <c r="G117" i="38"/>
  <c r="K117" i="38"/>
  <c r="I117" i="38"/>
  <c r="Q115" i="38"/>
  <c r="M115" i="38"/>
  <c r="K115" i="38"/>
  <c r="I115" i="38"/>
  <c r="O115" i="38"/>
  <c r="G115" i="38"/>
  <c r="Q113" i="38"/>
  <c r="O113" i="38"/>
  <c r="M113" i="38"/>
  <c r="K113" i="38"/>
  <c r="G113" i="38"/>
  <c r="I113" i="38"/>
  <c r="M111" i="38"/>
  <c r="O111" i="38"/>
  <c r="K111" i="38"/>
  <c r="Q111" i="38"/>
  <c r="I111" i="38"/>
  <c r="G111" i="38"/>
  <c r="Q109" i="38"/>
  <c r="O109" i="38"/>
  <c r="G109" i="38"/>
  <c r="M109" i="38"/>
  <c r="K109" i="38"/>
  <c r="I109" i="38"/>
  <c r="Q107" i="38"/>
  <c r="M107" i="38"/>
  <c r="K107" i="38"/>
  <c r="O107" i="38"/>
  <c r="I107" i="38"/>
  <c r="G107" i="38"/>
  <c r="Q105" i="38"/>
  <c r="K105" i="38"/>
  <c r="G105" i="38"/>
  <c r="M105" i="38"/>
  <c r="I105" i="38"/>
  <c r="O105" i="38"/>
  <c r="M103" i="38"/>
  <c r="K103" i="38"/>
  <c r="Q103" i="38"/>
  <c r="O103" i="38"/>
  <c r="I103" i="38"/>
  <c r="G103" i="38"/>
  <c r="Q101" i="38"/>
  <c r="O101" i="38"/>
  <c r="M101" i="38"/>
  <c r="G101" i="38"/>
  <c r="K101" i="38"/>
  <c r="I101" i="38"/>
  <c r="Q99" i="38"/>
  <c r="M99" i="38"/>
  <c r="K99" i="38"/>
  <c r="O99" i="38"/>
  <c r="I99" i="38"/>
  <c r="G99" i="38"/>
  <c r="Q97" i="38"/>
  <c r="O97" i="38"/>
  <c r="M97" i="38"/>
  <c r="K97" i="38"/>
  <c r="G97" i="38"/>
  <c r="I97" i="38"/>
  <c r="M95" i="38"/>
  <c r="O95" i="38"/>
  <c r="K95" i="38"/>
  <c r="I95" i="38"/>
  <c r="G95" i="38"/>
  <c r="Q95" i="38"/>
  <c r="Q93" i="38"/>
  <c r="M93" i="38"/>
  <c r="G93" i="38"/>
  <c r="K93" i="38"/>
  <c r="O93" i="38"/>
  <c r="I93" i="38"/>
  <c r="Q91" i="38"/>
  <c r="M91" i="38"/>
  <c r="K91" i="38"/>
  <c r="O91" i="38"/>
  <c r="I91" i="38"/>
  <c r="G91" i="38"/>
  <c r="Q89" i="38"/>
  <c r="K89" i="38"/>
  <c r="G89" i="38"/>
  <c r="O89" i="38"/>
  <c r="I89" i="38"/>
  <c r="M89" i="38"/>
  <c r="M87" i="38"/>
  <c r="Q87" i="38"/>
  <c r="K87" i="38"/>
  <c r="O87" i="38"/>
  <c r="I87" i="38"/>
  <c r="G87" i="38"/>
  <c r="Q85" i="38"/>
  <c r="O85" i="38"/>
  <c r="M85" i="38"/>
  <c r="G85" i="38"/>
  <c r="K85" i="38"/>
  <c r="I85" i="38"/>
  <c r="Q83" i="38"/>
  <c r="M83" i="38"/>
  <c r="K83" i="38"/>
  <c r="I83" i="38"/>
  <c r="O83" i="38"/>
  <c r="G83" i="38"/>
  <c r="Q81" i="38"/>
  <c r="O81" i="38"/>
  <c r="M81" i="38"/>
  <c r="K81" i="38"/>
  <c r="G81" i="38"/>
  <c r="I81" i="38"/>
  <c r="Q79" i="38"/>
  <c r="M79" i="38"/>
  <c r="O79" i="38"/>
  <c r="K79" i="38"/>
  <c r="I79" i="38"/>
  <c r="G79" i="38"/>
  <c r="Q77" i="38"/>
  <c r="O77" i="38"/>
  <c r="G77" i="38"/>
  <c r="M77" i="38"/>
  <c r="K77" i="38"/>
  <c r="I77" i="38"/>
  <c r="Q75" i="38"/>
  <c r="M75" i="38"/>
  <c r="K75" i="38"/>
  <c r="O75" i="38"/>
  <c r="I75" i="38"/>
  <c r="G75" i="38"/>
  <c r="Q73" i="38"/>
  <c r="K73" i="38"/>
  <c r="G73" i="38"/>
  <c r="M73" i="38"/>
  <c r="I73" i="38"/>
  <c r="O73" i="38"/>
  <c r="Q71" i="38"/>
  <c r="M71" i="38"/>
  <c r="K71" i="38"/>
  <c r="I71" i="38"/>
  <c r="O71" i="38"/>
  <c r="G71" i="38"/>
  <c r="Q69" i="38"/>
  <c r="O69" i="38"/>
  <c r="M69" i="38"/>
  <c r="G69" i="38"/>
  <c r="K69" i="38"/>
  <c r="I69" i="38"/>
  <c r="Q67" i="38"/>
  <c r="M67" i="38"/>
  <c r="K67" i="38"/>
  <c r="O67" i="38"/>
  <c r="I67" i="38"/>
  <c r="G67" i="38"/>
  <c r="Q65" i="38"/>
  <c r="O65" i="38"/>
  <c r="M65" i="38"/>
  <c r="K65" i="38"/>
  <c r="G65" i="38"/>
  <c r="I65" i="38"/>
  <c r="Q63" i="38"/>
  <c r="M63" i="38"/>
  <c r="O63" i="38"/>
  <c r="K63" i="38"/>
  <c r="I63" i="38"/>
  <c r="G63" i="38"/>
  <c r="Q61" i="38"/>
  <c r="M61" i="38"/>
  <c r="G61" i="38"/>
  <c r="O61" i="38"/>
  <c r="K61" i="38"/>
  <c r="I61" i="38"/>
  <c r="Q59" i="38"/>
  <c r="M59" i="38"/>
  <c r="K59" i="38"/>
  <c r="O59" i="38"/>
  <c r="I59" i="38"/>
  <c r="G59" i="38"/>
  <c r="Q57" i="38"/>
  <c r="K57" i="38"/>
  <c r="G57" i="38"/>
  <c r="O57" i="38"/>
  <c r="I57" i="38"/>
  <c r="M57" i="38"/>
  <c r="Q55" i="38"/>
  <c r="M55" i="38"/>
  <c r="K55" i="38"/>
  <c r="O55" i="38"/>
  <c r="I55" i="38"/>
  <c r="G55" i="38"/>
  <c r="Q53" i="38"/>
  <c r="O53" i="38"/>
  <c r="M53" i="38"/>
  <c r="G53" i="38"/>
  <c r="K53" i="38"/>
  <c r="I53" i="38"/>
  <c r="Q51" i="38"/>
  <c r="M51" i="38"/>
  <c r="K51" i="38"/>
  <c r="I51" i="38"/>
  <c r="O51" i="38"/>
  <c r="G51" i="38"/>
  <c r="Q49" i="38"/>
  <c r="O49" i="38"/>
  <c r="M49" i="38"/>
  <c r="K49" i="38"/>
  <c r="G49" i="38"/>
  <c r="I49" i="38"/>
  <c r="Q47" i="38"/>
  <c r="M47" i="38"/>
  <c r="O47" i="38"/>
  <c r="K47" i="38"/>
  <c r="I47" i="38"/>
  <c r="G47" i="38"/>
  <c r="Q45" i="38"/>
  <c r="O45" i="38"/>
  <c r="G45" i="38"/>
  <c r="K45" i="38"/>
  <c r="M45" i="38"/>
  <c r="I45" i="38"/>
  <c r="Q43" i="38"/>
  <c r="M43" i="38"/>
  <c r="K43" i="38"/>
  <c r="O43" i="38"/>
  <c r="I43" i="38"/>
  <c r="G43" i="38"/>
  <c r="K41" i="38"/>
  <c r="G41" i="38"/>
  <c r="M41" i="38"/>
  <c r="O41" i="38"/>
  <c r="I41" i="38"/>
  <c r="Q41" i="38"/>
  <c r="Q39" i="38"/>
  <c r="M39" i="38"/>
  <c r="K39" i="38"/>
  <c r="O39" i="38"/>
  <c r="I39" i="38"/>
  <c r="G39" i="38"/>
  <c r="Q37" i="38"/>
  <c r="O37" i="38"/>
  <c r="M37" i="38"/>
  <c r="G37" i="38"/>
  <c r="K37" i="38"/>
  <c r="I37" i="38"/>
  <c r="Q35" i="38"/>
  <c r="M35" i="38"/>
  <c r="K35" i="38"/>
  <c r="O35" i="38"/>
  <c r="I35" i="38"/>
  <c r="G35" i="38"/>
  <c r="Q33" i="38"/>
  <c r="O33" i="38"/>
  <c r="M33" i="38"/>
  <c r="K33" i="38"/>
  <c r="G33" i="38"/>
  <c r="I33" i="38"/>
  <c r="Q31" i="38"/>
  <c r="M31" i="38"/>
  <c r="O31" i="38"/>
  <c r="K31" i="38"/>
  <c r="I31" i="38"/>
  <c r="G31" i="38"/>
  <c r="Q29" i="38"/>
  <c r="M29" i="38"/>
  <c r="G29" i="38"/>
  <c r="K29" i="38"/>
  <c r="O29" i="38"/>
  <c r="I29" i="38"/>
  <c r="Q27" i="38"/>
  <c r="M27" i="38"/>
  <c r="K27" i="38"/>
  <c r="O27" i="38"/>
  <c r="I27" i="38"/>
  <c r="G27" i="38"/>
  <c r="Q25" i="38"/>
  <c r="K25" i="38"/>
  <c r="G25" i="38"/>
  <c r="O25" i="38"/>
  <c r="I25" i="38"/>
  <c r="M25" i="38"/>
  <c r="Q23" i="38"/>
  <c r="M23" i="38"/>
  <c r="K23" i="38"/>
  <c r="O23" i="38"/>
  <c r="I23" i="38"/>
  <c r="G23" i="38"/>
  <c r="Q21" i="38"/>
  <c r="O21" i="38"/>
  <c r="M21" i="38"/>
  <c r="G21" i="38"/>
  <c r="K21" i="38"/>
  <c r="I21" i="38"/>
  <c r="Q19" i="38"/>
  <c r="M19" i="38"/>
  <c r="K19" i="38"/>
  <c r="I19" i="38"/>
  <c r="O19" i="38"/>
  <c r="G19" i="38"/>
  <c r="Q17" i="38"/>
  <c r="O17" i="38"/>
  <c r="M17" i="38"/>
  <c r="K17" i="38"/>
  <c r="G17" i="38"/>
  <c r="I17" i="38"/>
  <c r="Q15" i="38"/>
  <c r="M15" i="38"/>
  <c r="O15" i="38"/>
  <c r="K15" i="38"/>
  <c r="I15" i="38"/>
  <c r="G15" i="38"/>
  <c r="Q13" i="38"/>
  <c r="O13" i="38"/>
  <c r="G13" i="38"/>
  <c r="K13" i="38"/>
  <c r="M13" i="38"/>
  <c r="I13" i="38"/>
  <c r="Q11" i="38"/>
  <c r="M11" i="38"/>
  <c r="K11" i="38"/>
  <c r="O11" i="38"/>
  <c r="I11" i="38"/>
  <c r="G11" i="38"/>
  <c r="Q9" i="38"/>
  <c r="K9" i="38"/>
  <c r="G9" i="38"/>
  <c r="M9" i="38"/>
  <c r="I9" i="38"/>
  <c r="O9" i="38"/>
  <c r="O7" i="38"/>
  <c r="M7" i="38"/>
  <c r="Q7" i="38"/>
  <c r="K7" i="38"/>
  <c r="I7" i="38"/>
  <c r="G7" i="38"/>
  <c r="Q266" i="38"/>
  <c r="O266" i="38"/>
  <c r="I266" i="38"/>
  <c r="G266" i="38"/>
  <c r="M266" i="38"/>
  <c r="K266" i="38"/>
  <c r="O264" i="38"/>
  <c r="M264" i="38"/>
  <c r="Q264" i="38"/>
  <c r="K264" i="38"/>
  <c r="I264" i="38"/>
  <c r="G264" i="38"/>
  <c r="Q262" i="38"/>
  <c r="O262" i="38"/>
  <c r="M262" i="38"/>
  <c r="I262" i="38"/>
  <c r="G262" i="38"/>
  <c r="K262" i="38"/>
  <c r="O260" i="38"/>
  <c r="Q260" i="38"/>
  <c r="M260" i="38"/>
  <c r="K260" i="38"/>
  <c r="I260" i="38"/>
  <c r="G260" i="38"/>
  <c r="O258" i="38"/>
  <c r="I258" i="38"/>
  <c r="G258" i="38"/>
  <c r="Q258" i="38"/>
  <c r="M258" i="38"/>
  <c r="K258" i="38"/>
  <c r="O256" i="38"/>
  <c r="M256" i="38"/>
  <c r="Q256" i="38"/>
  <c r="I256" i="38"/>
  <c r="K256" i="38"/>
  <c r="G256" i="38"/>
  <c r="M254" i="38"/>
  <c r="I254" i="38"/>
  <c r="Q254" i="38"/>
  <c r="G254" i="38"/>
  <c r="O254" i="38"/>
  <c r="K254" i="38"/>
  <c r="O252" i="38"/>
  <c r="M252" i="38"/>
  <c r="Q252" i="38"/>
  <c r="K252" i="38"/>
  <c r="I252" i="38"/>
  <c r="G252" i="38"/>
  <c r="Q250" i="38"/>
  <c r="O250" i="38"/>
  <c r="I250" i="38"/>
  <c r="G250" i="38"/>
  <c r="M250" i="38"/>
  <c r="K250" i="38"/>
  <c r="O248" i="38"/>
  <c r="M248" i="38"/>
  <c r="I248" i="38"/>
  <c r="K248" i="38"/>
  <c r="G248" i="38"/>
  <c r="Q248" i="38"/>
  <c r="Q246" i="38"/>
  <c r="O246" i="38"/>
  <c r="M246" i="38"/>
  <c r="I246" i="38"/>
  <c r="G246" i="38"/>
  <c r="K246" i="38"/>
  <c r="O244" i="38"/>
  <c r="Q244" i="38"/>
  <c r="M244" i="38"/>
  <c r="K244" i="38"/>
  <c r="I244" i="38"/>
  <c r="G244" i="38"/>
  <c r="Q242" i="38"/>
  <c r="I242" i="38"/>
  <c r="O242" i="38"/>
  <c r="G242" i="38"/>
  <c r="M242" i="38"/>
  <c r="K242" i="38"/>
  <c r="Q240" i="38"/>
  <c r="O240" i="38"/>
  <c r="M240" i="38"/>
  <c r="K240" i="38"/>
  <c r="I240" i="38"/>
  <c r="G240" i="38"/>
  <c r="Q238" i="38"/>
  <c r="M238" i="38"/>
  <c r="I238" i="38"/>
  <c r="O238" i="38"/>
  <c r="G238" i="38"/>
  <c r="K238" i="38"/>
  <c r="O236" i="38"/>
  <c r="M236" i="38"/>
  <c r="I236" i="38"/>
  <c r="K236" i="38"/>
  <c r="G236" i="38"/>
  <c r="Q236" i="38"/>
  <c r="Q234" i="38"/>
  <c r="O234" i="38"/>
  <c r="I234" i="38"/>
  <c r="M234" i="38"/>
  <c r="G234" i="38"/>
  <c r="K234" i="38"/>
  <c r="O232" i="38"/>
  <c r="M232" i="38"/>
  <c r="Q232" i="38"/>
  <c r="K232" i="38"/>
  <c r="I232" i="38"/>
  <c r="G232" i="38"/>
  <c r="Q230" i="38"/>
  <c r="O230" i="38"/>
  <c r="M230" i="38"/>
  <c r="I230" i="38"/>
  <c r="G230" i="38"/>
  <c r="K230" i="38"/>
  <c r="O228" i="38"/>
  <c r="M228" i="38"/>
  <c r="I228" i="38"/>
  <c r="Q228" i="38"/>
  <c r="K228" i="38"/>
  <c r="G228" i="38"/>
  <c r="Q226" i="38"/>
  <c r="O226" i="38"/>
  <c r="I226" i="38"/>
  <c r="G226" i="38"/>
  <c r="M226" i="38"/>
  <c r="K226" i="38"/>
  <c r="Q224" i="38"/>
  <c r="O224" i="38"/>
  <c r="M224" i="38"/>
  <c r="I224" i="38"/>
  <c r="K224" i="38"/>
  <c r="G224" i="38"/>
  <c r="Q222" i="38"/>
  <c r="I222" i="38"/>
  <c r="M222" i="38"/>
  <c r="G222" i="38"/>
  <c r="K222" i="38"/>
  <c r="O222" i="38"/>
  <c r="O220" i="38"/>
  <c r="M220" i="38"/>
  <c r="K220" i="38"/>
  <c r="Q220" i="38"/>
  <c r="I220" i="38"/>
  <c r="G220" i="38"/>
  <c r="Q218" i="38"/>
  <c r="O218" i="38"/>
  <c r="M218" i="38"/>
  <c r="I218" i="38"/>
  <c r="G218" i="38"/>
  <c r="K218" i="38"/>
  <c r="O216" i="38"/>
  <c r="Q216" i="38"/>
  <c r="M216" i="38"/>
  <c r="I216" i="38"/>
  <c r="K216" i="38"/>
  <c r="G216" i="38"/>
  <c r="Q214" i="38"/>
  <c r="O214" i="38"/>
  <c r="M214" i="38"/>
  <c r="I214" i="38"/>
  <c r="G214" i="38"/>
  <c r="K214" i="38"/>
  <c r="O212" i="38"/>
  <c r="I212" i="38"/>
  <c r="Q212" i="38"/>
  <c r="M212" i="38"/>
  <c r="K212" i="38"/>
  <c r="G212" i="38"/>
  <c r="Q210" i="38"/>
  <c r="M210" i="38"/>
  <c r="I210" i="38"/>
  <c r="G210" i="38"/>
  <c r="O210" i="38"/>
  <c r="K210" i="38"/>
  <c r="O208" i="38"/>
  <c r="M208" i="38"/>
  <c r="Q208" i="38"/>
  <c r="K208" i="38"/>
  <c r="I208" i="38"/>
  <c r="G208" i="38"/>
  <c r="Q206" i="38"/>
  <c r="I206" i="38"/>
  <c r="O206" i="38"/>
  <c r="G206" i="38"/>
  <c r="M206" i="38"/>
  <c r="K206" i="38"/>
  <c r="O204" i="38"/>
  <c r="Q204" i="38"/>
  <c r="M204" i="38"/>
  <c r="I204" i="38"/>
  <c r="K204" i="38"/>
  <c r="G204" i="38"/>
  <c r="Q202" i="38"/>
  <c r="O202" i="38"/>
  <c r="M202" i="38"/>
  <c r="I202" i="38"/>
  <c r="G202" i="38"/>
  <c r="K202" i="38"/>
  <c r="O200" i="38"/>
  <c r="M200" i="38"/>
  <c r="K200" i="38"/>
  <c r="I200" i="38"/>
  <c r="Q200" i="38"/>
  <c r="G200" i="38"/>
  <c r="Q198" i="38"/>
  <c r="O198" i="38"/>
  <c r="M198" i="38"/>
  <c r="I198" i="38"/>
  <c r="G198" i="38"/>
  <c r="K198" i="38"/>
  <c r="O196" i="38"/>
  <c r="Q196" i="38"/>
  <c r="I196" i="38"/>
  <c r="K196" i="38"/>
  <c r="G196" i="38"/>
  <c r="M196" i="38"/>
  <c r="Q194" i="38"/>
  <c r="O194" i="38"/>
  <c r="I194" i="38"/>
  <c r="M194" i="38"/>
  <c r="G194" i="38"/>
  <c r="K194" i="38"/>
  <c r="O192" i="38"/>
  <c r="Q192" i="38"/>
  <c r="M192" i="38"/>
  <c r="K192" i="38"/>
  <c r="I192" i="38"/>
  <c r="G192" i="38"/>
  <c r="Q190" i="38"/>
  <c r="I190" i="38"/>
  <c r="M190" i="38"/>
  <c r="G190" i="38"/>
  <c r="K190" i="38"/>
  <c r="O190" i="38"/>
  <c r="O188" i="38"/>
  <c r="M188" i="38"/>
  <c r="Q188" i="38"/>
  <c r="I188" i="38"/>
  <c r="K188" i="38"/>
  <c r="G188" i="38"/>
  <c r="Q186" i="38"/>
  <c r="O186" i="38"/>
  <c r="M186" i="38"/>
  <c r="I186" i="38"/>
  <c r="G186" i="38"/>
  <c r="K186" i="38"/>
  <c r="O184" i="38"/>
  <c r="Q184" i="38"/>
  <c r="K184" i="38"/>
  <c r="M184" i="38"/>
  <c r="I184" i="38"/>
  <c r="G184" i="38"/>
  <c r="Q182" i="38"/>
  <c r="O182" i="38"/>
  <c r="M182" i="38"/>
  <c r="I182" i="38"/>
  <c r="G182" i="38"/>
  <c r="K182" i="38"/>
  <c r="O180" i="38"/>
  <c r="I180" i="38"/>
  <c r="M180" i="38"/>
  <c r="K180" i="38"/>
  <c r="G180" i="38"/>
  <c r="Q180" i="38"/>
  <c r="Q178" i="38"/>
  <c r="M178" i="38"/>
  <c r="I178" i="38"/>
  <c r="O178" i="38"/>
  <c r="G178" i="38"/>
  <c r="K178" i="38"/>
  <c r="O176" i="38"/>
  <c r="M176" i="38"/>
  <c r="K176" i="38"/>
  <c r="Q176" i="38"/>
  <c r="I176" i="38"/>
  <c r="G176" i="38"/>
  <c r="Q174" i="38"/>
  <c r="I174" i="38"/>
  <c r="O174" i="38"/>
  <c r="G174" i="38"/>
  <c r="K174" i="38"/>
  <c r="M174" i="38"/>
  <c r="O172" i="38"/>
  <c r="Q172" i="38"/>
  <c r="M172" i="38"/>
  <c r="I172" i="38"/>
  <c r="K172" i="38"/>
  <c r="G172" i="38"/>
  <c r="Q170" i="38"/>
  <c r="O170" i="38"/>
  <c r="M170" i="38"/>
  <c r="I170" i="38"/>
  <c r="G170" i="38"/>
  <c r="K170" i="38"/>
  <c r="O168" i="38"/>
  <c r="M168" i="38"/>
  <c r="Q168" i="38"/>
  <c r="K168" i="38"/>
  <c r="I168" i="38"/>
  <c r="G168" i="38"/>
  <c r="Q166" i="38"/>
  <c r="O166" i="38"/>
  <c r="M166" i="38"/>
  <c r="I166" i="38"/>
  <c r="G166" i="38"/>
  <c r="K166" i="38"/>
  <c r="O164" i="38"/>
  <c r="Q164" i="38"/>
  <c r="I164" i="38"/>
  <c r="K164" i="38"/>
  <c r="M164" i="38"/>
  <c r="G164" i="38"/>
  <c r="Q162" i="38"/>
  <c r="O162" i="38"/>
  <c r="I162" i="38"/>
  <c r="G162" i="38"/>
  <c r="M162" i="38"/>
  <c r="K162" i="38"/>
  <c r="O160" i="38"/>
  <c r="Q160" i="38"/>
  <c r="M160" i="38"/>
  <c r="K160" i="38"/>
  <c r="I160" i="38"/>
  <c r="G160" i="38"/>
  <c r="Q158" i="38"/>
  <c r="I158" i="38"/>
  <c r="M158" i="38"/>
  <c r="G158" i="38"/>
  <c r="K158" i="38"/>
  <c r="O158" i="38"/>
  <c r="O156" i="38"/>
  <c r="M156" i="38"/>
  <c r="Q156" i="38"/>
  <c r="I156" i="38"/>
  <c r="K156" i="38"/>
  <c r="G156" i="38"/>
  <c r="Q154" i="38"/>
  <c r="O154" i="38"/>
  <c r="M154" i="38"/>
  <c r="I154" i="38"/>
  <c r="G154" i="38"/>
  <c r="K154" i="38"/>
  <c r="O152" i="38"/>
  <c r="Q152" i="38"/>
  <c r="M152" i="38"/>
  <c r="K152" i="38"/>
  <c r="I152" i="38"/>
  <c r="G152" i="38"/>
  <c r="Q150" i="38"/>
  <c r="O150" i="38"/>
  <c r="M150" i="38"/>
  <c r="I150" i="38"/>
  <c r="G150" i="38"/>
  <c r="K150" i="38"/>
  <c r="O148" i="38"/>
  <c r="I148" i="38"/>
  <c r="Q148" i="38"/>
  <c r="M148" i="38"/>
  <c r="K148" i="38"/>
  <c r="G148" i="38"/>
  <c r="Q146" i="38"/>
  <c r="M146" i="38"/>
  <c r="I146" i="38"/>
  <c r="O146" i="38"/>
  <c r="G146" i="38"/>
  <c r="K146" i="38"/>
  <c r="O144" i="38"/>
  <c r="M144" i="38"/>
  <c r="Q144" i="38"/>
  <c r="I144" i="38"/>
  <c r="K144" i="38"/>
  <c r="G144" i="38"/>
  <c r="Q142" i="38"/>
  <c r="I142" i="38"/>
  <c r="O142" i="38"/>
  <c r="G142" i="38"/>
  <c r="K142" i="38"/>
  <c r="M142" i="38"/>
  <c r="O140" i="38"/>
  <c r="Q140" i="38"/>
  <c r="M140" i="38"/>
  <c r="K140" i="38"/>
  <c r="I140" i="38"/>
  <c r="G140" i="38"/>
  <c r="Q138" i="38"/>
  <c r="O138" i="38"/>
  <c r="M138" i="38"/>
  <c r="I138" i="38"/>
  <c r="K138" i="38"/>
  <c r="G138" i="38"/>
  <c r="O136" i="38"/>
  <c r="K136" i="38"/>
  <c r="M136" i="38"/>
  <c r="I136" i="38"/>
  <c r="Q136" i="38"/>
  <c r="G136" i="38"/>
  <c r="Q134" i="38"/>
  <c r="O134" i="38"/>
  <c r="M134" i="38"/>
  <c r="I134" i="38"/>
  <c r="G134" i="38"/>
  <c r="K134" i="38"/>
  <c r="O132" i="38"/>
  <c r="Q132" i="38"/>
  <c r="K132" i="38"/>
  <c r="I132" i="38"/>
  <c r="G132" i="38"/>
  <c r="M132" i="38"/>
  <c r="Q130" i="38"/>
  <c r="O130" i="38"/>
  <c r="I130" i="38"/>
  <c r="M130" i="38"/>
  <c r="K130" i="38"/>
  <c r="G130" i="38"/>
  <c r="O128" i="38"/>
  <c r="Q128" i="38"/>
  <c r="M128" i="38"/>
  <c r="K128" i="38"/>
  <c r="I128" i="38"/>
  <c r="G128" i="38"/>
  <c r="Q126" i="38"/>
  <c r="I126" i="38"/>
  <c r="M126" i="38"/>
  <c r="G126" i="38"/>
  <c r="O126" i="38"/>
  <c r="K126" i="38"/>
  <c r="O124" i="38"/>
  <c r="M124" i="38"/>
  <c r="K124" i="38"/>
  <c r="Q124" i="38"/>
  <c r="I124" i="38"/>
  <c r="G124" i="38"/>
  <c r="Q122" i="38"/>
  <c r="O122" i="38"/>
  <c r="M122" i="38"/>
  <c r="I122" i="38"/>
  <c r="K122" i="38"/>
  <c r="G122" i="38"/>
  <c r="O120" i="38"/>
  <c r="Q120" i="38"/>
  <c r="K120" i="38"/>
  <c r="I120" i="38"/>
  <c r="M120" i="38"/>
  <c r="G120" i="38"/>
  <c r="Q118" i="38"/>
  <c r="O118" i="38"/>
  <c r="M118" i="38"/>
  <c r="I118" i="38"/>
  <c r="G118" i="38"/>
  <c r="K118" i="38"/>
  <c r="O116" i="38"/>
  <c r="K116" i="38"/>
  <c r="M116" i="38"/>
  <c r="I116" i="38"/>
  <c r="Q116" i="38"/>
  <c r="G116" i="38"/>
  <c r="Q114" i="38"/>
  <c r="M114" i="38"/>
  <c r="I114" i="38"/>
  <c r="K114" i="38"/>
  <c r="G114" i="38"/>
  <c r="O114" i="38"/>
  <c r="O112" i="38"/>
  <c r="M112" i="38"/>
  <c r="K112" i="38"/>
  <c r="Q112" i="38"/>
  <c r="I112" i="38"/>
  <c r="G112" i="38"/>
  <c r="Q110" i="38"/>
  <c r="I110" i="38"/>
  <c r="O110" i="38"/>
  <c r="G110" i="38"/>
  <c r="K110" i="38"/>
  <c r="M110" i="38"/>
  <c r="O108" i="38"/>
  <c r="Q108" i="38"/>
  <c r="M108" i="38"/>
  <c r="K108" i="38"/>
  <c r="I108" i="38"/>
  <c r="G108" i="38"/>
  <c r="Q106" i="38"/>
  <c r="O106" i="38"/>
  <c r="M106" i="38"/>
  <c r="I106" i="38"/>
  <c r="K106" i="38"/>
  <c r="G106" i="38"/>
  <c r="O104" i="38"/>
  <c r="K104" i="38"/>
  <c r="M104" i="38"/>
  <c r="I104" i="38"/>
  <c r="Q104" i="38"/>
  <c r="G104" i="38"/>
  <c r="Q102" i="38"/>
  <c r="O102" i="38"/>
  <c r="M102" i="38"/>
  <c r="I102" i="38"/>
  <c r="G102" i="38"/>
  <c r="K102" i="38"/>
  <c r="O100" i="38"/>
  <c r="Q100" i="38"/>
  <c r="K100" i="38"/>
  <c r="I100" i="38"/>
  <c r="G100" i="38"/>
  <c r="M100" i="38"/>
  <c r="Q98" i="38"/>
  <c r="O98" i="38"/>
  <c r="I98" i="38"/>
  <c r="K98" i="38"/>
  <c r="G98" i="38"/>
  <c r="M98" i="38"/>
  <c r="O96" i="38"/>
  <c r="Q96" i="38"/>
  <c r="M96" i="38"/>
  <c r="K96" i="38"/>
  <c r="I96" i="38"/>
  <c r="G96" i="38"/>
  <c r="Q94" i="38"/>
  <c r="I94" i="38"/>
  <c r="M94" i="38"/>
  <c r="G94" i="38"/>
  <c r="O94" i="38"/>
  <c r="K94" i="38"/>
  <c r="O92" i="38"/>
  <c r="M92" i="38"/>
  <c r="K92" i="38"/>
  <c r="Q92" i="38"/>
  <c r="I92" i="38"/>
  <c r="G92" i="38"/>
  <c r="Q90" i="38"/>
  <c r="O90" i="38"/>
  <c r="M90" i="38"/>
  <c r="I90" i="38"/>
  <c r="K90" i="38"/>
  <c r="G90" i="38"/>
  <c r="O88" i="38"/>
  <c r="Q88" i="38"/>
  <c r="K88" i="38"/>
  <c r="M88" i="38"/>
  <c r="I88" i="38"/>
  <c r="G88" i="38"/>
  <c r="Q86" i="38"/>
  <c r="O86" i="38"/>
  <c r="M86" i="38"/>
  <c r="I86" i="38"/>
  <c r="G86" i="38"/>
  <c r="K86" i="38"/>
  <c r="O84" i="38"/>
  <c r="K84" i="38"/>
  <c r="Q84" i="38"/>
  <c r="M84" i="38"/>
  <c r="I84" i="38"/>
  <c r="G84" i="38"/>
  <c r="Q82" i="38"/>
  <c r="M82" i="38"/>
  <c r="I82" i="38"/>
  <c r="O82" i="38"/>
  <c r="K82" i="38"/>
  <c r="G82" i="38"/>
  <c r="Q80" i="38"/>
  <c r="O80" i="38"/>
  <c r="M80" i="38"/>
  <c r="K80" i="38"/>
  <c r="I80" i="38"/>
  <c r="G80" i="38"/>
  <c r="Q78" i="38"/>
  <c r="I78" i="38"/>
  <c r="O78" i="38"/>
  <c r="G78" i="38"/>
  <c r="M78" i="38"/>
  <c r="K78" i="38"/>
  <c r="Q76" i="38"/>
  <c r="O76" i="38"/>
  <c r="M76" i="38"/>
  <c r="K76" i="38"/>
  <c r="I76" i="38"/>
  <c r="G76" i="38"/>
  <c r="Q74" i="38"/>
  <c r="O74" i="38"/>
  <c r="M74" i="38"/>
  <c r="I74" i="38"/>
  <c r="K74" i="38"/>
  <c r="G74" i="38"/>
  <c r="Q72" i="38"/>
  <c r="O72" i="38"/>
  <c r="K72" i="38"/>
  <c r="M72" i="38"/>
  <c r="I72" i="38"/>
  <c r="G72" i="38"/>
  <c r="Q70" i="38"/>
  <c r="O70" i="38"/>
  <c r="M70" i="38"/>
  <c r="I70" i="38"/>
  <c r="G70" i="38"/>
  <c r="K70" i="38"/>
  <c r="O68" i="38"/>
  <c r="K68" i="38"/>
  <c r="I68" i="38"/>
  <c r="G68" i="38"/>
  <c r="Q68" i="38"/>
  <c r="M68" i="38"/>
  <c r="O66" i="38"/>
  <c r="I66" i="38"/>
  <c r="Q66" i="38"/>
  <c r="K66" i="38"/>
  <c r="G66" i="38"/>
  <c r="M66" i="38"/>
  <c r="Q64" i="38"/>
  <c r="O64" i="38"/>
  <c r="M64" i="38"/>
  <c r="K64" i="38"/>
  <c r="I64" i="38"/>
  <c r="G64" i="38"/>
  <c r="Q62" i="38"/>
  <c r="I62" i="38"/>
  <c r="M62" i="38"/>
  <c r="G62" i="38"/>
  <c r="O62" i="38"/>
  <c r="K62" i="38"/>
  <c r="Q60" i="38"/>
  <c r="O60" i="38"/>
  <c r="M60" i="38"/>
  <c r="K60" i="38"/>
  <c r="I60" i="38"/>
  <c r="G60" i="38"/>
  <c r="Q58" i="38"/>
  <c r="O58" i="38"/>
  <c r="M58" i="38"/>
  <c r="I58" i="38"/>
  <c r="K58" i="38"/>
  <c r="G58" i="38"/>
  <c r="O56" i="38"/>
  <c r="K56" i="38"/>
  <c r="M56" i="38"/>
  <c r="I56" i="38"/>
  <c r="Q56" i="38"/>
  <c r="G56" i="38"/>
  <c r="Q54" i="38"/>
  <c r="O54" i="38"/>
  <c r="M54" i="38"/>
  <c r="I54" i="38"/>
  <c r="G54" i="38"/>
  <c r="K54" i="38"/>
  <c r="O52" i="38"/>
  <c r="K52" i="38"/>
  <c r="Q52" i="38"/>
  <c r="M52" i="38"/>
  <c r="I52" i="38"/>
  <c r="G52" i="38"/>
  <c r="Q50" i="38"/>
  <c r="M50" i="38"/>
  <c r="I50" i="38"/>
  <c r="K50" i="38"/>
  <c r="G50" i="38"/>
  <c r="O50" i="38"/>
  <c r="Q48" i="38"/>
  <c r="O48" i="38"/>
  <c r="M48" i="38"/>
  <c r="K48" i="38"/>
  <c r="I48" i="38"/>
  <c r="G48" i="38"/>
  <c r="Q46" i="38"/>
  <c r="I46" i="38"/>
  <c r="O46" i="38"/>
  <c r="G46" i="38"/>
  <c r="K46" i="38"/>
  <c r="M46" i="38"/>
  <c r="Q44" i="38"/>
  <c r="O44" i="38"/>
  <c r="M44" i="38"/>
  <c r="K44" i="38"/>
  <c r="I44" i="38"/>
  <c r="G44" i="38"/>
  <c r="Q42" i="38"/>
  <c r="O42" i="38"/>
  <c r="M42" i="38"/>
  <c r="I42" i="38"/>
  <c r="K42" i="38"/>
  <c r="G42" i="38"/>
  <c r="Q40" i="38"/>
  <c r="O40" i="38"/>
  <c r="K40" i="38"/>
  <c r="M40" i="38"/>
  <c r="I40" i="38"/>
  <c r="G40" i="38"/>
  <c r="Q38" i="38"/>
  <c r="O38" i="38"/>
  <c r="M38" i="38"/>
  <c r="I38" i="38"/>
  <c r="G38" i="38"/>
  <c r="K38" i="38"/>
  <c r="Q36" i="38"/>
  <c r="O36" i="38"/>
  <c r="K36" i="38"/>
  <c r="I36" i="38"/>
  <c r="M36" i="38"/>
  <c r="G36" i="38"/>
  <c r="O34" i="38"/>
  <c r="I34" i="38"/>
  <c r="Q34" i="38"/>
  <c r="M34" i="38"/>
  <c r="K34" i="38"/>
  <c r="G34" i="38"/>
  <c r="O32" i="38"/>
  <c r="M32" i="38"/>
  <c r="Q32" i="38"/>
  <c r="K32" i="38"/>
  <c r="I32" i="38"/>
  <c r="G32" i="38"/>
  <c r="Q30" i="38"/>
  <c r="I30" i="38"/>
  <c r="M30" i="38"/>
  <c r="G30" i="38"/>
  <c r="K30" i="38"/>
  <c r="O30" i="38"/>
  <c r="Q28" i="38"/>
  <c r="O28" i="38"/>
  <c r="M28" i="38"/>
  <c r="K28" i="38"/>
  <c r="I28" i="38"/>
  <c r="G28" i="38"/>
  <c r="Q26" i="38"/>
  <c r="O26" i="38"/>
  <c r="M26" i="38"/>
  <c r="I26" i="38"/>
  <c r="K26" i="38"/>
  <c r="G26" i="38"/>
  <c r="Q24" i="38"/>
  <c r="O24" i="38"/>
  <c r="K24" i="38"/>
  <c r="M24" i="38"/>
  <c r="I24" i="38"/>
  <c r="G24" i="38"/>
  <c r="Q22" i="38"/>
  <c r="O22" i="38"/>
  <c r="M22" i="38"/>
  <c r="I22" i="38"/>
  <c r="G22" i="38"/>
  <c r="K22" i="38"/>
  <c r="Q20" i="38"/>
  <c r="O20" i="38"/>
  <c r="K20" i="38"/>
  <c r="M20" i="38"/>
  <c r="I20" i="38"/>
  <c r="G20" i="38"/>
  <c r="M18" i="38"/>
  <c r="I18" i="38"/>
  <c r="Q18" i="38"/>
  <c r="K18" i="38"/>
  <c r="G18" i="38"/>
  <c r="O18" i="38"/>
  <c r="O16" i="38"/>
  <c r="M16" i="38"/>
  <c r="K16" i="38"/>
  <c r="Q16" i="38"/>
  <c r="I16" i="38"/>
  <c r="G16" i="38"/>
  <c r="Q14" i="38"/>
  <c r="I14" i="38"/>
  <c r="O14" i="38"/>
  <c r="G14" i="38"/>
  <c r="K14" i="38"/>
  <c r="M14" i="38"/>
  <c r="Q12" i="38"/>
  <c r="O12" i="38"/>
  <c r="M12" i="38"/>
  <c r="K12" i="38"/>
  <c r="I12" i="38"/>
  <c r="G12" i="38"/>
  <c r="O10" i="38"/>
  <c r="M10" i="38"/>
  <c r="Q10" i="38"/>
  <c r="I10" i="38"/>
  <c r="K10" i="38"/>
  <c r="G10" i="38"/>
  <c r="Q8" i="38"/>
  <c r="O8" i="38"/>
  <c r="K8" i="38"/>
  <c r="M8" i="38"/>
  <c r="I8" i="38"/>
  <c r="G8" i="38"/>
  <c r="Q7" i="37"/>
  <c r="O7" i="37"/>
  <c r="K7" i="37"/>
  <c r="M7" i="37"/>
  <c r="I7" i="37"/>
  <c r="G7" i="37"/>
  <c r="D268" i="37"/>
  <c r="Q266" i="37"/>
  <c r="O266" i="37"/>
  <c r="K266" i="37"/>
  <c r="M266" i="37"/>
  <c r="G266" i="37"/>
  <c r="I266" i="37"/>
  <c r="Q264" i="37"/>
  <c r="O264" i="37"/>
  <c r="M264" i="37"/>
  <c r="K264" i="37"/>
  <c r="I264" i="37"/>
  <c r="G264" i="37"/>
  <c r="Q262" i="37"/>
  <c r="O262" i="37"/>
  <c r="K262" i="37"/>
  <c r="M262" i="37"/>
  <c r="G262" i="37"/>
  <c r="I262" i="37"/>
  <c r="Q260" i="37"/>
  <c r="O260" i="37"/>
  <c r="M260" i="37"/>
  <c r="K260" i="37"/>
  <c r="I260" i="37"/>
  <c r="G260" i="37"/>
  <c r="Q258" i="37"/>
  <c r="O258" i="37"/>
  <c r="K258" i="37"/>
  <c r="M258" i="37"/>
  <c r="G258" i="37"/>
  <c r="I258" i="37"/>
  <c r="Q256" i="37"/>
  <c r="O256" i="37"/>
  <c r="M256" i="37"/>
  <c r="K256" i="37"/>
  <c r="I256" i="37"/>
  <c r="G256" i="37"/>
  <c r="Q254" i="37"/>
  <c r="O254" i="37"/>
  <c r="K254" i="37"/>
  <c r="M254" i="37"/>
  <c r="G254" i="37"/>
  <c r="I254" i="37"/>
  <c r="Q252" i="37"/>
  <c r="O252" i="37"/>
  <c r="M252" i="37"/>
  <c r="K252" i="37"/>
  <c r="I252" i="37"/>
  <c r="G252" i="37"/>
  <c r="Q250" i="37"/>
  <c r="O250" i="37"/>
  <c r="K250" i="37"/>
  <c r="M250" i="37"/>
  <c r="G250" i="37"/>
  <c r="I250" i="37"/>
  <c r="Q248" i="37"/>
  <c r="O248" i="37"/>
  <c r="M248" i="37"/>
  <c r="K248" i="37"/>
  <c r="I248" i="37"/>
  <c r="G248" i="37"/>
  <c r="Q246" i="37"/>
  <c r="O246" i="37"/>
  <c r="K246" i="37"/>
  <c r="M246" i="37"/>
  <c r="I246" i="37"/>
  <c r="G246" i="37"/>
  <c r="Q244" i="37"/>
  <c r="O244" i="37"/>
  <c r="M244" i="37"/>
  <c r="I244" i="37"/>
  <c r="K244" i="37"/>
  <c r="G244" i="37"/>
  <c r="Q242" i="37"/>
  <c r="O242" i="37"/>
  <c r="K242" i="37"/>
  <c r="M242" i="37"/>
  <c r="I242" i="37"/>
  <c r="G242" i="37"/>
  <c r="Q240" i="37"/>
  <c r="O240" i="37"/>
  <c r="M240" i="37"/>
  <c r="I240" i="37"/>
  <c r="K240" i="37"/>
  <c r="G240" i="37"/>
  <c r="Q238" i="37"/>
  <c r="O238" i="37"/>
  <c r="K238" i="37"/>
  <c r="M238" i="37"/>
  <c r="I238" i="37"/>
  <c r="G238" i="37"/>
  <c r="Q236" i="37"/>
  <c r="O236" i="37"/>
  <c r="M236" i="37"/>
  <c r="I236" i="37"/>
  <c r="K236" i="37"/>
  <c r="G236" i="37"/>
  <c r="Q234" i="37"/>
  <c r="O234" i="37"/>
  <c r="K234" i="37"/>
  <c r="M234" i="37"/>
  <c r="I234" i="37"/>
  <c r="G234" i="37"/>
  <c r="Q232" i="37"/>
  <c r="O232" i="37"/>
  <c r="M232" i="37"/>
  <c r="I232" i="37"/>
  <c r="K232" i="37"/>
  <c r="G232" i="37"/>
  <c r="Q230" i="37"/>
  <c r="O230" i="37"/>
  <c r="K230" i="37"/>
  <c r="M230" i="37"/>
  <c r="I230" i="37"/>
  <c r="G230" i="37"/>
  <c r="Q228" i="37"/>
  <c r="O228" i="37"/>
  <c r="M228" i="37"/>
  <c r="I228" i="37"/>
  <c r="K228" i="37"/>
  <c r="G228" i="37"/>
  <c r="Q226" i="37"/>
  <c r="O226" i="37"/>
  <c r="M226" i="37"/>
  <c r="K226" i="37"/>
  <c r="I226" i="37"/>
  <c r="G226" i="37"/>
  <c r="Q224" i="37"/>
  <c r="O224" i="37"/>
  <c r="M224" i="37"/>
  <c r="I224" i="37"/>
  <c r="K224" i="37"/>
  <c r="G224" i="37"/>
  <c r="Q222" i="37"/>
  <c r="O222" i="37"/>
  <c r="M222" i="37"/>
  <c r="K222" i="37"/>
  <c r="I222" i="37"/>
  <c r="G222" i="37"/>
  <c r="Q220" i="37"/>
  <c r="O220" i="37"/>
  <c r="M220" i="37"/>
  <c r="I220" i="37"/>
  <c r="K220" i="37"/>
  <c r="G220" i="37"/>
  <c r="Q218" i="37"/>
  <c r="O218" i="37"/>
  <c r="K218" i="37"/>
  <c r="M218" i="37"/>
  <c r="I218" i="37"/>
  <c r="G218" i="37"/>
  <c r="Q216" i="37"/>
  <c r="O216" i="37"/>
  <c r="M216" i="37"/>
  <c r="I216" i="37"/>
  <c r="K216" i="37"/>
  <c r="G216" i="37"/>
  <c r="Q214" i="37"/>
  <c r="O214" i="37"/>
  <c r="K214" i="37"/>
  <c r="M214" i="37"/>
  <c r="I214" i="37"/>
  <c r="G214" i="37"/>
  <c r="Q212" i="37"/>
  <c r="O212" i="37"/>
  <c r="M212" i="37"/>
  <c r="I212" i="37"/>
  <c r="K212" i="37"/>
  <c r="G212" i="37"/>
  <c r="Q210" i="37"/>
  <c r="O210" i="37"/>
  <c r="M210" i="37"/>
  <c r="K210" i="37"/>
  <c r="I210" i="37"/>
  <c r="G210" i="37"/>
  <c r="Q208" i="37"/>
  <c r="O208" i="37"/>
  <c r="M208" i="37"/>
  <c r="I208" i="37"/>
  <c r="K208" i="37"/>
  <c r="G208" i="37"/>
  <c r="Q206" i="37"/>
  <c r="O206" i="37"/>
  <c r="M206" i="37"/>
  <c r="K206" i="37"/>
  <c r="I206" i="37"/>
  <c r="G206" i="37"/>
  <c r="Q204" i="37"/>
  <c r="O204" i="37"/>
  <c r="M204" i="37"/>
  <c r="I204" i="37"/>
  <c r="K204" i="37"/>
  <c r="G204" i="37"/>
  <c r="Q202" i="37"/>
  <c r="O202" i="37"/>
  <c r="K202" i="37"/>
  <c r="M202" i="37"/>
  <c r="I202" i="37"/>
  <c r="G202" i="37"/>
  <c r="Q200" i="37"/>
  <c r="O200" i="37"/>
  <c r="M200" i="37"/>
  <c r="I200" i="37"/>
  <c r="K200" i="37"/>
  <c r="G200" i="37"/>
  <c r="Q198" i="37"/>
  <c r="O198" i="37"/>
  <c r="K198" i="37"/>
  <c r="M198" i="37"/>
  <c r="I198" i="37"/>
  <c r="G198" i="37"/>
  <c r="Q196" i="37"/>
  <c r="O196" i="37"/>
  <c r="M196" i="37"/>
  <c r="I196" i="37"/>
  <c r="K196" i="37"/>
  <c r="G196" i="37"/>
  <c r="Q194" i="37"/>
  <c r="O194" i="37"/>
  <c r="M194" i="37"/>
  <c r="K194" i="37"/>
  <c r="I194" i="37"/>
  <c r="G194" i="37"/>
  <c r="Q192" i="37"/>
  <c r="O192" i="37"/>
  <c r="M192" i="37"/>
  <c r="I192" i="37"/>
  <c r="K192" i="37"/>
  <c r="G192" i="37"/>
  <c r="Q190" i="37"/>
  <c r="O190" i="37"/>
  <c r="M190" i="37"/>
  <c r="K190" i="37"/>
  <c r="I190" i="37"/>
  <c r="G190" i="37"/>
  <c r="Q188" i="37"/>
  <c r="O188" i="37"/>
  <c r="M188" i="37"/>
  <c r="I188" i="37"/>
  <c r="K188" i="37"/>
  <c r="G188" i="37"/>
  <c r="Q186" i="37"/>
  <c r="O186" i="37"/>
  <c r="K186" i="37"/>
  <c r="M186" i="37"/>
  <c r="I186" i="37"/>
  <c r="G186" i="37"/>
  <c r="Q184" i="37"/>
  <c r="O184" i="37"/>
  <c r="M184" i="37"/>
  <c r="I184" i="37"/>
  <c r="K184" i="37"/>
  <c r="G184" i="37"/>
  <c r="Q182" i="37"/>
  <c r="O182" i="37"/>
  <c r="K182" i="37"/>
  <c r="M182" i="37"/>
  <c r="I182" i="37"/>
  <c r="G182" i="37"/>
  <c r="Q180" i="37"/>
  <c r="O180" i="37"/>
  <c r="M180" i="37"/>
  <c r="I180" i="37"/>
  <c r="K180" i="37"/>
  <c r="G180" i="37"/>
  <c r="Q178" i="37"/>
  <c r="O178" i="37"/>
  <c r="M178" i="37"/>
  <c r="K178" i="37"/>
  <c r="I178" i="37"/>
  <c r="G178" i="37"/>
  <c r="Q176" i="37"/>
  <c r="O176" i="37"/>
  <c r="M176" i="37"/>
  <c r="I176" i="37"/>
  <c r="K176" i="37"/>
  <c r="G176" i="37"/>
  <c r="Q174" i="37"/>
  <c r="O174" i="37"/>
  <c r="M174" i="37"/>
  <c r="K174" i="37"/>
  <c r="I174" i="37"/>
  <c r="G174" i="37"/>
  <c r="Q172" i="37"/>
  <c r="O172" i="37"/>
  <c r="M172" i="37"/>
  <c r="I172" i="37"/>
  <c r="K172" i="37"/>
  <c r="G172" i="37"/>
  <c r="Q170" i="37"/>
  <c r="O170" i="37"/>
  <c r="K170" i="37"/>
  <c r="M170" i="37"/>
  <c r="I170" i="37"/>
  <c r="G170" i="37"/>
  <c r="Q168" i="37"/>
  <c r="O168" i="37"/>
  <c r="M168" i="37"/>
  <c r="I168" i="37"/>
  <c r="K168" i="37"/>
  <c r="G168" i="37"/>
  <c r="Q166" i="37"/>
  <c r="O166" i="37"/>
  <c r="K166" i="37"/>
  <c r="M166" i="37"/>
  <c r="I166" i="37"/>
  <c r="G166" i="37"/>
  <c r="Q164" i="37"/>
  <c r="O164" i="37"/>
  <c r="M164" i="37"/>
  <c r="I164" i="37"/>
  <c r="K164" i="37"/>
  <c r="G164" i="37"/>
  <c r="O162" i="37"/>
  <c r="Q162" i="37"/>
  <c r="M162" i="37"/>
  <c r="K162" i="37"/>
  <c r="I162" i="37"/>
  <c r="G162" i="37"/>
  <c r="Q160" i="37"/>
  <c r="O160" i="37"/>
  <c r="M160" i="37"/>
  <c r="I160" i="37"/>
  <c r="K160" i="37"/>
  <c r="G160" i="37"/>
  <c r="O158" i="37"/>
  <c r="Q158" i="37"/>
  <c r="M158" i="37"/>
  <c r="K158" i="37"/>
  <c r="I158" i="37"/>
  <c r="G158" i="37"/>
  <c r="Q156" i="37"/>
  <c r="O156" i="37"/>
  <c r="M156" i="37"/>
  <c r="I156" i="37"/>
  <c r="K156" i="37"/>
  <c r="G156" i="37"/>
  <c r="O154" i="37"/>
  <c r="Q154" i="37"/>
  <c r="K154" i="37"/>
  <c r="M154" i="37"/>
  <c r="I154" i="37"/>
  <c r="G154" i="37"/>
  <c r="Q152" i="37"/>
  <c r="O152" i="37"/>
  <c r="M152" i="37"/>
  <c r="I152" i="37"/>
  <c r="K152" i="37"/>
  <c r="G152" i="37"/>
  <c r="O150" i="37"/>
  <c r="Q150" i="37"/>
  <c r="K150" i="37"/>
  <c r="M150" i="37"/>
  <c r="I150" i="37"/>
  <c r="G150" i="37"/>
  <c r="Q148" i="37"/>
  <c r="O148" i="37"/>
  <c r="M148" i="37"/>
  <c r="I148" i="37"/>
  <c r="K148" i="37"/>
  <c r="G148" i="37"/>
  <c r="O146" i="37"/>
  <c r="Q146" i="37"/>
  <c r="M146" i="37"/>
  <c r="K146" i="37"/>
  <c r="I146" i="37"/>
  <c r="G146" i="37"/>
  <c r="Q144" i="37"/>
  <c r="O144" i="37"/>
  <c r="M144" i="37"/>
  <c r="I144" i="37"/>
  <c r="K144" i="37"/>
  <c r="G144" i="37"/>
  <c r="O142" i="37"/>
  <c r="Q142" i="37"/>
  <c r="K142" i="37"/>
  <c r="M142" i="37"/>
  <c r="I142" i="37"/>
  <c r="G142" i="37"/>
  <c r="Q140" i="37"/>
  <c r="O140" i="37"/>
  <c r="M140" i="37"/>
  <c r="I140" i="37"/>
  <c r="K140" i="37"/>
  <c r="G140" i="37"/>
  <c r="O138" i="37"/>
  <c r="Q138" i="37"/>
  <c r="M138" i="37"/>
  <c r="K138" i="37"/>
  <c r="I138" i="37"/>
  <c r="G138" i="37"/>
  <c r="Q136" i="37"/>
  <c r="O136" i="37"/>
  <c r="M136" i="37"/>
  <c r="I136" i="37"/>
  <c r="K136" i="37"/>
  <c r="G136" i="37"/>
  <c r="O134" i="37"/>
  <c r="Q134" i="37"/>
  <c r="K134" i="37"/>
  <c r="M134" i="37"/>
  <c r="I134" i="37"/>
  <c r="G134" i="37"/>
  <c r="Q132" i="37"/>
  <c r="O132" i="37"/>
  <c r="M132" i="37"/>
  <c r="I132" i="37"/>
  <c r="K132" i="37"/>
  <c r="G132" i="37"/>
  <c r="O130" i="37"/>
  <c r="Q130" i="37"/>
  <c r="M130" i="37"/>
  <c r="K130" i="37"/>
  <c r="I130" i="37"/>
  <c r="G130" i="37"/>
  <c r="Q128" i="37"/>
  <c r="O128" i="37"/>
  <c r="M128" i="37"/>
  <c r="I128" i="37"/>
  <c r="K128" i="37"/>
  <c r="G128" i="37"/>
  <c r="O126" i="37"/>
  <c r="Q126" i="37"/>
  <c r="K126" i="37"/>
  <c r="M126" i="37"/>
  <c r="I126" i="37"/>
  <c r="G126" i="37"/>
  <c r="Q124" i="37"/>
  <c r="O124" i="37"/>
  <c r="M124" i="37"/>
  <c r="I124" i="37"/>
  <c r="K124" i="37"/>
  <c r="G124" i="37"/>
  <c r="O122" i="37"/>
  <c r="Q122" i="37"/>
  <c r="M122" i="37"/>
  <c r="K122" i="37"/>
  <c r="I122" i="37"/>
  <c r="G122" i="37"/>
  <c r="Q120" i="37"/>
  <c r="O120" i="37"/>
  <c r="M120" i="37"/>
  <c r="I120" i="37"/>
  <c r="K120" i="37"/>
  <c r="G120" i="37"/>
  <c r="O118" i="37"/>
  <c r="Q118" i="37"/>
  <c r="K118" i="37"/>
  <c r="M118" i="37"/>
  <c r="I118" i="37"/>
  <c r="G118" i="37"/>
  <c r="Q116" i="37"/>
  <c r="O116" i="37"/>
  <c r="M116" i="37"/>
  <c r="I116" i="37"/>
  <c r="K116" i="37"/>
  <c r="G116" i="37"/>
  <c r="O114" i="37"/>
  <c r="Q114" i="37"/>
  <c r="M114" i="37"/>
  <c r="K114" i="37"/>
  <c r="I114" i="37"/>
  <c r="G114" i="37"/>
  <c r="Q112" i="37"/>
  <c r="O112" i="37"/>
  <c r="M112" i="37"/>
  <c r="I112" i="37"/>
  <c r="K112" i="37"/>
  <c r="G112" i="37"/>
  <c r="O110" i="37"/>
  <c r="Q110" i="37"/>
  <c r="K110" i="37"/>
  <c r="M110" i="37"/>
  <c r="I110" i="37"/>
  <c r="G110" i="37"/>
  <c r="Q108" i="37"/>
  <c r="O108" i="37"/>
  <c r="M108" i="37"/>
  <c r="I108" i="37"/>
  <c r="K108" i="37"/>
  <c r="G108" i="37"/>
  <c r="O106" i="37"/>
  <c r="Q106" i="37"/>
  <c r="M106" i="37"/>
  <c r="K106" i="37"/>
  <c r="I106" i="37"/>
  <c r="G106" i="37"/>
  <c r="Q104" i="37"/>
  <c r="O104" i="37"/>
  <c r="M104" i="37"/>
  <c r="I104" i="37"/>
  <c r="K104" i="37"/>
  <c r="G104" i="37"/>
  <c r="O102" i="37"/>
  <c r="Q102" i="37"/>
  <c r="K102" i="37"/>
  <c r="M102" i="37"/>
  <c r="I102" i="37"/>
  <c r="G102" i="37"/>
  <c r="Q100" i="37"/>
  <c r="O100" i="37"/>
  <c r="M100" i="37"/>
  <c r="I100" i="37"/>
  <c r="K100" i="37"/>
  <c r="G100" i="37"/>
  <c r="O98" i="37"/>
  <c r="Q98" i="37"/>
  <c r="M98" i="37"/>
  <c r="K98" i="37"/>
  <c r="I98" i="37"/>
  <c r="G98" i="37"/>
  <c r="Q96" i="37"/>
  <c r="O96" i="37"/>
  <c r="M96" i="37"/>
  <c r="I96" i="37"/>
  <c r="K96" i="37"/>
  <c r="G96" i="37"/>
  <c r="O94" i="37"/>
  <c r="Q94" i="37"/>
  <c r="K94" i="37"/>
  <c r="M94" i="37"/>
  <c r="I94" i="37"/>
  <c r="G94" i="37"/>
  <c r="Q92" i="37"/>
  <c r="O92" i="37"/>
  <c r="M92" i="37"/>
  <c r="I92" i="37"/>
  <c r="K92" i="37"/>
  <c r="G92" i="37"/>
  <c r="O90" i="37"/>
  <c r="Q90" i="37"/>
  <c r="M90" i="37"/>
  <c r="K90" i="37"/>
  <c r="I90" i="37"/>
  <c r="G90" i="37"/>
  <c r="Q88" i="37"/>
  <c r="O88" i="37"/>
  <c r="M88" i="37"/>
  <c r="I88" i="37"/>
  <c r="K88" i="37"/>
  <c r="G88" i="37"/>
  <c r="Q86" i="37"/>
  <c r="O86" i="37"/>
  <c r="K86" i="37"/>
  <c r="M86" i="37"/>
  <c r="I86" i="37"/>
  <c r="G86" i="37"/>
  <c r="Q84" i="37"/>
  <c r="O84" i="37"/>
  <c r="M84" i="37"/>
  <c r="I84" i="37"/>
  <c r="K84" i="37"/>
  <c r="G84" i="37"/>
  <c r="Q82" i="37"/>
  <c r="O82" i="37"/>
  <c r="M82" i="37"/>
  <c r="K82" i="37"/>
  <c r="I82" i="37"/>
  <c r="G82" i="37"/>
  <c r="Q80" i="37"/>
  <c r="O80" i="37"/>
  <c r="M80" i="37"/>
  <c r="I80" i="37"/>
  <c r="K80" i="37"/>
  <c r="G80" i="37"/>
  <c r="Q78" i="37"/>
  <c r="O78" i="37"/>
  <c r="K78" i="37"/>
  <c r="M78" i="37"/>
  <c r="I78" i="37"/>
  <c r="G78" i="37"/>
  <c r="Q76" i="37"/>
  <c r="O76" i="37"/>
  <c r="M76" i="37"/>
  <c r="I76" i="37"/>
  <c r="K76" i="37"/>
  <c r="G76" i="37"/>
  <c r="Q74" i="37"/>
  <c r="O74" i="37"/>
  <c r="M74" i="37"/>
  <c r="K74" i="37"/>
  <c r="I74" i="37"/>
  <c r="G74" i="37"/>
  <c r="Q72" i="37"/>
  <c r="O72" i="37"/>
  <c r="M72" i="37"/>
  <c r="I72" i="37"/>
  <c r="K72" i="37"/>
  <c r="G72" i="37"/>
  <c r="Q70" i="37"/>
  <c r="O70" i="37"/>
  <c r="M70" i="37"/>
  <c r="K70" i="37"/>
  <c r="I70" i="37"/>
  <c r="G70" i="37"/>
  <c r="Q68" i="37"/>
  <c r="O68" i="37"/>
  <c r="M68" i="37"/>
  <c r="I68" i="37"/>
  <c r="K68" i="37"/>
  <c r="G68" i="37"/>
  <c r="Q66" i="37"/>
  <c r="O66" i="37"/>
  <c r="M66" i="37"/>
  <c r="K66" i="37"/>
  <c r="I66" i="37"/>
  <c r="G66" i="37"/>
  <c r="Q64" i="37"/>
  <c r="O64" i="37"/>
  <c r="M64" i="37"/>
  <c r="I64" i="37"/>
  <c r="K64" i="37"/>
  <c r="G64" i="37"/>
  <c r="Q62" i="37"/>
  <c r="O62" i="37"/>
  <c r="M62" i="37"/>
  <c r="K62" i="37"/>
  <c r="I62" i="37"/>
  <c r="G62" i="37"/>
  <c r="Q60" i="37"/>
  <c r="O60" i="37"/>
  <c r="M60" i="37"/>
  <c r="I60" i="37"/>
  <c r="K60" i="37"/>
  <c r="G60" i="37"/>
  <c r="Q58" i="37"/>
  <c r="O58" i="37"/>
  <c r="M58" i="37"/>
  <c r="K58" i="37"/>
  <c r="I58" i="37"/>
  <c r="G58" i="37"/>
  <c r="Q56" i="37"/>
  <c r="O56" i="37"/>
  <c r="M56" i="37"/>
  <c r="I56" i="37"/>
  <c r="K56" i="37"/>
  <c r="G56" i="37"/>
  <c r="Q54" i="37"/>
  <c r="O54" i="37"/>
  <c r="M54" i="37"/>
  <c r="K54" i="37"/>
  <c r="I54" i="37"/>
  <c r="G54" i="37"/>
  <c r="Q52" i="37"/>
  <c r="O52" i="37"/>
  <c r="M52" i="37"/>
  <c r="I52" i="37"/>
  <c r="K52" i="37"/>
  <c r="G52" i="37"/>
  <c r="Q50" i="37"/>
  <c r="O50" i="37"/>
  <c r="M50" i="37"/>
  <c r="K50" i="37"/>
  <c r="I50" i="37"/>
  <c r="G50" i="37"/>
  <c r="Q48" i="37"/>
  <c r="O48" i="37"/>
  <c r="M48" i="37"/>
  <c r="I48" i="37"/>
  <c r="K48" i="37"/>
  <c r="G48" i="37"/>
  <c r="Q46" i="37"/>
  <c r="O46" i="37"/>
  <c r="M46" i="37"/>
  <c r="K46" i="37"/>
  <c r="I46" i="37"/>
  <c r="G46" i="37"/>
  <c r="Q44" i="37"/>
  <c r="O44" i="37"/>
  <c r="M44" i="37"/>
  <c r="I44" i="37"/>
  <c r="K44" i="37"/>
  <c r="G44" i="37"/>
  <c r="Q42" i="37"/>
  <c r="O42" i="37"/>
  <c r="M42" i="37"/>
  <c r="K42" i="37"/>
  <c r="I42" i="37"/>
  <c r="G42" i="37"/>
  <c r="Q40" i="37"/>
  <c r="O40" i="37"/>
  <c r="M40" i="37"/>
  <c r="I40" i="37"/>
  <c r="K40" i="37"/>
  <c r="G40" i="37"/>
  <c r="Q38" i="37"/>
  <c r="O38" i="37"/>
  <c r="M38" i="37"/>
  <c r="K38" i="37"/>
  <c r="I38" i="37"/>
  <c r="G38" i="37"/>
  <c r="Q36" i="37"/>
  <c r="O36" i="37"/>
  <c r="M36" i="37"/>
  <c r="I36" i="37"/>
  <c r="K36" i="37"/>
  <c r="G36" i="37"/>
  <c r="Q34" i="37"/>
  <c r="O34" i="37"/>
  <c r="M34" i="37"/>
  <c r="K34" i="37"/>
  <c r="I34" i="37"/>
  <c r="G34" i="37"/>
  <c r="Q32" i="37"/>
  <c r="O32" i="37"/>
  <c r="M32" i="37"/>
  <c r="I32" i="37"/>
  <c r="K32" i="37"/>
  <c r="G32" i="37"/>
  <c r="Q30" i="37"/>
  <c r="O30" i="37"/>
  <c r="M30" i="37"/>
  <c r="K30" i="37"/>
  <c r="I30" i="37"/>
  <c r="G30" i="37"/>
  <c r="Q28" i="37"/>
  <c r="O28" i="37"/>
  <c r="M28" i="37"/>
  <c r="I28" i="37"/>
  <c r="K28" i="37"/>
  <c r="G28" i="37"/>
  <c r="Q26" i="37"/>
  <c r="O26" i="37"/>
  <c r="M26" i="37"/>
  <c r="K26" i="37"/>
  <c r="I26" i="37"/>
  <c r="G26" i="37"/>
  <c r="Q24" i="37"/>
  <c r="O24" i="37"/>
  <c r="M24" i="37"/>
  <c r="I24" i="37"/>
  <c r="K24" i="37"/>
  <c r="G24" i="37"/>
  <c r="Q22" i="37"/>
  <c r="O22" i="37"/>
  <c r="M22" i="37"/>
  <c r="K22" i="37"/>
  <c r="I22" i="37"/>
  <c r="G22" i="37"/>
  <c r="Q20" i="37"/>
  <c r="O20" i="37"/>
  <c r="M20" i="37"/>
  <c r="I20" i="37"/>
  <c r="K20" i="37"/>
  <c r="G20" i="37"/>
  <c r="Q18" i="37"/>
  <c r="O18" i="37"/>
  <c r="M18" i="37"/>
  <c r="K18" i="37"/>
  <c r="I18" i="37"/>
  <c r="G18" i="37"/>
  <c r="Q16" i="37"/>
  <c r="O16" i="37"/>
  <c r="M16" i="37"/>
  <c r="I16" i="37"/>
  <c r="K16" i="37"/>
  <c r="G16" i="37"/>
  <c r="Q14" i="37"/>
  <c r="O14" i="37"/>
  <c r="M14" i="37"/>
  <c r="K14" i="37"/>
  <c r="I14" i="37"/>
  <c r="G14" i="37"/>
  <c r="Q12" i="37"/>
  <c r="O12" i="37"/>
  <c r="M12" i="37"/>
  <c r="I12" i="37"/>
  <c r="K12" i="37"/>
  <c r="G12" i="37"/>
  <c r="Q10" i="37"/>
  <c r="O10" i="37"/>
  <c r="M10" i="37"/>
  <c r="K10" i="37"/>
  <c r="I10" i="37"/>
  <c r="G10" i="37"/>
  <c r="Q8" i="37"/>
  <c r="O8" i="37"/>
  <c r="M8" i="37"/>
  <c r="I8" i="37"/>
  <c r="K8" i="37"/>
  <c r="G8" i="37"/>
  <c r="Q267" i="37"/>
  <c r="M267" i="37"/>
  <c r="O267" i="37"/>
  <c r="K267" i="37"/>
  <c r="G267" i="37"/>
  <c r="I267" i="37"/>
  <c r="Q265" i="37"/>
  <c r="O265" i="37"/>
  <c r="K265" i="37"/>
  <c r="M265" i="37"/>
  <c r="I265" i="37"/>
  <c r="G265" i="37"/>
  <c r="Q263" i="37"/>
  <c r="M263" i="37"/>
  <c r="O263" i="37"/>
  <c r="K263" i="37"/>
  <c r="G263" i="37"/>
  <c r="I263" i="37"/>
  <c r="Q261" i="37"/>
  <c r="O261" i="37"/>
  <c r="K261" i="37"/>
  <c r="M261" i="37"/>
  <c r="I261" i="37"/>
  <c r="G261" i="37"/>
  <c r="Q259" i="37"/>
  <c r="O259" i="37"/>
  <c r="M259" i="37"/>
  <c r="K259" i="37"/>
  <c r="G259" i="37"/>
  <c r="I259" i="37"/>
  <c r="Q257" i="37"/>
  <c r="O257" i="37"/>
  <c r="K257" i="37"/>
  <c r="M257" i="37"/>
  <c r="I257" i="37"/>
  <c r="G257" i="37"/>
  <c r="Q255" i="37"/>
  <c r="M255" i="37"/>
  <c r="K255" i="37"/>
  <c r="O255" i="37"/>
  <c r="G255" i="37"/>
  <c r="I255" i="37"/>
  <c r="Q253" i="37"/>
  <c r="O253" i="37"/>
  <c r="K253" i="37"/>
  <c r="M253" i="37"/>
  <c r="I253" i="37"/>
  <c r="G253" i="37"/>
  <c r="Q251" i="37"/>
  <c r="M251" i="37"/>
  <c r="O251" i="37"/>
  <c r="K251" i="37"/>
  <c r="G251" i="37"/>
  <c r="I251" i="37"/>
  <c r="Q249" i="37"/>
  <c r="O249" i="37"/>
  <c r="K249" i="37"/>
  <c r="M249" i="37"/>
  <c r="I249" i="37"/>
  <c r="G249" i="37"/>
  <c r="Q247" i="37"/>
  <c r="M247" i="37"/>
  <c r="O247" i="37"/>
  <c r="K247" i="37"/>
  <c r="G247" i="37"/>
  <c r="I247" i="37"/>
  <c r="Q245" i="37"/>
  <c r="O245" i="37"/>
  <c r="K245" i="37"/>
  <c r="M245" i="37"/>
  <c r="I245" i="37"/>
  <c r="G245" i="37"/>
  <c r="Q243" i="37"/>
  <c r="O243" i="37"/>
  <c r="M243" i="37"/>
  <c r="K243" i="37"/>
  <c r="I243" i="37"/>
  <c r="G243" i="37"/>
  <c r="Q241" i="37"/>
  <c r="O241" i="37"/>
  <c r="K241" i="37"/>
  <c r="M241" i="37"/>
  <c r="I241" i="37"/>
  <c r="G241" i="37"/>
  <c r="Q239" i="37"/>
  <c r="M239" i="37"/>
  <c r="K239" i="37"/>
  <c r="O239" i="37"/>
  <c r="G239" i="37"/>
  <c r="I239" i="37"/>
  <c r="Q237" i="37"/>
  <c r="O237" i="37"/>
  <c r="K237" i="37"/>
  <c r="M237" i="37"/>
  <c r="I237" i="37"/>
  <c r="G237" i="37"/>
  <c r="Q235" i="37"/>
  <c r="M235" i="37"/>
  <c r="O235" i="37"/>
  <c r="K235" i="37"/>
  <c r="I235" i="37"/>
  <c r="G235" i="37"/>
  <c r="Q233" i="37"/>
  <c r="O233" i="37"/>
  <c r="K233" i="37"/>
  <c r="M233" i="37"/>
  <c r="I233" i="37"/>
  <c r="G233" i="37"/>
  <c r="Q231" i="37"/>
  <c r="M231" i="37"/>
  <c r="O231" i="37"/>
  <c r="K231" i="37"/>
  <c r="G231" i="37"/>
  <c r="I231" i="37"/>
  <c r="Q229" i="37"/>
  <c r="O229" i="37"/>
  <c r="K229" i="37"/>
  <c r="M229" i="37"/>
  <c r="I229" i="37"/>
  <c r="G229" i="37"/>
  <c r="Q227" i="37"/>
  <c r="O227" i="37"/>
  <c r="M227" i="37"/>
  <c r="K227" i="37"/>
  <c r="I227" i="37"/>
  <c r="G227" i="37"/>
  <c r="Q225" i="37"/>
  <c r="O225" i="37"/>
  <c r="K225" i="37"/>
  <c r="M225" i="37"/>
  <c r="I225" i="37"/>
  <c r="G225" i="37"/>
  <c r="Q223" i="37"/>
  <c r="M223" i="37"/>
  <c r="K223" i="37"/>
  <c r="O223" i="37"/>
  <c r="G223" i="37"/>
  <c r="I223" i="37"/>
  <c r="Q221" i="37"/>
  <c r="O221" i="37"/>
  <c r="M221" i="37"/>
  <c r="K221" i="37"/>
  <c r="I221" i="37"/>
  <c r="G221" i="37"/>
  <c r="Q219" i="37"/>
  <c r="O219" i="37"/>
  <c r="K219" i="37"/>
  <c r="M219" i="37"/>
  <c r="I219" i="37"/>
  <c r="G219" i="37"/>
  <c r="Q217" i="37"/>
  <c r="O217" i="37"/>
  <c r="K217" i="37"/>
  <c r="M217" i="37"/>
  <c r="I217" i="37"/>
  <c r="G217" i="37"/>
  <c r="Q215" i="37"/>
  <c r="M215" i="37"/>
  <c r="O215" i="37"/>
  <c r="K215" i="37"/>
  <c r="G215" i="37"/>
  <c r="I215" i="37"/>
  <c r="Q213" i="37"/>
  <c r="O213" i="37"/>
  <c r="K213" i="37"/>
  <c r="M213" i="37"/>
  <c r="I213" i="37"/>
  <c r="G213" i="37"/>
  <c r="Q211" i="37"/>
  <c r="O211" i="37"/>
  <c r="M211" i="37"/>
  <c r="K211" i="37"/>
  <c r="I211" i="37"/>
  <c r="G211" i="37"/>
  <c r="Q209" i="37"/>
  <c r="O209" i="37"/>
  <c r="K209" i="37"/>
  <c r="M209" i="37"/>
  <c r="I209" i="37"/>
  <c r="G209" i="37"/>
  <c r="Q207" i="37"/>
  <c r="M207" i="37"/>
  <c r="K207" i="37"/>
  <c r="O207" i="37"/>
  <c r="G207" i="37"/>
  <c r="I207" i="37"/>
  <c r="Q205" i="37"/>
  <c r="O205" i="37"/>
  <c r="M205" i="37"/>
  <c r="K205" i="37"/>
  <c r="I205" i="37"/>
  <c r="G205" i="37"/>
  <c r="Q203" i="37"/>
  <c r="O203" i="37"/>
  <c r="K203" i="37"/>
  <c r="M203" i="37"/>
  <c r="I203" i="37"/>
  <c r="G203" i="37"/>
  <c r="Q201" i="37"/>
  <c r="O201" i="37"/>
  <c r="K201" i="37"/>
  <c r="M201" i="37"/>
  <c r="I201" i="37"/>
  <c r="G201" i="37"/>
  <c r="Q199" i="37"/>
  <c r="M199" i="37"/>
  <c r="O199" i="37"/>
  <c r="K199" i="37"/>
  <c r="G199" i="37"/>
  <c r="I199" i="37"/>
  <c r="Q197" i="37"/>
  <c r="O197" i="37"/>
  <c r="K197" i="37"/>
  <c r="M197" i="37"/>
  <c r="I197" i="37"/>
  <c r="G197" i="37"/>
  <c r="Q195" i="37"/>
  <c r="O195" i="37"/>
  <c r="M195" i="37"/>
  <c r="K195" i="37"/>
  <c r="I195" i="37"/>
  <c r="G195" i="37"/>
  <c r="Q193" i="37"/>
  <c r="O193" i="37"/>
  <c r="K193" i="37"/>
  <c r="M193" i="37"/>
  <c r="I193" i="37"/>
  <c r="G193" i="37"/>
  <c r="Q191" i="37"/>
  <c r="M191" i="37"/>
  <c r="K191" i="37"/>
  <c r="O191" i="37"/>
  <c r="G191" i="37"/>
  <c r="I191" i="37"/>
  <c r="Q189" i="37"/>
  <c r="O189" i="37"/>
  <c r="M189" i="37"/>
  <c r="K189" i="37"/>
  <c r="I189" i="37"/>
  <c r="G189" i="37"/>
  <c r="Q187" i="37"/>
  <c r="O187" i="37"/>
  <c r="K187" i="37"/>
  <c r="M187" i="37"/>
  <c r="I187" i="37"/>
  <c r="G187" i="37"/>
  <c r="O185" i="37"/>
  <c r="Q185" i="37"/>
  <c r="K185" i="37"/>
  <c r="M185" i="37"/>
  <c r="I185" i="37"/>
  <c r="G185" i="37"/>
  <c r="Q183" i="37"/>
  <c r="O183" i="37"/>
  <c r="M183" i="37"/>
  <c r="K183" i="37"/>
  <c r="G183" i="37"/>
  <c r="I183" i="37"/>
  <c r="O181" i="37"/>
  <c r="Q181" i="37"/>
  <c r="K181" i="37"/>
  <c r="M181" i="37"/>
  <c r="I181" i="37"/>
  <c r="G181" i="37"/>
  <c r="Q179" i="37"/>
  <c r="O179" i="37"/>
  <c r="M179" i="37"/>
  <c r="K179" i="37"/>
  <c r="I179" i="37"/>
  <c r="G179" i="37"/>
  <c r="O177" i="37"/>
  <c r="Q177" i="37"/>
  <c r="K177" i="37"/>
  <c r="M177" i="37"/>
  <c r="I177" i="37"/>
  <c r="G177" i="37"/>
  <c r="Q175" i="37"/>
  <c r="O175" i="37"/>
  <c r="M175" i="37"/>
  <c r="K175" i="37"/>
  <c r="G175" i="37"/>
  <c r="I175" i="37"/>
  <c r="O173" i="37"/>
  <c r="Q173" i="37"/>
  <c r="M173" i="37"/>
  <c r="K173" i="37"/>
  <c r="I173" i="37"/>
  <c r="G173" i="37"/>
  <c r="Q171" i="37"/>
  <c r="O171" i="37"/>
  <c r="K171" i="37"/>
  <c r="M171" i="37"/>
  <c r="I171" i="37"/>
  <c r="G171" i="37"/>
  <c r="O169" i="37"/>
  <c r="Q169" i="37"/>
  <c r="K169" i="37"/>
  <c r="M169" i="37"/>
  <c r="I169" i="37"/>
  <c r="G169" i="37"/>
  <c r="Q167" i="37"/>
  <c r="O167" i="37"/>
  <c r="M167" i="37"/>
  <c r="K167" i="37"/>
  <c r="G167" i="37"/>
  <c r="I167" i="37"/>
  <c r="O165" i="37"/>
  <c r="Q165" i="37"/>
  <c r="K165" i="37"/>
  <c r="M165" i="37"/>
  <c r="I165" i="37"/>
  <c r="G165" i="37"/>
  <c r="Q163" i="37"/>
  <c r="M163" i="37"/>
  <c r="K163" i="37"/>
  <c r="O163" i="37"/>
  <c r="I163" i="37"/>
  <c r="G163" i="37"/>
  <c r="O161" i="37"/>
  <c r="Q161" i="37"/>
  <c r="K161" i="37"/>
  <c r="I161" i="37"/>
  <c r="M161" i="37"/>
  <c r="G161" i="37"/>
  <c r="Q159" i="37"/>
  <c r="O159" i="37"/>
  <c r="I159" i="37"/>
  <c r="M159" i="37"/>
  <c r="K159" i="37"/>
  <c r="G159" i="37"/>
  <c r="O157" i="37"/>
  <c r="Q157" i="37"/>
  <c r="M157" i="37"/>
  <c r="K157" i="37"/>
  <c r="I157" i="37"/>
  <c r="G157" i="37"/>
  <c r="Q155" i="37"/>
  <c r="O155" i="37"/>
  <c r="I155" i="37"/>
  <c r="K155" i="37"/>
  <c r="M155" i="37"/>
  <c r="G155" i="37"/>
  <c r="O153" i="37"/>
  <c r="Q153" i="37"/>
  <c r="K153" i="37"/>
  <c r="M153" i="37"/>
  <c r="I153" i="37"/>
  <c r="G153" i="37"/>
  <c r="Q151" i="37"/>
  <c r="O151" i="37"/>
  <c r="M151" i="37"/>
  <c r="I151" i="37"/>
  <c r="K151" i="37"/>
  <c r="G151" i="37"/>
  <c r="O149" i="37"/>
  <c r="Q149" i="37"/>
  <c r="K149" i="37"/>
  <c r="M149" i="37"/>
  <c r="I149" i="37"/>
  <c r="G149" i="37"/>
  <c r="Q147" i="37"/>
  <c r="I147" i="37"/>
  <c r="M147" i="37"/>
  <c r="O147" i="37"/>
  <c r="K147" i="37"/>
  <c r="G147" i="37"/>
  <c r="O145" i="37"/>
  <c r="Q145" i="37"/>
  <c r="K145" i="37"/>
  <c r="I145" i="37"/>
  <c r="M145" i="37"/>
  <c r="G145" i="37"/>
  <c r="Q143" i="37"/>
  <c r="M143" i="37"/>
  <c r="O143" i="37"/>
  <c r="I143" i="37"/>
  <c r="K143" i="37"/>
  <c r="G143" i="37"/>
  <c r="O141" i="37"/>
  <c r="Q141" i="37"/>
  <c r="K141" i="37"/>
  <c r="M141" i="37"/>
  <c r="I141" i="37"/>
  <c r="G141" i="37"/>
  <c r="Q139" i="37"/>
  <c r="O139" i="37"/>
  <c r="M139" i="37"/>
  <c r="I139" i="37"/>
  <c r="K139" i="37"/>
  <c r="G139" i="37"/>
  <c r="O137" i="37"/>
  <c r="Q137" i="37"/>
  <c r="K137" i="37"/>
  <c r="I137" i="37"/>
  <c r="M137" i="37"/>
  <c r="G137" i="37"/>
  <c r="Q135" i="37"/>
  <c r="O135" i="37"/>
  <c r="M135" i="37"/>
  <c r="I135" i="37"/>
  <c r="K135" i="37"/>
  <c r="G135" i="37"/>
  <c r="O133" i="37"/>
  <c r="Q133" i="37"/>
  <c r="K133" i="37"/>
  <c r="M133" i="37"/>
  <c r="I133" i="37"/>
  <c r="G133" i="37"/>
  <c r="Q131" i="37"/>
  <c r="M131" i="37"/>
  <c r="I131" i="37"/>
  <c r="O131" i="37"/>
  <c r="K131" i="37"/>
  <c r="G131" i="37"/>
  <c r="O129" i="37"/>
  <c r="Q129" i="37"/>
  <c r="K129" i="37"/>
  <c r="I129" i="37"/>
  <c r="M129" i="37"/>
  <c r="G129" i="37"/>
  <c r="Q127" i="37"/>
  <c r="M127" i="37"/>
  <c r="O127" i="37"/>
  <c r="I127" i="37"/>
  <c r="K127" i="37"/>
  <c r="G127" i="37"/>
  <c r="O125" i="37"/>
  <c r="Q125" i="37"/>
  <c r="K125" i="37"/>
  <c r="M125" i="37"/>
  <c r="I125" i="37"/>
  <c r="G125" i="37"/>
  <c r="Q123" i="37"/>
  <c r="O123" i="37"/>
  <c r="M123" i="37"/>
  <c r="I123" i="37"/>
  <c r="K123" i="37"/>
  <c r="G123" i="37"/>
  <c r="O121" i="37"/>
  <c r="Q121" i="37"/>
  <c r="K121" i="37"/>
  <c r="I121" i="37"/>
  <c r="M121" i="37"/>
  <c r="G121" i="37"/>
  <c r="Q119" i="37"/>
  <c r="O119" i="37"/>
  <c r="M119" i="37"/>
  <c r="I119" i="37"/>
  <c r="K119" i="37"/>
  <c r="G119" i="37"/>
  <c r="O117" i="37"/>
  <c r="Q117" i="37"/>
  <c r="K117" i="37"/>
  <c r="M117" i="37"/>
  <c r="I117" i="37"/>
  <c r="G117" i="37"/>
  <c r="Q115" i="37"/>
  <c r="M115" i="37"/>
  <c r="O115" i="37"/>
  <c r="I115" i="37"/>
  <c r="K115" i="37"/>
  <c r="G115" i="37"/>
  <c r="O113" i="37"/>
  <c r="Q113" i="37"/>
  <c r="K113" i="37"/>
  <c r="I113" i="37"/>
  <c r="M113" i="37"/>
  <c r="G113" i="37"/>
  <c r="Q111" i="37"/>
  <c r="M111" i="37"/>
  <c r="O111" i="37"/>
  <c r="I111" i="37"/>
  <c r="K111" i="37"/>
  <c r="G111" i="37"/>
  <c r="O109" i="37"/>
  <c r="Q109" i="37"/>
  <c r="K109" i="37"/>
  <c r="M109" i="37"/>
  <c r="I109" i="37"/>
  <c r="G109" i="37"/>
  <c r="Q107" i="37"/>
  <c r="O107" i="37"/>
  <c r="M107" i="37"/>
  <c r="I107" i="37"/>
  <c r="K107" i="37"/>
  <c r="G107" i="37"/>
  <c r="O105" i="37"/>
  <c r="Q105" i="37"/>
  <c r="K105" i="37"/>
  <c r="I105" i="37"/>
  <c r="M105" i="37"/>
  <c r="G105" i="37"/>
  <c r="Q103" i="37"/>
  <c r="O103" i="37"/>
  <c r="M103" i="37"/>
  <c r="I103" i="37"/>
  <c r="K103" i="37"/>
  <c r="G103" i="37"/>
  <c r="O101" i="37"/>
  <c r="Q101" i="37"/>
  <c r="K101" i="37"/>
  <c r="M101" i="37"/>
  <c r="I101" i="37"/>
  <c r="G101" i="37"/>
  <c r="Q99" i="37"/>
  <c r="M99" i="37"/>
  <c r="I99" i="37"/>
  <c r="K99" i="37"/>
  <c r="O99" i="37"/>
  <c r="G99" i="37"/>
  <c r="O97" i="37"/>
  <c r="Q97" i="37"/>
  <c r="K97" i="37"/>
  <c r="I97" i="37"/>
  <c r="M97" i="37"/>
  <c r="G97" i="37"/>
  <c r="Q95" i="37"/>
  <c r="M95" i="37"/>
  <c r="O95" i="37"/>
  <c r="I95" i="37"/>
  <c r="K95" i="37"/>
  <c r="G95" i="37"/>
  <c r="O93" i="37"/>
  <c r="Q93" i="37"/>
  <c r="K93" i="37"/>
  <c r="M93" i="37"/>
  <c r="I93" i="37"/>
  <c r="G93" i="37"/>
  <c r="Q91" i="37"/>
  <c r="O91" i="37"/>
  <c r="M91" i="37"/>
  <c r="I91" i="37"/>
  <c r="K91" i="37"/>
  <c r="G91" i="37"/>
  <c r="O89" i="37"/>
  <c r="Q89" i="37"/>
  <c r="K89" i="37"/>
  <c r="I89" i="37"/>
  <c r="M89" i="37"/>
  <c r="G89" i="37"/>
  <c r="Q87" i="37"/>
  <c r="O87" i="37"/>
  <c r="M87" i="37"/>
  <c r="I87" i="37"/>
  <c r="K87" i="37"/>
  <c r="G87" i="37"/>
  <c r="Q85" i="37"/>
  <c r="O85" i="37"/>
  <c r="K85" i="37"/>
  <c r="M85" i="37"/>
  <c r="I85" i="37"/>
  <c r="G85" i="37"/>
  <c r="Q83" i="37"/>
  <c r="M83" i="37"/>
  <c r="I83" i="37"/>
  <c r="O83" i="37"/>
  <c r="K83" i="37"/>
  <c r="G83" i="37"/>
  <c r="Q81" i="37"/>
  <c r="O81" i="37"/>
  <c r="K81" i="37"/>
  <c r="I81" i="37"/>
  <c r="M81" i="37"/>
  <c r="G81" i="37"/>
  <c r="Q79" i="37"/>
  <c r="M79" i="37"/>
  <c r="O79" i="37"/>
  <c r="I79" i="37"/>
  <c r="K79" i="37"/>
  <c r="G79" i="37"/>
  <c r="Q77" i="37"/>
  <c r="O77" i="37"/>
  <c r="K77" i="37"/>
  <c r="M77" i="37"/>
  <c r="I77" i="37"/>
  <c r="G77" i="37"/>
  <c r="Q75" i="37"/>
  <c r="O75" i="37"/>
  <c r="M75" i="37"/>
  <c r="I75" i="37"/>
  <c r="K75" i="37"/>
  <c r="G75" i="37"/>
  <c r="Q73" i="37"/>
  <c r="O73" i="37"/>
  <c r="M73" i="37"/>
  <c r="K73" i="37"/>
  <c r="I73" i="37"/>
  <c r="G73" i="37"/>
  <c r="Q71" i="37"/>
  <c r="O71" i="37"/>
  <c r="M71" i="37"/>
  <c r="I71" i="37"/>
  <c r="K71" i="37"/>
  <c r="G71" i="37"/>
  <c r="Q69" i="37"/>
  <c r="O69" i="37"/>
  <c r="K69" i="37"/>
  <c r="I69" i="37"/>
  <c r="M69" i="37"/>
  <c r="G69" i="37"/>
  <c r="Q67" i="37"/>
  <c r="O67" i="37"/>
  <c r="M67" i="37"/>
  <c r="I67" i="37"/>
  <c r="K67" i="37"/>
  <c r="G67" i="37"/>
  <c r="Q65" i="37"/>
  <c r="O65" i="37"/>
  <c r="K65" i="37"/>
  <c r="M65" i="37"/>
  <c r="I65" i="37"/>
  <c r="G65" i="37"/>
  <c r="Q63" i="37"/>
  <c r="O63" i="37"/>
  <c r="M63" i="37"/>
  <c r="I63" i="37"/>
  <c r="K63" i="37"/>
  <c r="G63" i="37"/>
  <c r="Q61" i="37"/>
  <c r="O61" i="37"/>
  <c r="K61" i="37"/>
  <c r="M61" i="37"/>
  <c r="I61" i="37"/>
  <c r="G61" i="37"/>
  <c r="Q59" i="37"/>
  <c r="O59" i="37"/>
  <c r="M59" i="37"/>
  <c r="I59" i="37"/>
  <c r="K59" i="37"/>
  <c r="G59" i="37"/>
  <c r="Q57" i="37"/>
  <c r="O57" i="37"/>
  <c r="M57" i="37"/>
  <c r="K57" i="37"/>
  <c r="I57" i="37"/>
  <c r="G57" i="37"/>
  <c r="Q55" i="37"/>
  <c r="O55" i="37"/>
  <c r="M55" i="37"/>
  <c r="I55" i="37"/>
  <c r="K55" i="37"/>
  <c r="G55" i="37"/>
  <c r="Q53" i="37"/>
  <c r="O53" i="37"/>
  <c r="K53" i="37"/>
  <c r="I53" i="37"/>
  <c r="M53" i="37"/>
  <c r="G53" i="37"/>
  <c r="Q51" i="37"/>
  <c r="O51" i="37"/>
  <c r="M51" i="37"/>
  <c r="I51" i="37"/>
  <c r="K51" i="37"/>
  <c r="G51" i="37"/>
  <c r="Q49" i="37"/>
  <c r="O49" i="37"/>
  <c r="K49" i="37"/>
  <c r="M49" i="37"/>
  <c r="I49" i="37"/>
  <c r="G49" i="37"/>
  <c r="Q47" i="37"/>
  <c r="O47" i="37"/>
  <c r="M47" i="37"/>
  <c r="I47" i="37"/>
  <c r="K47" i="37"/>
  <c r="G47" i="37"/>
  <c r="Q45" i="37"/>
  <c r="O45" i="37"/>
  <c r="K45" i="37"/>
  <c r="M45" i="37"/>
  <c r="I45" i="37"/>
  <c r="G45" i="37"/>
  <c r="Q43" i="37"/>
  <c r="O43" i="37"/>
  <c r="M43" i="37"/>
  <c r="I43" i="37"/>
  <c r="K43" i="37"/>
  <c r="G43" i="37"/>
  <c r="Q41" i="37"/>
  <c r="O41" i="37"/>
  <c r="M41" i="37"/>
  <c r="K41" i="37"/>
  <c r="I41" i="37"/>
  <c r="G41" i="37"/>
  <c r="Q39" i="37"/>
  <c r="O39" i="37"/>
  <c r="M39" i="37"/>
  <c r="I39" i="37"/>
  <c r="K39" i="37"/>
  <c r="G39" i="37"/>
  <c r="Q37" i="37"/>
  <c r="O37" i="37"/>
  <c r="K37" i="37"/>
  <c r="I37" i="37"/>
  <c r="M37" i="37"/>
  <c r="G37" i="37"/>
  <c r="Q35" i="37"/>
  <c r="O35" i="37"/>
  <c r="M35" i="37"/>
  <c r="I35" i="37"/>
  <c r="K35" i="37"/>
  <c r="G35" i="37"/>
  <c r="Q33" i="37"/>
  <c r="O33" i="37"/>
  <c r="K33" i="37"/>
  <c r="M33" i="37"/>
  <c r="I33" i="37"/>
  <c r="G33" i="37"/>
  <c r="Q31" i="37"/>
  <c r="O31" i="37"/>
  <c r="M31" i="37"/>
  <c r="I31" i="37"/>
  <c r="K31" i="37"/>
  <c r="G31" i="37"/>
  <c r="Q29" i="37"/>
  <c r="O29" i="37"/>
  <c r="K29" i="37"/>
  <c r="M29" i="37"/>
  <c r="I29" i="37"/>
  <c r="G29" i="37"/>
  <c r="Q27" i="37"/>
  <c r="O27" i="37"/>
  <c r="M27" i="37"/>
  <c r="I27" i="37"/>
  <c r="K27" i="37"/>
  <c r="G27" i="37"/>
  <c r="Q25" i="37"/>
  <c r="O25" i="37"/>
  <c r="M25" i="37"/>
  <c r="K25" i="37"/>
  <c r="I25" i="37"/>
  <c r="G25" i="37"/>
  <c r="Q23" i="37"/>
  <c r="O23" i="37"/>
  <c r="M23" i="37"/>
  <c r="I23" i="37"/>
  <c r="K23" i="37"/>
  <c r="G23" i="37"/>
  <c r="Q21" i="37"/>
  <c r="O21" i="37"/>
  <c r="K21" i="37"/>
  <c r="I21" i="37"/>
  <c r="M21" i="37"/>
  <c r="G21" i="37"/>
  <c r="Q19" i="37"/>
  <c r="O19" i="37"/>
  <c r="M19" i="37"/>
  <c r="I19" i="37"/>
  <c r="K19" i="37"/>
  <c r="G19" i="37"/>
  <c r="Q17" i="37"/>
  <c r="O17" i="37"/>
  <c r="K17" i="37"/>
  <c r="M17" i="37"/>
  <c r="I17" i="37"/>
  <c r="G17" i="37"/>
  <c r="Q15" i="37"/>
  <c r="O15" i="37"/>
  <c r="M15" i="37"/>
  <c r="I15" i="37"/>
  <c r="K15" i="37"/>
  <c r="G15" i="37"/>
  <c r="Q13" i="37"/>
  <c r="O13" i="37"/>
  <c r="K13" i="37"/>
  <c r="M13" i="37"/>
  <c r="I13" i="37"/>
  <c r="G13" i="37"/>
  <c r="Q11" i="37"/>
  <c r="O11" i="37"/>
  <c r="M11" i="37"/>
  <c r="I11" i="37"/>
  <c r="K11" i="37"/>
  <c r="G11" i="37"/>
  <c r="Q9" i="37"/>
  <c r="O9" i="37"/>
  <c r="M9" i="37"/>
  <c r="K9" i="37"/>
  <c r="I9" i="37"/>
  <c r="G9" i="37"/>
  <c r="Q267" i="10"/>
  <c r="O267" i="10"/>
  <c r="M267" i="10"/>
  <c r="K267" i="10"/>
  <c r="I267" i="10"/>
  <c r="G267" i="10"/>
  <c r="Q265" i="10"/>
  <c r="O265" i="10"/>
  <c r="M265" i="10"/>
  <c r="K265" i="10"/>
  <c r="I265" i="10"/>
  <c r="G265" i="10"/>
  <c r="Q263" i="10"/>
  <c r="O263" i="10"/>
  <c r="M263" i="10"/>
  <c r="K263" i="10"/>
  <c r="I263" i="10"/>
  <c r="G263" i="10"/>
  <c r="Q261" i="10"/>
  <c r="O261" i="10"/>
  <c r="M261" i="10"/>
  <c r="K261" i="10"/>
  <c r="I261" i="10"/>
  <c r="G261" i="10"/>
  <c r="Q259" i="10"/>
  <c r="O259" i="10"/>
  <c r="M259" i="10"/>
  <c r="K259" i="10"/>
  <c r="I259" i="10"/>
  <c r="G259" i="10"/>
  <c r="Q257" i="10"/>
  <c r="O257" i="10"/>
  <c r="M257" i="10"/>
  <c r="K257" i="10"/>
  <c r="I257" i="10"/>
  <c r="G257" i="10"/>
  <c r="O255" i="10"/>
  <c r="Q255" i="10"/>
  <c r="M255" i="10"/>
  <c r="K255" i="10"/>
  <c r="I255" i="10"/>
  <c r="G255" i="10"/>
  <c r="Q253" i="10"/>
  <c r="O253" i="10"/>
  <c r="K253" i="10"/>
  <c r="M253" i="10"/>
  <c r="I253" i="10"/>
  <c r="G253" i="10"/>
  <c r="O251" i="10"/>
  <c r="Q251" i="10"/>
  <c r="M251" i="10"/>
  <c r="K251" i="10"/>
  <c r="I251" i="10"/>
  <c r="G251" i="10"/>
  <c r="Q249" i="10"/>
  <c r="O249" i="10"/>
  <c r="M249" i="10"/>
  <c r="K249" i="10"/>
  <c r="I249" i="10"/>
  <c r="G249" i="10"/>
  <c r="O247" i="10"/>
  <c r="Q247" i="10"/>
  <c r="M247" i="10"/>
  <c r="K247" i="10"/>
  <c r="I247" i="10"/>
  <c r="G247" i="10"/>
  <c r="Q245" i="10"/>
  <c r="O245" i="10"/>
  <c r="K245" i="10"/>
  <c r="M245" i="10"/>
  <c r="I245" i="10"/>
  <c r="G245" i="10"/>
  <c r="O243" i="10"/>
  <c r="Q243" i="10"/>
  <c r="M243" i="10"/>
  <c r="K243" i="10"/>
  <c r="I243" i="10"/>
  <c r="G243" i="10"/>
  <c r="Q241" i="10"/>
  <c r="O241" i="10"/>
  <c r="M241" i="10"/>
  <c r="K241" i="10"/>
  <c r="I241" i="10"/>
  <c r="G241" i="10"/>
  <c r="Q239" i="10"/>
  <c r="O239" i="10"/>
  <c r="M239" i="10"/>
  <c r="K239" i="10"/>
  <c r="I239" i="10"/>
  <c r="G239" i="10"/>
  <c r="Q237" i="10"/>
  <c r="O237" i="10"/>
  <c r="K237" i="10"/>
  <c r="M237" i="10"/>
  <c r="I237" i="10"/>
  <c r="G237" i="10"/>
  <c r="Q235" i="10"/>
  <c r="O235" i="10"/>
  <c r="M235" i="10"/>
  <c r="K235" i="10"/>
  <c r="I235" i="10"/>
  <c r="G235" i="10"/>
  <c r="Q233" i="10"/>
  <c r="O233" i="10"/>
  <c r="M233" i="10"/>
  <c r="K233" i="10"/>
  <c r="I233" i="10"/>
  <c r="G233" i="10"/>
  <c r="Q231" i="10"/>
  <c r="O231" i="10"/>
  <c r="M231" i="10"/>
  <c r="K231" i="10"/>
  <c r="I231" i="10"/>
  <c r="G231" i="10"/>
  <c r="Q229" i="10"/>
  <c r="O229" i="10"/>
  <c r="K229" i="10"/>
  <c r="M229" i="10"/>
  <c r="I229" i="10"/>
  <c r="G229" i="10"/>
  <c r="Q227" i="10"/>
  <c r="O227" i="10"/>
  <c r="M227" i="10"/>
  <c r="K227" i="10"/>
  <c r="I227" i="10"/>
  <c r="G227" i="10"/>
  <c r="Q225" i="10"/>
  <c r="O225" i="10"/>
  <c r="M225" i="10"/>
  <c r="K225" i="10"/>
  <c r="I225" i="10"/>
  <c r="G225" i="10"/>
  <c r="Q223" i="10"/>
  <c r="O223" i="10"/>
  <c r="M223" i="10"/>
  <c r="K223" i="10"/>
  <c r="I223" i="10"/>
  <c r="G223" i="10"/>
  <c r="Q221" i="10"/>
  <c r="O221" i="10"/>
  <c r="K221" i="10"/>
  <c r="M221" i="10"/>
  <c r="I221" i="10"/>
  <c r="G221" i="10"/>
  <c r="Q219" i="10"/>
  <c r="O219" i="10"/>
  <c r="M219" i="10"/>
  <c r="K219" i="10"/>
  <c r="I219" i="10"/>
  <c r="G219" i="10"/>
  <c r="Q217" i="10"/>
  <c r="O217" i="10"/>
  <c r="M217" i="10"/>
  <c r="K217" i="10"/>
  <c r="I217" i="10"/>
  <c r="G217" i="10"/>
  <c r="Q215" i="10"/>
  <c r="O215" i="10"/>
  <c r="M215" i="10"/>
  <c r="K215" i="10"/>
  <c r="I215" i="10"/>
  <c r="G215" i="10"/>
  <c r="Q213" i="10"/>
  <c r="O213" i="10"/>
  <c r="K213" i="10"/>
  <c r="M213" i="10"/>
  <c r="I213" i="10"/>
  <c r="G213" i="10"/>
  <c r="Q211" i="10"/>
  <c r="O211" i="10"/>
  <c r="M211" i="10"/>
  <c r="K211" i="10"/>
  <c r="I211" i="10"/>
  <c r="G211" i="10"/>
  <c r="Q209" i="10"/>
  <c r="O209" i="10"/>
  <c r="M209" i="10"/>
  <c r="K209" i="10"/>
  <c r="I209" i="10"/>
  <c r="G209" i="10"/>
  <c r="Q207" i="10"/>
  <c r="O207" i="10"/>
  <c r="M207" i="10"/>
  <c r="K207" i="10"/>
  <c r="I207" i="10"/>
  <c r="G207" i="10"/>
  <c r="Q205" i="10"/>
  <c r="O205" i="10"/>
  <c r="K205" i="10"/>
  <c r="M205" i="10"/>
  <c r="I205" i="10"/>
  <c r="G205" i="10"/>
  <c r="Q203" i="10"/>
  <c r="O203" i="10"/>
  <c r="M203" i="10"/>
  <c r="K203" i="10"/>
  <c r="I203" i="10"/>
  <c r="G203" i="10"/>
  <c r="Q201" i="10"/>
  <c r="O201" i="10"/>
  <c r="M201" i="10"/>
  <c r="K201" i="10"/>
  <c r="I201" i="10"/>
  <c r="G201" i="10"/>
  <c r="Q199" i="10"/>
  <c r="O199" i="10"/>
  <c r="M199" i="10"/>
  <c r="K199" i="10"/>
  <c r="I199" i="10"/>
  <c r="G199" i="10"/>
  <c r="Q197" i="10"/>
  <c r="O197" i="10"/>
  <c r="K197" i="10"/>
  <c r="M197" i="10"/>
  <c r="I197" i="10"/>
  <c r="G197" i="10"/>
  <c r="Q195" i="10"/>
  <c r="O195" i="10"/>
  <c r="M195" i="10"/>
  <c r="K195" i="10"/>
  <c r="I195" i="10"/>
  <c r="G195" i="10"/>
  <c r="Q193" i="10"/>
  <c r="O193" i="10"/>
  <c r="M193" i="10"/>
  <c r="K193" i="10"/>
  <c r="I193" i="10"/>
  <c r="G193" i="10"/>
  <c r="Q191" i="10"/>
  <c r="O191" i="10"/>
  <c r="M191" i="10"/>
  <c r="K191" i="10"/>
  <c r="I191" i="10"/>
  <c r="G191" i="10"/>
  <c r="Q189" i="10"/>
  <c r="O189" i="10"/>
  <c r="K189" i="10"/>
  <c r="M189" i="10"/>
  <c r="I189" i="10"/>
  <c r="G189" i="10"/>
  <c r="Q187" i="10"/>
  <c r="O187" i="10"/>
  <c r="M187" i="10"/>
  <c r="K187" i="10"/>
  <c r="I187" i="10"/>
  <c r="G187" i="10"/>
  <c r="Q185" i="10"/>
  <c r="O185" i="10"/>
  <c r="M185" i="10"/>
  <c r="K185" i="10"/>
  <c r="I185" i="10"/>
  <c r="G185" i="10"/>
  <c r="Q183" i="10"/>
  <c r="O183" i="10"/>
  <c r="M183" i="10"/>
  <c r="K183" i="10"/>
  <c r="I183" i="10"/>
  <c r="G183" i="10"/>
  <c r="Q181" i="10"/>
  <c r="O181" i="10"/>
  <c r="K181" i="10"/>
  <c r="M181" i="10"/>
  <c r="I181" i="10"/>
  <c r="G181" i="10"/>
  <c r="Q179" i="10"/>
  <c r="O179" i="10"/>
  <c r="M179" i="10"/>
  <c r="K179" i="10"/>
  <c r="I179" i="10"/>
  <c r="G179" i="10"/>
  <c r="Q177" i="10"/>
  <c r="O177" i="10"/>
  <c r="M177" i="10"/>
  <c r="K177" i="10"/>
  <c r="I177" i="10"/>
  <c r="G177" i="10"/>
  <c r="Q173" i="10"/>
  <c r="O173" i="10"/>
  <c r="K173" i="10"/>
  <c r="M173" i="10"/>
  <c r="I173" i="10"/>
  <c r="G173" i="10"/>
  <c r="Q171" i="10"/>
  <c r="O171" i="10"/>
  <c r="M171" i="10"/>
  <c r="K171" i="10"/>
  <c r="I171" i="10"/>
  <c r="G171" i="10"/>
  <c r="Q169" i="10"/>
  <c r="O169" i="10"/>
  <c r="M169" i="10"/>
  <c r="K169" i="10"/>
  <c r="I169" i="10"/>
  <c r="G169" i="10"/>
  <c r="Q167" i="10"/>
  <c r="O167" i="10"/>
  <c r="M167" i="10"/>
  <c r="K167" i="10"/>
  <c r="I167" i="10"/>
  <c r="G167" i="10"/>
  <c r="Q165" i="10"/>
  <c r="O165" i="10"/>
  <c r="K165" i="10"/>
  <c r="M165" i="10"/>
  <c r="I165" i="10"/>
  <c r="G165" i="10"/>
  <c r="Q163" i="10"/>
  <c r="O163" i="10"/>
  <c r="M163" i="10"/>
  <c r="K163" i="10"/>
  <c r="I163" i="10"/>
  <c r="G163" i="10"/>
  <c r="Q161" i="10"/>
  <c r="O161" i="10"/>
  <c r="M161" i="10"/>
  <c r="K161" i="10"/>
  <c r="I161" i="10"/>
  <c r="G161" i="10"/>
  <c r="Q159" i="10"/>
  <c r="O159" i="10"/>
  <c r="M159" i="10"/>
  <c r="K159" i="10"/>
  <c r="I159" i="10"/>
  <c r="G159" i="10"/>
  <c r="Q157" i="10"/>
  <c r="O157" i="10"/>
  <c r="K157" i="10"/>
  <c r="M157" i="10"/>
  <c r="I157" i="10"/>
  <c r="G157" i="10"/>
  <c r="Q155" i="10"/>
  <c r="O155" i="10"/>
  <c r="M155" i="10"/>
  <c r="K155" i="10"/>
  <c r="I155" i="10"/>
  <c r="G155" i="10"/>
  <c r="Q153" i="10"/>
  <c r="O153" i="10"/>
  <c r="M153" i="10"/>
  <c r="K153" i="10"/>
  <c r="I153" i="10"/>
  <c r="G153" i="10"/>
  <c r="Q151" i="10"/>
  <c r="O151" i="10"/>
  <c r="M151" i="10"/>
  <c r="K151" i="10"/>
  <c r="I151" i="10"/>
  <c r="G151" i="10"/>
  <c r="Q149" i="10"/>
  <c r="O149" i="10"/>
  <c r="K149" i="10"/>
  <c r="M149" i="10"/>
  <c r="I149" i="10"/>
  <c r="G149" i="10"/>
  <c r="Q147" i="10"/>
  <c r="O147" i="10"/>
  <c r="M147" i="10"/>
  <c r="K147" i="10"/>
  <c r="I147" i="10"/>
  <c r="G147" i="10"/>
  <c r="Q145" i="10"/>
  <c r="O145" i="10"/>
  <c r="M145" i="10"/>
  <c r="K145" i="10"/>
  <c r="I145" i="10"/>
  <c r="G145" i="10"/>
  <c r="Q143" i="10"/>
  <c r="O143" i="10"/>
  <c r="M143" i="10"/>
  <c r="K143" i="10"/>
  <c r="I143" i="10"/>
  <c r="G143" i="10"/>
  <c r="Q141" i="10"/>
  <c r="O141" i="10"/>
  <c r="K141" i="10"/>
  <c r="M141" i="10"/>
  <c r="I141" i="10"/>
  <c r="G141" i="10"/>
  <c r="Q139" i="10"/>
  <c r="O139" i="10"/>
  <c r="M139" i="10"/>
  <c r="K139" i="10"/>
  <c r="I139" i="10"/>
  <c r="G139" i="10"/>
  <c r="Q137" i="10"/>
  <c r="O137" i="10"/>
  <c r="M137" i="10"/>
  <c r="K137" i="10"/>
  <c r="I137" i="10"/>
  <c r="G137" i="10"/>
  <c r="Q135" i="10"/>
  <c r="O135" i="10"/>
  <c r="M135" i="10"/>
  <c r="K135" i="10"/>
  <c r="I135" i="10"/>
  <c r="G135" i="10"/>
  <c r="Q133" i="10"/>
  <c r="O133" i="10"/>
  <c r="K133" i="10"/>
  <c r="M133" i="10"/>
  <c r="I133" i="10"/>
  <c r="G133" i="10"/>
  <c r="Q131" i="10"/>
  <c r="O131" i="10"/>
  <c r="M131" i="10"/>
  <c r="K131" i="10"/>
  <c r="I131" i="10"/>
  <c r="G131" i="10"/>
  <c r="Q129" i="10"/>
  <c r="O129" i="10"/>
  <c r="M129" i="10"/>
  <c r="K129" i="10"/>
  <c r="I129" i="10"/>
  <c r="G129" i="10"/>
  <c r="Q127" i="10"/>
  <c r="O127" i="10"/>
  <c r="M127" i="10"/>
  <c r="K127" i="10"/>
  <c r="I127" i="10"/>
  <c r="G127" i="10"/>
  <c r="Q125" i="10"/>
  <c r="O125" i="10"/>
  <c r="K125" i="10"/>
  <c r="M125" i="10"/>
  <c r="I125" i="10"/>
  <c r="G125" i="10"/>
  <c r="Q123" i="10"/>
  <c r="O123" i="10"/>
  <c r="M123" i="10"/>
  <c r="K123" i="10"/>
  <c r="I123" i="10"/>
  <c r="G123" i="10"/>
  <c r="Q121" i="10"/>
  <c r="O121" i="10"/>
  <c r="M121" i="10"/>
  <c r="K121" i="10"/>
  <c r="I121" i="10"/>
  <c r="G121" i="10"/>
  <c r="Q119" i="10"/>
  <c r="O119" i="10"/>
  <c r="M119" i="10"/>
  <c r="K119" i="10"/>
  <c r="I119" i="10"/>
  <c r="G119" i="10"/>
  <c r="Q117" i="10"/>
  <c r="O117" i="10"/>
  <c r="K117" i="10"/>
  <c r="M117" i="10"/>
  <c r="I117" i="10"/>
  <c r="G117" i="10"/>
  <c r="Q115" i="10"/>
  <c r="O115" i="10"/>
  <c r="M115" i="10"/>
  <c r="K115" i="10"/>
  <c r="I115" i="10"/>
  <c r="G115" i="10"/>
  <c r="Q113" i="10"/>
  <c r="O113" i="10"/>
  <c r="M113" i="10"/>
  <c r="K113" i="10"/>
  <c r="I113" i="10"/>
  <c r="G113" i="10"/>
  <c r="Q111" i="10"/>
  <c r="O111" i="10"/>
  <c r="M111" i="10"/>
  <c r="K111" i="10"/>
  <c r="I111" i="10"/>
  <c r="G111" i="10"/>
  <c r="Q109" i="10"/>
  <c r="O109" i="10"/>
  <c r="K109" i="10"/>
  <c r="M109" i="10"/>
  <c r="I109" i="10"/>
  <c r="G109" i="10"/>
  <c r="Q107" i="10"/>
  <c r="O107" i="10"/>
  <c r="M107" i="10"/>
  <c r="K107" i="10"/>
  <c r="I107" i="10"/>
  <c r="G107" i="10"/>
  <c r="Q105" i="10"/>
  <c r="O105" i="10"/>
  <c r="M105" i="10"/>
  <c r="K105" i="10"/>
  <c r="I105" i="10"/>
  <c r="G105" i="10"/>
  <c r="Q103" i="10"/>
  <c r="O103" i="10"/>
  <c r="M103" i="10"/>
  <c r="K103" i="10"/>
  <c r="I103" i="10"/>
  <c r="G103" i="10"/>
  <c r="Q101" i="10"/>
  <c r="O101" i="10"/>
  <c r="K101" i="10"/>
  <c r="M101" i="10"/>
  <c r="I101" i="10"/>
  <c r="G101" i="10"/>
  <c r="Q99" i="10"/>
  <c r="O99" i="10"/>
  <c r="M99" i="10"/>
  <c r="K99" i="10"/>
  <c r="I99" i="10"/>
  <c r="G99" i="10"/>
  <c r="Q97" i="10"/>
  <c r="O97" i="10"/>
  <c r="M97" i="10"/>
  <c r="K97" i="10"/>
  <c r="I97" i="10"/>
  <c r="G97" i="10"/>
  <c r="Q95" i="10"/>
  <c r="O95" i="10"/>
  <c r="M95" i="10"/>
  <c r="K95" i="10"/>
  <c r="I95" i="10"/>
  <c r="G95" i="10"/>
  <c r="Q93" i="10"/>
  <c r="O93" i="10"/>
  <c r="K93" i="10"/>
  <c r="M93" i="10"/>
  <c r="I93" i="10"/>
  <c r="G93" i="10"/>
  <c r="Q91" i="10"/>
  <c r="O91" i="10"/>
  <c r="M91" i="10"/>
  <c r="K91" i="10"/>
  <c r="I91" i="10"/>
  <c r="G91" i="10"/>
  <c r="Q89" i="10"/>
  <c r="O89" i="10"/>
  <c r="M89" i="10"/>
  <c r="K89" i="10"/>
  <c r="I89" i="10"/>
  <c r="G89" i="10"/>
  <c r="Q87" i="10"/>
  <c r="O87" i="10"/>
  <c r="M87" i="10"/>
  <c r="K87" i="10"/>
  <c r="I87" i="10"/>
  <c r="G87" i="10"/>
  <c r="Q85" i="10"/>
  <c r="O85" i="10"/>
  <c r="K85" i="10"/>
  <c r="M85" i="10"/>
  <c r="I85" i="10"/>
  <c r="G85" i="10"/>
  <c r="Q83" i="10"/>
  <c r="O83" i="10"/>
  <c r="M83" i="10"/>
  <c r="K83" i="10"/>
  <c r="I83" i="10"/>
  <c r="G83" i="10"/>
  <c r="Q81" i="10"/>
  <c r="O81" i="10"/>
  <c r="M81" i="10"/>
  <c r="K81" i="10"/>
  <c r="I81" i="10"/>
  <c r="G81" i="10"/>
  <c r="Q79" i="10"/>
  <c r="O79" i="10"/>
  <c r="M79" i="10"/>
  <c r="K79" i="10"/>
  <c r="I79" i="10"/>
  <c r="G79" i="10"/>
  <c r="Q77" i="10"/>
  <c r="O77" i="10"/>
  <c r="K77" i="10"/>
  <c r="M77" i="10"/>
  <c r="I77" i="10"/>
  <c r="G77" i="10"/>
  <c r="Q75" i="10"/>
  <c r="O75" i="10"/>
  <c r="M75" i="10"/>
  <c r="K75" i="10"/>
  <c r="I75" i="10"/>
  <c r="G75" i="10"/>
  <c r="Q73" i="10"/>
  <c r="O73" i="10"/>
  <c r="M73" i="10"/>
  <c r="K73" i="10"/>
  <c r="I73" i="10"/>
  <c r="G73" i="10"/>
  <c r="Q71" i="10"/>
  <c r="O71" i="10"/>
  <c r="M71" i="10"/>
  <c r="K71" i="10"/>
  <c r="I71" i="10"/>
  <c r="G71" i="10"/>
  <c r="Q69" i="10"/>
  <c r="O69" i="10"/>
  <c r="K69" i="10"/>
  <c r="M69" i="10"/>
  <c r="I69" i="10"/>
  <c r="G69" i="10"/>
  <c r="Q67" i="10"/>
  <c r="O67" i="10"/>
  <c r="M67" i="10"/>
  <c r="K67" i="10"/>
  <c r="I67" i="10"/>
  <c r="G67" i="10"/>
  <c r="Q65" i="10"/>
  <c r="O65" i="10"/>
  <c r="M65" i="10"/>
  <c r="K65" i="10"/>
  <c r="I65" i="10"/>
  <c r="G65" i="10"/>
  <c r="Q63" i="10"/>
  <c r="O63" i="10"/>
  <c r="M63" i="10"/>
  <c r="K63" i="10"/>
  <c r="I63" i="10"/>
  <c r="G63" i="10"/>
  <c r="Q61" i="10"/>
  <c r="O61" i="10"/>
  <c r="M61" i="10"/>
  <c r="K61" i="10"/>
  <c r="I61" i="10"/>
  <c r="G61" i="10"/>
  <c r="Q57" i="10"/>
  <c r="O57" i="10"/>
  <c r="M57" i="10"/>
  <c r="K57" i="10"/>
  <c r="I57" i="10"/>
  <c r="G57" i="10"/>
  <c r="Q55" i="10"/>
  <c r="O55" i="10"/>
  <c r="M55" i="10"/>
  <c r="K55" i="10"/>
  <c r="I55" i="10"/>
  <c r="G55" i="10"/>
  <c r="Q53" i="10"/>
  <c r="O53" i="10"/>
  <c r="M53" i="10"/>
  <c r="K53" i="10"/>
  <c r="I53" i="10"/>
  <c r="G53" i="10"/>
  <c r="Q51" i="10"/>
  <c r="O51" i="10"/>
  <c r="M51" i="10"/>
  <c r="K51" i="10"/>
  <c r="I51" i="10"/>
  <c r="G51" i="10"/>
  <c r="Q49" i="10"/>
  <c r="O49" i="10"/>
  <c r="M49" i="10"/>
  <c r="K49" i="10"/>
  <c r="I49" i="10"/>
  <c r="G49" i="10"/>
  <c r="Q47" i="10"/>
  <c r="O47" i="10"/>
  <c r="M47" i="10"/>
  <c r="K47" i="10"/>
  <c r="I47" i="10"/>
  <c r="G47" i="10"/>
  <c r="Q45" i="10"/>
  <c r="O45" i="10"/>
  <c r="M45" i="10"/>
  <c r="K45" i="10"/>
  <c r="I45" i="10"/>
  <c r="G45" i="10"/>
  <c r="Q43" i="10"/>
  <c r="O43" i="10"/>
  <c r="M43" i="10"/>
  <c r="K43" i="10"/>
  <c r="I43" i="10"/>
  <c r="G43" i="10"/>
  <c r="Q41" i="10"/>
  <c r="O41" i="10"/>
  <c r="M41" i="10"/>
  <c r="K41" i="10"/>
  <c r="I41" i="10"/>
  <c r="G41" i="10"/>
  <c r="Q39" i="10"/>
  <c r="O39" i="10"/>
  <c r="M39" i="10"/>
  <c r="K39" i="10"/>
  <c r="I39" i="10"/>
  <c r="G39" i="10"/>
  <c r="Q37" i="10"/>
  <c r="O37" i="10"/>
  <c r="M37" i="10"/>
  <c r="K37" i="10"/>
  <c r="I37" i="10"/>
  <c r="G37" i="10"/>
  <c r="Q35" i="10"/>
  <c r="O35" i="10"/>
  <c r="M35" i="10"/>
  <c r="K35" i="10"/>
  <c r="I35" i="10"/>
  <c r="G35" i="10"/>
  <c r="Q33" i="10"/>
  <c r="O33" i="10"/>
  <c r="M33" i="10"/>
  <c r="K33" i="10"/>
  <c r="I33" i="10"/>
  <c r="G33" i="10"/>
  <c r="Q31" i="10"/>
  <c r="O31" i="10"/>
  <c r="M31" i="10"/>
  <c r="K31" i="10"/>
  <c r="I31" i="10"/>
  <c r="G31" i="10"/>
  <c r="Q29" i="10"/>
  <c r="O29" i="10"/>
  <c r="M29" i="10"/>
  <c r="K29" i="10"/>
  <c r="I29" i="10"/>
  <c r="G29" i="10"/>
  <c r="Q27" i="10"/>
  <c r="O27" i="10"/>
  <c r="M27" i="10"/>
  <c r="K27" i="10"/>
  <c r="I27" i="10"/>
  <c r="G27" i="10"/>
  <c r="Q25" i="10"/>
  <c r="O25" i="10"/>
  <c r="M25" i="10"/>
  <c r="K25" i="10"/>
  <c r="I25" i="10"/>
  <c r="G25" i="10"/>
  <c r="Q23" i="10"/>
  <c r="O23" i="10"/>
  <c r="M23" i="10"/>
  <c r="K23" i="10"/>
  <c r="I23" i="10"/>
  <c r="G23" i="10"/>
  <c r="Q21" i="10"/>
  <c r="O21" i="10"/>
  <c r="M21" i="10"/>
  <c r="K21" i="10"/>
  <c r="I21" i="10"/>
  <c r="G21" i="10"/>
  <c r="Q19" i="10"/>
  <c r="O19" i="10"/>
  <c r="M19" i="10"/>
  <c r="K19" i="10"/>
  <c r="I19" i="10"/>
  <c r="G19" i="10"/>
  <c r="Q17" i="10"/>
  <c r="O17" i="10"/>
  <c r="M17" i="10"/>
  <c r="K17" i="10"/>
  <c r="I17" i="10"/>
  <c r="G17" i="10"/>
  <c r="Q15" i="10"/>
  <c r="O15" i="10"/>
  <c r="M15" i="10"/>
  <c r="K15" i="10"/>
  <c r="I15" i="10"/>
  <c r="G15" i="10"/>
  <c r="Q13" i="10"/>
  <c r="O13" i="10"/>
  <c r="M13" i="10"/>
  <c r="K13" i="10"/>
  <c r="I13" i="10"/>
  <c r="G13" i="10"/>
  <c r="Q11" i="10"/>
  <c r="O11" i="10"/>
  <c r="M11" i="10"/>
  <c r="K11" i="10"/>
  <c r="I11" i="10"/>
  <c r="G11" i="10"/>
  <c r="Q9" i="10"/>
  <c r="O9" i="10"/>
  <c r="M9" i="10"/>
  <c r="K9" i="10"/>
  <c r="I9" i="10"/>
  <c r="G9" i="10"/>
  <c r="Q264" i="10"/>
  <c r="O264" i="10"/>
  <c r="M264" i="10"/>
  <c r="K264" i="10"/>
  <c r="I264" i="10"/>
  <c r="G264" i="10"/>
  <c r="M262" i="10"/>
  <c r="O262" i="10"/>
  <c r="Q262" i="10"/>
  <c r="K262" i="10"/>
  <c r="I262" i="10"/>
  <c r="G262" i="10"/>
  <c r="Q260" i="10"/>
  <c r="O260" i="10"/>
  <c r="M260" i="10"/>
  <c r="K260" i="10"/>
  <c r="I260" i="10"/>
  <c r="G260" i="10"/>
  <c r="M258" i="10"/>
  <c r="O258" i="10"/>
  <c r="Q258" i="10"/>
  <c r="K258" i="10"/>
  <c r="I258" i="10"/>
  <c r="G258" i="10"/>
  <c r="Q256" i="10"/>
  <c r="O256" i="10"/>
  <c r="M256" i="10"/>
  <c r="K256" i="10"/>
  <c r="I256" i="10"/>
  <c r="G256" i="10"/>
  <c r="Q254" i="10"/>
  <c r="O254" i="10"/>
  <c r="M254" i="10"/>
  <c r="K254" i="10"/>
  <c r="I254" i="10"/>
  <c r="G254" i="10"/>
  <c r="Q252" i="10"/>
  <c r="O252" i="10"/>
  <c r="M252" i="10"/>
  <c r="I252" i="10"/>
  <c r="K252" i="10"/>
  <c r="G252" i="10"/>
  <c r="Q250" i="10"/>
  <c r="M250" i="10"/>
  <c r="K250" i="10"/>
  <c r="I250" i="10"/>
  <c r="O250" i="10"/>
  <c r="G250" i="10"/>
  <c r="Q248" i="10"/>
  <c r="O248" i="10"/>
  <c r="M248" i="10"/>
  <c r="K248" i="10"/>
  <c r="I248" i="10"/>
  <c r="G248" i="10"/>
  <c r="Q246" i="10"/>
  <c r="M246" i="10"/>
  <c r="K246" i="10"/>
  <c r="O246" i="10"/>
  <c r="I246" i="10"/>
  <c r="G246" i="10"/>
  <c r="Q244" i="10"/>
  <c r="O244" i="10"/>
  <c r="M244" i="10"/>
  <c r="I244" i="10"/>
  <c r="K244" i="10"/>
  <c r="G244" i="10"/>
  <c r="Q242" i="10"/>
  <c r="M242" i="10"/>
  <c r="K242" i="10"/>
  <c r="O242" i="10"/>
  <c r="I242" i="10"/>
  <c r="G242" i="10"/>
  <c r="Q240" i="10"/>
  <c r="O240" i="10"/>
  <c r="M240" i="10"/>
  <c r="K240" i="10"/>
  <c r="I240" i="10"/>
  <c r="G240" i="10"/>
  <c r="Q238" i="10"/>
  <c r="O238" i="10"/>
  <c r="M238" i="10"/>
  <c r="K238" i="10"/>
  <c r="I238" i="10"/>
  <c r="G238" i="10"/>
  <c r="Q236" i="10"/>
  <c r="O236" i="10"/>
  <c r="M236" i="10"/>
  <c r="I236" i="10"/>
  <c r="G236" i="10"/>
  <c r="K236" i="10"/>
  <c r="Q234" i="10"/>
  <c r="M234" i="10"/>
  <c r="K234" i="10"/>
  <c r="O234" i="10"/>
  <c r="I234" i="10"/>
  <c r="G234" i="10"/>
  <c r="Q232" i="10"/>
  <c r="O232" i="10"/>
  <c r="M232" i="10"/>
  <c r="K232" i="10"/>
  <c r="I232" i="10"/>
  <c r="G232" i="10"/>
  <c r="Q230" i="10"/>
  <c r="M230" i="10"/>
  <c r="K230" i="10"/>
  <c r="O230" i="10"/>
  <c r="I230" i="10"/>
  <c r="G230" i="10"/>
  <c r="Q228" i="10"/>
  <c r="O228" i="10"/>
  <c r="M228" i="10"/>
  <c r="I228" i="10"/>
  <c r="G228" i="10"/>
  <c r="K228" i="10"/>
  <c r="Q226" i="10"/>
  <c r="M226" i="10"/>
  <c r="K226" i="10"/>
  <c r="O226" i="10"/>
  <c r="I226" i="10"/>
  <c r="G226" i="10"/>
  <c r="Q224" i="10"/>
  <c r="O224" i="10"/>
  <c r="M224" i="10"/>
  <c r="K224" i="10"/>
  <c r="I224" i="10"/>
  <c r="G224" i="10"/>
  <c r="Q222" i="10"/>
  <c r="O222" i="10"/>
  <c r="M222" i="10"/>
  <c r="K222" i="10"/>
  <c r="I222" i="10"/>
  <c r="G222" i="10"/>
  <c r="Q220" i="10"/>
  <c r="O220" i="10"/>
  <c r="M220" i="10"/>
  <c r="I220" i="10"/>
  <c r="G220" i="10"/>
  <c r="K220" i="10"/>
  <c r="Q218" i="10"/>
  <c r="M218" i="10"/>
  <c r="K218" i="10"/>
  <c r="I218" i="10"/>
  <c r="G218" i="10"/>
  <c r="O218" i="10"/>
  <c r="Q216" i="10"/>
  <c r="O216" i="10"/>
  <c r="M216" i="10"/>
  <c r="K216" i="10"/>
  <c r="I216" i="10"/>
  <c r="G216" i="10"/>
  <c r="Q214" i="10"/>
  <c r="M214" i="10"/>
  <c r="K214" i="10"/>
  <c r="O214" i="10"/>
  <c r="I214" i="10"/>
  <c r="G214" i="10"/>
  <c r="Q212" i="10"/>
  <c r="O212" i="10"/>
  <c r="M212" i="10"/>
  <c r="I212" i="10"/>
  <c r="G212" i="10"/>
  <c r="K212" i="10"/>
  <c r="Q210" i="10"/>
  <c r="M210" i="10"/>
  <c r="K210" i="10"/>
  <c r="O210" i="10"/>
  <c r="I210" i="10"/>
  <c r="G210" i="10"/>
  <c r="Q208" i="10"/>
  <c r="O208" i="10"/>
  <c r="M208" i="10"/>
  <c r="K208" i="10"/>
  <c r="I208" i="10"/>
  <c r="G208" i="10"/>
  <c r="Q206" i="10"/>
  <c r="O206" i="10"/>
  <c r="M206" i="10"/>
  <c r="K206" i="10"/>
  <c r="I206" i="10"/>
  <c r="G206" i="10"/>
  <c r="Q204" i="10"/>
  <c r="O204" i="10"/>
  <c r="M204" i="10"/>
  <c r="I204" i="10"/>
  <c r="G204" i="10"/>
  <c r="K204" i="10"/>
  <c r="Q202" i="10"/>
  <c r="M202" i="10"/>
  <c r="K202" i="10"/>
  <c r="I202" i="10"/>
  <c r="G202" i="10"/>
  <c r="O202" i="10"/>
  <c r="Q200" i="10"/>
  <c r="O200" i="10"/>
  <c r="M200" i="10"/>
  <c r="K200" i="10"/>
  <c r="I200" i="10"/>
  <c r="G200" i="10"/>
  <c r="Q198" i="10"/>
  <c r="M198" i="10"/>
  <c r="K198" i="10"/>
  <c r="O198" i="10"/>
  <c r="I198" i="10"/>
  <c r="G198" i="10"/>
  <c r="Q196" i="10"/>
  <c r="O196" i="10"/>
  <c r="M196" i="10"/>
  <c r="I196" i="10"/>
  <c r="G196" i="10"/>
  <c r="K196" i="10"/>
  <c r="Q194" i="10"/>
  <c r="M194" i="10"/>
  <c r="K194" i="10"/>
  <c r="O194" i="10"/>
  <c r="I194" i="10"/>
  <c r="G194" i="10"/>
  <c r="Q192" i="10"/>
  <c r="O192" i="10"/>
  <c r="M192" i="10"/>
  <c r="K192" i="10"/>
  <c r="I192" i="10"/>
  <c r="G192" i="10"/>
  <c r="Q190" i="10"/>
  <c r="O190" i="10"/>
  <c r="M190" i="10"/>
  <c r="K190" i="10"/>
  <c r="I190" i="10"/>
  <c r="G190" i="10"/>
  <c r="Q188" i="10"/>
  <c r="O188" i="10"/>
  <c r="M188" i="10"/>
  <c r="I188" i="10"/>
  <c r="G188" i="10"/>
  <c r="K188" i="10"/>
  <c r="Q186" i="10"/>
  <c r="M186" i="10"/>
  <c r="K186" i="10"/>
  <c r="I186" i="10"/>
  <c r="G186" i="10"/>
  <c r="O186" i="10"/>
  <c r="Q184" i="10"/>
  <c r="O184" i="10"/>
  <c r="M184" i="10"/>
  <c r="K184" i="10"/>
  <c r="I184" i="10"/>
  <c r="G184" i="10"/>
  <c r="Q182" i="10"/>
  <c r="M182" i="10"/>
  <c r="K182" i="10"/>
  <c r="O182" i="10"/>
  <c r="I182" i="10"/>
  <c r="G182" i="10"/>
  <c r="Q180" i="10"/>
  <c r="O180" i="10"/>
  <c r="M180" i="10"/>
  <c r="I180" i="10"/>
  <c r="G180" i="10"/>
  <c r="K180" i="10"/>
  <c r="Q178" i="10"/>
  <c r="M178" i="10"/>
  <c r="K178" i="10"/>
  <c r="O178" i="10"/>
  <c r="I178" i="10"/>
  <c r="G178" i="10"/>
  <c r="Q176" i="10"/>
  <c r="O176" i="10"/>
  <c r="M176" i="10"/>
  <c r="K176" i="10"/>
  <c r="I176" i="10"/>
  <c r="G176" i="10"/>
  <c r="Q266" i="10"/>
  <c r="M266" i="10"/>
  <c r="K266" i="10"/>
  <c r="I266" i="10"/>
  <c r="O266" i="10"/>
  <c r="G266" i="10"/>
  <c r="Q172" i="10"/>
  <c r="O172" i="10"/>
  <c r="M172" i="10"/>
  <c r="I172" i="10"/>
  <c r="G172" i="10"/>
  <c r="K172" i="10"/>
  <c r="Q170" i="10"/>
  <c r="M170" i="10"/>
  <c r="K170" i="10"/>
  <c r="O170" i="10"/>
  <c r="I170" i="10"/>
  <c r="G170" i="10"/>
  <c r="Q168" i="10"/>
  <c r="O168" i="10"/>
  <c r="M168" i="10"/>
  <c r="K168" i="10"/>
  <c r="I168" i="10"/>
  <c r="G168" i="10"/>
  <c r="Q166" i="10"/>
  <c r="M166" i="10"/>
  <c r="K166" i="10"/>
  <c r="O166" i="10"/>
  <c r="I166" i="10"/>
  <c r="G166" i="10"/>
  <c r="Q164" i="10"/>
  <c r="O164" i="10"/>
  <c r="M164" i="10"/>
  <c r="I164" i="10"/>
  <c r="G164" i="10"/>
  <c r="K164" i="10"/>
  <c r="Q162" i="10"/>
  <c r="M162" i="10"/>
  <c r="K162" i="10"/>
  <c r="O162" i="10"/>
  <c r="I162" i="10"/>
  <c r="G162" i="10"/>
  <c r="Q160" i="10"/>
  <c r="O160" i="10"/>
  <c r="M160" i="10"/>
  <c r="K160" i="10"/>
  <c r="I160" i="10"/>
  <c r="G160" i="10"/>
  <c r="Q158" i="10"/>
  <c r="O158" i="10"/>
  <c r="M158" i="10"/>
  <c r="K158" i="10"/>
  <c r="I158" i="10"/>
  <c r="G158" i="10"/>
  <c r="Q156" i="10"/>
  <c r="O156" i="10"/>
  <c r="M156" i="10"/>
  <c r="I156" i="10"/>
  <c r="G156" i="10"/>
  <c r="K156" i="10"/>
  <c r="Q154" i="10"/>
  <c r="M154" i="10"/>
  <c r="K154" i="10"/>
  <c r="I154" i="10"/>
  <c r="G154" i="10"/>
  <c r="O154" i="10"/>
  <c r="Q152" i="10"/>
  <c r="O152" i="10"/>
  <c r="M152" i="10"/>
  <c r="K152" i="10"/>
  <c r="I152" i="10"/>
  <c r="G152" i="10"/>
  <c r="Q150" i="10"/>
  <c r="M150" i="10"/>
  <c r="K150" i="10"/>
  <c r="O150" i="10"/>
  <c r="I150" i="10"/>
  <c r="G150" i="10"/>
  <c r="Q148" i="10"/>
  <c r="O148" i="10"/>
  <c r="M148" i="10"/>
  <c r="I148" i="10"/>
  <c r="G148" i="10"/>
  <c r="K148" i="10"/>
  <c r="Q146" i="10"/>
  <c r="M146" i="10"/>
  <c r="K146" i="10"/>
  <c r="O146" i="10"/>
  <c r="I146" i="10"/>
  <c r="G146" i="10"/>
  <c r="Q144" i="10"/>
  <c r="O144" i="10"/>
  <c r="M144" i="10"/>
  <c r="K144" i="10"/>
  <c r="I144" i="10"/>
  <c r="G144" i="10"/>
  <c r="Q142" i="10"/>
  <c r="O142" i="10"/>
  <c r="M142" i="10"/>
  <c r="K142" i="10"/>
  <c r="I142" i="10"/>
  <c r="G142" i="10"/>
  <c r="Q140" i="10"/>
  <c r="O140" i="10"/>
  <c r="M140" i="10"/>
  <c r="I140" i="10"/>
  <c r="G140" i="10"/>
  <c r="K140" i="10"/>
  <c r="Q138" i="10"/>
  <c r="M138" i="10"/>
  <c r="K138" i="10"/>
  <c r="I138" i="10"/>
  <c r="G138" i="10"/>
  <c r="O138" i="10"/>
  <c r="Q136" i="10"/>
  <c r="O136" i="10"/>
  <c r="M136" i="10"/>
  <c r="K136" i="10"/>
  <c r="I136" i="10"/>
  <c r="G136" i="10"/>
  <c r="Q134" i="10"/>
  <c r="M134" i="10"/>
  <c r="K134" i="10"/>
  <c r="O134" i="10"/>
  <c r="I134" i="10"/>
  <c r="G134" i="10"/>
  <c r="Q132" i="10"/>
  <c r="O132" i="10"/>
  <c r="M132" i="10"/>
  <c r="I132" i="10"/>
  <c r="G132" i="10"/>
  <c r="K132" i="10"/>
  <c r="Q130" i="10"/>
  <c r="M130" i="10"/>
  <c r="K130" i="10"/>
  <c r="O130" i="10"/>
  <c r="I130" i="10"/>
  <c r="G130" i="10"/>
  <c r="Q128" i="10"/>
  <c r="O128" i="10"/>
  <c r="M128" i="10"/>
  <c r="K128" i="10"/>
  <c r="I128" i="10"/>
  <c r="G128" i="10"/>
  <c r="Q126" i="10"/>
  <c r="O126" i="10"/>
  <c r="M126" i="10"/>
  <c r="K126" i="10"/>
  <c r="I126" i="10"/>
  <c r="G126" i="10"/>
  <c r="Q124" i="10"/>
  <c r="O124" i="10"/>
  <c r="M124" i="10"/>
  <c r="I124" i="10"/>
  <c r="G124" i="10"/>
  <c r="K124" i="10"/>
  <c r="Q122" i="10"/>
  <c r="M122" i="10"/>
  <c r="K122" i="10"/>
  <c r="I122" i="10"/>
  <c r="G122" i="10"/>
  <c r="O122" i="10"/>
  <c r="Q120" i="10"/>
  <c r="O120" i="10"/>
  <c r="M120" i="10"/>
  <c r="K120" i="10"/>
  <c r="I120" i="10"/>
  <c r="G120" i="10"/>
  <c r="Q118" i="10"/>
  <c r="M118" i="10"/>
  <c r="K118" i="10"/>
  <c r="O118" i="10"/>
  <c r="I118" i="10"/>
  <c r="G118" i="10"/>
  <c r="Q116" i="10"/>
  <c r="O116" i="10"/>
  <c r="M116" i="10"/>
  <c r="I116" i="10"/>
  <c r="G116" i="10"/>
  <c r="K116" i="10"/>
  <c r="Q114" i="10"/>
  <c r="M114" i="10"/>
  <c r="K114" i="10"/>
  <c r="O114" i="10"/>
  <c r="I114" i="10"/>
  <c r="G114" i="10"/>
  <c r="Q112" i="10"/>
  <c r="O112" i="10"/>
  <c r="M112" i="10"/>
  <c r="K112" i="10"/>
  <c r="I112" i="10"/>
  <c r="G112" i="10"/>
  <c r="Q110" i="10"/>
  <c r="O110" i="10"/>
  <c r="M110" i="10"/>
  <c r="K110" i="10"/>
  <c r="I110" i="10"/>
  <c r="G110" i="10"/>
  <c r="Q108" i="10"/>
  <c r="O108" i="10"/>
  <c r="M108" i="10"/>
  <c r="I108" i="10"/>
  <c r="G108" i="10"/>
  <c r="K108" i="10"/>
  <c r="Q106" i="10"/>
  <c r="M106" i="10"/>
  <c r="K106" i="10"/>
  <c r="O106" i="10"/>
  <c r="I106" i="10"/>
  <c r="G106" i="10"/>
  <c r="Q104" i="10"/>
  <c r="O104" i="10"/>
  <c r="M104" i="10"/>
  <c r="K104" i="10"/>
  <c r="I104" i="10"/>
  <c r="G104" i="10"/>
  <c r="Q102" i="10"/>
  <c r="M102" i="10"/>
  <c r="K102" i="10"/>
  <c r="O102" i="10"/>
  <c r="I102" i="10"/>
  <c r="G102" i="10"/>
  <c r="Q100" i="10"/>
  <c r="O100" i="10"/>
  <c r="M100" i="10"/>
  <c r="I100" i="10"/>
  <c r="G100" i="10"/>
  <c r="K100" i="10"/>
  <c r="Q98" i="10"/>
  <c r="M98" i="10"/>
  <c r="K98" i="10"/>
  <c r="O98" i="10"/>
  <c r="I98" i="10"/>
  <c r="G98" i="10"/>
  <c r="Q96" i="10"/>
  <c r="O96" i="10"/>
  <c r="M96" i="10"/>
  <c r="K96" i="10"/>
  <c r="I96" i="10"/>
  <c r="G96" i="10"/>
  <c r="Q94" i="10"/>
  <c r="O94" i="10"/>
  <c r="M94" i="10"/>
  <c r="K94" i="10"/>
  <c r="I94" i="10"/>
  <c r="G94" i="10"/>
  <c r="Q92" i="10"/>
  <c r="O92" i="10"/>
  <c r="M92" i="10"/>
  <c r="I92" i="10"/>
  <c r="G92" i="10"/>
  <c r="K92" i="10"/>
  <c r="Q90" i="10"/>
  <c r="M90" i="10"/>
  <c r="K90" i="10"/>
  <c r="I90" i="10"/>
  <c r="G90" i="10"/>
  <c r="O90" i="10"/>
  <c r="Q88" i="10"/>
  <c r="O88" i="10"/>
  <c r="M88" i="10"/>
  <c r="K88" i="10"/>
  <c r="I88" i="10"/>
  <c r="G88" i="10"/>
  <c r="Q86" i="10"/>
  <c r="M86" i="10"/>
  <c r="K86" i="10"/>
  <c r="O86" i="10"/>
  <c r="I86" i="10"/>
  <c r="G86" i="10"/>
  <c r="Q84" i="10"/>
  <c r="O84" i="10"/>
  <c r="M84" i="10"/>
  <c r="I84" i="10"/>
  <c r="G84" i="10"/>
  <c r="K84" i="10"/>
  <c r="Q82" i="10"/>
  <c r="M82" i="10"/>
  <c r="K82" i="10"/>
  <c r="O82" i="10"/>
  <c r="I82" i="10"/>
  <c r="G82" i="10"/>
  <c r="Q80" i="10"/>
  <c r="O80" i="10"/>
  <c r="M80" i="10"/>
  <c r="K80" i="10"/>
  <c r="I80" i="10"/>
  <c r="G80" i="10"/>
  <c r="Q78" i="10"/>
  <c r="O78" i="10"/>
  <c r="M78" i="10"/>
  <c r="K78" i="10"/>
  <c r="I78" i="10"/>
  <c r="G78" i="10"/>
  <c r="Q76" i="10"/>
  <c r="O76" i="10"/>
  <c r="M76" i="10"/>
  <c r="I76" i="10"/>
  <c r="G76" i="10"/>
  <c r="K76" i="10"/>
  <c r="Q74" i="10"/>
  <c r="M74" i="10"/>
  <c r="K74" i="10"/>
  <c r="I74" i="10"/>
  <c r="G74" i="10"/>
  <c r="O74" i="10"/>
  <c r="Q72" i="10"/>
  <c r="O72" i="10"/>
  <c r="M72" i="10"/>
  <c r="K72" i="10"/>
  <c r="I72" i="10"/>
  <c r="G72" i="10"/>
  <c r="Q70" i="10"/>
  <c r="M70" i="10"/>
  <c r="K70" i="10"/>
  <c r="O70" i="10"/>
  <c r="I70" i="10"/>
  <c r="G70" i="10"/>
  <c r="Q68" i="10"/>
  <c r="O68" i="10"/>
  <c r="M68" i="10"/>
  <c r="K68" i="10"/>
  <c r="I68" i="10"/>
  <c r="G68" i="10"/>
  <c r="Q66" i="10"/>
  <c r="M66" i="10"/>
  <c r="K66" i="10"/>
  <c r="O66" i="10"/>
  <c r="I66" i="10"/>
  <c r="G66" i="10"/>
  <c r="Q64" i="10"/>
  <c r="O64" i="10"/>
  <c r="M64" i="10"/>
  <c r="K64" i="10"/>
  <c r="I64" i="10"/>
  <c r="G64" i="10"/>
  <c r="Q62" i="10"/>
  <c r="O62" i="10"/>
  <c r="K62" i="10"/>
  <c r="M62" i="10"/>
  <c r="I62" i="10"/>
  <c r="G62" i="10"/>
  <c r="Q58" i="10"/>
  <c r="M58" i="10"/>
  <c r="K58" i="10"/>
  <c r="O58" i="10"/>
  <c r="I58" i="10"/>
  <c r="G58" i="10"/>
  <c r="Q56" i="10"/>
  <c r="O56" i="10"/>
  <c r="M56" i="10"/>
  <c r="K56" i="10"/>
  <c r="I56" i="10"/>
  <c r="G56" i="10"/>
  <c r="Q54" i="10"/>
  <c r="O54" i="10"/>
  <c r="K54" i="10"/>
  <c r="I54" i="10"/>
  <c r="G54" i="10"/>
  <c r="M54" i="10"/>
  <c r="Q52" i="10"/>
  <c r="O52" i="10"/>
  <c r="M52" i="10"/>
  <c r="K52" i="10"/>
  <c r="I52" i="10"/>
  <c r="G52" i="10"/>
  <c r="Q50" i="10"/>
  <c r="K50" i="10"/>
  <c r="M50" i="10"/>
  <c r="I50" i="10"/>
  <c r="G50" i="10"/>
  <c r="O50" i="10"/>
  <c r="Q48" i="10"/>
  <c r="O48" i="10"/>
  <c r="M48" i="10"/>
  <c r="K48" i="10"/>
  <c r="I48" i="10"/>
  <c r="G48" i="10"/>
  <c r="Q46" i="10"/>
  <c r="K46" i="10"/>
  <c r="M46" i="10"/>
  <c r="O46" i="10"/>
  <c r="I46" i="10"/>
  <c r="G46" i="10"/>
  <c r="Q44" i="10"/>
  <c r="O44" i="10"/>
  <c r="M44" i="10"/>
  <c r="K44" i="10"/>
  <c r="I44" i="10"/>
  <c r="G44" i="10"/>
  <c r="Q42" i="10"/>
  <c r="M42" i="10"/>
  <c r="K42" i="10"/>
  <c r="O42" i="10"/>
  <c r="I42" i="10"/>
  <c r="G42" i="10"/>
  <c r="Q40" i="10"/>
  <c r="O40" i="10"/>
  <c r="M40" i="10"/>
  <c r="K40" i="10"/>
  <c r="I40" i="10"/>
  <c r="G40" i="10"/>
  <c r="Q38" i="10"/>
  <c r="O38" i="10"/>
  <c r="K38" i="10"/>
  <c r="M38" i="10"/>
  <c r="I38" i="10"/>
  <c r="G38" i="10"/>
  <c r="Q36" i="10"/>
  <c r="O36" i="10"/>
  <c r="M36" i="10"/>
  <c r="K36" i="10"/>
  <c r="I36" i="10"/>
  <c r="G36" i="10"/>
  <c r="Q34" i="10"/>
  <c r="K34" i="10"/>
  <c r="M34" i="10"/>
  <c r="I34" i="10"/>
  <c r="G34" i="10"/>
  <c r="O34" i="10"/>
  <c r="Q32" i="10"/>
  <c r="O32" i="10"/>
  <c r="M32" i="10"/>
  <c r="K32" i="10"/>
  <c r="I32" i="10"/>
  <c r="G32" i="10"/>
  <c r="Q30" i="10"/>
  <c r="K30" i="10"/>
  <c r="M30" i="10"/>
  <c r="O30" i="10"/>
  <c r="I30" i="10"/>
  <c r="G30" i="10"/>
  <c r="Q28" i="10"/>
  <c r="O28" i="10"/>
  <c r="M28" i="10"/>
  <c r="K28" i="10"/>
  <c r="I28" i="10"/>
  <c r="G28" i="10"/>
  <c r="Q26" i="10"/>
  <c r="M26" i="10"/>
  <c r="K26" i="10"/>
  <c r="O26" i="10"/>
  <c r="I26" i="10"/>
  <c r="G26" i="10"/>
  <c r="Q24" i="10"/>
  <c r="O24" i="10"/>
  <c r="M24" i="10"/>
  <c r="K24" i="10"/>
  <c r="I24" i="10"/>
  <c r="G24" i="10"/>
  <c r="Q22" i="10"/>
  <c r="O22" i="10"/>
  <c r="K22" i="10"/>
  <c r="I22" i="10"/>
  <c r="G22" i="10"/>
  <c r="M22" i="10"/>
  <c r="Q20" i="10"/>
  <c r="O20" i="10"/>
  <c r="M20" i="10"/>
  <c r="K20" i="10"/>
  <c r="I20" i="10"/>
  <c r="G20" i="10"/>
  <c r="Q18" i="10"/>
  <c r="K18" i="10"/>
  <c r="M18" i="10"/>
  <c r="I18" i="10"/>
  <c r="G18" i="10"/>
  <c r="O18" i="10"/>
  <c r="Q16" i="10"/>
  <c r="O16" i="10"/>
  <c r="M16" i="10"/>
  <c r="K16" i="10"/>
  <c r="I16" i="10"/>
  <c r="G16" i="10"/>
  <c r="Q14" i="10"/>
  <c r="K14" i="10"/>
  <c r="M14" i="10"/>
  <c r="O14" i="10"/>
  <c r="I14" i="10"/>
  <c r="G14" i="10"/>
  <c r="Q12" i="10"/>
  <c r="O12" i="10"/>
  <c r="M12" i="10"/>
  <c r="K12" i="10"/>
  <c r="I12" i="10"/>
  <c r="G12" i="10"/>
  <c r="Q10" i="10"/>
  <c r="M10" i="10"/>
  <c r="K10" i="10"/>
  <c r="O10" i="10"/>
  <c r="I10" i="10"/>
  <c r="G10" i="10"/>
  <c r="Q8" i="10"/>
  <c r="O8" i="10"/>
  <c r="M8" i="10"/>
  <c r="K8" i="10"/>
  <c r="I8" i="10"/>
  <c r="G8" i="10"/>
  <c r="D268" i="38"/>
  <c r="S271" i="38"/>
  <c r="S35" i="5" s="1"/>
  <c r="H66" i="5" s="1"/>
  <c r="S271" i="37"/>
  <c r="S21" i="5" s="1"/>
  <c r="H52" i="5" s="1"/>
  <c r="D268" i="35"/>
  <c r="S271" i="35"/>
  <c r="S34" i="5" s="1"/>
  <c r="H65" i="5" s="1"/>
  <c r="D268" i="33"/>
  <c r="S271" i="31"/>
  <c r="S32" i="5" s="1"/>
  <c r="H63" i="5" s="1"/>
  <c r="D268" i="31"/>
  <c r="D268" i="29"/>
  <c r="S271" i="29"/>
  <c r="S31" i="5" s="1"/>
  <c r="H62" i="5" s="1"/>
  <c r="S271" i="27"/>
  <c r="S30" i="5" s="1"/>
  <c r="H61" i="5" s="1"/>
  <c r="D268" i="27"/>
  <c r="D268" i="25"/>
  <c r="S271" i="25"/>
  <c r="S29" i="5" s="1"/>
  <c r="H60" i="5" s="1"/>
  <c r="D268" i="23"/>
  <c r="S271" i="21"/>
  <c r="S27" i="5" s="1"/>
  <c r="H58" i="5" s="1"/>
  <c r="D268" i="19"/>
  <c r="S271" i="19"/>
  <c r="S26" i="5" s="1"/>
  <c r="H57" i="5" s="1"/>
  <c r="S271" i="17"/>
  <c r="S25" i="5" s="1"/>
  <c r="H56" i="5" s="1"/>
  <c r="S271" i="15"/>
  <c r="S24" i="5" s="1"/>
  <c r="H55" i="5" s="1"/>
  <c r="D268" i="15"/>
  <c r="S271" i="12"/>
  <c r="S23" i="5" s="1"/>
  <c r="H54" i="5" s="1"/>
  <c r="D268" i="12"/>
  <c r="S271" i="11"/>
  <c r="S22" i="5" s="1"/>
  <c r="H53" i="5" s="1"/>
  <c r="D268" i="11"/>
  <c r="D268" i="10"/>
  <c r="S271" i="10"/>
  <c r="S19" i="5" s="1"/>
  <c r="H51" i="5" l="1"/>
  <c r="Q271" i="38"/>
  <c r="Q35" i="5" s="1"/>
  <c r="O271" i="38"/>
  <c r="O35" i="5" s="1"/>
  <c r="I268" i="38"/>
  <c r="I271" i="38"/>
  <c r="I35" i="5" s="1"/>
  <c r="E66" i="5" s="1"/>
  <c r="G268" i="38"/>
  <c r="G271" i="38"/>
  <c r="G35" i="5" s="1"/>
  <c r="B66" i="5" s="1"/>
  <c r="M271" i="38"/>
  <c r="M35" i="5" s="1"/>
  <c r="F66" i="5" s="1"/>
  <c r="K271" i="38"/>
  <c r="K35" i="5" s="1"/>
  <c r="C66" i="5" s="1"/>
  <c r="K268" i="38"/>
  <c r="Q271" i="37"/>
  <c r="Q21" i="5" s="1"/>
  <c r="K271" i="37"/>
  <c r="K21" i="5" s="1"/>
  <c r="C52" i="5" s="1"/>
  <c r="K268" i="37"/>
  <c r="G268" i="37"/>
  <c r="G271" i="37"/>
  <c r="G21" i="5" s="1"/>
  <c r="B52" i="5" s="1"/>
  <c r="I268" i="37"/>
  <c r="I271" i="37"/>
  <c r="I21" i="5" s="1"/>
  <c r="E52" i="5" s="1"/>
  <c r="M271" i="37"/>
  <c r="M21" i="5" s="1"/>
  <c r="F52" i="5" s="1"/>
  <c r="O271" i="37"/>
  <c r="O21" i="5" s="1"/>
  <c r="G268" i="35"/>
  <c r="O271" i="35"/>
  <c r="O34" i="5" s="1"/>
  <c r="Q271" i="35"/>
  <c r="Q34" i="5" s="1"/>
  <c r="I271" i="35"/>
  <c r="I34" i="5" s="1"/>
  <c r="E65" i="5" s="1"/>
  <c r="K271" i="35"/>
  <c r="K34" i="5" s="1"/>
  <c r="C65" i="5" s="1"/>
  <c r="K268" i="35"/>
  <c r="G271" i="35"/>
  <c r="G34" i="5" s="1"/>
  <c r="B65" i="5" s="1"/>
  <c r="M271" i="35"/>
  <c r="M34" i="5" s="1"/>
  <c r="F65" i="5" s="1"/>
  <c r="I268" i="35"/>
  <c r="I271" i="33"/>
  <c r="I33" i="5" s="1"/>
  <c r="E64" i="5" s="1"/>
  <c r="O271" i="33"/>
  <c r="O33" i="5" s="1"/>
  <c r="M271" i="33"/>
  <c r="M33" i="5" s="1"/>
  <c r="F64" i="5" s="1"/>
  <c r="I268" i="33"/>
  <c r="G271" i="33"/>
  <c r="G33" i="5" s="1"/>
  <c r="B64" i="5" s="1"/>
  <c r="Q271" i="33"/>
  <c r="Q33" i="5" s="1"/>
  <c r="G268" i="33"/>
  <c r="K271" i="33"/>
  <c r="K33" i="5" s="1"/>
  <c r="C64" i="5" s="1"/>
  <c r="K268" i="33"/>
  <c r="S271" i="33"/>
  <c r="S33" i="5" s="1"/>
  <c r="H64" i="5" s="1"/>
  <c r="Q271" i="31"/>
  <c r="Q32" i="5" s="1"/>
  <c r="M271" i="31"/>
  <c r="M32" i="5" s="1"/>
  <c r="F63" i="5" s="1"/>
  <c r="K271" i="31"/>
  <c r="K32" i="5" s="1"/>
  <c r="C63" i="5" s="1"/>
  <c r="K268" i="31"/>
  <c r="O271" i="31"/>
  <c r="O32" i="5" s="1"/>
  <c r="I268" i="31"/>
  <c r="I271" i="31"/>
  <c r="I32" i="5" s="1"/>
  <c r="E63" i="5" s="1"/>
  <c r="G268" i="31"/>
  <c r="G271" i="31"/>
  <c r="G32" i="5" s="1"/>
  <c r="B63" i="5" s="1"/>
  <c r="K271" i="29"/>
  <c r="K31" i="5" s="1"/>
  <c r="C62" i="5" s="1"/>
  <c r="I268" i="29"/>
  <c r="I271" i="29"/>
  <c r="I31" i="5" s="1"/>
  <c r="E62" i="5" s="1"/>
  <c r="M271" i="29"/>
  <c r="M31" i="5" s="1"/>
  <c r="F62" i="5" s="1"/>
  <c r="G268" i="29"/>
  <c r="G271" i="29"/>
  <c r="G31" i="5" s="1"/>
  <c r="B62" i="5" s="1"/>
  <c r="O271" i="29"/>
  <c r="O31" i="5" s="1"/>
  <c r="K268" i="29"/>
  <c r="Q271" i="29"/>
  <c r="Q31" i="5" s="1"/>
  <c r="M271" i="27"/>
  <c r="M30" i="5" s="1"/>
  <c r="F61" i="5" s="1"/>
  <c r="Q271" i="27"/>
  <c r="Q30" i="5" s="1"/>
  <c r="G271" i="27"/>
  <c r="G30" i="5" s="1"/>
  <c r="B61" i="5" s="1"/>
  <c r="O271" i="27"/>
  <c r="O30" i="5" s="1"/>
  <c r="I268" i="27"/>
  <c r="K271" i="27"/>
  <c r="K30" i="5" s="1"/>
  <c r="C61" i="5" s="1"/>
  <c r="K268" i="27"/>
  <c r="G268" i="27"/>
  <c r="I271" i="27"/>
  <c r="I30" i="5" s="1"/>
  <c r="E61" i="5" s="1"/>
  <c r="I268" i="25"/>
  <c r="I271" i="25"/>
  <c r="I29" i="5" s="1"/>
  <c r="E60" i="5" s="1"/>
  <c r="Q271" i="25"/>
  <c r="Q29" i="5" s="1"/>
  <c r="K271" i="25"/>
  <c r="K29" i="5" s="1"/>
  <c r="C60" i="5" s="1"/>
  <c r="K268" i="25"/>
  <c r="G268" i="25"/>
  <c r="G271" i="25"/>
  <c r="G29" i="5" s="1"/>
  <c r="B60" i="5" s="1"/>
  <c r="M271" i="25"/>
  <c r="M29" i="5" s="1"/>
  <c r="F60" i="5" s="1"/>
  <c r="O271" i="25"/>
  <c r="O29" i="5" s="1"/>
  <c r="Q271" i="23"/>
  <c r="Q28" i="5" s="1"/>
  <c r="M271" i="23"/>
  <c r="M28" i="5" s="1"/>
  <c r="F59" i="5" s="1"/>
  <c r="O271" i="23"/>
  <c r="O28" i="5" s="1"/>
  <c r="G268" i="23"/>
  <c r="I268" i="23"/>
  <c r="I271" i="23"/>
  <c r="I28" i="5" s="1"/>
  <c r="E59" i="5" s="1"/>
  <c r="G271" i="23"/>
  <c r="G28" i="5" s="1"/>
  <c r="B59" i="5" s="1"/>
  <c r="K271" i="23"/>
  <c r="K28" i="5" s="1"/>
  <c r="C59" i="5" s="1"/>
  <c r="K268" i="23"/>
  <c r="S271" i="23"/>
  <c r="S28" i="5" s="1"/>
  <c r="H59" i="5" s="1"/>
  <c r="I268" i="21"/>
  <c r="I271" i="21"/>
  <c r="I27" i="5" s="1"/>
  <c r="E58" i="5" s="1"/>
  <c r="G268" i="21"/>
  <c r="G271" i="21"/>
  <c r="G27" i="5" s="1"/>
  <c r="B58" i="5" s="1"/>
  <c r="M271" i="21"/>
  <c r="M27" i="5" s="1"/>
  <c r="F58" i="5" s="1"/>
  <c r="K271" i="21"/>
  <c r="K27" i="5" s="1"/>
  <c r="C58" i="5" s="1"/>
  <c r="K268" i="21"/>
  <c r="Q271" i="21"/>
  <c r="Q27" i="5" s="1"/>
  <c r="O271" i="21"/>
  <c r="O27" i="5" s="1"/>
  <c r="K271" i="19"/>
  <c r="K26" i="5" s="1"/>
  <c r="C57" i="5" s="1"/>
  <c r="K268" i="19"/>
  <c r="O271" i="19"/>
  <c r="O26" i="5" s="1"/>
  <c r="M271" i="19"/>
  <c r="M26" i="5" s="1"/>
  <c r="F57" i="5" s="1"/>
  <c r="G268" i="19"/>
  <c r="G271" i="19"/>
  <c r="G26" i="5" s="1"/>
  <c r="B57" i="5" s="1"/>
  <c r="Q271" i="19"/>
  <c r="Q26" i="5" s="1"/>
  <c r="I268" i="19"/>
  <c r="I271" i="19"/>
  <c r="I26" i="5" s="1"/>
  <c r="E57" i="5" s="1"/>
  <c r="Q271" i="17"/>
  <c r="Q25" i="5" s="1"/>
  <c r="G268" i="17"/>
  <c r="G271" i="17"/>
  <c r="G25" i="5" s="1"/>
  <c r="B56" i="5" s="1"/>
  <c r="I268" i="17"/>
  <c r="I271" i="17"/>
  <c r="I25" i="5" s="1"/>
  <c r="E56" i="5" s="1"/>
  <c r="M271" i="17"/>
  <c r="M25" i="5" s="1"/>
  <c r="F56" i="5" s="1"/>
  <c r="O271" i="17"/>
  <c r="O25" i="5" s="1"/>
  <c r="K271" i="17"/>
  <c r="K25" i="5" s="1"/>
  <c r="C56" i="5" s="1"/>
  <c r="K268" i="17"/>
  <c r="K271" i="15"/>
  <c r="K24" i="5" s="1"/>
  <c r="C55" i="5" s="1"/>
  <c r="Q271" i="15"/>
  <c r="Q24" i="5" s="1"/>
  <c r="I268" i="15"/>
  <c r="K268" i="15"/>
  <c r="I271" i="15"/>
  <c r="I24" i="5" s="1"/>
  <c r="E55" i="5" s="1"/>
  <c r="O271" i="15"/>
  <c r="O24" i="5" s="1"/>
  <c r="M271" i="15"/>
  <c r="M24" i="5" s="1"/>
  <c r="F55" i="5" s="1"/>
  <c r="G268" i="15"/>
  <c r="G271" i="15"/>
  <c r="G24" i="5" s="1"/>
  <c r="B55" i="5" s="1"/>
  <c r="Q271" i="12"/>
  <c r="Q23" i="5" s="1"/>
  <c r="I271" i="12"/>
  <c r="I23" i="5" s="1"/>
  <c r="E54" i="5" s="1"/>
  <c r="G268" i="12"/>
  <c r="O271" i="12"/>
  <c r="O23" i="5" s="1"/>
  <c r="M271" i="12"/>
  <c r="M23" i="5" s="1"/>
  <c r="F54" i="5" s="1"/>
  <c r="G271" i="12"/>
  <c r="G23" i="5" s="1"/>
  <c r="B54" i="5" s="1"/>
  <c r="K271" i="12"/>
  <c r="K23" i="5" s="1"/>
  <c r="C54" i="5" s="1"/>
  <c r="K268" i="12"/>
  <c r="I268" i="12"/>
  <c r="I268" i="11"/>
  <c r="G268" i="11"/>
  <c r="G271" i="11"/>
  <c r="G22" i="5" s="1"/>
  <c r="B53" i="5" s="1"/>
  <c r="I271" i="11"/>
  <c r="I22" i="5" s="1"/>
  <c r="E53" i="5" s="1"/>
  <c r="M271" i="11"/>
  <c r="M22" i="5" s="1"/>
  <c r="F53" i="5" s="1"/>
  <c r="O271" i="11"/>
  <c r="O22" i="5" s="1"/>
  <c r="K268" i="11"/>
  <c r="Q271" i="11"/>
  <c r="Q22" i="5" s="1"/>
  <c r="K271" i="11"/>
  <c r="K22" i="5" s="1"/>
  <c r="C53" i="5" s="1"/>
  <c r="K271" i="10"/>
  <c r="K19" i="5" s="1"/>
  <c r="C51" i="5" s="1"/>
  <c r="K268" i="10"/>
  <c r="I268" i="10"/>
  <c r="I271" i="10"/>
  <c r="I19" i="5" s="1"/>
  <c r="E51" i="5" s="1"/>
  <c r="M271" i="10"/>
  <c r="M19" i="5" s="1"/>
  <c r="F51" i="5" s="1"/>
  <c r="G268" i="10"/>
  <c r="G271" i="10"/>
  <c r="G19" i="5" s="1"/>
  <c r="B51" i="5" s="1"/>
  <c r="O271" i="10"/>
  <c r="O19" i="5" s="1"/>
  <c r="Q271" i="10"/>
  <c r="Q19" i="5" s="1"/>
  <c r="S39" i="5" l="1"/>
  <c r="G53" i="5"/>
  <c r="H22" i="5"/>
  <c r="G55" i="5"/>
  <c r="H24" i="5"/>
  <c r="D59" i="5"/>
  <c r="F28" i="5"/>
  <c r="G57" i="5"/>
  <c r="H26" i="5"/>
  <c r="D57" i="5"/>
  <c r="F26" i="5"/>
  <c r="G58" i="5"/>
  <c r="H27" i="5"/>
  <c r="G60" i="5"/>
  <c r="H29" i="5"/>
  <c r="D61" i="5"/>
  <c r="F30" i="5"/>
  <c r="G62" i="5"/>
  <c r="H31" i="5"/>
  <c r="D55" i="5"/>
  <c r="F24" i="5"/>
  <c r="D58" i="5"/>
  <c r="F27" i="5"/>
  <c r="D65" i="5"/>
  <c r="F34" i="5"/>
  <c r="D53" i="5"/>
  <c r="F22" i="5"/>
  <c r="G56" i="5"/>
  <c r="H25" i="5"/>
  <c r="G59" i="5"/>
  <c r="H28" i="5"/>
  <c r="D63" i="5"/>
  <c r="F32" i="5"/>
  <c r="G63" i="5"/>
  <c r="H32" i="5"/>
  <c r="D52" i="5"/>
  <c r="F21" i="5"/>
  <c r="G52" i="5"/>
  <c r="H21" i="5"/>
  <c r="D66" i="5"/>
  <c r="F35" i="5"/>
  <c r="G54" i="5"/>
  <c r="H23" i="5"/>
  <c r="D56" i="5"/>
  <c r="F25" i="5"/>
  <c r="D54" i="5"/>
  <c r="F23" i="5"/>
  <c r="G51" i="5"/>
  <c r="G68" i="5" s="1"/>
  <c r="H19" i="5"/>
  <c r="D51" i="5"/>
  <c r="F19" i="5"/>
  <c r="D60" i="5"/>
  <c r="F29" i="5"/>
  <c r="G61" i="5"/>
  <c r="H30" i="5"/>
  <c r="D62" i="5"/>
  <c r="F31" i="5"/>
  <c r="G64" i="5"/>
  <c r="H33" i="5"/>
  <c r="D64" i="5"/>
  <c r="F33" i="5"/>
  <c r="G65" i="5"/>
  <c r="H34" i="5"/>
  <c r="G66" i="5"/>
  <c r="H35" i="5"/>
  <c r="H68" i="5"/>
  <c r="B68" i="5"/>
  <c r="C68" i="5"/>
  <c r="F68" i="5"/>
  <c r="E68" i="5"/>
  <c r="S17" i="5"/>
  <c r="S40" i="5" s="1"/>
  <c r="M17" i="5"/>
  <c r="M40" i="5" s="1"/>
  <c r="O17" i="5"/>
  <c r="O40" i="5" s="1"/>
  <c r="I17" i="5"/>
  <c r="K17" i="5"/>
  <c r="K40" i="5" s="1"/>
  <c r="G17" i="5"/>
  <c r="Q17" i="5"/>
  <c r="Q40" i="5" s="1"/>
  <c r="D68" i="5" l="1"/>
  <c r="H39" i="5"/>
  <c r="F39" i="5"/>
  <c r="G40" i="5"/>
  <c r="G39" i="5"/>
  <c r="I40" i="5"/>
  <c r="I39"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4" authorId="0" shapeId="0" xr:uid="{82207D4C-506E-43DF-A3D0-EE02D6B7B2FB}">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MEP</author>
  </authors>
  <commentList>
    <comment ref="A2" authorId="0" shapeId="0" xr:uid="{F6583BAF-C852-4BE9-8BC0-8D9DFEB19499}">
      <text>
        <r>
          <rPr>
            <b/>
            <sz val="9"/>
            <color indexed="81"/>
            <rFont val="Tahoma"/>
            <family val="2"/>
          </rPr>
          <t>MEP:</t>
        </r>
        <r>
          <rPr>
            <sz val="9"/>
            <color indexed="81"/>
            <rFont val="Tahoma"/>
            <family val="2"/>
          </rPr>
          <t xml:space="preserve">
No emissions - no RFO combusting.</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<sst xmlns="http://schemas.openxmlformats.org/spreadsheetml/2006/main" count="13036" uniqueCount="875">
  <si>
    <r>
      <rPr>
        <b/>
        <sz val="10"/>
        <rFont val="Arial"/>
        <family val="2"/>
      </rPr>
      <t>Residential Chronic</t>
    </r>
  </si>
  <si>
    <r>
      <rPr>
        <b/>
        <sz val="10"/>
        <rFont val="Arial"/>
        <family val="2"/>
      </rPr>
      <t>Non-Residential Chronic</t>
    </r>
  </si>
  <si>
    <r>
      <rPr>
        <b/>
        <sz val="10"/>
        <rFont val="Arial"/>
        <family val="2"/>
      </rPr>
      <t>Acute</t>
    </r>
  </si>
  <si>
    <r>
      <rPr>
        <b/>
        <sz val="10"/>
        <rFont val="Arial"/>
        <family val="2"/>
      </rPr>
      <t>Cancer RBC</t>
    </r>
    <r>
      <rPr>
        <b/>
        <vertAlign val="superscript"/>
        <sz val="6.5"/>
        <rFont val="Arial"/>
        <family val="2"/>
      </rPr>
      <t>a</t>
    </r>
  </si>
  <si>
    <r>
      <rPr>
        <b/>
        <sz val="10"/>
        <rFont val="Arial"/>
        <family val="2"/>
      </rPr>
      <t>Non- cancer RBC</t>
    </r>
    <r>
      <rPr>
        <b/>
        <vertAlign val="superscript"/>
        <sz val="6.5"/>
        <rFont val="Arial"/>
        <family val="2"/>
      </rPr>
      <t>a</t>
    </r>
  </si>
  <si>
    <r>
      <rPr>
        <b/>
        <sz val="10"/>
        <rFont val="Arial"/>
        <family val="2"/>
      </rPr>
      <t>Child Cancer RBC</t>
    </r>
    <r>
      <rPr>
        <b/>
        <vertAlign val="superscript"/>
        <sz val="6.5"/>
        <rFont val="Arial"/>
        <family val="2"/>
      </rPr>
      <t>a</t>
    </r>
  </si>
  <si>
    <r>
      <rPr>
        <b/>
        <sz val="10"/>
        <rFont val="Arial"/>
        <family val="2"/>
      </rPr>
      <t xml:space="preserve">Child Non-
</t>
    </r>
    <r>
      <rPr>
        <b/>
        <sz val="10"/>
        <rFont val="Arial"/>
        <family val="2"/>
      </rPr>
      <t>cancer RBC</t>
    </r>
    <r>
      <rPr>
        <b/>
        <vertAlign val="superscript"/>
        <sz val="6.5"/>
        <rFont val="Arial"/>
        <family val="2"/>
      </rPr>
      <t>a</t>
    </r>
  </si>
  <si>
    <r>
      <rPr>
        <b/>
        <sz val="10"/>
        <rFont val="Arial"/>
        <family val="2"/>
      </rPr>
      <t>Worker Cancer RBC</t>
    </r>
    <r>
      <rPr>
        <b/>
        <vertAlign val="superscript"/>
        <sz val="6.5"/>
        <rFont val="Arial"/>
        <family val="2"/>
      </rPr>
      <t>a</t>
    </r>
  </si>
  <si>
    <r>
      <rPr>
        <b/>
        <sz val="10"/>
        <rFont val="Arial"/>
        <family val="2"/>
      </rPr>
      <t xml:space="preserve">Worker Non-
</t>
    </r>
    <r>
      <rPr>
        <b/>
        <sz val="10"/>
        <rFont val="Arial"/>
        <family val="2"/>
      </rPr>
      <t>cancer RBC</t>
    </r>
    <r>
      <rPr>
        <b/>
        <vertAlign val="superscript"/>
        <sz val="6.5"/>
        <rFont val="Arial"/>
        <family val="2"/>
      </rPr>
      <t>a</t>
    </r>
  </si>
  <si>
    <r>
      <rPr>
        <b/>
        <sz val="10"/>
        <rFont val="Arial"/>
        <family val="2"/>
      </rPr>
      <t>CAS#</t>
    </r>
    <r>
      <rPr>
        <b/>
        <vertAlign val="superscript"/>
        <sz val="6.5"/>
        <rFont val="Arial"/>
        <family val="2"/>
      </rPr>
      <t>b</t>
    </r>
  </si>
  <si>
    <r>
      <rPr>
        <b/>
        <sz val="10"/>
        <rFont val="Arial"/>
        <family val="2"/>
      </rPr>
      <t>Chemical</t>
    </r>
  </si>
  <si>
    <r>
      <rPr>
        <b/>
        <sz val="10"/>
        <rFont val="Arial"/>
        <family val="2"/>
      </rPr>
      <t>Notes</t>
    </r>
  </si>
  <si>
    <r>
      <rPr>
        <b/>
        <sz val="10"/>
        <rFont val="Arial"/>
        <family val="2"/>
      </rPr>
      <t>(µg/m</t>
    </r>
    <r>
      <rPr>
        <b/>
        <vertAlign val="superscript"/>
        <sz val="6.5"/>
        <rFont val="Arial"/>
        <family val="2"/>
      </rPr>
      <t>3</t>
    </r>
    <r>
      <rPr>
        <b/>
        <sz val="10"/>
        <rFont val="Arial"/>
        <family val="2"/>
      </rPr>
      <t>)</t>
    </r>
  </si>
  <si>
    <r>
      <rPr>
        <sz val="9"/>
        <rFont val="Arial"/>
        <family val="2"/>
      </rPr>
      <t>75-07-0</t>
    </r>
  </si>
  <si>
    <r>
      <rPr>
        <sz val="9"/>
        <rFont val="Arial"/>
        <family val="2"/>
      </rPr>
      <t>Acetaldehyde</t>
    </r>
  </si>
  <si>
    <r>
      <rPr>
        <sz val="9"/>
        <rFont val="Arial"/>
        <family val="2"/>
      </rPr>
      <t>60-35-5</t>
    </r>
  </si>
  <si>
    <r>
      <rPr>
        <sz val="9"/>
        <rFont val="Arial"/>
        <family val="2"/>
      </rPr>
      <t>Acetamide</t>
    </r>
  </si>
  <si>
    <r>
      <rPr>
        <sz val="9"/>
        <rFont val="Arial"/>
        <family val="2"/>
      </rPr>
      <t>67-64-1</t>
    </r>
  </si>
  <si>
    <r>
      <rPr>
        <sz val="9"/>
        <rFont val="Arial"/>
        <family val="2"/>
      </rPr>
      <t>Acetone</t>
    </r>
  </si>
  <si>
    <r>
      <rPr>
        <sz val="9"/>
        <rFont val="Arial"/>
        <family val="2"/>
      </rPr>
      <t>Acetonitrile</t>
    </r>
  </si>
  <si>
    <r>
      <rPr>
        <sz val="9"/>
        <rFont val="Arial"/>
        <family val="2"/>
      </rPr>
      <t>107-02-8</t>
    </r>
  </si>
  <si>
    <r>
      <rPr>
        <sz val="9"/>
        <rFont val="Arial"/>
        <family val="2"/>
      </rPr>
      <t>Acrolein</t>
    </r>
  </si>
  <si>
    <r>
      <rPr>
        <sz val="9"/>
        <rFont val="Arial"/>
        <family val="2"/>
      </rPr>
      <t>Acrylamide</t>
    </r>
  </si>
  <si>
    <r>
      <rPr>
        <sz val="9"/>
        <rFont val="Times New Roman"/>
        <family val="1"/>
      </rPr>
      <t>g</t>
    </r>
  </si>
  <si>
    <r>
      <rPr>
        <sz val="9"/>
        <rFont val="Arial"/>
        <family val="2"/>
      </rPr>
      <t>Acrylic acid</t>
    </r>
  </si>
  <si>
    <r>
      <rPr>
        <sz val="9"/>
        <rFont val="Arial"/>
        <family val="2"/>
      </rPr>
      <t>107-13-1</t>
    </r>
  </si>
  <si>
    <r>
      <rPr>
        <sz val="9"/>
        <rFont val="Arial"/>
        <family val="2"/>
      </rPr>
      <t>Acrylonitrile</t>
    </r>
  </si>
  <si>
    <r>
      <rPr>
        <sz val="9"/>
        <rFont val="Arial"/>
        <family val="2"/>
      </rPr>
      <t>309-00-2</t>
    </r>
  </si>
  <si>
    <r>
      <rPr>
        <sz val="9"/>
        <rFont val="Arial"/>
        <family val="2"/>
      </rPr>
      <t>Aldrin</t>
    </r>
  </si>
  <si>
    <r>
      <rPr>
        <sz val="9"/>
        <rFont val="Arial"/>
        <family val="2"/>
      </rPr>
      <t>107-05-1</t>
    </r>
  </si>
  <si>
    <r>
      <rPr>
        <sz val="9"/>
        <rFont val="Arial"/>
        <family val="2"/>
      </rPr>
      <t>Allyl chloride</t>
    </r>
  </si>
  <si>
    <r>
      <rPr>
        <sz val="9"/>
        <rFont val="Arial"/>
        <family val="2"/>
      </rPr>
      <t>7429-90-5</t>
    </r>
  </si>
  <si>
    <r>
      <rPr>
        <sz val="9"/>
        <rFont val="Arial"/>
        <family val="2"/>
      </rPr>
      <t>Aluminum and compounds</t>
    </r>
  </si>
  <si>
    <r>
      <rPr>
        <sz val="9"/>
        <rFont val="Times New Roman"/>
        <family val="1"/>
      </rPr>
      <t>l</t>
    </r>
  </si>
  <si>
    <r>
      <rPr>
        <sz val="9"/>
        <rFont val="Arial"/>
        <family val="2"/>
      </rPr>
      <t>7664-41-7</t>
    </r>
  </si>
  <si>
    <r>
      <rPr>
        <sz val="9"/>
        <rFont val="Arial"/>
        <family val="2"/>
      </rPr>
      <t>Ammonia</t>
    </r>
  </si>
  <si>
    <r>
      <rPr>
        <sz val="9"/>
        <rFont val="Arial"/>
        <family val="2"/>
      </rPr>
      <t>62-53-3</t>
    </r>
  </si>
  <si>
    <r>
      <rPr>
        <sz val="9"/>
        <rFont val="Arial"/>
        <family val="2"/>
      </rPr>
      <t>Aniline</t>
    </r>
  </si>
  <si>
    <r>
      <rPr>
        <sz val="9"/>
        <rFont val="Arial"/>
        <family val="2"/>
      </rPr>
      <t>7440-36-0</t>
    </r>
  </si>
  <si>
    <r>
      <rPr>
        <sz val="9"/>
        <rFont val="Arial"/>
        <family val="2"/>
      </rPr>
      <t>Antimony and compounds</t>
    </r>
  </si>
  <si>
    <r>
      <rPr>
        <sz val="9"/>
        <rFont val="Arial"/>
        <family val="2"/>
      </rPr>
      <t>140-57-8</t>
    </r>
  </si>
  <si>
    <r>
      <rPr>
        <sz val="9"/>
        <rFont val="Arial"/>
        <family val="2"/>
      </rPr>
      <t>Aramite</t>
    </r>
  </si>
  <si>
    <r>
      <rPr>
        <sz val="9"/>
        <rFont val="Arial"/>
        <family val="2"/>
      </rPr>
      <t>7440-38-2</t>
    </r>
  </si>
  <si>
    <r>
      <rPr>
        <sz val="9"/>
        <rFont val="Arial"/>
        <family val="2"/>
      </rPr>
      <t>Arsenic and compounds</t>
    </r>
  </si>
  <si>
    <r>
      <rPr>
        <sz val="9"/>
        <rFont val="Arial"/>
        <family val="2"/>
      </rPr>
      <t>7784-42-1</t>
    </r>
  </si>
  <si>
    <r>
      <rPr>
        <sz val="9"/>
        <rFont val="Arial"/>
        <family val="2"/>
      </rPr>
      <t>Arsine</t>
    </r>
  </si>
  <si>
    <r>
      <rPr>
        <sz val="9"/>
        <rFont val="Arial"/>
        <family val="2"/>
      </rPr>
      <t>1332-21-4</t>
    </r>
  </si>
  <si>
    <r>
      <rPr>
        <sz val="9"/>
        <rFont val="Arial"/>
        <family val="2"/>
      </rPr>
      <t>Asbestos</t>
    </r>
  </si>
  <si>
    <r>
      <rPr>
        <sz val="9"/>
        <rFont val="Times New Roman"/>
        <family val="1"/>
      </rPr>
      <t>i</t>
    </r>
  </si>
  <si>
    <r>
      <rPr>
        <sz val="9"/>
        <rFont val="Arial"/>
        <family val="2"/>
      </rPr>
      <t>103-33-3</t>
    </r>
  </si>
  <si>
    <r>
      <rPr>
        <sz val="9"/>
        <rFont val="Arial"/>
        <family val="2"/>
      </rPr>
      <t>Azobenzene</t>
    </r>
  </si>
  <si>
    <r>
      <rPr>
        <sz val="9"/>
        <rFont val="Arial"/>
        <family val="2"/>
      </rPr>
      <t>71-43-2</t>
    </r>
  </si>
  <si>
    <r>
      <rPr>
        <sz val="9"/>
        <rFont val="Arial"/>
        <family val="2"/>
      </rPr>
      <t>Benzene</t>
    </r>
  </si>
  <si>
    <r>
      <rPr>
        <sz val="9"/>
        <rFont val="Arial"/>
        <family val="2"/>
      </rPr>
      <t>92-87-5</t>
    </r>
  </si>
  <si>
    <r>
      <rPr>
        <sz val="9"/>
        <rFont val="Arial"/>
        <family val="2"/>
      </rPr>
      <t>Benzidine (and its salts)</t>
    </r>
  </si>
  <si>
    <r>
      <rPr>
        <sz val="9"/>
        <rFont val="Arial"/>
        <family val="2"/>
      </rPr>
      <t>100-44-7</t>
    </r>
  </si>
  <si>
    <r>
      <rPr>
        <sz val="9"/>
        <rFont val="Arial"/>
        <family val="2"/>
      </rPr>
      <t>Benzyl chloride</t>
    </r>
  </si>
  <si>
    <r>
      <rPr>
        <sz val="9"/>
        <rFont val="Arial"/>
        <family val="2"/>
      </rPr>
      <t>7440-41-7</t>
    </r>
  </si>
  <si>
    <r>
      <rPr>
        <sz val="9"/>
        <rFont val="Arial"/>
        <family val="2"/>
      </rPr>
      <t>Beryllium and compounds</t>
    </r>
  </si>
  <si>
    <r>
      <rPr>
        <sz val="9"/>
        <rFont val="Arial"/>
        <family val="2"/>
      </rPr>
      <t>111-44-4</t>
    </r>
  </si>
  <si>
    <r>
      <rPr>
        <i/>
        <sz val="9"/>
        <rFont val="Arial"/>
        <family val="2"/>
      </rPr>
      <t>Bis</t>
    </r>
    <r>
      <rPr>
        <sz val="9"/>
        <rFont val="Arial"/>
        <family val="2"/>
      </rPr>
      <t>(2-chloroethyl) ether (DCEE)</t>
    </r>
  </si>
  <si>
    <r>
      <rPr>
        <sz val="9"/>
        <rFont val="Arial"/>
        <family val="2"/>
      </rPr>
      <t>542-88-1</t>
    </r>
  </si>
  <si>
    <r>
      <rPr>
        <i/>
        <sz val="9"/>
        <rFont val="Arial"/>
        <family val="2"/>
      </rPr>
      <t>Bis</t>
    </r>
    <r>
      <rPr>
        <sz val="9"/>
        <rFont val="Arial"/>
        <family val="2"/>
      </rPr>
      <t>(chloromethyl) ether</t>
    </r>
  </si>
  <si>
    <r>
      <rPr>
        <sz val="9"/>
        <rFont val="Arial"/>
        <family val="2"/>
      </rPr>
      <t>117-81-7</t>
    </r>
  </si>
  <si>
    <r>
      <rPr>
        <i/>
        <sz val="9"/>
        <rFont val="Arial"/>
        <family val="2"/>
      </rPr>
      <t>Bis</t>
    </r>
    <r>
      <rPr>
        <sz val="9"/>
        <rFont val="Arial"/>
        <family val="2"/>
      </rPr>
      <t>(2-ethylhexyl) phthalate (DEHP)</t>
    </r>
  </si>
  <si>
    <r>
      <rPr>
        <sz val="9"/>
        <rFont val="Times New Roman"/>
        <family val="1"/>
      </rPr>
      <t>c</t>
    </r>
  </si>
  <si>
    <r>
      <rPr>
        <sz val="9"/>
        <rFont val="Arial"/>
        <family val="2"/>
      </rPr>
      <t>75-25-2</t>
    </r>
  </si>
  <si>
    <r>
      <rPr>
        <sz val="9"/>
        <rFont val="Arial"/>
        <family val="2"/>
      </rPr>
      <t>Bromoform</t>
    </r>
  </si>
  <si>
    <r>
      <rPr>
        <sz val="9"/>
        <rFont val="Arial"/>
        <family val="2"/>
      </rPr>
      <t>74-83-9</t>
    </r>
  </si>
  <si>
    <r>
      <rPr>
        <sz val="9"/>
        <rFont val="Arial"/>
        <family val="2"/>
      </rPr>
      <t>Bromomethane (Methyl bromide)</t>
    </r>
  </si>
  <si>
    <r>
      <rPr>
        <sz val="9"/>
        <rFont val="Arial"/>
        <family val="2"/>
      </rPr>
      <t>106-94-5</t>
    </r>
  </si>
  <si>
    <r>
      <rPr>
        <sz val="9"/>
        <rFont val="Arial"/>
        <family val="2"/>
      </rPr>
      <t>1-Bromopropane (n-propyl bromide)</t>
    </r>
  </si>
  <si>
    <r>
      <rPr>
        <sz val="9"/>
        <rFont val="Arial"/>
        <family val="2"/>
      </rPr>
      <t>106-99-0</t>
    </r>
  </si>
  <si>
    <r>
      <rPr>
        <sz val="9"/>
        <rFont val="Arial"/>
        <family val="2"/>
      </rPr>
      <t>1,3-Butadiene</t>
    </r>
  </si>
  <si>
    <r>
      <rPr>
        <sz val="9"/>
        <rFont val="Arial"/>
        <family val="2"/>
      </rPr>
      <t>78-93-3</t>
    </r>
  </si>
  <si>
    <r>
      <rPr>
        <sz val="9"/>
        <rFont val="Arial"/>
        <family val="2"/>
      </rPr>
      <t>2-Butanone (Methyl ethyl ketone)</t>
    </r>
  </si>
  <si>
    <r>
      <rPr>
        <sz val="9"/>
        <rFont val="Arial"/>
        <family val="2"/>
      </rPr>
      <t>78-92-2</t>
    </r>
  </si>
  <si>
    <r>
      <rPr>
        <i/>
        <sz val="9"/>
        <rFont val="Arial"/>
        <family val="2"/>
      </rPr>
      <t>sec</t>
    </r>
    <r>
      <rPr>
        <sz val="9"/>
        <rFont val="Arial"/>
        <family val="2"/>
      </rPr>
      <t>-Butyl alcohol</t>
    </r>
  </si>
  <si>
    <r>
      <rPr>
        <sz val="9"/>
        <rFont val="Arial"/>
        <family val="2"/>
      </rPr>
      <t>7440-43-9</t>
    </r>
  </si>
  <si>
    <r>
      <rPr>
        <sz val="9"/>
        <rFont val="Arial"/>
        <family val="2"/>
      </rPr>
      <t>Cadmium and compounds</t>
    </r>
  </si>
  <si>
    <r>
      <rPr>
        <sz val="9"/>
        <rFont val="Times New Roman"/>
        <family val="1"/>
      </rPr>
      <t>c, l</t>
    </r>
  </si>
  <si>
    <r>
      <rPr>
        <sz val="9"/>
        <rFont val="Arial"/>
        <family val="2"/>
      </rPr>
      <t>105-60-2</t>
    </r>
  </si>
  <si>
    <r>
      <rPr>
        <sz val="9"/>
        <rFont val="Arial"/>
        <family val="2"/>
      </rPr>
      <t>Caprolactam</t>
    </r>
  </si>
  <si>
    <r>
      <rPr>
        <sz val="9"/>
        <rFont val="Arial"/>
        <family val="2"/>
      </rPr>
      <t>75-15-0</t>
    </r>
  </si>
  <si>
    <r>
      <rPr>
        <sz val="9"/>
        <rFont val="Arial"/>
        <family val="2"/>
      </rPr>
      <t>Carbon disulfide</t>
    </r>
  </si>
  <si>
    <r>
      <rPr>
        <sz val="9"/>
        <rFont val="Arial"/>
        <family val="2"/>
      </rPr>
      <t>56-23-5</t>
    </r>
  </si>
  <si>
    <r>
      <rPr>
        <sz val="9"/>
        <rFont val="Arial"/>
        <family val="2"/>
      </rPr>
      <t>Carbon tetrachloride</t>
    </r>
  </si>
  <si>
    <r>
      <rPr>
        <sz val="9"/>
        <rFont val="Arial"/>
        <family val="2"/>
      </rPr>
      <t>463-58-1</t>
    </r>
  </si>
  <si>
    <r>
      <rPr>
        <sz val="9"/>
        <rFont val="Arial"/>
        <family val="2"/>
      </rPr>
      <t>Carbonyl sulfide</t>
    </r>
  </si>
  <si>
    <r>
      <rPr>
        <sz val="9"/>
        <rFont val="Arial"/>
        <family val="2"/>
      </rPr>
      <t>57-74-9</t>
    </r>
  </si>
  <si>
    <r>
      <rPr>
        <sz val="9"/>
        <rFont val="Arial"/>
        <family val="2"/>
      </rPr>
      <t>Chlordane</t>
    </r>
  </si>
  <si>
    <r>
      <rPr>
        <sz val="9"/>
        <rFont val="Arial"/>
        <family val="2"/>
      </rPr>
      <t>108171-26-2</t>
    </r>
  </si>
  <si>
    <r>
      <rPr>
        <sz val="9"/>
        <rFont val="Arial"/>
        <family val="2"/>
      </rPr>
      <t>Chlorinated paraffins</t>
    </r>
  </si>
  <si>
    <r>
      <rPr>
        <sz val="9"/>
        <rFont val="Times New Roman"/>
        <family val="1"/>
      </rPr>
      <t>j</t>
    </r>
  </si>
  <si>
    <r>
      <rPr>
        <sz val="9"/>
        <rFont val="Arial"/>
        <family val="2"/>
      </rPr>
      <t>7782-50-5</t>
    </r>
  </si>
  <si>
    <r>
      <rPr>
        <sz val="9"/>
        <rFont val="Arial"/>
        <family val="2"/>
      </rPr>
      <t>Chlorine</t>
    </r>
  </si>
  <si>
    <r>
      <rPr>
        <sz val="9"/>
        <rFont val="Arial"/>
        <family val="2"/>
      </rPr>
      <t>10049-04-4</t>
    </r>
  </si>
  <si>
    <r>
      <rPr>
        <sz val="9"/>
        <rFont val="Arial"/>
        <family val="2"/>
      </rPr>
      <t>Chlorine dioxide</t>
    </r>
  </si>
  <si>
    <r>
      <rPr>
        <sz val="9"/>
        <rFont val="Arial"/>
        <family val="2"/>
      </rPr>
      <t>532-27-4</t>
    </r>
  </si>
  <si>
    <r>
      <rPr>
        <sz val="9"/>
        <rFont val="Arial"/>
        <family val="2"/>
      </rPr>
      <t>2-Chloroacetophenone</t>
    </r>
  </si>
  <si>
    <r>
      <rPr>
        <sz val="9"/>
        <rFont val="Arial"/>
        <family val="2"/>
      </rPr>
      <t>108-90-7</t>
    </r>
  </si>
  <si>
    <r>
      <rPr>
        <sz val="9"/>
        <rFont val="Arial"/>
        <family val="2"/>
      </rPr>
      <t>Chlorobenzene</t>
    </r>
  </si>
  <si>
    <r>
      <rPr>
        <sz val="9"/>
        <rFont val="Arial"/>
        <family val="2"/>
      </rPr>
      <t>75-68-3</t>
    </r>
  </si>
  <si>
    <r>
      <rPr>
        <sz val="9"/>
        <rFont val="Arial"/>
        <family val="2"/>
      </rPr>
      <t>1-Chloro-1,1- difluoroethane</t>
    </r>
  </si>
  <si>
    <r>
      <rPr>
        <sz val="9"/>
        <rFont val="Arial"/>
        <family val="2"/>
      </rPr>
      <t>75-45-6</t>
    </r>
  </si>
  <si>
    <r>
      <rPr>
        <sz val="9"/>
        <rFont val="Arial"/>
        <family val="2"/>
      </rPr>
      <t>Chlorodifluoromethane (Freon 22)</t>
    </r>
  </si>
  <si>
    <r>
      <rPr>
        <sz val="9"/>
        <rFont val="Arial"/>
        <family val="2"/>
      </rPr>
      <t>75-00-3</t>
    </r>
  </si>
  <si>
    <r>
      <rPr>
        <sz val="9"/>
        <rFont val="Arial"/>
        <family val="2"/>
      </rPr>
      <t>Chloroethane (Ethyl chloride)</t>
    </r>
  </si>
  <si>
    <r>
      <rPr>
        <sz val="9"/>
        <rFont val="Arial"/>
        <family val="2"/>
      </rPr>
      <t>67-66-3</t>
    </r>
  </si>
  <si>
    <r>
      <rPr>
        <sz val="9"/>
        <rFont val="Arial"/>
        <family val="2"/>
      </rPr>
      <t>Chloroform</t>
    </r>
  </si>
  <si>
    <r>
      <rPr>
        <sz val="9"/>
        <rFont val="Arial"/>
        <family val="2"/>
      </rPr>
      <t>74-87-3</t>
    </r>
  </si>
  <si>
    <r>
      <rPr>
        <sz val="9"/>
        <rFont val="Arial"/>
        <family val="2"/>
      </rPr>
      <t>Chloromethane (Methyl chloride)</t>
    </r>
  </si>
  <si>
    <r>
      <rPr>
        <sz val="9"/>
        <rFont val="Arial"/>
        <family val="2"/>
      </rPr>
      <t>95-83-0</t>
    </r>
  </si>
  <si>
    <r>
      <rPr>
        <sz val="9"/>
        <rFont val="Arial"/>
        <family val="2"/>
      </rPr>
      <t>4-Chloro-</t>
    </r>
    <r>
      <rPr>
        <i/>
        <sz val="9"/>
        <rFont val="Arial"/>
        <family val="2"/>
      </rPr>
      <t>o</t>
    </r>
    <r>
      <rPr>
        <sz val="9"/>
        <rFont val="Arial"/>
        <family val="2"/>
      </rPr>
      <t>- phenylenediamine</t>
    </r>
  </si>
  <si>
    <r>
      <rPr>
        <sz val="9"/>
        <rFont val="Arial"/>
        <family val="2"/>
      </rPr>
      <t>Chloropicrin</t>
    </r>
  </si>
  <si>
    <r>
      <rPr>
        <sz val="9"/>
        <rFont val="Arial"/>
        <family val="2"/>
      </rPr>
      <t>126-99-8</t>
    </r>
  </si>
  <si>
    <r>
      <rPr>
        <sz val="9"/>
        <rFont val="Arial"/>
        <family val="2"/>
      </rPr>
      <t>Chloroprene</t>
    </r>
  </si>
  <si>
    <r>
      <rPr>
        <sz val="9"/>
        <rFont val="Arial"/>
        <family val="2"/>
      </rPr>
      <t>95-69-2</t>
    </r>
  </si>
  <si>
    <r>
      <rPr>
        <i/>
        <sz val="9"/>
        <rFont val="Arial"/>
        <family val="2"/>
      </rPr>
      <t>p</t>
    </r>
    <r>
      <rPr>
        <sz val="9"/>
        <rFont val="Arial"/>
        <family val="2"/>
      </rPr>
      <t>-Chloro-</t>
    </r>
    <r>
      <rPr>
        <i/>
        <sz val="9"/>
        <rFont val="Arial"/>
        <family val="2"/>
      </rPr>
      <t>o</t>
    </r>
    <r>
      <rPr>
        <sz val="9"/>
        <rFont val="Arial"/>
        <family val="2"/>
      </rPr>
      <t>-toluidine</t>
    </r>
  </si>
  <si>
    <r>
      <rPr>
        <sz val="9"/>
        <rFont val="Arial"/>
        <family val="2"/>
      </rPr>
      <t>18540-29-9</t>
    </r>
  </si>
  <si>
    <r>
      <rPr>
        <sz val="9"/>
        <rFont val="Arial"/>
        <family val="2"/>
      </rPr>
      <t>Chromium VI, chromate and dichromate particulate</t>
    </r>
  </si>
  <si>
    <r>
      <rPr>
        <sz val="9"/>
        <rFont val="Times New Roman"/>
        <family val="1"/>
      </rPr>
      <t>c, d</t>
    </r>
  </si>
  <si>
    <r>
      <rPr>
        <sz val="9"/>
        <rFont val="Arial"/>
        <family val="2"/>
      </rPr>
      <t>Chromium VI, chromic acid aerosol mist</t>
    </r>
  </si>
  <si>
    <r>
      <rPr>
        <sz val="9"/>
        <rFont val="Arial"/>
        <family val="2"/>
      </rPr>
      <t>7440-48-4</t>
    </r>
  </si>
  <si>
    <r>
      <rPr>
        <sz val="9"/>
        <rFont val="Arial"/>
        <family val="2"/>
      </rPr>
      <t>Cobalt and compounds</t>
    </r>
  </si>
  <si>
    <r>
      <rPr>
        <sz val="9"/>
        <rFont val="Arial"/>
        <family val="2"/>
      </rPr>
      <t>Coke Oven Emissions</t>
    </r>
  </si>
  <si>
    <r>
      <rPr>
        <sz val="9"/>
        <rFont val="Arial"/>
        <family val="2"/>
      </rPr>
      <t>7440-50-8</t>
    </r>
  </si>
  <si>
    <r>
      <rPr>
        <sz val="9"/>
        <rFont val="Arial"/>
        <family val="2"/>
      </rPr>
      <t>Copper and compounds</t>
    </r>
  </si>
  <si>
    <r>
      <rPr>
        <sz val="9"/>
        <rFont val="Arial"/>
        <family val="2"/>
      </rPr>
      <t>120-71-8</t>
    </r>
  </si>
  <si>
    <r>
      <rPr>
        <i/>
        <sz val="9"/>
        <rFont val="Arial"/>
        <family val="2"/>
      </rPr>
      <t>p</t>
    </r>
    <r>
      <rPr>
        <sz val="9"/>
        <rFont val="Arial"/>
        <family val="2"/>
      </rPr>
      <t>-Cresidine</t>
    </r>
  </si>
  <si>
    <r>
      <rPr>
        <sz val="9"/>
        <rFont val="Arial"/>
        <family val="2"/>
      </rPr>
      <t>1319-77-3</t>
    </r>
  </si>
  <si>
    <r>
      <rPr>
        <sz val="9"/>
        <rFont val="Arial"/>
        <family val="2"/>
      </rPr>
      <t xml:space="preserve">Cresols (mixture), including </t>
    </r>
    <r>
      <rPr>
        <i/>
        <sz val="9"/>
        <rFont val="Arial"/>
        <family val="2"/>
      </rPr>
      <t>m</t>
    </r>
    <r>
      <rPr>
        <sz val="9"/>
        <rFont val="Arial"/>
        <family val="2"/>
      </rPr>
      <t xml:space="preserve">-cresol, </t>
    </r>
    <r>
      <rPr>
        <i/>
        <sz val="9"/>
        <rFont val="Arial"/>
        <family val="2"/>
      </rPr>
      <t>o</t>
    </r>
    <r>
      <rPr>
        <sz val="9"/>
        <rFont val="Arial"/>
        <family val="2"/>
      </rPr>
      <t xml:space="preserve">- cresol, </t>
    </r>
    <r>
      <rPr>
        <i/>
        <sz val="9"/>
        <rFont val="Arial"/>
        <family val="2"/>
      </rPr>
      <t>p</t>
    </r>
    <r>
      <rPr>
        <sz val="9"/>
        <rFont val="Arial"/>
        <family val="2"/>
      </rPr>
      <t>-cresol</t>
    </r>
  </si>
  <si>
    <r>
      <rPr>
        <sz val="9"/>
        <rFont val="Arial"/>
        <family val="2"/>
      </rPr>
      <t>135-20-6</t>
    </r>
  </si>
  <si>
    <r>
      <rPr>
        <sz val="9"/>
        <rFont val="Arial"/>
        <family val="2"/>
      </rPr>
      <t>Cupferron</t>
    </r>
  </si>
  <si>
    <r>
      <rPr>
        <sz val="9"/>
        <rFont val="Arial"/>
        <family val="2"/>
      </rPr>
      <t>74-90-8</t>
    </r>
  </si>
  <si>
    <r>
      <rPr>
        <sz val="9"/>
        <rFont val="Arial"/>
        <family val="2"/>
      </rPr>
      <t>Cyanide, Hydrogen</t>
    </r>
  </si>
  <si>
    <r>
      <rPr>
        <sz val="9"/>
        <rFont val="Arial"/>
        <family val="2"/>
      </rPr>
      <t>110-82-7</t>
    </r>
  </si>
  <si>
    <r>
      <rPr>
        <sz val="9"/>
        <rFont val="Arial"/>
        <family val="2"/>
      </rPr>
      <t>Cyclohexane</t>
    </r>
  </si>
  <si>
    <r>
      <rPr>
        <sz val="9"/>
        <rFont val="Arial"/>
        <family val="2"/>
      </rPr>
      <t>50-29-3</t>
    </r>
  </si>
  <si>
    <r>
      <rPr>
        <sz val="9"/>
        <rFont val="Arial"/>
        <family val="2"/>
      </rPr>
      <t>DDT</t>
    </r>
  </si>
  <si>
    <r>
      <rPr>
        <sz val="9"/>
        <rFont val="Times New Roman"/>
        <family val="1"/>
      </rPr>
      <t>e</t>
    </r>
  </si>
  <si>
    <r>
      <rPr>
        <sz val="9"/>
        <rFont val="Arial"/>
        <family val="2"/>
      </rPr>
      <t>615-05-4</t>
    </r>
  </si>
  <si>
    <r>
      <rPr>
        <sz val="9"/>
        <rFont val="Arial"/>
        <family val="2"/>
      </rPr>
      <t>2,4-Diaminoanisole</t>
    </r>
  </si>
  <si>
    <r>
      <rPr>
        <sz val="9"/>
        <rFont val="Arial"/>
        <family val="2"/>
      </rPr>
      <t>95-80-7</t>
    </r>
  </si>
  <si>
    <r>
      <rPr>
        <sz val="9"/>
        <rFont val="Arial"/>
        <family val="2"/>
      </rPr>
      <t>2,4-Diaminotoluene (2,4- Toluene diamine)</t>
    </r>
  </si>
  <si>
    <r>
      <rPr>
        <sz val="9"/>
        <rFont val="Arial"/>
        <family val="2"/>
      </rPr>
      <t>333-41-5</t>
    </r>
  </si>
  <si>
    <r>
      <rPr>
        <sz val="9"/>
        <rFont val="Arial"/>
        <family val="2"/>
      </rPr>
      <t>Diazinon</t>
    </r>
  </si>
  <si>
    <r>
      <rPr>
        <sz val="9"/>
        <rFont val="Arial"/>
        <family val="2"/>
      </rPr>
      <t>1,2-Dibromo-3- chloropropane (DBCP)</t>
    </r>
  </si>
  <si>
    <r>
      <rPr>
        <sz val="9"/>
        <rFont val="Arial"/>
        <family val="2"/>
      </rPr>
      <t>106-46-7</t>
    </r>
  </si>
  <si>
    <r>
      <rPr>
        <i/>
        <sz val="9"/>
        <rFont val="Arial"/>
        <family val="2"/>
      </rPr>
      <t>p</t>
    </r>
    <r>
      <rPr>
        <sz val="9"/>
        <rFont val="Arial"/>
        <family val="2"/>
      </rPr>
      <t>-Dichlorobenzene (1,4- Dichlorobenzene)</t>
    </r>
  </si>
  <si>
    <r>
      <rPr>
        <sz val="9"/>
        <rFont val="Arial"/>
        <family val="2"/>
      </rPr>
      <t>91-94-1</t>
    </r>
  </si>
  <si>
    <r>
      <rPr>
        <sz val="9"/>
        <rFont val="Arial"/>
        <family val="2"/>
      </rPr>
      <t>3,3'-Dichlorobenzidine</t>
    </r>
  </si>
  <si>
    <r>
      <rPr>
        <sz val="9"/>
        <rFont val="Arial"/>
        <family val="2"/>
      </rPr>
      <t>75-34-3</t>
    </r>
  </si>
  <si>
    <r>
      <rPr>
        <sz val="9"/>
        <rFont val="Arial"/>
        <family val="2"/>
      </rPr>
      <t>1,1-Dichloroethane (Ethylidene dichloride)</t>
    </r>
  </si>
  <si>
    <r>
      <rPr>
        <sz val="9"/>
        <rFont val="Arial"/>
        <family val="2"/>
      </rPr>
      <t>156-60-5</t>
    </r>
  </si>
  <si>
    <r>
      <rPr>
        <i/>
        <sz val="9"/>
        <rFont val="Arial"/>
        <family val="2"/>
      </rPr>
      <t>trans</t>
    </r>
    <r>
      <rPr>
        <sz val="9"/>
        <rFont val="Arial"/>
        <family val="2"/>
      </rPr>
      <t>-1,2-dichloroethene</t>
    </r>
  </si>
  <si>
    <r>
      <rPr>
        <sz val="9"/>
        <rFont val="Arial"/>
        <family val="2"/>
      </rPr>
      <t>Dichloromethane (Methylene chloride)</t>
    </r>
  </si>
  <si>
    <r>
      <rPr>
        <sz val="9"/>
        <rFont val="Arial"/>
        <family val="2"/>
      </rPr>
      <t>78-87-5</t>
    </r>
  </si>
  <si>
    <r>
      <rPr>
        <sz val="9"/>
        <rFont val="Arial"/>
        <family val="2"/>
      </rPr>
      <t>1,2-Dichloropropane (Propylene dichloride)</t>
    </r>
  </si>
  <si>
    <r>
      <rPr>
        <sz val="9"/>
        <rFont val="Arial"/>
        <family val="2"/>
      </rPr>
      <t>542-75-6</t>
    </r>
  </si>
  <si>
    <r>
      <rPr>
        <sz val="9"/>
        <rFont val="Arial"/>
        <family val="2"/>
      </rPr>
      <t>1,3-Dichloropropene</t>
    </r>
  </si>
  <si>
    <r>
      <rPr>
        <sz val="9"/>
        <rFont val="Arial"/>
        <family val="2"/>
      </rPr>
      <t>62-73-7</t>
    </r>
  </si>
  <si>
    <r>
      <rPr>
        <sz val="9"/>
        <rFont val="Arial"/>
        <family val="2"/>
      </rPr>
      <t>Dichlorovos (DDVP)</t>
    </r>
  </si>
  <si>
    <r>
      <rPr>
        <sz val="9"/>
        <rFont val="Arial"/>
        <family val="2"/>
      </rPr>
      <t>60-57-1</t>
    </r>
  </si>
  <si>
    <r>
      <rPr>
        <sz val="9"/>
        <rFont val="Arial"/>
        <family val="2"/>
      </rPr>
      <t>Dieldrin</t>
    </r>
  </si>
  <si>
    <r>
      <rPr>
        <sz val="9"/>
        <rFont val="Arial"/>
        <family val="2"/>
      </rPr>
      <t>Diesel Particulate Matter</t>
    </r>
  </si>
  <si>
    <r>
      <rPr>
        <sz val="9"/>
        <rFont val="Arial"/>
        <family val="2"/>
      </rPr>
      <t>111-42-2</t>
    </r>
  </si>
  <si>
    <r>
      <rPr>
        <sz val="9"/>
        <rFont val="Arial"/>
        <family val="2"/>
      </rPr>
      <t>Diethanolamine</t>
    </r>
  </si>
  <si>
    <r>
      <rPr>
        <sz val="9"/>
        <rFont val="Arial"/>
        <family val="2"/>
      </rPr>
      <t>112-34-5</t>
    </r>
  </si>
  <si>
    <r>
      <rPr>
        <sz val="9"/>
        <rFont val="Arial"/>
        <family val="2"/>
      </rPr>
      <t>Diethylene glycol monobutyl ether</t>
    </r>
  </si>
  <si>
    <r>
      <rPr>
        <sz val="9"/>
        <rFont val="Arial"/>
        <family val="2"/>
      </rPr>
      <t>111-90-0</t>
    </r>
  </si>
  <si>
    <r>
      <rPr>
        <sz val="9"/>
        <rFont val="Arial"/>
        <family val="2"/>
      </rPr>
      <t>Diethylene glycol monoethyl ether</t>
    </r>
  </si>
  <si>
    <r>
      <rPr>
        <sz val="9"/>
        <rFont val="Arial"/>
        <family val="2"/>
      </rPr>
      <t>75-37-6</t>
    </r>
  </si>
  <si>
    <r>
      <rPr>
        <sz val="9"/>
        <rFont val="Arial"/>
        <family val="2"/>
      </rPr>
      <t>1,1-Difluoroethane</t>
    </r>
  </si>
  <si>
    <r>
      <rPr>
        <sz val="9"/>
        <rFont val="Arial"/>
        <family val="2"/>
      </rPr>
      <t xml:space="preserve">4-
</t>
    </r>
    <r>
      <rPr>
        <sz val="9"/>
        <rFont val="Arial"/>
        <family val="2"/>
      </rPr>
      <t>Dimethylaminoazobenzen e</t>
    </r>
  </si>
  <si>
    <r>
      <rPr>
        <sz val="9"/>
        <rFont val="Arial"/>
        <family val="2"/>
      </rPr>
      <t>Dimethyl formamide</t>
    </r>
  </si>
  <si>
    <r>
      <rPr>
        <sz val="9"/>
        <rFont val="Arial"/>
        <family val="2"/>
      </rPr>
      <t>57-14-7</t>
    </r>
  </si>
  <si>
    <r>
      <rPr>
        <sz val="9"/>
        <rFont val="Arial"/>
        <family val="2"/>
      </rPr>
      <t>1,1-Dimethylhydrazine</t>
    </r>
  </si>
  <si>
    <r>
      <rPr>
        <sz val="9"/>
        <rFont val="Arial"/>
        <family val="2"/>
      </rPr>
      <t>121-14-2</t>
    </r>
  </si>
  <si>
    <r>
      <rPr>
        <sz val="9"/>
        <rFont val="Arial"/>
        <family val="2"/>
      </rPr>
      <t>2,4-Dinitrotoluene</t>
    </r>
  </si>
  <si>
    <r>
      <rPr>
        <sz val="9"/>
        <rFont val="Arial"/>
        <family val="2"/>
      </rPr>
      <t>123-91-1</t>
    </r>
  </si>
  <si>
    <r>
      <rPr>
        <sz val="9"/>
        <rFont val="Arial"/>
        <family val="2"/>
      </rPr>
      <t>1,4-Dioxane</t>
    </r>
  </si>
  <si>
    <r>
      <rPr>
        <sz val="9"/>
        <rFont val="Arial"/>
        <family val="2"/>
      </rPr>
      <t>122-66-7</t>
    </r>
  </si>
  <si>
    <r>
      <rPr>
        <sz val="9"/>
        <rFont val="Arial"/>
        <family val="2"/>
      </rPr>
      <t>1,2-Diphenylhydrazine (Hydrazobenzene)</t>
    </r>
  </si>
  <si>
    <r>
      <rPr>
        <sz val="9"/>
        <rFont val="Arial"/>
        <family val="2"/>
      </rPr>
      <t>1937-37-7</t>
    </r>
  </si>
  <si>
    <r>
      <rPr>
        <sz val="9"/>
        <rFont val="Arial"/>
        <family val="2"/>
      </rPr>
      <t>Direct Black 38</t>
    </r>
  </si>
  <si>
    <r>
      <rPr>
        <sz val="9"/>
        <rFont val="Arial"/>
        <family val="2"/>
      </rPr>
      <t>2602-46-2</t>
    </r>
  </si>
  <si>
    <r>
      <rPr>
        <sz val="9"/>
        <rFont val="Arial"/>
        <family val="2"/>
      </rPr>
      <t>Direct Blue 6</t>
    </r>
  </si>
  <si>
    <r>
      <rPr>
        <sz val="9"/>
        <rFont val="Arial"/>
        <family val="2"/>
      </rPr>
      <t>16071-86-6</t>
    </r>
  </si>
  <si>
    <r>
      <rPr>
        <sz val="9"/>
        <rFont val="Arial"/>
        <family val="2"/>
      </rPr>
      <t>Direct Brown 95 (technical grade)</t>
    </r>
  </si>
  <si>
    <r>
      <rPr>
        <sz val="9"/>
        <rFont val="Arial"/>
        <family val="2"/>
      </rPr>
      <t>298-04-4</t>
    </r>
  </si>
  <si>
    <r>
      <rPr>
        <sz val="9"/>
        <rFont val="Arial"/>
        <family val="2"/>
      </rPr>
      <t>Disulfoton</t>
    </r>
  </si>
  <si>
    <r>
      <rPr>
        <sz val="9"/>
        <rFont val="Arial"/>
        <family val="2"/>
      </rPr>
      <t>106-89-8</t>
    </r>
  </si>
  <si>
    <r>
      <rPr>
        <sz val="9"/>
        <rFont val="Arial"/>
        <family val="2"/>
      </rPr>
      <t>Epichlorohydrin</t>
    </r>
  </si>
  <si>
    <r>
      <rPr>
        <sz val="9"/>
        <rFont val="Arial"/>
        <family val="2"/>
      </rPr>
      <t>106-88-7</t>
    </r>
  </si>
  <si>
    <r>
      <rPr>
        <sz val="9"/>
        <rFont val="Arial"/>
        <family val="2"/>
      </rPr>
      <t>1,2-Epoxybutane</t>
    </r>
  </si>
  <si>
    <r>
      <rPr>
        <sz val="9"/>
        <rFont val="Arial"/>
        <family val="2"/>
      </rPr>
      <t>140-88-5</t>
    </r>
  </si>
  <si>
    <r>
      <rPr>
        <sz val="9"/>
        <rFont val="Arial"/>
        <family val="2"/>
      </rPr>
      <t>Ethyl acrylate</t>
    </r>
  </si>
  <si>
    <r>
      <rPr>
        <sz val="9"/>
        <rFont val="Arial"/>
        <family val="2"/>
      </rPr>
      <t>100-41-4</t>
    </r>
  </si>
  <si>
    <r>
      <rPr>
        <sz val="9"/>
        <rFont val="Arial"/>
        <family val="2"/>
      </rPr>
      <t>Ethyl benzene</t>
    </r>
  </si>
  <si>
    <r>
      <rPr>
        <sz val="9"/>
        <rFont val="Arial"/>
        <family val="2"/>
      </rPr>
      <t>106-93-4</t>
    </r>
  </si>
  <si>
    <r>
      <rPr>
        <sz val="9"/>
        <rFont val="Arial"/>
        <family val="2"/>
      </rPr>
      <t>Ethylene dibromide (EDB, 1,2-Dibromoethane)</t>
    </r>
  </si>
  <si>
    <r>
      <rPr>
        <sz val="9"/>
        <rFont val="Arial"/>
        <family val="2"/>
      </rPr>
      <t>107-06-2</t>
    </r>
  </si>
  <si>
    <r>
      <rPr>
        <sz val="9"/>
        <rFont val="Arial"/>
        <family val="2"/>
      </rPr>
      <t>Ethylene dichloride (EDC, 1,2-Dichloroethane)</t>
    </r>
  </si>
  <si>
    <r>
      <rPr>
        <sz val="9"/>
        <rFont val="Arial"/>
        <family val="2"/>
      </rPr>
      <t>107-21-1</t>
    </r>
  </si>
  <si>
    <r>
      <rPr>
        <sz val="9"/>
        <rFont val="Arial"/>
        <family val="2"/>
      </rPr>
      <t>Ethylene glycol</t>
    </r>
  </si>
  <si>
    <r>
      <rPr>
        <sz val="9"/>
        <rFont val="Arial"/>
        <family val="2"/>
      </rPr>
      <t>111-76-2</t>
    </r>
  </si>
  <si>
    <r>
      <rPr>
        <sz val="9"/>
        <rFont val="Arial"/>
        <family val="2"/>
      </rPr>
      <t>Ethylene glycol monobutyl ether</t>
    </r>
  </si>
  <si>
    <r>
      <rPr>
        <sz val="9"/>
        <rFont val="Arial"/>
        <family val="2"/>
      </rPr>
      <t>110-80-5</t>
    </r>
  </si>
  <si>
    <r>
      <rPr>
        <sz val="9"/>
        <rFont val="Arial"/>
        <family val="2"/>
      </rPr>
      <t>Ethylene glycol monoethyl ether</t>
    </r>
  </si>
  <si>
    <r>
      <rPr>
        <sz val="9"/>
        <rFont val="Arial"/>
        <family val="2"/>
      </rPr>
      <t>111-15-9</t>
    </r>
  </si>
  <si>
    <r>
      <rPr>
        <sz val="9"/>
        <rFont val="Arial"/>
        <family val="2"/>
      </rPr>
      <t>Ethylene glycol monoethyl ether acetate</t>
    </r>
  </si>
  <si>
    <r>
      <rPr>
        <sz val="9"/>
        <rFont val="Arial"/>
        <family val="2"/>
      </rPr>
      <t>109-86-4</t>
    </r>
  </si>
  <si>
    <r>
      <rPr>
        <sz val="9"/>
        <rFont val="Arial"/>
        <family val="2"/>
      </rPr>
      <t>Ethylene glycol monomethyl ether</t>
    </r>
  </si>
  <si>
    <r>
      <rPr>
        <sz val="9"/>
        <rFont val="Arial"/>
        <family val="2"/>
      </rPr>
      <t>110-49-6</t>
    </r>
  </si>
  <si>
    <r>
      <rPr>
        <sz val="9"/>
        <rFont val="Arial"/>
        <family val="2"/>
      </rPr>
      <t>Ethylene glycol monomethyl ether acetate</t>
    </r>
  </si>
  <si>
    <r>
      <rPr>
        <sz val="9"/>
        <rFont val="Arial"/>
        <family val="2"/>
      </rPr>
      <t>75-21-8</t>
    </r>
  </si>
  <si>
    <r>
      <rPr>
        <sz val="9"/>
        <rFont val="Arial"/>
        <family val="2"/>
      </rPr>
      <t>Ethylene oxide</t>
    </r>
  </si>
  <si>
    <r>
      <rPr>
        <sz val="9"/>
        <rFont val="Arial"/>
        <family val="2"/>
      </rPr>
      <t>96-45-7</t>
    </r>
  </si>
  <si>
    <r>
      <rPr>
        <sz val="9"/>
        <rFont val="Arial"/>
        <family val="2"/>
      </rPr>
      <t>Ethylene thiourea</t>
    </r>
  </si>
  <si>
    <r>
      <rPr>
        <sz val="9"/>
        <rFont val="Arial"/>
        <family val="2"/>
      </rPr>
      <t>Fluorides</t>
    </r>
  </si>
  <si>
    <r>
      <rPr>
        <sz val="9"/>
        <rFont val="Arial"/>
        <family val="2"/>
      </rPr>
      <t>7782-41-4</t>
    </r>
  </si>
  <si>
    <r>
      <rPr>
        <sz val="9"/>
        <rFont val="Arial"/>
        <family val="2"/>
      </rPr>
      <t>Fluorine gas</t>
    </r>
  </si>
  <si>
    <r>
      <rPr>
        <sz val="9"/>
        <rFont val="Arial"/>
        <family val="2"/>
      </rPr>
      <t>50-00-0</t>
    </r>
  </si>
  <si>
    <r>
      <rPr>
        <sz val="9"/>
        <rFont val="Arial"/>
        <family val="2"/>
      </rPr>
      <t>Formaldehyde</t>
    </r>
  </si>
  <si>
    <r>
      <rPr>
        <sz val="9"/>
        <rFont val="Arial"/>
        <family val="2"/>
      </rPr>
      <t>111-30-8</t>
    </r>
  </si>
  <si>
    <r>
      <rPr>
        <sz val="9"/>
        <rFont val="Arial"/>
        <family val="2"/>
      </rPr>
      <t>Glutaraldehyde</t>
    </r>
  </si>
  <si>
    <r>
      <rPr>
        <sz val="9"/>
        <rFont val="Arial"/>
        <family val="2"/>
      </rPr>
      <t>76-44-8</t>
    </r>
  </si>
  <si>
    <r>
      <rPr>
        <sz val="9"/>
        <rFont val="Arial"/>
        <family val="2"/>
      </rPr>
      <t>Heptachlor</t>
    </r>
  </si>
  <si>
    <r>
      <rPr>
        <sz val="9"/>
        <rFont val="Arial"/>
        <family val="2"/>
      </rPr>
      <t>1024-57-3</t>
    </r>
  </si>
  <si>
    <r>
      <rPr>
        <sz val="9"/>
        <rFont val="Arial"/>
        <family val="2"/>
      </rPr>
      <t>Heptachlor epoxide</t>
    </r>
  </si>
  <si>
    <r>
      <rPr>
        <sz val="9"/>
        <rFont val="Arial"/>
        <family val="2"/>
      </rPr>
      <t>118-74-1</t>
    </r>
  </si>
  <si>
    <r>
      <rPr>
        <sz val="9"/>
        <rFont val="Arial"/>
        <family val="2"/>
      </rPr>
      <t>Hexachlorobenzene</t>
    </r>
  </si>
  <si>
    <r>
      <rPr>
        <sz val="9"/>
        <rFont val="Arial"/>
        <family val="2"/>
      </rPr>
      <t>87-68-3</t>
    </r>
  </si>
  <si>
    <r>
      <rPr>
        <sz val="9"/>
        <rFont val="Arial"/>
        <family val="2"/>
      </rPr>
      <t>Hexachlorobutadiene</t>
    </r>
  </si>
  <si>
    <r>
      <rPr>
        <sz val="9"/>
        <rFont val="Arial"/>
        <family val="2"/>
      </rPr>
      <t>608-73-1</t>
    </r>
  </si>
  <si>
    <r>
      <rPr>
        <sz val="9"/>
        <rFont val="Arial"/>
        <family val="2"/>
      </rPr>
      <t>Hexachlorocyclohexanes (mixture) including but not limited to:</t>
    </r>
  </si>
  <si>
    <r>
      <rPr>
        <sz val="9"/>
        <rFont val="Arial"/>
        <family val="2"/>
      </rPr>
      <t>319-84-6</t>
    </r>
  </si>
  <si>
    <r>
      <rPr>
        <sz val="9"/>
        <rFont val="Arial"/>
        <family val="2"/>
      </rPr>
      <t xml:space="preserve">Hexachlorocyclohexane,
</t>
    </r>
    <r>
      <rPr>
        <i/>
        <sz val="9"/>
        <rFont val="Arial"/>
        <family val="2"/>
      </rPr>
      <t>alpha</t>
    </r>
    <r>
      <rPr>
        <sz val="9"/>
        <rFont val="Arial"/>
        <family val="2"/>
      </rPr>
      <t>-</t>
    </r>
  </si>
  <si>
    <r>
      <rPr>
        <sz val="9"/>
        <rFont val="Arial"/>
        <family val="2"/>
      </rPr>
      <t>319-85-7</t>
    </r>
  </si>
  <si>
    <r>
      <rPr>
        <sz val="9"/>
        <rFont val="Arial"/>
        <family val="2"/>
      </rPr>
      <t xml:space="preserve">Hexachlorocyclohexane,
</t>
    </r>
    <r>
      <rPr>
        <i/>
        <sz val="9"/>
        <rFont val="Arial"/>
        <family val="2"/>
      </rPr>
      <t>beta</t>
    </r>
    <r>
      <rPr>
        <sz val="9"/>
        <rFont val="Arial"/>
        <family val="2"/>
      </rPr>
      <t>-</t>
    </r>
  </si>
  <si>
    <r>
      <rPr>
        <sz val="9"/>
        <rFont val="Arial"/>
        <family val="2"/>
      </rPr>
      <t>58-89-9</t>
    </r>
  </si>
  <si>
    <r>
      <rPr>
        <sz val="9"/>
        <rFont val="Arial"/>
        <family val="2"/>
      </rPr>
      <t xml:space="preserve">Hexachlorocyclohexane,
</t>
    </r>
    <r>
      <rPr>
        <i/>
        <sz val="9"/>
        <rFont val="Arial"/>
        <family val="2"/>
      </rPr>
      <t>gamma</t>
    </r>
    <r>
      <rPr>
        <sz val="9"/>
        <rFont val="Arial"/>
        <family val="2"/>
      </rPr>
      <t>- (Lindane)</t>
    </r>
  </si>
  <si>
    <r>
      <rPr>
        <sz val="9"/>
        <rFont val="Arial"/>
        <family val="2"/>
      </rPr>
      <t>77-47-4</t>
    </r>
  </si>
  <si>
    <r>
      <rPr>
        <sz val="8"/>
        <rFont val="Arial"/>
        <family val="2"/>
      </rPr>
      <t>Hexachlorocyclopentadiene</t>
    </r>
  </si>
  <si>
    <r>
      <rPr>
        <sz val="9"/>
        <rFont val="Arial"/>
        <family val="2"/>
      </rPr>
      <t>67-72-1</t>
    </r>
  </si>
  <si>
    <r>
      <rPr>
        <sz val="9"/>
        <rFont val="Arial"/>
        <family val="2"/>
      </rPr>
      <t>Hexachloroethane</t>
    </r>
  </si>
  <si>
    <r>
      <rPr>
        <sz val="9"/>
        <rFont val="Arial"/>
        <family val="2"/>
      </rPr>
      <t>822-06-0</t>
    </r>
  </si>
  <si>
    <r>
      <rPr>
        <sz val="9"/>
        <rFont val="Arial"/>
        <family val="2"/>
      </rPr>
      <t>Hexamethylene-1,6- diisocyanate</t>
    </r>
  </si>
  <si>
    <r>
      <rPr>
        <sz val="9"/>
        <rFont val="Arial"/>
        <family val="2"/>
      </rPr>
      <t>110-54-3</t>
    </r>
  </si>
  <si>
    <r>
      <rPr>
        <sz val="9"/>
        <rFont val="Arial"/>
        <family val="2"/>
      </rPr>
      <t>Hexane</t>
    </r>
  </si>
  <si>
    <r>
      <rPr>
        <sz val="9"/>
        <rFont val="Arial"/>
        <family val="2"/>
      </rPr>
      <t>302-01-2</t>
    </r>
  </si>
  <si>
    <r>
      <rPr>
        <sz val="9"/>
        <rFont val="Arial"/>
        <family val="2"/>
      </rPr>
      <t>Hydrazine</t>
    </r>
  </si>
  <si>
    <r>
      <rPr>
        <sz val="9"/>
        <rFont val="Arial"/>
        <family val="2"/>
      </rPr>
      <t>7647-01-0</t>
    </r>
  </si>
  <si>
    <r>
      <rPr>
        <sz val="9"/>
        <rFont val="Arial"/>
        <family val="2"/>
      </rPr>
      <t>Hydrochloric acid</t>
    </r>
  </si>
  <si>
    <r>
      <rPr>
        <sz val="9"/>
        <rFont val="Arial"/>
        <family val="2"/>
      </rPr>
      <t>7664-39-3</t>
    </r>
  </si>
  <si>
    <r>
      <rPr>
        <sz val="9"/>
        <rFont val="Arial"/>
        <family val="2"/>
      </rPr>
      <t>Hydrogen fluoride</t>
    </r>
  </si>
  <si>
    <r>
      <rPr>
        <sz val="9"/>
        <rFont val="Arial"/>
        <family val="2"/>
      </rPr>
      <t>Hydrogen sulfide</t>
    </r>
  </si>
  <si>
    <r>
      <rPr>
        <sz val="9"/>
        <rFont val="Arial"/>
        <family val="2"/>
      </rPr>
      <t>78-59-1</t>
    </r>
  </si>
  <si>
    <r>
      <rPr>
        <sz val="9"/>
        <rFont val="Arial"/>
        <family val="2"/>
      </rPr>
      <t>Isophorone</t>
    </r>
  </si>
  <si>
    <r>
      <rPr>
        <sz val="9"/>
        <rFont val="Arial"/>
        <family val="2"/>
      </rPr>
      <t>67-63-0</t>
    </r>
  </si>
  <si>
    <r>
      <rPr>
        <sz val="9"/>
        <rFont val="Arial"/>
        <family val="2"/>
      </rPr>
      <t>Isopropyl alcohol</t>
    </r>
  </si>
  <si>
    <r>
      <rPr>
        <sz val="9"/>
        <rFont val="Arial"/>
        <family val="2"/>
      </rPr>
      <t>98-82-8</t>
    </r>
  </si>
  <si>
    <r>
      <rPr>
        <sz val="9"/>
        <rFont val="Arial"/>
        <family val="2"/>
      </rPr>
      <t>Isopropylbenzene (Cumene)</t>
    </r>
  </si>
  <si>
    <r>
      <rPr>
        <sz val="9"/>
        <rFont val="Arial"/>
        <family val="2"/>
      </rPr>
      <t>7439-92-1</t>
    </r>
  </si>
  <si>
    <r>
      <rPr>
        <sz val="9"/>
        <rFont val="Arial"/>
        <family val="2"/>
      </rPr>
      <t>Lead and compounds</t>
    </r>
  </si>
  <si>
    <r>
      <rPr>
        <sz val="9"/>
        <rFont val="Arial"/>
        <family val="2"/>
      </rPr>
      <t>108-31-6</t>
    </r>
  </si>
  <si>
    <r>
      <rPr>
        <sz val="9"/>
        <rFont val="Arial"/>
        <family val="2"/>
      </rPr>
      <t>Maleic anhydride</t>
    </r>
  </si>
  <si>
    <r>
      <rPr>
        <sz val="9"/>
        <rFont val="Arial"/>
        <family val="2"/>
      </rPr>
      <t>7439-96-5</t>
    </r>
  </si>
  <si>
    <r>
      <rPr>
        <sz val="9"/>
        <rFont val="Arial"/>
        <family val="2"/>
      </rPr>
      <t>Manganese and compounds</t>
    </r>
  </si>
  <si>
    <r>
      <rPr>
        <sz val="9"/>
        <rFont val="Arial"/>
        <family val="2"/>
      </rPr>
      <t>7439-97-6</t>
    </r>
  </si>
  <si>
    <r>
      <rPr>
        <sz val="9"/>
        <rFont val="Arial"/>
        <family val="2"/>
      </rPr>
      <t>Mercury and compounds</t>
    </r>
  </si>
  <si>
    <r>
      <rPr>
        <sz val="9"/>
        <rFont val="Arial"/>
        <family val="2"/>
      </rPr>
      <t>67-56-1</t>
    </r>
  </si>
  <si>
    <r>
      <rPr>
        <sz val="9"/>
        <rFont val="Arial"/>
        <family val="2"/>
      </rPr>
      <t>Methanol</t>
    </r>
  </si>
  <si>
    <r>
      <rPr>
        <sz val="9"/>
        <rFont val="Arial"/>
        <family val="2"/>
      </rPr>
      <t>101-14-4</t>
    </r>
  </si>
  <si>
    <r>
      <rPr>
        <sz val="9"/>
        <rFont val="Arial"/>
        <family val="2"/>
      </rPr>
      <t xml:space="preserve">4,4'-Methylene </t>
    </r>
    <r>
      <rPr>
        <i/>
        <sz val="9"/>
        <rFont val="Arial"/>
        <family val="2"/>
      </rPr>
      <t>bis</t>
    </r>
    <r>
      <rPr>
        <sz val="9"/>
        <rFont val="Arial"/>
        <family val="2"/>
      </rPr>
      <t>(2- chloroaniline) (MOCA)</t>
    </r>
  </si>
  <si>
    <r>
      <rPr>
        <sz val="9"/>
        <rFont val="Arial"/>
        <family val="2"/>
      </rPr>
      <t>101-77-9</t>
    </r>
  </si>
  <si>
    <r>
      <rPr>
        <sz val="9"/>
        <rFont val="Arial"/>
        <family val="2"/>
      </rPr>
      <t>4,4'-Methylenedianiline (and its dichloride)</t>
    </r>
  </si>
  <si>
    <r>
      <rPr>
        <sz val="9"/>
        <rFont val="Arial"/>
        <family val="2"/>
      </rPr>
      <t>101-68-8</t>
    </r>
  </si>
  <si>
    <r>
      <rPr>
        <sz val="9"/>
        <rFont val="Arial"/>
        <family val="2"/>
      </rPr>
      <t>Methylene diphenyl diisocyanate (MDI)</t>
    </r>
  </si>
  <si>
    <r>
      <rPr>
        <sz val="9"/>
        <rFont val="Arial"/>
        <family val="2"/>
      </rPr>
      <t>108-10-1</t>
    </r>
  </si>
  <si>
    <r>
      <rPr>
        <sz val="9"/>
        <rFont val="Arial"/>
        <family val="2"/>
      </rPr>
      <t>Methyl isobutyl ketone (MIBK, Hexone)</t>
    </r>
  </si>
  <si>
    <r>
      <rPr>
        <sz val="9"/>
        <rFont val="Arial"/>
        <family val="2"/>
      </rPr>
      <t>624-83-9</t>
    </r>
  </si>
  <si>
    <r>
      <rPr>
        <sz val="9"/>
        <rFont val="Arial"/>
        <family val="2"/>
      </rPr>
      <t>Methyl isocyanate</t>
    </r>
  </si>
  <si>
    <r>
      <rPr>
        <sz val="9"/>
        <rFont val="Arial"/>
        <family val="2"/>
      </rPr>
      <t>80-62-6</t>
    </r>
  </si>
  <si>
    <r>
      <rPr>
        <sz val="9"/>
        <rFont val="Arial"/>
        <family val="2"/>
      </rPr>
      <t>Methyl methacrylate</t>
    </r>
  </si>
  <si>
    <r>
      <rPr>
        <sz val="9"/>
        <rFont val="Arial"/>
        <family val="2"/>
      </rPr>
      <t>1634-04-4</t>
    </r>
  </si>
  <si>
    <r>
      <rPr>
        <sz val="9"/>
        <rFont val="Arial"/>
        <family val="2"/>
      </rPr>
      <t xml:space="preserve">Methyl </t>
    </r>
    <r>
      <rPr>
        <i/>
        <sz val="9"/>
        <rFont val="Arial"/>
        <family val="2"/>
      </rPr>
      <t>tert</t>
    </r>
    <r>
      <rPr>
        <sz val="9"/>
        <rFont val="Arial"/>
        <family val="2"/>
      </rPr>
      <t>-butyl ether</t>
    </r>
  </si>
  <si>
    <r>
      <rPr>
        <sz val="9"/>
        <rFont val="Arial"/>
        <family val="2"/>
      </rPr>
      <t>90-94-8</t>
    </r>
  </si>
  <si>
    <r>
      <rPr>
        <sz val="9"/>
        <rFont val="Arial"/>
        <family val="2"/>
      </rPr>
      <t>Michler's ketone</t>
    </r>
  </si>
  <si>
    <r>
      <rPr>
        <sz val="9"/>
        <rFont val="Arial"/>
        <family val="2"/>
      </rPr>
      <t>91-20-3</t>
    </r>
  </si>
  <si>
    <r>
      <rPr>
        <sz val="9"/>
        <rFont val="Arial"/>
        <family val="2"/>
      </rPr>
      <t>Naphthalene</t>
    </r>
  </si>
  <si>
    <r>
      <rPr>
        <sz val="9"/>
        <rFont val="Arial"/>
        <family val="2"/>
      </rPr>
      <t>Nickel compounds, insoluble</t>
    </r>
  </si>
  <si>
    <r>
      <rPr>
        <sz val="9"/>
        <rFont val="Times New Roman"/>
        <family val="1"/>
      </rPr>
      <t>f</t>
    </r>
  </si>
  <si>
    <r>
      <rPr>
        <sz val="9"/>
        <rFont val="Arial"/>
        <family val="2"/>
      </rPr>
      <t>Nickel compounds, soluble</t>
    </r>
  </si>
  <si>
    <r>
      <rPr>
        <sz val="9"/>
        <rFont val="Arial"/>
        <family val="2"/>
      </rPr>
      <t>7697-37-2</t>
    </r>
  </si>
  <si>
    <r>
      <rPr>
        <sz val="9"/>
        <rFont val="Arial"/>
        <family val="2"/>
      </rPr>
      <t>Nitric acid</t>
    </r>
  </si>
  <si>
    <r>
      <rPr>
        <sz val="9"/>
        <rFont val="Arial"/>
        <family val="2"/>
      </rPr>
      <t>98-95-3</t>
    </r>
  </si>
  <si>
    <r>
      <rPr>
        <sz val="9"/>
        <rFont val="Arial"/>
        <family val="2"/>
      </rPr>
      <t>Nitrobenzene</t>
    </r>
  </si>
  <si>
    <r>
      <rPr>
        <sz val="9"/>
        <rFont val="Arial"/>
        <family val="2"/>
      </rPr>
      <t>79-46-9</t>
    </r>
  </si>
  <si>
    <r>
      <rPr>
        <sz val="9"/>
        <rFont val="Arial"/>
        <family val="2"/>
      </rPr>
      <t>2-Nitropropane</t>
    </r>
  </si>
  <si>
    <r>
      <rPr>
        <sz val="9"/>
        <rFont val="Arial"/>
        <family val="2"/>
      </rPr>
      <t>924-16-3</t>
    </r>
  </si>
  <si>
    <r>
      <rPr>
        <i/>
        <sz val="9"/>
        <rFont val="Arial"/>
        <family val="2"/>
      </rPr>
      <t>N</t>
    </r>
    <r>
      <rPr>
        <sz val="9"/>
        <rFont val="Arial"/>
        <family val="2"/>
      </rPr>
      <t>-Nitrosodi-</t>
    </r>
    <r>
      <rPr>
        <i/>
        <sz val="9"/>
        <rFont val="Arial"/>
        <family val="2"/>
      </rPr>
      <t>n</t>
    </r>
    <r>
      <rPr>
        <sz val="9"/>
        <rFont val="Arial"/>
        <family val="2"/>
      </rPr>
      <t>-butylamine</t>
    </r>
  </si>
  <si>
    <r>
      <rPr>
        <sz val="9"/>
        <rFont val="Arial"/>
        <family val="2"/>
      </rPr>
      <t>55-18-5</t>
    </r>
  </si>
  <si>
    <r>
      <rPr>
        <i/>
        <sz val="9"/>
        <rFont val="Arial"/>
        <family val="2"/>
      </rPr>
      <t>N</t>
    </r>
    <r>
      <rPr>
        <sz val="9"/>
        <rFont val="Arial"/>
        <family val="2"/>
      </rPr>
      <t>-Nitrosodiethylamine</t>
    </r>
  </si>
  <si>
    <r>
      <rPr>
        <sz val="9"/>
        <rFont val="Arial"/>
        <family val="2"/>
      </rPr>
      <t>62-75-9</t>
    </r>
  </si>
  <si>
    <r>
      <rPr>
        <i/>
        <sz val="9"/>
        <rFont val="Arial"/>
        <family val="2"/>
      </rPr>
      <t>N</t>
    </r>
    <r>
      <rPr>
        <sz val="9"/>
        <rFont val="Arial"/>
        <family val="2"/>
      </rPr>
      <t>-Nitrosodimethylamine</t>
    </r>
  </si>
  <si>
    <r>
      <rPr>
        <sz val="9"/>
        <rFont val="Arial"/>
        <family val="2"/>
      </rPr>
      <t>86-30-6</t>
    </r>
  </si>
  <si>
    <r>
      <rPr>
        <i/>
        <sz val="9"/>
        <rFont val="Arial"/>
        <family val="2"/>
      </rPr>
      <t>N</t>
    </r>
    <r>
      <rPr>
        <sz val="9"/>
        <rFont val="Arial"/>
        <family val="2"/>
      </rPr>
      <t>-Nitrosodiphenylamine</t>
    </r>
  </si>
  <si>
    <r>
      <rPr>
        <sz val="9"/>
        <rFont val="Arial"/>
        <family val="2"/>
      </rPr>
      <t>156-10-5</t>
    </r>
  </si>
  <si>
    <r>
      <rPr>
        <i/>
        <sz val="9"/>
        <rFont val="Arial"/>
        <family val="2"/>
      </rPr>
      <t>p</t>
    </r>
    <r>
      <rPr>
        <sz val="9"/>
        <rFont val="Arial"/>
        <family val="2"/>
      </rPr>
      <t>-Nitrosodiphenylamine</t>
    </r>
  </si>
  <si>
    <r>
      <rPr>
        <sz val="9"/>
        <rFont val="Arial"/>
        <family val="2"/>
      </rPr>
      <t>621-64-7</t>
    </r>
  </si>
  <si>
    <r>
      <rPr>
        <i/>
        <sz val="9"/>
        <rFont val="Arial"/>
        <family val="2"/>
      </rPr>
      <t>N</t>
    </r>
    <r>
      <rPr>
        <sz val="9"/>
        <rFont val="Arial"/>
        <family val="2"/>
      </rPr>
      <t>-Nitrosodi-</t>
    </r>
    <r>
      <rPr>
        <i/>
        <sz val="9"/>
        <rFont val="Arial"/>
        <family val="2"/>
      </rPr>
      <t>n</t>
    </r>
    <r>
      <rPr>
        <sz val="9"/>
        <rFont val="Arial"/>
        <family val="2"/>
      </rPr>
      <t>-propylamine</t>
    </r>
  </si>
  <si>
    <r>
      <rPr>
        <sz val="9"/>
        <rFont val="Arial"/>
        <family val="2"/>
      </rPr>
      <t>10595-95-6</t>
    </r>
  </si>
  <si>
    <r>
      <rPr>
        <i/>
        <sz val="9"/>
        <rFont val="Arial"/>
        <family val="2"/>
      </rPr>
      <t>N</t>
    </r>
    <r>
      <rPr>
        <sz val="9"/>
        <rFont val="Arial"/>
        <family val="2"/>
      </rPr>
      <t xml:space="preserve">-
</t>
    </r>
    <r>
      <rPr>
        <sz val="9"/>
        <rFont val="Arial"/>
        <family val="2"/>
      </rPr>
      <t>Nitrosomethylethylamine</t>
    </r>
  </si>
  <si>
    <r>
      <rPr>
        <sz val="9"/>
        <rFont val="Arial"/>
        <family val="2"/>
      </rPr>
      <t>59-89-2</t>
    </r>
  </si>
  <si>
    <r>
      <rPr>
        <i/>
        <sz val="9"/>
        <rFont val="Arial"/>
        <family val="2"/>
      </rPr>
      <t>N</t>
    </r>
    <r>
      <rPr>
        <sz val="9"/>
        <rFont val="Arial"/>
        <family val="2"/>
      </rPr>
      <t>-Nitrosomorpholine</t>
    </r>
  </si>
  <si>
    <r>
      <rPr>
        <sz val="9"/>
        <rFont val="Arial"/>
        <family val="2"/>
      </rPr>
      <t>100-75-4</t>
    </r>
  </si>
  <si>
    <r>
      <rPr>
        <i/>
        <sz val="9"/>
        <rFont val="Arial"/>
        <family val="2"/>
      </rPr>
      <t>N</t>
    </r>
    <r>
      <rPr>
        <sz val="9"/>
        <rFont val="Arial"/>
        <family val="2"/>
      </rPr>
      <t>-Nitrosopiperidine</t>
    </r>
  </si>
  <si>
    <r>
      <rPr>
        <sz val="9"/>
        <rFont val="Arial"/>
        <family val="2"/>
      </rPr>
      <t>930-55-2</t>
    </r>
  </si>
  <si>
    <r>
      <rPr>
        <i/>
        <sz val="9"/>
        <rFont val="Arial"/>
        <family val="2"/>
      </rPr>
      <t>N</t>
    </r>
    <r>
      <rPr>
        <sz val="9"/>
        <rFont val="Arial"/>
        <family val="2"/>
      </rPr>
      <t>-Nitrosopyrrolidine</t>
    </r>
  </si>
  <si>
    <r>
      <rPr>
        <sz val="9"/>
        <rFont val="Arial"/>
        <family val="2"/>
      </rPr>
      <t>8014-95-7</t>
    </r>
  </si>
  <si>
    <r>
      <rPr>
        <sz val="9"/>
        <rFont val="Arial"/>
        <family val="2"/>
      </rPr>
      <t>Oleum (fuming sulfuric acid)</t>
    </r>
  </si>
  <si>
    <r>
      <rPr>
        <sz val="9"/>
        <rFont val="Arial"/>
        <family val="2"/>
      </rPr>
      <t>56-38-2</t>
    </r>
  </si>
  <si>
    <r>
      <rPr>
        <sz val="9"/>
        <rFont val="Arial"/>
        <family val="2"/>
      </rPr>
      <t>Parathion</t>
    </r>
  </si>
  <si>
    <r>
      <rPr>
        <sz val="9"/>
        <rFont val="Arial"/>
        <family val="2"/>
      </rPr>
      <t>87-86-5</t>
    </r>
  </si>
  <si>
    <r>
      <rPr>
        <sz val="9"/>
        <rFont val="Arial"/>
        <family val="2"/>
      </rPr>
      <t>Pentachlorophenol</t>
    </r>
  </si>
  <si>
    <r>
      <rPr>
        <sz val="9"/>
        <rFont val="Arial"/>
        <family val="2"/>
      </rPr>
      <t>108-95-2</t>
    </r>
  </si>
  <si>
    <r>
      <rPr>
        <sz val="9"/>
        <rFont val="Arial"/>
        <family val="2"/>
      </rPr>
      <t>Phenol</t>
    </r>
  </si>
  <si>
    <r>
      <rPr>
        <sz val="9"/>
        <rFont val="Arial"/>
        <family val="2"/>
      </rPr>
      <t>75-44-5</t>
    </r>
  </si>
  <si>
    <r>
      <rPr>
        <sz val="9"/>
        <rFont val="Arial"/>
        <family val="2"/>
      </rPr>
      <t>Phosgene</t>
    </r>
  </si>
  <si>
    <r>
      <rPr>
        <sz val="9"/>
        <rFont val="Arial"/>
        <family val="2"/>
      </rPr>
      <t>7803-51-2</t>
    </r>
  </si>
  <si>
    <r>
      <rPr>
        <sz val="9"/>
        <rFont val="Arial"/>
        <family val="2"/>
      </rPr>
      <t>Phosphine</t>
    </r>
  </si>
  <si>
    <r>
      <rPr>
        <sz val="9"/>
        <rFont val="Arial"/>
        <family val="2"/>
      </rPr>
      <t>7664-38-2</t>
    </r>
  </si>
  <si>
    <r>
      <rPr>
        <sz val="9"/>
        <rFont val="Arial"/>
        <family val="2"/>
      </rPr>
      <t>Phosphoric acid</t>
    </r>
  </si>
  <si>
    <r>
      <rPr>
        <sz val="9"/>
        <rFont val="Arial"/>
        <family val="2"/>
      </rPr>
      <t>12185-10-3</t>
    </r>
  </si>
  <si>
    <r>
      <rPr>
        <sz val="9"/>
        <rFont val="Arial"/>
        <family val="2"/>
      </rPr>
      <t>Phosphorus, white</t>
    </r>
  </si>
  <si>
    <r>
      <rPr>
        <sz val="9"/>
        <rFont val="Arial"/>
        <family val="2"/>
      </rPr>
      <t>85-44-9</t>
    </r>
  </si>
  <si>
    <r>
      <rPr>
        <sz val="9"/>
        <rFont val="Arial"/>
        <family val="2"/>
      </rPr>
      <t>Phthalic anhydride</t>
    </r>
  </si>
  <si>
    <r>
      <rPr>
        <sz val="9"/>
        <rFont val="Arial"/>
        <family val="2"/>
      </rPr>
      <t>Polybrominated diphenyl ethers (PBDEs)</t>
    </r>
  </si>
  <si>
    <r>
      <rPr>
        <sz val="9"/>
        <rFont val="Times New Roman"/>
        <family val="1"/>
      </rPr>
      <t>h</t>
    </r>
  </si>
  <si>
    <r>
      <rPr>
        <sz val="9"/>
        <rFont val="Arial"/>
        <family val="2"/>
      </rPr>
      <t>1336-36-3</t>
    </r>
  </si>
  <si>
    <r>
      <rPr>
        <sz val="9"/>
        <rFont val="Arial"/>
        <family val="2"/>
      </rPr>
      <t>Polychlorinated biphenyls (PCBs)</t>
    </r>
  </si>
  <si>
    <r>
      <rPr>
        <sz val="9"/>
        <rFont val="Arial"/>
        <family val="2"/>
      </rPr>
      <t>Polychlorinated biphenyls (PCBs) TEQ</t>
    </r>
  </si>
  <si>
    <r>
      <rPr>
        <sz val="9"/>
        <rFont val="Arial"/>
        <family val="2"/>
      </rPr>
      <t>32598-13-3</t>
    </r>
  </si>
  <si>
    <r>
      <rPr>
        <sz val="9"/>
        <rFont val="Arial"/>
        <family val="2"/>
      </rPr>
      <t xml:space="preserve">PCB 77 [3,3',4,4'-
</t>
    </r>
    <r>
      <rPr>
        <sz val="9"/>
        <rFont val="Arial"/>
        <family val="2"/>
      </rPr>
      <t>tetrachlorobiphenyl]</t>
    </r>
  </si>
  <si>
    <r>
      <rPr>
        <sz val="9"/>
        <rFont val="Arial"/>
        <family val="2"/>
      </rPr>
      <t>70362-50-4</t>
    </r>
  </si>
  <si>
    <r>
      <rPr>
        <sz val="9"/>
        <rFont val="Arial"/>
        <family val="2"/>
      </rPr>
      <t xml:space="preserve">PCB 81 [3,4,4',5-
</t>
    </r>
    <r>
      <rPr>
        <sz val="9"/>
        <rFont val="Arial"/>
        <family val="2"/>
      </rPr>
      <t>tetrachlorobiphenyl]</t>
    </r>
  </si>
  <si>
    <r>
      <rPr>
        <sz val="9"/>
        <rFont val="Arial"/>
        <family val="2"/>
      </rPr>
      <t>32598-14-4</t>
    </r>
  </si>
  <si>
    <r>
      <rPr>
        <sz val="9"/>
        <rFont val="Arial"/>
        <family val="2"/>
      </rPr>
      <t xml:space="preserve">PCB 105 [2,3,3',4,4'-
</t>
    </r>
    <r>
      <rPr>
        <sz val="9"/>
        <rFont val="Arial"/>
        <family val="2"/>
      </rPr>
      <t>pentachlorobiphenyl]</t>
    </r>
  </si>
  <si>
    <r>
      <rPr>
        <sz val="9"/>
        <rFont val="Arial"/>
        <family val="2"/>
      </rPr>
      <t>74472-37-0</t>
    </r>
  </si>
  <si>
    <r>
      <rPr>
        <sz val="9"/>
        <rFont val="Arial"/>
        <family val="2"/>
      </rPr>
      <t xml:space="preserve">PCB 114 [2,3,4,4',5-
</t>
    </r>
    <r>
      <rPr>
        <sz val="9"/>
        <rFont val="Arial"/>
        <family val="2"/>
      </rPr>
      <t>pentachlorobiphenyl]</t>
    </r>
  </si>
  <si>
    <r>
      <rPr>
        <sz val="9"/>
        <rFont val="Arial"/>
        <family val="2"/>
      </rPr>
      <t>31508-00-6</t>
    </r>
  </si>
  <si>
    <r>
      <rPr>
        <sz val="9"/>
        <rFont val="Arial"/>
        <family val="2"/>
      </rPr>
      <t xml:space="preserve">PCB 118 [2,3',4,4',5-
</t>
    </r>
    <r>
      <rPr>
        <sz val="9"/>
        <rFont val="Arial"/>
        <family val="2"/>
      </rPr>
      <t>pentachlorobiphenyl]</t>
    </r>
  </si>
  <si>
    <r>
      <rPr>
        <sz val="9"/>
        <rFont val="Arial"/>
        <family val="2"/>
      </rPr>
      <t>65510-44-3</t>
    </r>
  </si>
  <si>
    <r>
      <rPr>
        <sz val="9"/>
        <rFont val="Arial"/>
        <family val="2"/>
      </rPr>
      <t xml:space="preserve">PCB 123 [2,3',4,4',5'-
</t>
    </r>
    <r>
      <rPr>
        <sz val="9"/>
        <rFont val="Arial"/>
        <family val="2"/>
      </rPr>
      <t>pentachlorobiphenyl]</t>
    </r>
  </si>
  <si>
    <r>
      <rPr>
        <sz val="9"/>
        <rFont val="Arial"/>
        <family val="2"/>
      </rPr>
      <t>57465-28-8</t>
    </r>
  </si>
  <si>
    <r>
      <rPr>
        <sz val="9"/>
        <rFont val="Arial"/>
        <family val="2"/>
      </rPr>
      <t xml:space="preserve">PCB 126 [3,3',4,4',5-
</t>
    </r>
    <r>
      <rPr>
        <sz val="9"/>
        <rFont val="Arial"/>
        <family val="2"/>
      </rPr>
      <t>pentachlorobiphenyl]</t>
    </r>
  </si>
  <si>
    <r>
      <rPr>
        <sz val="9"/>
        <rFont val="Arial"/>
        <family val="2"/>
      </rPr>
      <t>38380-08-4</t>
    </r>
  </si>
  <si>
    <r>
      <rPr>
        <sz val="9"/>
        <rFont val="Arial"/>
        <family val="2"/>
      </rPr>
      <t xml:space="preserve">PCB 156 [2,3,3',4,4',5-
</t>
    </r>
    <r>
      <rPr>
        <sz val="9"/>
        <rFont val="Arial"/>
        <family val="2"/>
      </rPr>
      <t>hexachlorobiphenyl]</t>
    </r>
  </si>
  <si>
    <r>
      <rPr>
        <sz val="9"/>
        <rFont val="Arial"/>
        <family val="2"/>
      </rPr>
      <t>69782-90-7</t>
    </r>
  </si>
  <si>
    <r>
      <rPr>
        <sz val="9"/>
        <rFont val="Arial"/>
        <family val="2"/>
      </rPr>
      <t xml:space="preserve">PCB 157 [2,3,3',4,4',5'-
</t>
    </r>
    <r>
      <rPr>
        <sz val="9"/>
        <rFont val="Arial"/>
        <family val="2"/>
      </rPr>
      <t>hexachlorobiphenyl]</t>
    </r>
  </si>
  <si>
    <r>
      <rPr>
        <sz val="9"/>
        <rFont val="Arial"/>
        <family val="2"/>
      </rPr>
      <t>52663-72-6</t>
    </r>
  </si>
  <si>
    <r>
      <rPr>
        <sz val="9"/>
        <rFont val="Arial"/>
        <family val="2"/>
      </rPr>
      <t xml:space="preserve">PCB 167 [2,3',4,4',5,5'-
</t>
    </r>
    <r>
      <rPr>
        <sz val="9"/>
        <rFont val="Arial"/>
        <family val="2"/>
      </rPr>
      <t>hexachlorobiphenyl]</t>
    </r>
  </si>
  <si>
    <r>
      <rPr>
        <sz val="9"/>
        <rFont val="Arial"/>
        <family val="2"/>
      </rPr>
      <t>32774-16-6</t>
    </r>
  </si>
  <si>
    <r>
      <rPr>
        <sz val="9"/>
        <rFont val="Arial"/>
        <family val="2"/>
      </rPr>
      <t xml:space="preserve">PCB 169 [3,3',4,4',5,5'-
</t>
    </r>
    <r>
      <rPr>
        <sz val="9"/>
        <rFont val="Arial"/>
        <family val="2"/>
      </rPr>
      <t>hexachlorobiphenyl]</t>
    </r>
  </si>
  <si>
    <r>
      <rPr>
        <sz val="9"/>
        <rFont val="Arial"/>
        <family val="2"/>
      </rPr>
      <t>39635-31-9</t>
    </r>
  </si>
  <si>
    <r>
      <rPr>
        <sz val="9"/>
        <rFont val="Arial"/>
        <family val="2"/>
      </rPr>
      <t xml:space="preserve">PCB 189 [2,3,3',4,4',5,5'-
</t>
    </r>
    <r>
      <rPr>
        <sz val="9"/>
        <rFont val="Arial"/>
        <family val="2"/>
      </rPr>
      <t>heptachlorobiphenyl]</t>
    </r>
  </si>
  <si>
    <r>
      <rPr>
        <sz val="9"/>
        <rFont val="Arial"/>
        <family val="2"/>
      </rPr>
      <t>Polychlorinated dibenzo-</t>
    </r>
    <r>
      <rPr>
        <i/>
        <sz val="9"/>
        <rFont val="Arial"/>
        <family val="2"/>
      </rPr>
      <t>p</t>
    </r>
    <r>
      <rPr>
        <sz val="9"/>
        <rFont val="Arial"/>
        <family val="2"/>
      </rPr>
      <t>- dioxins (PCDDs) &amp; dibenzofurans (PCDFs) TEQ</t>
    </r>
  </si>
  <si>
    <r>
      <rPr>
        <sz val="9"/>
        <rFont val="Arial"/>
        <family val="2"/>
      </rPr>
      <t>1746-01-6</t>
    </r>
  </si>
  <si>
    <r>
      <rPr>
        <sz val="9"/>
        <rFont val="Arial"/>
        <family val="2"/>
      </rPr>
      <t xml:space="preserve">2,3,7,8-
</t>
    </r>
    <r>
      <rPr>
        <sz val="9"/>
        <rFont val="Arial"/>
        <family val="2"/>
      </rPr>
      <t>Tetrachlorodibenzo-</t>
    </r>
    <r>
      <rPr>
        <i/>
        <sz val="9"/>
        <rFont val="Arial"/>
        <family val="2"/>
      </rPr>
      <t>p</t>
    </r>
    <r>
      <rPr>
        <sz val="9"/>
        <rFont val="Arial"/>
        <family val="2"/>
      </rPr>
      <t>- dioxin (TCDD)</t>
    </r>
  </si>
  <si>
    <r>
      <rPr>
        <sz val="9"/>
        <rFont val="Arial"/>
        <family val="2"/>
      </rPr>
      <t>40321-76-4</t>
    </r>
  </si>
  <si>
    <r>
      <rPr>
        <sz val="9"/>
        <rFont val="Arial"/>
        <family val="2"/>
      </rPr>
      <t xml:space="preserve">1,2,3,7,8-
</t>
    </r>
    <r>
      <rPr>
        <sz val="9"/>
        <rFont val="Arial"/>
        <family val="2"/>
      </rPr>
      <t>Pentachlorodibenzo-</t>
    </r>
    <r>
      <rPr>
        <i/>
        <sz val="9"/>
        <rFont val="Arial"/>
        <family val="2"/>
      </rPr>
      <t>p</t>
    </r>
    <r>
      <rPr>
        <sz val="9"/>
        <rFont val="Arial"/>
        <family val="2"/>
      </rPr>
      <t>- dioxin (PeCDD)</t>
    </r>
  </si>
  <si>
    <r>
      <rPr>
        <sz val="9"/>
        <rFont val="Arial"/>
        <family val="2"/>
      </rPr>
      <t>39227-28-6</t>
    </r>
  </si>
  <si>
    <r>
      <rPr>
        <sz val="9"/>
        <rFont val="Arial"/>
        <family val="2"/>
      </rPr>
      <t xml:space="preserve">1,2,3,4,7,8-
</t>
    </r>
    <r>
      <rPr>
        <sz val="9"/>
        <rFont val="Arial"/>
        <family val="2"/>
      </rPr>
      <t>Hexachlorodibenzo-</t>
    </r>
    <r>
      <rPr>
        <i/>
        <sz val="9"/>
        <rFont val="Arial"/>
        <family val="2"/>
      </rPr>
      <t>p</t>
    </r>
    <r>
      <rPr>
        <sz val="9"/>
        <rFont val="Arial"/>
        <family val="2"/>
      </rPr>
      <t>- dioxin (HxCDD)</t>
    </r>
  </si>
  <si>
    <r>
      <rPr>
        <sz val="9"/>
        <rFont val="Arial"/>
        <family val="2"/>
      </rPr>
      <t>57653-85-7</t>
    </r>
  </si>
  <si>
    <r>
      <rPr>
        <sz val="9"/>
        <rFont val="Arial"/>
        <family val="2"/>
      </rPr>
      <t xml:space="preserve">1,2,3,6,7,8-
</t>
    </r>
    <r>
      <rPr>
        <sz val="9"/>
        <rFont val="Arial"/>
        <family val="2"/>
      </rPr>
      <t>Hexachlorodibenzo-</t>
    </r>
    <r>
      <rPr>
        <i/>
        <sz val="9"/>
        <rFont val="Arial"/>
        <family val="2"/>
      </rPr>
      <t>p</t>
    </r>
    <r>
      <rPr>
        <sz val="9"/>
        <rFont val="Arial"/>
        <family val="2"/>
      </rPr>
      <t>- dioxin (HxCDD)</t>
    </r>
  </si>
  <si>
    <r>
      <rPr>
        <sz val="9"/>
        <rFont val="Arial"/>
        <family val="2"/>
      </rPr>
      <t>19408-74-3</t>
    </r>
  </si>
  <si>
    <r>
      <rPr>
        <sz val="9"/>
        <rFont val="Arial"/>
        <family val="2"/>
      </rPr>
      <t xml:space="preserve">1,2,3,7,8,9-
</t>
    </r>
    <r>
      <rPr>
        <sz val="9"/>
        <rFont val="Arial"/>
        <family val="2"/>
      </rPr>
      <t>Hexachlorodibenzo-</t>
    </r>
    <r>
      <rPr>
        <i/>
        <sz val="9"/>
        <rFont val="Arial"/>
        <family val="2"/>
      </rPr>
      <t>p</t>
    </r>
    <r>
      <rPr>
        <sz val="9"/>
        <rFont val="Arial"/>
        <family val="2"/>
      </rPr>
      <t>- dioxin (HxCDD)</t>
    </r>
  </si>
  <si>
    <r>
      <rPr>
        <sz val="9"/>
        <rFont val="Arial"/>
        <family val="2"/>
      </rPr>
      <t>35822-46-9</t>
    </r>
  </si>
  <si>
    <r>
      <rPr>
        <sz val="9"/>
        <rFont val="Arial"/>
        <family val="2"/>
      </rPr>
      <t xml:space="preserve">1,2,3,4,6,7,8-
</t>
    </r>
    <r>
      <rPr>
        <sz val="9"/>
        <rFont val="Arial"/>
        <family val="2"/>
      </rPr>
      <t>Heptachlorodibenzo-</t>
    </r>
    <r>
      <rPr>
        <i/>
        <sz val="9"/>
        <rFont val="Arial"/>
        <family val="2"/>
      </rPr>
      <t>p</t>
    </r>
    <r>
      <rPr>
        <sz val="9"/>
        <rFont val="Arial"/>
        <family val="2"/>
      </rPr>
      <t>- dioxin (HpCDD)</t>
    </r>
  </si>
  <si>
    <r>
      <rPr>
        <sz val="9"/>
        <rFont val="Arial"/>
        <family val="2"/>
      </rPr>
      <t>3268-87-9</t>
    </r>
  </si>
  <si>
    <r>
      <rPr>
        <sz val="9"/>
        <rFont val="Arial"/>
        <family val="2"/>
      </rPr>
      <t>Octachlorodibenzo-</t>
    </r>
    <r>
      <rPr>
        <i/>
        <sz val="9"/>
        <rFont val="Arial"/>
        <family val="2"/>
      </rPr>
      <t>p</t>
    </r>
    <r>
      <rPr>
        <sz val="9"/>
        <rFont val="Arial"/>
        <family val="2"/>
      </rPr>
      <t>- dioxin (OCDD)</t>
    </r>
  </si>
  <si>
    <r>
      <rPr>
        <sz val="9"/>
        <rFont val="Arial"/>
        <family val="2"/>
      </rPr>
      <t>51207-31-9</t>
    </r>
  </si>
  <si>
    <r>
      <rPr>
        <sz val="9"/>
        <rFont val="Arial"/>
        <family val="2"/>
      </rPr>
      <t xml:space="preserve">2,3,7,8-
</t>
    </r>
    <r>
      <rPr>
        <sz val="9"/>
        <rFont val="Arial"/>
        <family val="2"/>
      </rPr>
      <t>Tetrachlorodibenzofuran (TcDF)</t>
    </r>
  </si>
  <si>
    <r>
      <rPr>
        <sz val="9"/>
        <rFont val="Arial"/>
        <family val="2"/>
      </rPr>
      <t>57117-41-6</t>
    </r>
  </si>
  <si>
    <r>
      <rPr>
        <sz val="9"/>
        <rFont val="Arial"/>
        <family val="2"/>
      </rPr>
      <t xml:space="preserve">1,2,3,7,8-
</t>
    </r>
    <r>
      <rPr>
        <sz val="9"/>
        <rFont val="Arial"/>
        <family val="2"/>
      </rPr>
      <t>Pentachlorodibenzofuran (PeCDF)</t>
    </r>
  </si>
  <si>
    <r>
      <rPr>
        <sz val="9"/>
        <rFont val="Arial"/>
        <family val="2"/>
      </rPr>
      <t>57117-31-4</t>
    </r>
  </si>
  <si>
    <r>
      <rPr>
        <sz val="9"/>
        <rFont val="Arial"/>
        <family val="2"/>
      </rPr>
      <t xml:space="preserve">2,3,4,7,8-
</t>
    </r>
    <r>
      <rPr>
        <sz val="9"/>
        <rFont val="Arial"/>
        <family val="2"/>
      </rPr>
      <t>Pentachlorodibenzofuran (PeCDF)</t>
    </r>
  </si>
  <si>
    <r>
      <rPr>
        <sz val="9"/>
        <rFont val="Arial"/>
        <family val="2"/>
      </rPr>
      <t>70648-26-9</t>
    </r>
  </si>
  <si>
    <r>
      <rPr>
        <sz val="9"/>
        <rFont val="Arial"/>
        <family val="2"/>
      </rPr>
      <t xml:space="preserve">1,2,3,4,7,8-
</t>
    </r>
    <r>
      <rPr>
        <sz val="9"/>
        <rFont val="Arial"/>
        <family val="2"/>
      </rPr>
      <t>Hexachlorodibenzofuran (HxCDF)</t>
    </r>
  </si>
  <si>
    <r>
      <rPr>
        <sz val="9"/>
        <rFont val="Arial"/>
        <family val="2"/>
      </rPr>
      <t>57117-44-9</t>
    </r>
  </si>
  <si>
    <r>
      <rPr>
        <sz val="9"/>
        <rFont val="Arial"/>
        <family val="2"/>
      </rPr>
      <t xml:space="preserve">1,2,3,6,7,8-
</t>
    </r>
    <r>
      <rPr>
        <sz val="9"/>
        <rFont val="Arial"/>
        <family val="2"/>
      </rPr>
      <t>Hexachlorodibenzofuran (HxCDF)</t>
    </r>
  </si>
  <si>
    <r>
      <rPr>
        <sz val="9"/>
        <rFont val="Arial"/>
        <family val="2"/>
      </rPr>
      <t>72918-21-9</t>
    </r>
  </si>
  <si>
    <r>
      <rPr>
        <sz val="9"/>
        <rFont val="Arial"/>
        <family val="2"/>
      </rPr>
      <t xml:space="preserve">1,2,3,7,8,9-
</t>
    </r>
    <r>
      <rPr>
        <sz val="9"/>
        <rFont val="Arial"/>
        <family val="2"/>
      </rPr>
      <t>Hexachlorodibenzofuran (HxCDF)</t>
    </r>
  </si>
  <si>
    <r>
      <rPr>
        <sz val="9"/>
        <rFont val="Arial"/>
        <family val="2"/>
      </rPr>
      <t>60851-34-5</t>
    </r>
  </si>
  <si>
    <r>
      <rPr>
        <sz val="9"/>
        <rFont val="Arial"/>
        <family val="2"/>
      </rPr>
      <t xml:space="preserve">2,3,4,6,7,8-
</t>
    </r>
    <r>
      <rPr>
        <sz val="9"/>
        <rFont val="Arial"/>
        <family val="2"/>
      </rPr>
      <t>Hexachlorodibenzofuran (HxCDF)</t>
    </r>
  </si>
  <si>
    <r>
      <rPr>
        <sz val="9"/>
        <rFont val="Arial"/>
        <family val="2"/>
      </rPr>
      <t>67562-39-4</t>
    </r>
  </si>
  <si>
    <r>
      <rPr>
        <sz val="9"/>
        <rFont val="Arial"/>
        <family val="2"/>
      </rPr>
      <t xml:space="preserve">1,2,3,4,6,7,8-
</t>
    </r>
    <r>
      <rPr>
        <sz val="9"/>
        <rFont val="Arial"/>
        <family val="2"/>
      </rPr>
      <t>Heptachlorodibenzofuran (HpCDF)</t>
    </r>
  </si>
  <si>
    <r>
      <rPr>
        <sz val="9"/>
        <rFont val="Arial"/>
        <family val="2"/>
      </rPr>
      <t>55673-89-7</t>
    </r>
  </si>
  <si>
    <r>
      <rPr>
        <sz val="9"/>
        <rFont val="Arial"/>
        <family val="2"/>
      </rPr>
      <t xml:space="preserve">1,2,3,4,7,8,9-
</t>
    </r>
    <r>
      <rPr>
        <sz val="9"/>
        <rFont val="Arial"/>
        <family val="2"/>
      </rPr>
      <t>Heptachlorodibenzofuran (HpCDF)</t>
    </r>
  </si>
  <si>
    <r>
      <rPr>
        <sz val="9"/>
        <rFont val="Arial"/>
        <family val="2"/>
      </rPr>
      <t>39001-02-0</t>
    </r>
  </si>
  <si>
    <r>
      <rPr>
        <sz val="9"/>
        <rFont val="Arial"/>
        <family val="2"/>
      </rPr>
      <t>Octachlorodibenzofuran (OCDF)</t>
    </r>
  </si>
  <si>
    <r>
      <rPr>
        <sz val="9"/>
        <rFont val="Arial"/>
        <family val="2"/>
      </rPr>
      <t>Polycyclic aromatic hydrocarbons (PAHs)</t>
    </r>
  </si>
  <si>
    <r>
      <rPr>
        <sz val="9"/>
        <rFont val="Times New Roman"/>
        <family val="1"/>
      </rPr>
      <t>c, g</t>
    </r>
  </si>
  <si>
    <r>
      <rPr>
        <sz val="9"/>
        <rFont val="Arial"/>
        <family val="2"/>
      </rPr>
      <t>191-26-4</t>
    </r>
  </si>
  <si>
    <r>
      <rPr>
        <sz val="9"/>
        <rFont val="Arial"/>
        <family val="2"/>
      </rPr>
      <t>Anthanthrene</t>
    </r>
  </si>
  <si>
    <r>
      <rPr>
        <sz val="9"/>
        <rFont val="Arial"/>
        <family val="2"/>
      </rPr>
      <t>56-55-3</t>
    </r>
  </si>
  <si>
    <r>
      <rPr>
        <sz val="9"/>
        <rFont val="Arial"/>
        <family val="2"/>
      </rPr>
      <t>Benz[a]anthracene</t>
    </r>
  </si>
  <si>
    <r>
      <rPr>
        <sz val="9"/>
        <rFont val="Arial"/>
        <family val="2"/>
      </rPr>
      <t>50-32-8</t>
    </r>
  </si>
  <si>
    <r>
      <rPr>
        <sz val="9"/>
        <rFont val="Arial"/>
        <family val="2"/>
      </rPr>
      <t>Benzo[a]pyrene</t>
    </r>
  </si>
  <si>
    <r>
      <rPr>
        <sz val="9"/>
        <rFont val="Arial"/>
        <family val="2"/>
      </rPr>
      <t>205-99-2</t>
    </r>
  </si>
  <si>
    <r>
      <rPr>
        <sz val="9"/>
        <rFont val="Arial"/>
        <family val="2"/>
      </rPr>
      <t>Benzo[b]fluoranthene</t>
    </r>
  </si>
  <si>
    <r>
      <rPr>
        <sz val="9"/>
        <rFont val="Arial"/>
        <family val="2"/>
      </rPr>
      <t>205-12-9</t>
    </r>
  </si>
  <si>
    <r>
      <rPr>
        <sz val="9"/>
        <rFont val="Arial"/>
        <family val="2"/>
      </rPr>
      <t>Benzo[c]fluorene</t>
    </r>
  </si>
  <si>
    <r>
      <rPr>
        <sz val="9"/>
        <rFont val="Arial"/>
        <family val="2"/>
      </rPr>
      <t>191-24-2</t>
    </r>
  </si>
  <si>
    <r>
      <rPr>
        <sz val="9"/>
        <rFont val="Arial"/>
        <family val="2"/>
      </rPr>
      <t>Benzo[g,h,i]perylene</t>
    </r>
  </si>
  <si>
    <r>
      <rPr>
        <sz val="9"/>
        <rFont val="Arial"/>
        <family val="2"/>
      </rPr>
      <t>205-82-3</t>
    </r>
  </si>
  <si>
    <r>
      <rPr>
        <sz val="9"/>
        <rFont val="Arial"/>
        <family val="2"/>
      </rPr>
      <t>Benzo[j]fluoranthene</t>
    </r>
  </si>
  <si>
    <r>
      <rPr>
        <sz val="9"/>
        <rFont val="Arial"/>
        <family val="2"/>
      </rPr>
      <t>207-08-9</t>
    </r>
  </si>
  <si>
    <r>
      <rPr>
        <sz val="9"/>
        <rFont val="Arial"/>
        <family val="2"/>
      </rPr>
      <t>Benzo[k]fluoranthene</t>
    </r>
  </si>
  <si>
    <r>
      <rPr>
        <sz val="9"/>
        <rFont val="Arial"/>
        <family val="2"/>
      </rPr>
      <t>218-01-9</t>
    </r>
  </si>
  <si>
    <r>
      <rPr>
        <sz val="9"/>
        <rFont val="Arial"/>
        <family val="2"/>
      </rPr>
      <t>Chrysene</t>
    </r>
  </si>
  <si>
    <r>
      <rPr>
        <sz val="9"/>
        <rFont val="Arial"/>
        <family val="2"/>
      </rPr>
      <t>27208-37-3</t>
    </r>
  </si>
  <si>
    <r>
      <rPr>
        <sz val="9"/>
        <rFont val="Arial"/>
        <family val="2"/>
      </rPr>
      <t>Cyclopenta[c,d]pyrene</t>
    </r>
  </si>
  <si>
    <r>
      <rPr>
        <sz val="9"/>
        <rFont val="Arial"/>
        <family val="2"/>
      </rPr>
      <t>53-70-3</t>
    </r>
  </si>
  <si>
    <r>
      <rPr>
        <sz val="9"/>
        <rFont val="Arial"/>
        <family val="2"/>
      </rPr>
      <t>Dibenz[a,h]anthracene</t>
    </r>
  </si>
  <si>
    <r>
      <rPr>
        <sz val="9"/>
        <rFont val="Arial"/>
        <family val="2"/>
      </rPr>
      <t>192-65-4</t>
    </r>
  </si>
  <si>
    <r>
      <rPr>
        <sz val="9"/>
        <rFont val="Arial"/>
        <family val="2"/>
      </rPr>
      <t>Dibenzo[a,e]pyrene</t>
    </r>
  </si>
  <si>
    <r>
      <rPr>
        <sz val="9"/>
        <rFont val="Arial"/>
        <family val="2"/>
      </rPr>
      <t>189-64-0</t>
    </r>
  </si>
  <si>
    <r>
      <rPr>
        <sz val="9"/>
        <rFont val="Arial"/>
        <family val="2"/>
      </rPr>
      <t>Dibenzo[a,h]pyrene</t>
    </r>
  </si>
  <si>
    <r>
      <rPr>
        <sz val="9"/>
        <rFont val="Arial"/>
        <family val="2"/>
      </rPr>
      <t>189-55-9</t>
    </r>
  </si>
  <si>
    <r>
      <rPr>
        <sz val="9"/>
        <rFont val="Arial"/>
        <family val="2"/>
      </rPr>
      <t>Dibenzo[a,i]pyrene</t>
    </r>
  </si>
  <si>
    <r>
      <rPr>
        <sz val="9"/>
        <rFont val="Arial"/>
        <family val="2"/>
      </rPr>
      <t>191-30-0</t>
    </r>
  </si>
  <si>
    <r>
      <rPr>
        <sz val="9"/>
        <rFont val="Arial"/>
        <family val="2"/>
      </rPr>
      <t>Dibenzo[a,l]pyrene</t>
    </r>
  </si>
  <si>
    <r>
      <rPr>
        <sz val="9"/>
        <rFont val="Arial"/>
        <family val="2"/>
      </rPr>
      <t>206-44-0</t>
    </r>
  </si>
  <si>
    <r>
      <rPr>
        <sz val="9"/>
        <rFont val="Arial"/>
        <family val="2"/>
      </rPr>
      <t>Fluoranthene</t>
    </r>
  </si>
  <si>
    <r>
      <rPr>
        <sz val="9"/>
        <rFont val="Arial"/>
        <family val="2"/>
      </rPr>
      <t>193-39-5</t>
    </r>
  </si>
  <si>
    <r>
      <rPr>
        <sz val="9"/>
        <rFont val="Arial"/>
        <family val="2"/>
      </rPr>
      <t>Indeno[1,2,3-cd]pyrene</t>
    </r>
  </si>
  <si>
    <r>
      <rPr>
        <sz val="9"/>
        <rFont val="Arial"/>
        <family val="2"/>
      </rPr>
      <t>3697-24-3</t>
    </r>
  </si>
  <si>
    <r>
      <rPr>
        <sz val="9"/>
        <rFont val="Arial"/>
        <family val="2"/>
      </rPr>
      <t>5-Methylchrysene</t>
    </r>
  </si>
  <si>
    <r>
      <rPr>
        <sz val="9"/>
        <rFont val="Arial"/>
        <family val="2"/>
      </rPr>
      <t>6-Nitrochrysene</t>
    </r>
  </si>
  <si>
    <r>
      <rPr>
        <sz val="9"/>
        <rFont val="Arial"/>
        <family val="2"/>
      </rPr>
      <t>Potassium bromate</t>
    </r>
  </si>
  <si>
    <r>
      <rPr>
        <sz val="9"/>
        <rFont val="Arial"/>
        <family val="2"/>
      </rPr>
      <t>1120-71-4</t>
    </r>
  </si>
  <si>
    <r>
      <rPr>
        <sz val="9"/>
        <rFont val="Arial"/>
        <family val="2"/>
      </rPr>
      <t>1,3-Propane sultone</t>
    </r>
  </si>
  <si>
    <r>
      <rPr>
        <sz val="9"/>
        <rFont val="Arial"/>
        <family val="2"/>
      </rPr>
      <t>123-38-6</t>
    </r>
  </si>
  <si>
    <r>
      <rPr>
        <sz val="9"/>
        <rFont val="Arial"/>
        <family val="2"/>
      </rPr>
      <t>Propionaldehyde</t>
    </r>
  </si>
  <si>
    <r>
      <rPr>
        <sz val="9"/>
        <rFont val="Arial"/>
        <family val="2"/>
      </rPr>
      <t>115-07-1</t>
    </r>
  </si>
  <si>
    <r>
      <rPr>
        <sz val="9"/>
        <rFont val="Arial"/>
        <family val="2"/>
      </rPr>
      <t>Propylene</t>
    </r>
  </si>
  <si>
    <r>
      <rPr>
        <sz val="9"/>
        <rFont val="Arial"/>
        <family val="2"/>
      </rPr>
      <t>6423-43-4</t>
    </r>
  </si>
  <si>
    <r>
      <rPr>
        <sz val="9"/>
        <rFont val="Arial"/>
        <family val="2"/>
      </rPr>
      <t>Propylene glycol dinitrate</t>
    </r>
  </si>
  <si>
    <r>
      <rPr>
        <sz val="9"/>
        <rFont val="Arial"/>
        <family val="2"/>
      </rPr>
      <t>107-98-2</t>
    </r>
  </si>
  <si>
    <r>
      <rPr>
        <sz val="9"/>
        <rFont val="Arial"/>
        <family val="2"/>
      </rPr>
      <t>Propylene glycol monomethyl ether</t>
    </r>
  </si>
  <si>
    <r>
      <rPr>
        <sz val="9"/>
        <rFont val="Arial"/>
        <family val="2"/>
      </rPr>
      <t>75-56-9</t>
    </r>
  </si>
  <si>
    <r>
      <rPr>
        <sz val="9"/>
        <rFont val="Arial"/>
        <family val="2"/>
      </rPr>
      <t>Propylene oxide</t>
    </r>
  </si>
  <si>
    <r>
      <rPr>
        <sz val="9"/>
        <rFont val="Arial"/>
        <family val="2"/>
      </rPr>
      <t>Refractory Ceramic Fibers</t>
    </r>
  </si>
  <si>
    <r>
      <rPr>
        <sz val="9"/>
        <rFont val="Arial"/>
        <family val="2"/>
      </rPr>
      <t>Selenide, hydrogen</t>
    </r>
  </si>
  <si>
    <r>
      <rPr>
        <sz val="9"/>
        <rFont val="Arial"/>
        <family val="2"/>
      </rPr>
      <t>7782-49-2</t>
    </r>
  </si>
  <si>
    <r>
      <rPr>
        <sz val="9"/>
        <rFont val="Arial"/>
        <family val="2"/>
      </rPr>
      <t>Selenium and compounds</t>
    </r>
  </si>
  <si>
    <r>
      <rPr>
        <sz val="9"/>
        <rFont val="Arial"/>
        <family val="2"/>
      </rPr>
      <t>7631-86-9</t>
    </r>
  </si>
  <si>
    <r>
      <rPr>
        <sz val="9"/>
        <rFont val="Arial"/>
        <family val="2"/>
      </rPr>
      <t>Silica, crystalline (respirable)</t>
    </r>
  </si>
  <si>
    <r>
      <rPr>
        <sz val="9"/>
        <rFont val="Arial"/>
        <family val="2"/>
      </rPr>
      <t>1310-73-2</t>
    </r>
  </si>
  <si>
    <r>
      <rPr>
        <sz val="9"/>
        <rFont val="Arial"/>
        <family val="2"/>
      </rPr>
      <t>Sodium hydroxide</t>
    </r>
  </si>
  <si>
    <r>
      <rPr>
        <sz val="9"/>
        <rFont val="Arial"/>
        <family val="2"/>
      </rPr>
      <t>100-42-5</t>
    </r>
  </si>
  <si>
    <r>
      <rPr>
        <sz val="9"/>
        <rFont val="Arial"/>
        <family val="2"/>
      </rPr>
      <t>Styrene</t>
    </r>
  </si>
  <si>
    <r>
      <rPr>
        <sz val="9"/>
        <rFont val="Arial"/>
        <family val="2"/>
      </rPr>
      <t>7664-93-9</t>
    </r>
  </si>
  <si>
    <r>
      <rPr>
        <sz val="9"/>
        <rFont val="Arial"/>
        <family val="2"/>
      </rPr>
      <t>Sulfuric acid</t>
    </r>
  </si>
  <si>
    <r>
      <rPr>
        <sz val="9"/>
        <rFont val="Arial"/>
        <family val="2"/>
      </rPr>
      <t>505-60-2</t>
    </r>
  </si>
  <si>
    <r>
      <rPr>
        <sz val="9"/>
        <rFont val="Arial"/>
        <family val="2"/>
      </rPr>
      <t>Sulfur Mustard</t>
    </r>
  </si>
  <si>
    <r>
      <rPr>
        <sz val="9"/>
        <rFont val="Arial"/>
        <family val="2"/>
      </rPr>
      <t>7446-71-9</t>
    </r>
  </si>
  <si>
    <r>
      <rPr>
        <sz val="9"/>
        <rFont val="Arial"/>
        <family val="2"/>
      </rPr>
      <t>Sulfur trioxide</t>
    </r>
  </si>
  <si>
    <r>
      <rPr>
        <sz val="9"/>
        <rFont val="Arial"/>
        <family val="2"/>
      </rPr>
      <t>630-20-6</t>
    </r>
  </si>
  <si>
    <r>
      <rPr>
        <sz val="9"/>
        <rFont val="Arial"/>
        <family val="2"/>
      </rPr>
      <t>1,1,1,2-Tetrachloroethane</t>
    </r>
  </si>
  <si>
    <r>
      <rPr>
        <sz val="9"/>
        <rFont val="Arial"/>
        <family val="2"/>
      </rPr>
      <t>79-34-5</t>
    </r>
  </si>
  <si>
    <r>
      <rPr>
        <sz val="9"/>
        <rFont val="Arial"/>
        <family val="2"/>
      </rPr>
      <t>1,1,2,2-Tetrachloroethane</t>
    </r>
  </si>
  <si>
    <r>
      <rPr>
        <sz val="9"/>
        <rFont val="Arial"/>
        <family val="2"/>
      </rPr>
      <t>127-18-4</t>
    </r>
  </si>
  <si>
    <r>
      <rPr>
        <sz val="9"/>
        <rFont val="Arial"/>
        <family val="2"/>
      </rPr>
      <t>Tetrachloroethene (Perchloroethylene)</t>
    </r>
  </si>
  <si>
    <r>
      <rPr>
        <sz val="9"/>
        <rFont val="Arial"/>
        <family val="2"/>
      </rPr>
      <t>811-97-2</t>
    </r>
  </si>
  <si>
    <r>
      <rPr>
        <sz val="9"/>
        <rFont val="Arial"/>
        <family val="2"/>
      </rPr>
      <t>1,1,1,2-Tetrafluoroethane</t>
    </r>
  </si>
  <si>
    <r>
      <rPr>
        <sz val="9"/>
        <rFont val="Arial"/>
        <family val="2"/>
      </rPr>
      <t>62-55-5</t>
    </r>
  </si>
  <si>
    <r>
      <rPr>
        <sz val="9"/>
        <rFont val="Arial"/>
        <family val="2"/>
      </rPr>
      <t>Thioacetamide</t>
    </r>
  </si>
  <si>
    <r>
      <rPr>
        <sz val="9"/>
        <rFont val="Arial"/>
        <family val="2"/>
      </rPr>
      <t>7550-45-0</t>
    </r>
  </si>
  <si>
    <r>
      <rPr>
        <sz val="9"/>
        <rFont val="Arial"/>
        <family val="2"/>
      </rPr>
      <t>Titanium tetrachloride</t>
    </r>
  </si>
  <si>
    <r>
      <rPr>
        <sz val="9"/>
        <rFont val="Arial"/>
        <family val="2"/>
      </rPr>
      <t>108-88-3</t>
    </r>
  </si>
  <si>
    <r>
      <rPr>
        <sz val="9"/>
        <rFont val="Arial"/>
        <family val="2"/>
      </rPr>
      <t>Toluene</t>
    </r>
  </si>
  <si>
    <r>
      <rPr>
        <sz val="9"/>
        <rFont val="Arial"/>
        <family val="2"/>
      </rPr>
      <t>26471-62-5</t>
    </r>
  </si>
  <si>
    <r>
      <rPr>
        <sz val="9"/>
        <rFont val="Arial"/>
        <family val="2"/>
      </rPr>
      <t>Toluene diisocyanates (2,4- and 2,6-)</t>
    </r>
  </si>
  <si>
    <r>
      <rPr>
        <sz val="9"/>
        <rFont val="Arial"/>
        <family val="2"/>
      </rPr>
      <t>8001-35-2</t>
    </r>
  </si>
  <si>
    <r>
      <rPr>
        <sz val="9"/>
        <rFont val="Arial"/>
        <family val="2"/>
      </rPr>
      <t>Toxaphene (Polychlorinated camphenes)</t>
    </r>
  </si>
  <si>
    <r>
      <rPr>
        <sz val="9"/>
        <rFont val="Arial"/>
        <family val="2"/>
      </rPr>
      <t>71-55-6</t>
    </r>
  </si>
  <si>
    <r>
      <rPr>
        <sz val="9"/>
        <rFont val="Arial"/>
        <family val="2"/>
      </rPr>
      <t>1,1,1-Trichloroethane (Methyl chloroform)</t>
    </r>
  </si>
  <si>
    <r>
      <rPr>
        <sz val="9"/>
        <rFont val="Arial"/>
        <family val="2"/>
      </rPr>
      <t>79-00-5</t>
    </r>
  </si>
  <si>
    <r>
      <rPr>
        <sz val="9"/>
        <rFont val="Arial"/>
        <family val="2"/>
      </rPr>
      <t>1,1,2-Trichloroethane (Vinyl trichloride)</t>
    </r>
  </si>
  <si>
    <r>
      <rPr>
        <sz val="9"/>
        <rFont val="Arial"/>
        <family val="2"/>
      </rPr>
      <t>Trichloroethene (TCE, Trichloroethylene)</t>
    </r>
  </si>
  <si>
    <r>
      <rPr>
        <sz val="9"/>
        <rFont val="Arial"/>
        <family val="2"/>
      </rPr>
      <t>2,4,6-Trichlorophenol</t>
    </r>
  </si>
  <si>
    <r>
      <rPr>
        <sz val="9"/>
        <rFont val="Arial"/>
        <family val="2"/>
      </rPr>
      <t>96-18-4</t>
    </r>
  </si>
  <si>
    <r>
      <rPr>
        <sz val="9"/>
        <rFont val="Arial"/>
        <family val="2"/>
      </rPr>
      <t>1,2,3-Trichloropropane</t>
    </r>
  </si>
  <si>
    <r>
      <rPr>
        <sz val="9"/>
        <rFont val="Arial"/>
        <family val="2"/>
      </rPr>
      <t>121-44-8</t>
    </r>
  </si>
  <si>
    <r>
      <rPr>
        <sz val="9"/>
        <rFont val="Arial"/>
        <family val="2"/>
      </rPr>
      <t>Triethylamine</t>
    </r>
  </si>
  <si>
    <r>
      <rPr>
        <sz val="9"/>
        <rFont val="Arial"/>
        <family val="2"/>
      </rPr>
      <t>526-73-8</t>
    </r>
  </si>
  <si>
    <r>
      <rPr>
        <sz val="9"/>
        <rFont val="Arial"/>
        <family val="2"/>
      </rPr>
      <t>1,2,3-Trimethylbenzene</t>
    </r>
  </si>
  <si>
    <r>
      <rPr>
        <sz val="9"/>
        <rFont val="Arial"/>
        <family val="2"/>
      </rPr>
      <t>95-63-6</t>
    </r>
  </si>
  <si>
    <r>
      <rPr>
        <sz val="9"/>
        <rFont val="Arial"/>
        <family val="2"/>
      </rPr>
      <t>1,2,4-Trimethylbenzene</t>
    </r>
  </si>
  <si>
    <r>
      <rPr>
        <sz val="9"/>
        <rFont val="Arial"/>
        <family val="2"/>
      </rPr>
      <t>108-67-8</t>
    </r>
  </si>
  <si>
    <r>
      <rPr>
        <sz val="9"/>
        <rFont val="Arial"/>
        <family val="2"/>
      </rPr>
      <t>1,3,5-Trimethylbenzene</t>
    </r>
  </si>
  <si>
    <r>
      <rPr>
        <sz val="9"/>
        <rFont val="Arial"/>
        <family val="2"/>
      </rPr>
      <t>51-79-6</t>
    </r>
  </si>
  <si>
    <r>
      <rPr>
        <sz val="9"/>
        <rFont val="Arial"/>
        <family val="2"/>
      </rPr>
      <t>Urethane (Ethyl carbamate)</t>
    </r>
  </si>
  <si>
    <r>
      <rPr>
        <sz val="9"/>
        <rFont val="Arial"/>
        <family val="2"/>
      </rPr>
      <t>7440-62-2</t>
    </r>
  </si>
  <si>
    <r>
      <rPr>
        <sz val="9"/>
        <rFont val="Arial"/>
        <family val="2"/>
      </rPr>
      <t>Vanadium (fume or dust)</t>
    </r>
  </si>
  <si>
    <r>
      <rPr>
        <sz val="9"/>
        <rFont val="Arial"/>
        <family val="2"/>
      </rPr>
      <t>1314-62-1</t>
    </r>
  </si>
  <si>
    <r>
      <rPr>
        <sz val="9"/>
        <rFont val="Arial"/>
        <family val="2"/>
      </rPr>
      <t>Vanadium pentoxide</t>
    </r>
  </si>
  <si>
    <r>
      <rPr>
        <sz val="9"/>
        <rFont val="Arial"/>
        <family val="2"/>
      </rPr>
      <t>108-05-4</t>
    </r>
  </si>
  <si>
    <r>
      <rPr>
        <sz val="9"/>
        <rFont val="Arial"/>
        <family val="2"/>
      </rPr>
      <t>Vinyl acetate</t>
    </r>
  </si>
  <si>
    <r>
      <rPr>
        <sz val="9"/>
        <rFont val="Arial"/>
        <family val="2"/>
      </rPr>
      <t>593-60-2</t>
    </r>
  </si>
  <si>
    <r>
      <rPr>
        <sz val="9"/>
        <rFont val="Arial"/>
        <family val="2"/>
      </rPr>
      <t>Vinyl bromide</t>
    </r>
  </si>
  <si>
    <r>
      <rPr>
        <sz val="9"/>
        <rFont val="Arial"/>
        <family val="2"/>
      </rPr>
      <t>Vinyl chloride</t>
    </r>
  </si>
  <si>
    <r>
      <rPr>
        <sz val="9"/>
        <rFont val="Times New Roman"/>
        <family val="1"/>
      </rPr>
      <t>g, k</t>
    </r>
  </si>
  <si>
    <r>
      <rPr>
        <sz val="9"/>
        <rFont val="Arial"/>
        <family val="2"/>
      </rPr>
      <t>75-35-4</t>
    </r>
  </si>
  <si>
    <r>
      <rPr>
        <sz val="9"/>
        <rFont val="Arial"/>
        <family val="2"/>
      </rPr>
      <t>Vinylidene chloride</t>
    </r>
  </si>
  <si>
    <r>
      <rPr>
        <sz val="9"/>
        <rFont val="Arial"/>
        <family val="2"/>
      </rPr>
      <t>1330-20-7</t>
    </r>
  </si>
  <si>
    <r>
      <rPr>
        <sz val="9"/>
        <rFont val="Arial"/>
        <family val="2"/>
      </rPr>
      <t xml:space="preserve">Xylene (mixture), including </t>
    </r>
    <r>
      <rPr>
        <i/>
        <sz val="9"/>
        <rFont val="Arial"/>
        <family val="2"/>
      </rPr>
      <t>m</t>
    </r>
    <r>
      <rPr>
        <sz val="9"/>
        <rFont val="Arial"/>
        <family val="2"/>
      </rPr>
      <t xml:space="preserve">-xylene, </t>
    </r>
    <r>
      <rPr>
        <i/>
        <sz val="9"/>
        <rFont val="Arial"/>
        <family val="2"/>
      </rPr>
      <t>o</t>
    </r>
    <r>
      <rPr>
        <sz val="9"/>
        <rFont val="Arial"/>
        <family val="2"/>
      </rPr>
      <t xml:space="preserve">-xylene, </t>
    </r>
    <r>
      <rPr>
        <i/>
        <sz val="9"/>
        <rFont val="Arial"/>
        <family val="2"/>
      </rPr>
      <t>p</t>
    </r>
    <r>
      <rPr>
        <sz val="9"/>
        <rFont val="Arial"/>
        <family val="2"/>
      </rPr>
      <t>- xylene</t>
    </r>
  </si>
  <si>
    <r>
      <rPr>
        <b/>
        <sz val="11"/>
        <rFont val="Arial"/>
        <family val="2"/>
      </rPr>
      <t xml:space="preserve">Notes:
</t>
    </r>
    <r>
      <rPr>
        <sz val="10"/>
        <rFont val="Times New Roman"/>
        <family val="1"/>
      </rPr>
      <t xml:space="preserve">a             RBC = Risk-Based Concentration
</t>
    </r>
    <r>
      <rPr>
        <sz val="10"/>
        <rFont val="Times New Roman"/>
        <family val="1"/>
      </rPr>
      <t xml:space="preserve">b            CAS# = Chemical Abstracts Service number
</t>
    </r>
    <r>
      <rPr>
        <sz val="10"/>
        <rFont val="Times New Roman"/>
        <family val="1"/>
      </rPr>
      <t xml:space="preserve">c             Chronic RBCs include factors for multipathway risk.
</t>
    </r>
    <r>
      <rPr>
        <sz val="10"/>
        <rFont val="Times New Roman"/>
        <family val="1"/>
      </rPr>
      <t xml:space="preserve">d            The RBCs presented for chromium are applicable to hexavalent chromium. In the absence of data indicating otherwise, assume that any total chromium (i.e., unspeciated) that is measured or modeled is entirely in the hexavalent form. Determine, based on information about the source of emissions, whether hexavalent chromium is emitted in aerosol or particulate form, and apply the corresponding RBC. Because there are no RBCs for trivalent chromium, a source determined to be emitting only trivalent chromium cannot be shown to pose an unacceptable risk, so the risk in this case will be considered acceptable.
</t>
    </r>
    <r>
      <rPr>
        <sz val="10"/>
        <rFont val="Times New Roman"/>
        <family val="1"/>
      </rPr>
      <t xml:space="preserve">e             DDT RBCs apply to the sum of DDT, DDE, and DDD compounds.
</t>
    </r>
    <r>
      <rPr>
        <sz val="10"/>
        <rFont val="Times New Roman"/>
        <family val="1"/>
      </rPr>
      <t xml:space="preserve">f             As recommended by DEQ’s Air Toxics Science Advisory Committee (ATSAC) in 2018, the two categories of nickel compounds contain the following specific nickel compounds:
</t>
    </r>
    <r>
      <rPr>
        <u/>
        <sz val="10"/>
        <rFont val="Times New Roman"/>
        <family val="1"/>
      </rPr>
      <t>Soluble nickel compounds</t>
    </r>
    <r>
      <rPr>
        <sz val="10"/>
        <rFont val="Times New Roman"/>
        <family val="1"/>
      </rPr>
      <t xml:space="preserve"> are considered to be emitted mainly in aerosol form, to be less potent carcinogens than insoluble nickel compounds, and include nickel acetate, nickel chloride, nickel carbonate, nickel hydroxide, nickelocene, nickel sulfate, nickel sulfate hexahydrate, nickel nitrate hexahydrate, nickel carbonate hydroxide.
</t>
    </r>
    <r>
      <rPr>
        <u/>
        <sz val="10"/>
        <rFont val="Times New Roman"/>
        <family val="1"/>
      </rPr>
      <t>Insoluble nickel compounds</t>
    </r>
    <r>
      <rPr>
        <sz val="10"/>
        <rFont val="Times New Roman"/>
        <family val="1"/>
      </rPr>
      <t xml:space="preserve"> are considered to be emitted mainly in particulate form, to be more potent
</t>
    </r>
    <r>
      <rPr>
        <sz val="10"/>
        <rFont val="Times New Roman"/>
        <family val="1"/>
      </rPr>
      <t>carcinogens than soluble nickel compounds, and to include nickel subsulfide, nickel oxide, nickel sulfide, nickel metal.</t>
    </r>
  </si>
  <si>
    <r>
      <rPr>
        <sz val="10"/>
        <rFont val="Times New Roman"/>
        <family val="1"/>
      </rPr>
      <t xml:space="preserve">g            RBCs adjusted to protect early-life exposure to infants and children because chemical is carcinogenic by a mutagenic mode of action.
</t>
    </r>
    <r>
      <rPr>
        <sz val="10"/>
        <rFont val="Times New Roman"/>
        <family val="1"/>
      </rPr>
      <t xml:space="preserve">h            RBCs apply to octabrominated diphenyl ethers (CAS# 32536-52-0) and pentabrominated diphenyl ethers (CAS# 32534-81-9), including BDE-99.
</t>
    </r>
    <r>
      <rPr>
        <sz val="10"/>
        <rFont val="Times New Roman"/>
        <family val="1"/>
      </rPr>
      <t>i             RBCs for asbestos and refractory ceramic fibers are in units of fibers/cm</t>
    </r>
    <r>
      <rPr>
        <vertAlign val="superscript"/>
        <sz val="6.5"/>
        <rFont val="Times New Roman"/>
        <family val="1"/>
      </rPr>
      <t>3</t>
    </r>
    <r>
      <rPr>
        <sz val="10"/>
        <rFont val="Times New Roman"/>
        <family val="1"/>
      </rPr>
      <t xml:space="preserve">.
</t>
    </r>
    <r>
      <rPr>
        <sz val="10"/>
        <rFont val="Times New Roman"/>
        <family val="1"/>
      </rPr>
      <t xml:space="preserve">j             Chlorinated paraffins of average chain length of C12, approximately 60% chlorine by weight.
</t>
    </r>
    <r>
      <rPr>
        <sz val="10"/>
        <rFont val="Times New Roman"/>
        <family val="1"/>
      </rPr>
      <t xml:space="preserve">k            DEQ followed the ATSAC recommendation to develop a vinyl chloride TRV that already includes early- life exposure.
</t>
    </r>
    <r>
      <rPr>
        <sz val="10"/>
        <rFont val="Times New Roman"/>
        <family val="1"/>
      </rPr>
      <t>l             An inorganic chemical designated with "and compounds" indicates that the RBC applies to the sum of all forms of the chemical, expressed as the inorganic element.</t>
    </r>
  </si>
  <si>
    <r>
      <rPr>
        <sz val="12"/>
        <rFont val="Times New Roman"/>
        <family val="1"/>
      </rPr>
      <t>Stat. Auth.: ORS 468.020, 468.065, 468A.025, 468A.040, 468A.050, 468A.070, 468A.155 Stats. Implemented: ORS 468.065, 468A.010, 468A.015, 468A.025, 468A.035, 468A.040, 468A.050, 468A.070, and 468A.155</t>
    </r>
  </si>
  <si>
    <t>Risk</t>
  </si>
  <si>
    <t>Risk-Based Concentrations from 340-245-8040 Table 4, November 12, 2019.</t>
  </si>
  <si>
    <t>LEVEL 1 RISK ASSESSMENT</t>
  </si>
  <si>
    <t>Emission Rate</t>
  </si>
  <si>
    <t>Annual</t>
  </si>
  <si>
    <t>Daily</t>
  </si>
  <si>
    <t>Residential Chronic</t>
  </si>
  <si>
    <t>Non-Residential Chronic</t>
  </si>
  <si>
    <t>Acute</t>
  </si>
  <si>
    <t>Chemical</t>
  </si>
  <si>
    <t>Notes</t>
  </si>
  <si>
    <r>
      <rPr>
        <b/>
        <sz val="11"/>
        <rFont val="Times New Roman"/>
        <family val="1"/>
      </rPr>
      <t>Cancer RBC</t>
    </r>
    <r>
      <rPr>
        <b/>
        <vertAlign val="superscript"/>
        <sz val="11"/>
        <rFont val="Times New Roman"/>
        <family val="1"/>
      </rPr>
      <t>a</t>
    </r>
  </si>
  <si>
    <r>
      <rPr>
        <b/>
        <sz val="11"/>
        <rFont val="Times New Roman"/>
        <family val="1"/>
      </rPr>
      <t>Non- cancer RBC</t>
    </r>
    <r>
      <rPr>
        <b/>
        <vertAlign val="superscript"/>
        <sz val="11"/>
        <rFont val="Times New Roman"/>
        <family val="1"/>
      </rPr>
      <t>a</t>
    </r>
  </si>
  <si>
    <r>
      <rPr>
        <b/>
        <sz val="11"/>
        <rFont val="Times New Roman"/>
        <family val="1"/>
      </rPr>
      <t>Child Cancer RBC</t>
    </r>
    <r>
      <rPr>
        <b/>
        <vertAlign val="superscript"/>
        <sz val="11"/>
        <rFont val="Times New Roman"/>
        <family val="1"/>
      </rPr>
      <t>a</t>
    </r>
  </si>
  <si>
    <r>
      <rPr>
        <b/>
        <sz val="11"/>
        <rFont val="Times New Roman"/>
        <family val="1"/>
      </rPr>
      <t>Child Non-
cancer RBC</t>
    </r>
    <r>
      <rPr>
        <b/>
        <vertAlign val="superscript"/>
        <sz val="11"/>
        <rFont val="Times New Roman"/>
        <family val="1"/>
      </rPr>
      <t>a</t>
    </r>
  </si>
  <si>
    <r>
      <rPr>
        <b/>
        <sz val="11"/>
        <rFont val="Times New Roman"/>
        <family val="1"/>
      </rPr>
      <t>Worker Cancer RBC</t>
    </r>
    <r>
      <rPr>
        <b/>
        <vertAlign val="superscript"/>
        <sz val="11"/>
        <rFont val="Times New Roman"/>
        <family val="1"/>
      </rPr>
      <t>a</t>
    </r>
  </si>
  <si>
    <r>
      <rPr>
        <b/>
        <sz val="11"/>
        <rFont val="Times New Roman"/>
        <family val="1"/>
      </rPr>
      <t>Worker Non-
cancer RBC</t>
    </r>
    <r>
      <rPr>
        <b/>
        <vertAlign val="superscript"/>
        <sz val="11"/>
        <rFont val="Times New Roman"/>
        <family val="1"/>
      </rPr>
      <t>a</t>
    </r>
  </si>
  <si>
    <r>
      <rPr>
        <b/>
        <sz val="11"/>
        <rFont val="Times New Roman"/>
        <family val="1"/>
      </rPr>
      <t>CAS#</t>
    </r>
    <r>
      <rPr>
        <b/>
        <vertAlign val="superscript"/>
        <sz val="11"/>
        <rFont val="Times New Roman"/>
        <family val="1"/>
      </rPr>
      <t>b</t>
    </r>
  </si>
  <si>
    <r>
      <rPr>
        <b/>
        <sz val="11"/>
        <rFont val="Times New Roman"/>
        <family val="1"/>
      </rPr>
      <t>(µg/m</t>
    </r>
    <r>
      <rPr>
        <b/>
        <vertAlign val="superscript"/>
        <sz val="11"/>
        <rFont val="Times New Roman"/>
        <family val="1"/>
      </rPr>
      <t>3</t>
    </r>
    <r>
      <rPr>
        <b/>
        <sz val="11"/>
        <rFont val="Times New Roman"/>
        <family val="1"/>
      </rPr>
      <t>)</t>
    </r>
  </si>
  <si>
    <t>(lb/yr)</t>
  </si>
  <si>
    <t>(lb/day)</t>
  </si>
  <si>
    <t>Calculated Emissions</t>
  </si>
  <si>
    <t>Annual - Chronic [lb/yr]</t>
  </si>
  <si>
    <t>Max Daily - Acute [lb/day]</t>
  </si>
  <si>
    <t>CAS or DEQ ID</t>
  </si>
  <si>
    <t>Chemical Name</t>
  </si>
  <si>
    <t>Actual</t>
  </si>
  <si>
    <t xml:space="preserve">Requested PTE </t>
  </si>
  <si>
    <t>Capacity</t>
  </si>
  <si>
    <t>7440-38-2</t>
  </si>
  <si>
    <t>75-07-0</t>
  </si>
  <si>
    <t>71-43-2</t>
  </si>
  <si>
    <t>106-99-0</t>
  </si>
  <si>
    <t>7440-43-9</t>
  </si>
  <si>
    <t>7440-47-3</t>
  </si>
  <si>
    <t>7440-48-4</t>
  </si>
  <si>
    <t>100-41-4</t>
  </si>
  <si>
    <t>50-00-0</t>
  </si>
  <si>
    <t>110-54-3</t>
  </si>
  <si>
    <t>7647-01-0</t>
  </si>
  <si>
    <t>7439-92-1</t>
  </si>
  <si>
    <t>7439-96-5</t>
  </si>
  <si>
    <t>7439-97-6</t>
  </si>
  <si>
    <t>91-20-3</t>
  </si>
  <si>
    <t>7440-02-0</t>
  </si>
  <si>
    <t>108-95-2</t>
  </si>
  <si>
    <t>108-88-3</t>
  </si>
  <si>
    <t>79-00-5</t>
  </si>
  <si>
    <t>Arsenic and compounds</t>
  </si>
  <si>
    <t>Acetaldehyde</t>
  </si>
  <si>
    <t>Benzene</t>
  </si>
  <si>
    <t>1,3-Butadiene</t>
  </si>
  <si>
    <t>Cadmium and compounds</t>
  </si>
  <si>
    <t>Cobalt and compounds</t>
  </si>
  <si>
    <t>Ethyl benzene</t>
  </si>
  <si>
    <t>Formaldehyde</t>
  </si>
  <si>
    <t>Hexane</t>
  </si>
  <si>
    <t>Hydrochloric acid</t>
  </si>
  <si>
    <t>Lead and compounds</t>
  </si>
  <si>
    <t>Manganese and compounds</t>
  </si>
  <si>
    <t>Mercury and compounds</t>
  </si>
  <si>
    <t>Naphthalene</t>
  </si>
  <si>
    <t>Nickel and compounds</t>
  </si>
  <si>
    <t>Phenol</t>
  </si>
  <si>
    <t>Toluene</t>
  </si>
  <si>
    <t>1,1,2-Trichloroethane (Vinyl trichloride)</t>
  </si>
  <si>
    <t>1330-20-7</t>
  </si>
  <si>
    <t>Chromium</t>
  </si>
  <si>
    <t>107-02-8</t>
  </si>
  <si>
    <t>Acrolein</t>
  </si>
  <si>
    <t>7429-90-5</t>
  </si>
  <si>
    <t>Aluminum and compounds</t>
  </si>
  <si>
    <t>7664-41-7</t>
  </si>
  <si>
    <t>Ammonia</t>
  </si>
  <si>
    <t>7440-36-0</t>
  </si>
  <si>
    <t>Antimony and compounds</t>
  </si>
  <si>
    <t>7440-50-8</t>
  </si>
  <si>
    <t>Copper and compounds</t>
  </si>
  <si>
    <t>107-21-1</t>
  </si>
  <si>
    <t>Ethylene glycol</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</si>
  <si>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</si>
  <si>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</si>
  <si>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</si>
  <si>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</si>
  <si>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</si>
  <si>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</si>
  <si>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</si>
  <si>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</si>
  <si>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</si>
  <si>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</si>
  <si>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</si>
  <si>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</si>
  <si>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</si>
  <si>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</si>
  <si>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</si>
  <si>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</si>
  <si>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</si>
  <si>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</si>
  <si>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</si>
  <si>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</si>
  <si>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</si>
  <si>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</si>
  <si>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</si>
  <si>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</si>
  <si>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</si>
  <si>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39001-02-0</t>
  </si>
  <si>
    <t>Octachlorodibenzofuran (OCDF)</t>
  </si>
  <si>
    <t>401</t>
  </si>
  <si>
    <t>Polycyclic aromatic hydrocarbons (PAHs)</t>
  </si>
  <si>
    <t>50-32-8</t>
  </si>
  <si>
    <t>Benzo[a]pyrene</t>
  </si>
  <si>
    <t>205-99-2</t>
  </si>
  <si>
    <t>Benzo[b]fluoranthene</t>
  </si>
  <si>
    <t>191-24-2</t>
  </si>
  <si>
    <t>Benzo[g,h,i]perylene</t>
  </si>
  <si>
    <t>207-08-9</t>
  </si>
  <si>
    <t>Benzo[k]fluoranthene</t>
  </si>
  <si>
    <t>218-01-9</t>
  </si>
  <si>
    <t>Chrysene</t>
  </si>
  <si>
    <t>206-44-0</t>
  </si>
  <si>
    <t>Fluoranthene</t>
  </si>
  <si>
    <t>193-39-5</t>
  </si>
  <si>
    <t>Indeno[1,2,3-cd]pyrene</t>
  </si>
  <si>
    <t>95-63-6</t>
  </si>
  <si>
    <t>1,2,4-Trimethylbenzene</t>
  </si>
  <si>
    <t>Xylene (mixture), including m-xylene, o-xylene, p-xylene</t>
  </si>
  <si>
    <t>7723-14-0</t>
  </si>
  <si>
    <t>7440-66-6</t>
  </si>
  <si>
    <t>Phosphorus and compounds</t>
  </si>
  <si>
    <t>Zinc and compounds</t>
  </si>
  <si>
    <t>2,3,4,6,7,8-Hexachlorodibenzofuran (HxCDF)</t>
  </si>
  <si>
    <t>83-32-9</t>
  </si>
  <si>
    <t>Acenaphthene</t>
  </si>
  <si>
    <t>208-96-8</t>
  </si>
  <si>
    <t>Acenaphthylene</t>
  </si>
  <si>
    <t>192-97-2</t>
  </si>
  <si>
    <t>Benzo[e]pyrene</t>
  </si>
  <si>
    <t>86-73-7</t>
  </si>
  <si>
    <t>Fluorene</t>
  </si>
  <si>
    <t>91-57-6</t>
  </si>
  <si>
    <t>2-Methyl naphthalene</t>
  </si>
  <si>
    <t>85-01-8</t>
  </si>
  <si>
    <t>Phenanthrene</t>
  </si>
  <si>
    <t>129-00-0</t>
  </si>
  <si>
    <t>Pyrene</t>
  </si>
  <si>
    <t>7012-37-5</t>
  </si>
  <si>
    <t>PCB-28 [2,4,4'-trichlorobiphenyl]</t>
  </si>
  <si>
    <t>35693-99-3</t>
  </si>
  <si>
    <t>PCB-52 [2,2',5,5'-tetrachlorobiphenyl]</t>
  </si>
  <si>
    <t>32598-10-0</t>
  </si>
  <si>
    <t>PCB-66 [2,3',4,4'-tetrachlorobiphenyl]</t>
  </si>
  <si>
    <t>35065-27-1</t>
  </si>
  <si>
    <t>PCB-153 [2,2',4,4',5,5'-hexachlorobiphenyl]</t>
  </si>
  <si>
    <t>TOTAL</t>
  </si>
  <si>
    <t>TEU</t>
  </si>
  <si>
    <t>TEU-1A</t>
  </si>
  <si>
    <t>Auxiliary Boiler - Fuel Oil</t>
  </si>
  <si>
    <t>TEU-1B</t>
  </si>
  <si>
    <t>Auxiliary Boiler - Propane</t>
  </si>
  <si>
    <t>TEU-2A</t>
  </si>
  <si>
    <t>Used Oil Storage Tanks</t>
  </si>
  <si>
    <t>TEU-2NH</t>
  </si>
  <si>
    <t>PDX RFO Storage Tanks</t>
  </si>
  <si>
    <t>TEU-2H</t>
  </si>
  <si>
    <t>RFO Storage Tanks</t>
  </si>
  <si>
    <t>TEU-2L1</t>
  </si>
  <si>
    <t>Light Ends #1 Process Tank</t>
  </si>
  <si>
    <t>TEU-2L2</t>
  </si>
  <si>
    <t>Light Ends #2 Process Tank</t>
  </si>
  <si>
    <t>TEU-2AF</t>
  </si>
  <si>
    <t>Spent Antifreeze Storage Tank</t>
  </si>
  <si>
    <t>TEU-2D</t>
  </si>
  <si>
    <t>Distillates Storage Tanks</t>
  </si>
  <si>
    <t>TEU-2R</t>
  </si>
  <si>
    <t>Recovery/Separator Tanks</t>
  </si>
  <si>
    <t>TEU-2F</t>
  </si>
  <si>
    <t>Boiler Fuel Oil Tank</t>
  </si>
  <si>
    <t>TEU-2PWA</t>
  </si>
  <si>
    <t>Process Water Storage Tank</t>
  </si>
  <si>
    <t>TEU-2PWB</t>
  </si>
  <si>
    <t>TEU-2PWC</t>
  </si>
  <si>
    <t>TEU-2PWD</t>
  </si>
  <si>
    <t>TEU-1C</t>
  </si>
  <si>
    <t>Auxiliary Boiler - RFO</t>
  </si>
  <si>
    <t>A</t>
  </si>
  <si>
    <t>Facility Wide Total Risk (rounded per OAR 340-245-0200(4)(a)(B))</t>
  </si>
  <si>
    <t>Risk Action Level - Community Engagement Level</t>
  </si>
  <si>
    <t>HI3</t>
  </si>
  <si>
    <t>--</t>
  </si>
  <si>
    <t>HI5</t>
  </si>
  <si>
    <t>TEU Identifier</t>
  </si>
  <si>
    <t>Cancer Risk</t>
  </si>
  <si>
    <t>Chronic Risk</t>
  </si>
  <si>
    <t>Residential</t>
  </si>
  <si>
    <t>Child</t>
  </si>
  <si>
    <t>Worker</t>
  </si>
  <si>
    <t>Results Summary</t>
  </si>
  <si>
    <t>Residential Exposure Name</t>
  </si>
  <si>
    <t>Child Exposure Name</t>
  </si>
  <si>
    <t>Work Exposure Name</t>
  </si>
  <si>
    <t>Acute Exposure Name</t>
  </si>
  <si>
    <t>Type</t>
  </si>
  <si>
    <t xml:space="preserve">DF Residential </t>
  </si>
  <si>
    <t>DF Child</t>
  </si>
  <si>
    <t>DF Worker</t>
  </si>
  <si>
    <t>DF Acute</t>
  </si>
  <si>
    <t>ug/m3/lbs/yr</t>
  </si>
  <si>
    <t>Point</t>
  </si>
  <si>
    <t>Fugitive</t>
  </si>
  <si>
    <t>1/3/5</t>
  </si>
  <si>
    <t>2/6/10</t>
  </si>
  <si>
    <t>4/12/20</t>
  </si>
  <si>
    <t>Risk Action Level - BACT Level</t>
  </si>
  <si>
    <t>Risk Action Level - Risk Reduction Level</t>
  </si>
  <si>
    <t>Risk Action Level - Immediate Curtailment Level</t>
  </si>
  <si>
    <t>Risk Action Level - Source Permit Level</t>
  </si>
  <si>
    <t>Dispersion Factors</t>
  </si>
  <si>
    <t>Southeast residences</t>
  </si>
  <si>
    <t>TOTAL w/Cr(VI) PM</t>
  </si>
  <si>
    <t>Cancer</t>
  </si>
  <si>
    <t xml:space="preserve">Cancer </t>
  </si>
  <si>
    <t xml:space="preserve">Non- cancer </t>
  </si>
  <si>
    <t>Child Cancer</t>
  </si>
  <si>
    <t>Child Non-
cancer</t>
  </si>
  <si>
    <t>Worker Cancer</t>
  </si>
  <si>
    <t>Worker Non-
cancer</t>
  </si>
  <si>
    <t>Non- cancer</t>
  </si>
  <si>
    <t>OAR 340-245-8050 Table 5</t>
  </si>
  <si>
    <t>Level 1 Risk Assessment Tool</t>
  </si>
  <si>
    <r>
      <t>Table 5A: Stack Emission Dispersion Factors for Annual Exposure (</t>
    </r>
    <r>
      <rPr>
        <b/>
        <sz val="12"/>
        <rFont val="Calibri"/>
        <family val="2"/>
      </rPr>
      <t>µ</t>
    </r>
    <r>
      <rPr>
        <b/>
        <sz val="12"/>
        <rFont val="Arial"/>
        <family val="2"/>
      </rPr>
      <t>g/m</t>
    </r>
    <r>
      <rPr>
        <b/>
        <vertAlign val="superscript"/>
        <sz val="12"/>
        <rFont val="Arial"/>
        <family val="2"/>
      </rPr>
      <t>3</t>
    </r>
    <r>
      <rPr>
        <b/>
        <sz val="12"/>
        <rFont val="Arial"/>
        <family val="2"/>
      </rPr>
      <t xml:space="preserve"> / pounds/year)</t>
    </r>
  </si>
  <si>
    <t>Stack</t>
  </si>
  <si>
    <t>Exposure Location Distance (meters)</t>
  </si>
  <si>
    <t>Ht (m)</t>
  </si>
  <si>
    <r>
      <t>Table 5B: Stack Emission Dispersion Factors for 24 hour Exposure (</t>
    </r>
    <r>
      <rPr>
        <b/>
        <sz val="12"/>
        <rFont val="Calibri"/>
        <family val="2"/>
      </rPr>
      <t>µ</t>
    </r>
    <r>
      <rPr>
        <b/>
        <sz val="12"/>
        <rFont val="Arial"/>
        <family val="2"/>
      </rPr>
      <t>g/m</t>
    </r>
    <r>
      <rPr>
        <b/>
        <vertAlign val="superscript"/>
        <sz val="12"/>
        <rFont val="Arial"/>
        <family val="2"/>
      </rPr>
      <t>3</t>
    </r>
    <r>
      <rPr>
        <b/>
        <sz val="12"/>
        <rFont val="Arial"/>
        <family val="2"/>
      </rPr>
      <t xml:space="preserve"> / pounds/day)</t>
    </r>
  </si>
  <si>
    <r>
      <t>Table 5C: Fugitive Emission Dispersion Factors for Annual Exposure (</t>
    </r>
    <r>
      <rPr>
        <b/>
        <sz val="12"/>
        <rFont val="Calibri"/>
        <family val="2"/>
      </rPr>
      <t>µ</t>
    </r>
    <r>
      <rPr>
        <b/>
        <sz val="12"/>
        <rFont val="Arial"/>
        <family val="2"/>
      </rPr>
      <t>g/m</t>
    </r>
    <r>
      <rPr>
        <b/>
        <vertAlign val="superscript"/>
        <sz val="12"/>
        <rFont val="Arial"/>
        <family val="2"/>
      </rPr>
      <t>3</t>
    </r>
    <r>
      <rPr>
        <b/>
        <sz val="12"/>
        <rFont val="Arial"/>
        <family val="2"/>
      </rPr>
      <t xml:space="preserve"> / pounds/year)</t>
    </r>
  </si>
  <si>
    <t>Building Area</t>
  </si>
  <si>
    <t>Building</t>
  </si>
  <si>
    <t>(1,000 ft2)</t>
  </si>
  <si>
    <t>Height (ft)</t>
  </si>
  <si>
    <t>≤3</t>
  </si>
  <si>
    <t>≤20</t>
  </si>
  <si>
    <t>&gt;3 to 6</t>
  </si>
  <si>
    <t>&gt;20</t>
  </si>
  <si>
    <t>&gt;6 to 10</t>
  </si>
  <si>
    <t>&gt;10 to 15</t>
  </si>
  <si>
    <t>&gt;15 to 30</t>
  </si>
  <si>
    <t>&gt;30</t>
  </si>
  <si>
    <r>
      <t>Table 5D: Fugitive Emission Dispersion Factors for 24 hour Exposure (</t>
    </r>
    <r>
      <rPr>
        <b/>
        <sz val="12"/>
        <rFont val="Calibri"/>
        <family val="2"/>
      </rPr>
      <t>µ</t>
    </r>
    <r>
      <rPr>
        <b/>
        <sz val="12"/>
        <rFont val="Arial"/>
        <family val="2"/>
      </rPr>
      <t>g/m</t>
    </r>
    <r>
      <rPr>
        <b/>
        <vertAlign val="superscript"/>
        <sz val="12"/>
        <rFont val="Arial"/>
        <family val="2"/>
      </rPr>
      <t>3</t>
    </r>
    <r>
      <rPr>
        <b/>
        <sz val="12"/>
        <rFont val="Arial"/>
        <family val="2"/>
      </rPr>
      <t xml:space="preserve"> / pounds/day)</t>
    </r>
  </si>
  <si>
    <t>Toxics Emissions Unit ID</t>
  </si>
  <si>
    <t>Unit Description</t>
  </si>
  <si>
    <t>Annual - Chronic [units/year]</t>
  </si>
  <si>
    <t>Max Daily - Acute [units/day]</t>
  </si>
  <si>
    <r>
      <rPr>
        <sz val="14"/>
        <color theme="1"/>
        <rFont val="Calibri"/>
        <family val="2"/>
        <scheme val="minor"/>
      </rPr>
      <t>Units</t>
    </r>
    <r>
      <rPr>
        <sz val="10"/>
        <color rgb="FF000000"/>
        <rFont val="Times New Roman"/>
        <charset val="204"/>
      </rPr>
      <t xml:space="preserve">
</t>
    </r>
    <r>
      <rPr>
        <sz val="9"/>
        <color theme="1"/>
        <rFont val="Calibri"/>
        <family val="2"/>
        <scheme val="minor"/>
      </rPr>
      <t>(e.g. hours operation, tons material, gallons)</t>
    </r>
  </si>
  <si>
    <t>Description/Type</t>
  </si>
  <si>
    <t>Emission Type</t>
  </si>
  <si>
    <t xml:space="preserve">Requested
PTE </t>
  </si>
  <si>
    <t>Gallons</t>
  </si>
  <si>
    <t>Fuel Oil Combusted</t>
  </si>
  <si>
    <t>Propane Combusted</t>
  </si>
  <si>
    <t>Throughput</t>
  </si>
  <si>
    <t>TEU Type</t>
  </si>
  <si>
    <t>Closest Distance (m)</t>
  </si>
  <si>
    <t>Closest  Distance (m)</t>
  </si>
  <si>
    <t>Dispersion Factor (ug/m3/lbs/yr)</t>
  </si>
  <si>
    <t>`</t>
  </si>
  <si>
    <t>North Property Line</t>
  </si>
  <si>
    <t>Fugitive            (worst-case ≤3000 ft2 area and ≤20 ft height )</t>
  </si>
  <si>
    <t>Stack                (worst-case 5m height)</t>
  </si>
  <si>
    <t>1746-01-6</t>
  </si>
  <si>
    <t>57117-41-6</t>
  </si>
  <si>
    <t>55673-89-7</t>
  </si>
  <si>
    <t>120-12-7</t>
  </si>
  <si>
    <t>56-55-3</t>
  </si>
  <si>
    <t>53-70-3</t>
  </si>
  <si>
    <t>198-55-0</t>
  </si>
  <si>
    <t>34883-43-7</t>
  </si>
  <si>
    <t>37680-65-2</t>
  </si>
  <si>
    <t>41464-39-5</t>
  </si>
  <si>
    <t>32598-13-3</t>
  </si>
  <si>
    <t>70362-50-4</t>
  </si>
  <si>
    <t>37680-73-2</t>
  </si>
  <si>
    <t>32598-14-4</t>
  </si>
  <si>
    <t>74472-37-0</t>
  </si>
  <si>
    <t>31508-00-6</t>
  </si>
  <si>
    <t>65510-44-3</t>
  </si>
  <si>
    <t>57465-28-8</t>
  </si>
  <si>
    <t>38380-07-3</t>
  </si>
  <si>
    <t>35065-28-2</t>
  </si>
  <si>
    <t>38380-08-4</t>
  </si>
  <si>
    <t>69782-90-7</t>
  </si>
  <si>
    <t>52663-72-6</t>
  </si>
  <si>
    <t>32774-16-6</t>
  </si>
  <si>
    <t>35065-30-6</t>
  </si>
  <si>
    <t>35065-29-3</t>
  </si>
  <si>
    <t>52663-68-0</t>
  </si>
  <si>
    <t>39635-31-9</t>
  </si>
  <si>
    <t>52663-78-2</t>
  </si>
  <si>
    <t>40186-72-9</t>
  </si>
  <si>
    <t>2051-24-3</t>
  </si>
  <si>
    <t>2,3,7,8-Tetrachlorodibenzo-p-dioxin (TCDD)</t>
  </si>
  <si>
    <t>1,2,3,7,8-Pentachlorodibenzofuran (PeCDF)</t>
  </si>
  <si>
    <t>1,2,3,4,7,8,9-Heptachlorodibenzofuran (HpCDF)</t>
  </si>
  <si>
    <t>Anthracene</t>
  </si>
  <si>
    <t>Benz[a]anthracene</t>
  </si>
  <si>
    <t>Dibenz[a,h]anthracene</t>
  </si>
  <si>
    <t>Perylene</t>
  </si>
  <si>
    <t>PCB-8 [2,4'-dichlorobiphenyl]</t>
  </si>
  <si>
    <t>PCB 18 [2,2',5-trichlorobiphenyl]</t>
  </si>
  <si>
    <t>PCB-44 [2,2',3,5'-tetrachlorobiphenyl]</t>
  </si>
  <si>
    <t>PCB 77 [3,3',4,4'-tetrachlorobiphenyl]</t>
  </si>
  <si>
    <t>PCB 81 [3,4,4',5-tetrachlorobiphenyl]</t>
  </si>
  <si>
    <t>PCB-101 [2,2',4,5,5'-pentachlorobiphenyl]</t>
  </si>
  <si>
    <t>PCB 105 [2,3,3',4,4'-pentachlorobiphenyl]</t>
  </si>
  <si>
    <t>PCB 114 [2,3,4,4',5-pentachlorobiphenyl]</t>
  </si>
  <si>
    <t>PCB 118 [2,3',4,4',5-pentachlorobiphenyl]</t>
  </si>
  <si>
    <t>PCB 123 [2,3',4,4',5'-pentachlorobiphenyl]</t>
  </si>
  <si>
    <t>PCB 126 [3,3',4,4',5-pentachlorobiphenyl]</t>
  </si>
  <si>
    <t>PCB-128 [2,2',3,3',4,4'-hexachlorobiphenyl]</t>
  </si>
  <si>
    <t>PCB-138 [2,2',3,4,4',5'-hexachlorobiphenyl]</t>
  </si>
  <si>
    <t>PCB 156 [2,3,3',4,4',5-hexachlorobiphenyl]</t>
  </si>
  <si>
    <t>PCB 157 [2,3,3',4,4',5'-hexachlorobiphenyl]</t>
  </si>
  <si>
    <t>PCB 167 [2,3',4,4',5,5'-hexachlorobiphenyl]</t>
  </si>
  <si>
    <t>PCB 169 [3,3',4,4',5,5'-hexachlorobiphenyl]</t>
  </si>
  <si>
    <t>PCB-170 [2,2',3,3',4,4',5-heptachlorobiphenyl]</t>
  </si>
  <si>
    <t>PCB-180 [2,2',3,4,4',5,5'-heptachlorobiphenyl]</t>
  </si>
  <si>
    <t>PCB-187 [2,2',3,4',5,5',6-heptachlorobiphenyl]</t>
  </si>
  <si>
    <t>PCB 189 [2,3,3',4,4',5,5'-heptachlorobiphenyl]</t>
  </si>
  <si>
    <t>PCB-195 [2,2',3,3',4,4',5,6-octachlorobiphenyl]</t>
  </si>
  <si>
    <t>PCB-206 [2,2',3,3',4,4',5,5',6-nonachlorobiphenyl]</t>
  </si>
  <si>
    <t>PCB-209 [2,2'3,3',4,4',5,5',6,6 '-decachlorobiphenyl]</t>
  </si>
  <si>
    <t>Toxic Air Contaminant Information</t>
  </si>
  <si>
    <t>7440-41-7</t>
  </si>
  <si>
    <t>Beryllium and compounds</t>
  </si>
  <si>
    <t>7782-49-2</t>
  </si>
  <si>
    <t>Selenium and compounds</t>
  </si>
  <si>
    <t>7440-62-2</t>
  </si>
  <si>
    <t>Vanadium (fume or dust)</t>
  </si>
  <si>
    <t>1336-36-3</t>
  </si>
  <si>
    <t>Polychlorinated biphenyls (PCBs)</t>
  </si>
  <si>
    <t>Emissions at Capacity and double counting propane and fuel oil.</t>
  </si>
  <si>
    <t>No interpolation of dispersion factors.</t>
  </si>
  <si>
    <t>Additional conservative assumptions:</t>
  </si>
  <si>
    <t>Level 1 Risk Assessment - 2021</t>
  </si>
  <si>
    <t>ORRCo - IOI, Klamath Falls, Oregon</t>
  </si>
  <si>
    <t>ORRCo - Klamath Falls CAO Emission Inventory Summary</t>
  </si>
  <si>
    <t>Max Cancer</t>
  </si>
  <si>
    <t xml:space="preserve">Risk </t>
  </si>
  <si>
    <t xml:space="preserve">Max Non-cancer </t>
  </si>
  <si>
    <t>r11 - Worker worst-case at nearest distance.</t>
  </si>
  <si>
    <t>TOTAL RISK</t>
  </si>
  <si>
    <t>Lowest Risk Action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</si>
</sst>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00"/>
    <numFmt numFmtId="166" formatCode="yy\-mm\-d;@"/>
    <numFmt numFmtId="167" formatCode="0.0000"/>
    <numFmt numFmtId="168" formatCode="0.00000"/>
    <numFmt numFmtId="169" formatCode="0.0E+00"/>
    <numFmt numFmtId="170" formatCode="yyyy\-mm\-d;@"/>
    <numFmt numFmtId="171" formatCode="0.000000"/>
  </numFmts>
  <fonts count="59"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9"/>
      <name val="Arial"/>
      <family val="2"/>
    </font>
    <font>
      <sz val="9"/>
      <color rgb="FF000000"/>
      <name val="Times New Roman"/>
      <family val="2"/>
    </font>
    <font>
      <sz val="9"/>
      <color rgb="FF000000"/>
      <name val="Arial"/>
      <family val="2"/>
    </font>
    <font>
      <sz val="9"/>
      <name val="Times New Roman"/>
      <family val="1"/>
    </font>
    <font>
      <sz val="8"/>
      <name val="Arial"/>
      <family val="2"/>
    </font>
    <font>
      <sz val="9"/>
      <color rgb="FF000000"/>
      <name val="Calibri"/>
      <family val="2"/>
    </font>
    <font>
      <sz val="12"/>
      <name val="Times New Roman"/>
      <family val="1"/>
    </font>
    <font>
      <b/>
      <vertAlign val="superscript"/>
      <sz val="6.5"/>
      <name val="Arial"/>
      <family val="2"/>
    </font>
    <font>
      <sz val="9"/>
      <name val="Arial"/>
      <family val="2"/>
    </font>
    <font>
      <i/>
      <sz val="9"/>
      <name val="Arial"/>
      <family val="2"/>
    </font>
    <font>
      <b/>
      <sz val="11"/>
      <name val="Arial"/>
      <family val="2"/>
    </font>
    <font>
      <sz val="10"/>
      <name val="Times New Roman"/>
      <family val="1"/>
    </font>
    <font>
      <u/>
      <sz val="10"/>
      <name val="Times New Roman"/>
      <family val="1"/>
    </font>
    <font>
      <vertAlign val="superscript"/>
      <sz val="6.5"/>
      <name val="Times New Roman"/>
      <family val="1"/>
    </font>
    <font>
      <b/>
      <sz val="10"/>
      <color rgb="FF000000"/>
      <name val="Times New Roman"/>
      <family val="1"/>
    </font>
    <font>
      <sz val="10"/>
      <color rgb="FF000000"/>
      <name val="Times New Roman"/>
      <family val="1"/>
    </font>
    <font>
      <b/>
      <sz val="11"/>
      <color rgb="FF000000"/>
      <name val="Times New Roman"/>
      <family val="1"/>
    </font>
    <font>
      <b/>
      <sz val="12"/>
      <color rgb="FF000000"/>
      <name val="Times New Roman"/>
      <family val="1"/>
    </font>
    <font>
      <b/>
      <sz val="18"/>
      <name val="Times New Roman"/>
      <family val="1"/>
    </font>
    <font>
      <sz val="18"/>
      <color rgb="FF000000"/>
      <name val="Times New Roman"/>
      <family val="1"/>
    </font>
    <font>
      <sz val="12"/>
      <color rgb="FF000000"/>
      <name val="Times New Roman"/>
      <family val="1"/>
    </font>
    <font>
      <sz val="11"/>
      <color rgb="FF000000"/>
      <name val="Times New Roman"/>
      <family val="1"/>
    </font>
    <font>
      <b/>
      <sz val="11"/>
      <name val="Times New Roman"/>
      <family val="1"/>
    </font>
    <font>
      <b/>
      <vertAlign val="superscript"/>
      <sz val="11"/>
      <name val="Times New Roman"/>
      <family val="1"/>
    </font>
    <font>
      <sz val="11"/>
      <color rgb="FF000000"/>
      <name val="Calibri"/>
      <family val="2"/>
      <scheme val="minor"/>
    </font>
    <font>
      <b/>
      <sz val="11"/>
      <color theme="1"/>
      <name val="Calibri"/>
      <family val="2"/>
      <scheme val="minor"/>
    </font>
    <font>
      <sz val="10"/>
      <color rgb="FF000000"/>
      <name val="Times New Roman"/>
      <family val="2"/>
    </font>
    <font>
      <b/>
      <sz val="15"/>
      <color rgb="FF7030A0"/>
      <name val="Calibri"/>
      <family val="2"/>
      <scheme val="minor"/>
    </font>
    <font>
      <sz val="10"/>
      <name val="Arial"/>
      <family val="2"/>
    </font>
    <font>
      <sz val="11"/>
      <color theme="0" tint="-0.249977111117893"/>
      <name val="Calibri"/>
      <family val="2"/>
      <scheme val="minor"/>
    </font>
    <font>
      <b/>
      <sz val="12"/>
      <name val="Arial"/>
      <family val="2"/>
    </font>
    <font>
      <sz val="8.5"/>
      <color theme="1"/>
      <name val="Arial"/>
      <family val="2"/>
    </font>
    <font>
      <b/>
      <sz val="12"/>
      <name val="Calibri"/>
      <family val="2"/>
    </font>
    <font>
      <b/>
      <vertAlign val="superscript"/>
      <sz val="12"/>
      <name val="Arial"/>
      <family val="2"/>
    </font>
    <font>
      <sz val="8.5"/>
      <color theme="0"/>
      <name val="Arial"/>
      <family val="2"/>
    </font>
    <font>
      <sz val="10"/>
      <color theme="0" tint="-0.34998626667073579"/>
      <name val="Arial"/>
      <family val="2"/>
    </font>
    <font>
      <b/>
      <sz val="8.5"/>
      <color theme="1"/>
      <name val="Arial"/>
      <family val="2"/>
    </font>
    <font>
      <sz val="10"/>
      <color theme="0"/>
      <name val="Arial"/>
      <family val="2"/>
    </font>
    <font>
      <sz val="12"/>
      <color theme="1"/>
      <name val="Calibri"/>
      <family val="2"/>
      <scheme val="minor"/>
    </font>
    <font>
      <sz val="14"/>
      <color theme="1"/>
      <name val="Calibri"/>
      <family val="2"/>
      <scheme val="minor"/>
    </font>
    <font>
      <sz val="9"/>
      <color theme="1"/>
      <name val="Calibri"/>
      <family val="2"/>
      <scheme val="minor"/>
    </font>
    <font>
      <sz val="12"/>
      <color rgb="FF000000"/>
      <name val="Calibri"/>
      <family val="2"/>
      <scheme val="minor"/>
    </font>
    <font>
      <sz val="10"/>
      <color rgb="FF000000"/>
      <name val="Calibri"/>
      <family val="2"/>
      <scheme val="minor"/>
    </font>
    <font>
      <b/>
      <sz val="9"/>
      <color indexed="81"/>
      <name val="Tahoma"/>
      <family val="2"/>
    </font>
    <font>
      <sz val="9"/>
      <color indexed="81"/>
      <name val="Tahoma"/>
      <family val="2"/>
    </font>
    <font>
      <b/>
      <sz val="12"/>
      <color rgb="FF000000"/>
      <name val="Calibri"/>
      <family val="2"/>
      <scheme val="minor"/>
    </font>
    <font>
      <b/>
      <sz val="14"/>
      <color rgb="FF000000"/>
      <name val="Calibri"/>
      <family val="2"/>
      <scheme val="minor"/>
    </font>
    <font>
      <b/>
      <sz val="12"/>
      <color theme="1"/>
      <name val="Calibri"/>
      <family val="2"/>
      <scheme val="minor"/>
    </font>
    <font>
      <b/>
      <sz val="11"/>
      <color rgb="FF000000"/>
      <name val="Calibri"/>
      <family val="2"/>
      <scheme val="minor"/>
    </font>
    <font>
      <b/>
      <sz val="10"/>
      <color indexed="8"/>
      <name val="Times New Roman"/>
      <family val="1"/>
    </font>
    <font>
      <b/>
      <sz val="11"/>
      <color indexed="8"/>
      <name val="Times New Roman"/>
      <family val="1"/>
    </font>
    <font>
      <b/>
      <sz val="14"/>
      <color rgb="FF000000"/>
      <name val="Times New Roman"/>
      <family val="1"/>
    </font>
    <font>
      <i/>
      <sz val="11"/>
      <color rgb="FF000000"/>
      <name val="Calibri"/>
      <family val="2"/>
      <scheme val="minor"/>
    </font>
  </fonts>
  <fills count="21">
    <fill>
      <patternFill patternType="none"/>
    </fill>
    <fill>
      <patternFill patternType="gray125"/>
    </fill>
    <fill>
      <patternFill patternType="solid">
        <fgColor rgb="FFC5DFB3"/>
      </patternFill>
    </fill>
    <fill>
      <patternFill patternType="solid">
        <fgColor rgb="FFA8D08D"/>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rgb="FF92D050"/>
        <bgColor indexed="64"/>
      </patternFill>
    </fill>
    <fill>
      <patternFill patternType="solid">
        <fgColor rgb="FF9BC3FF"/>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FC000"/>
        <bgColor indexed="64"/>
      </patternFill>
    </fill>
  </fills>
  <borders count="7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dotted">
        <color indexed="64"/>
      </right>
      <top/>
      <bottom/>
      <diagonal/>
    </border>
    <border>
      <left style="dotted">
        <color indexed="64"/>
      </left>
      <right style="dotted">
        <color indexed="64"/>
      </right>
      <top/>
      <bottom/>
      <diagonal/>
    </border>
    <border>
      <left style="medium">
        <color indexed="64"/>
      </left>
      <right style="thin">
        <color indexed="64"/>
      </right>
      <top/>
      <bottom style="medium">
        <color indexed="64"/>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5">
    <xf numFmtId="0" fontId="0" fillId="0" borderId="0"/>
    <xf numFmtId="0" fontId="4" fillId="0" borderId="0"/>
    <xf numFmtId="9" fontId="4" fillId="0" borderId="0" applyFont="0" applyFill="0" applyBorder="0" applyAlignment="0" applyProtection="0"/>
    <xf numFmtId="0" fontId="3" fillId="0" borderId="0"/>
    <xf numFmtId="0" fontId="3" fillId="6" borderId="0"/>
    <xf numFmtId="0" fontId="34" fillId="0" borderId="0"/>
    <xf numFmtId="0" fontId="3" fillId="0" borderId="0"/>
    <xf numFmtId="0" fontId="3" fillId="0" borderId="0"/>
    <xf numFmtId="0" fontId="3" fillId="0" borderId="0"/>
    <xf numFmtId="0" fontId="3" fillId="6" borderId="0"/>
    <xf numFmtId="0" fontId="34" fillId="0" borderId="0"/>
    <xf numFmtId="0" fontId="3" fillId="0" borderId="11"/>
    <xf numFmtId="0" fontId="2" fillId="6" borderId="0"/>
    <xf numFmtId="0" fontId="2" fillId="0" borderId="0"/>
    <xf numFmtId="0" fontId="21" fillId="0" borderId="0"/>
  </cellStyleXfs>
  <cellXfs count="350">
    <xf numFmtId="0" fontId="0" fillId="0" borderId="0" xfId="0" applyFill="1" applyBorder="1" applyAlignment="1">
      <alignment horizontal="left" vertical="top"/>
    </xf>
    <xf numFmtId="0" fontId="0" fillId="0" borderId="1" xfId="0" applyFill="1" applyBorder="1" applyAlignment="1">
      <alignment horizontal="left" vertical="center" wrapText="1"/>
    </xf>
    <xf numFmtId="0" fontId="6" fillId="0" borderId="1" xfId="0" applyFont="1" applyFill="1" applyBorder="1" applyAlignment="1">
      <alignment horizontal="left" vertical="center" wrapText="1"/>
    </xf>
    <xf numFmtId="167" fontId="7" fillId="0" borderId="1" xfId="0" applyNumberFormat="1" applyFont="1" applyFill="1" applyBorder="1" applyAlignment="1">
      <alignment horizontal="center" vertical="center" shrinkToFit="1"/>
    </xf>
    <xf numFmtId="165" fontId="7" fillId="0" borderId="1" xfId="0" applyNumberFormat="1" applyFont="1" applyFill="1" applyBorder="1" applyAlignment="1">
      <alignment horizontal="center" vertical="center" shrinkToFit="1"/>
    </xf>
    <xf numFmtId="1" fontId="7" fillId="0" borderId="1" xfId="0" applyNumberFormat="1" applyFont="1" applyFill="1" applyBorder="1" applyAlignment="1">
      <alignment horizontal="center" vertical="center" shrinkToFit="1"/>
    </xf>
    <xf numFmtId="0" fontId="9"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center" shrinkToFit="1"/>
    </xf>
    <xf numFmtId="3" fontId="7" fillId="0" borderId="1" xfId="0" applyNumberFormat="1" applyFont="1" applyFill="1" applyBorder="1" applyAlignment="1">
      <alignment horizontal="center" vertical="center" shrinkToFit="1"/>
    </xf>
    <xf numFmtId="2" fontId="7" fillId="0" borderId="1" xfId="0" applyNumberFormat="1" applyFont="1" applyFill="1" applyBorder="1" applyAlignment="1">
      <alignment horizontal="center" vertical="center" shrinkToFit="1"/>
    </xf>
    <xf numFmtId="169" fontId="7" fillId="0" borderId="1" xfId="0" applyNumberFormat="1" applyFont="1" applyFill="1" applyBorder="1" applyAlignment="1">
      <alignment horizontal="center" vertical="center" shrinkToFit="1"/>
    </xf>
    <xf numFmtId="168" fontId="7" fillId="0" borderId="1" xfId="0" applyNumberFormat="1" applyFont="1" applyFill="1" applyBorder="1" applyAlignment="1">
      <alignment horizontal="center" vertical="center" shrinkToFit="1"/>
    </xf>
    <xf numFmtId="166" fontId="8" fillId="0" borderId="1" xfId="0" applyNumberFormat="1" applyFont="1" applyFill="1" applyBorder="1" applyAlignment="1">
      <alignment horizontal="left" vertical="center" shrinkToFit="1"/>
    </xf>
    <xf numFmtId="0" fontId="0" fillId="3" borderId="1"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0" borderId="0" xfId="0" applyFill="1" applyBorder="1" applyAlignment="1">
      <alignment horizontal="left" vertical="center"/>
    </xf>
    <xf numFmtId="0" fontId="10" fillId="0" borderId="1" xfId="0" applyFont="1" applyFill="1" applyBorder="1" applyAlignment="1">
      <alignment horizontal="left" vertical="center" wrapText="1"/>
    </xf>
    <xf numFmtId="170" fontId="8" fillId="0" borderId="1" xfId="0" applyNumberFormat="1" applyFont="1" applyFill="1" applyBorder="1" applyAlignment="1">
      <alignment horizontal="left" vertical="center" shrinkToFit="1"/>
    </xf>
    <xf numFmtId="0" fontId="0" fillId="0" borderId="1" xfId="0" applyFill="1" applyBorder="1" applyAlignment="1">
      <alignment horizontal="center" vertical="center" wrapText="1"/>
    </xf>
    <xf numFmtId="169" fontId="11" fillId="0" borderId="1" xfId="0" applyNumberFormat="1" applyFont="1" applyFill="1" applyBorder="1" applyAlignment="1">
      <alignment horizontal="center" vertical="center" shrinkToFit="1"/>
    </xf>
    <xf numFmtId="0" fontId="20" fillId="3" borderId="1" xfId="0" applyFont="1" applyFill="1" applyBorder="1" applyAlignment="1">
      <alignment horizontal="center" vertical="center" wrapText="1"/>
    </xf>
    <xf numFmtId="1" fontId="7" fillId="0" borderId="2" xfId="0" applyNumberFormat="1" applyFont="1" applyFill="1" applyBorder="1" applyAlignment="1">
      <alignment horizontal="center" vertical="center" shrinkToFit="1"/>
    </xf>
    <xf numFmtId="0" fontId="0" fillId="0" borderId="2" xfId="0" applyFill="1" applyBorder="1" applyAlignment="1">
      <alignment horizontal="center" vertical="center" wrapText="1"/>
    </xf>
    <xf numFmtId="3" fontId="7" fillId="0" borderId="2" xfId="0" applyNumberFormat="1" applyFont="1" applyFill="1" applyBorder="1" applyAlignment="1">
      <alignment horizontal="center" vertical="center" shrinkToFit="1"/>
    </xf>
    <xf numFmtId="164" fontId="7" fillId="0" borderId="2" xfId="0" applyNumberFormat="1" applyFont="1" applyFill="1" applyBorder="1" applyAlignment="1">
      <alignment horizontal="center" vertical="center" shrinkToFit="1"/>
    </xf>
    <xf numFmtId="2" fontId="7" fillId="0" borderId="2" xfId="0" applyNumberFormat="1" applyFont="1" applyFill="1" applyBorder="1" applyAlignment="1">
      <alignment horizontal="center" vertical="center" shrinkToFit="1"/>
    </xf>
    <xf numFmtId="165" fontId="7" fillId="0" borderId="2" xfId="0" applyNumberFormat="1" applyFont="1" applyFill="1" applyBorder="1" applyAlignment="1">
      <alignment horizontal="center" vertical="center" shrinkToFit="1"/>
    </xf>
    <xf numFmtId="167" fontId="7" fillId="0" borderId="2" xfId="0" applyNumberFormat="1" applyFont="1" applyFill="1" applyBorder="1" applyAlignment="1">
      <alignment horizontal="center" vertical="center" shrinkToFit="1"/>
    </xf>
    <xf numFmtId="0" fontId="20" fillId="3" borderId="12" xfId="0" applyFont="1" applyFill="1" applyBorder="1" applyAlignment="1">
      <alignment horizontal="center" vertical="center" wrapText="1"/>
    </xf>
    <xf numFmtId="0" fontId="0" fillId="0" borderId="11" xfId="0" applyFill="1" applyBorder="1" applyAlignment="1">
      <alignment horizontal="left" vertical="center"/>
    </xf>
    <xf numFmtId="0" fontId="0" fillId="0" borderId="0" xfId="0" applyFill="1" applyBorder="1" applyAlignment="1">
      <alignment horizontal="center" vertical="center"/>
    </xf>
    <xf numFmtId="0" fontId="23" fillId="0" borderId="0" xfId="0" applyFont="1" applyFill="1" applyBorder="1" applyAlignment="1">
      <alignment horizontal="left" vertical="center"/>
    </xf>
    <xf numFmtId="0" fontId="22" fillId="3" borderId="1"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22" fillId="3" borderId="12"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30" fillId="0" borderId="0" xfId="0" applyFont="1" applyFill="1" applyBorder="1" applyAlignment="1">
      <alignment horizontal="left" vertical="top"/>
    </xf>
    <xf numFmtId="0" fontId="4" fillId="0" borderId="0" xfId="1" applyFont="1" applyAlignment="1" applyProtection="1">
      <alignment horizontal="center"/>
      <protection locked="0"/>
    </xf>
    <xf numFmtId="49" fontId="4" fillId="0" borderId="0" xfId="1" applyNumberFormat="1" applyFont="1" applyBorder="1" applyAlignment="1">
      <alignment horizontal="center" wrapText="1"/>
    </xf>
    <xf numFmtId="0" fontId="30" fillId="0" borderId="0" xfId="0" applyFont="1" applyFill="1" applyBorder="1" applyAlignment="1">
      <alignment horizontal="left" vertical="top" wrapText="1"/>
    </xf>
    <xf numFmtId="0" fontId="30" fillId="0" borderId="0" xfId="0" applyFont="1" applyFill="1" applyBorder="1" applyAlignment="1">
      <alignment horizontal="center" vertical="top"/>
    </xf>
    <xf numFmtId="0" fontId="30" fillId="0" borderId="0" xfId="0" applyFont="1" applyFill="1" applyBorder="1" applyAlignment="1">
      <alignment horizontal="center" vertical="top" wrapText="1"/>
    </xf>
    <xf numFmtId="0" fontId="14" fillId="0" borderId="1" xfId="0" applyFont="1" applyFill="1" applyBorder="1" applyAlignment="1">
      <alignment horizontal="left" vertical="center" wrapText="1"/>
    </xf>
    <xf numFmtId="0" fontId="23" fillId="0" borderId="0"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0" xfId="0" applyFont="1" applyFill="1" applyBorder="1" applyAlignment="1">
      <alignment horizontal="left" vertical="center"/>
    </xf>
    <xf numFmtId="2" fontId="0" fillId="0" borderId="0" xfId="0" applyNumberFormat="1" applyFill="1" applyBorder="1" applyAlignment="1">
      <alignment horizontal="center" vertical="center"/>
    </xf>
    <xf numFmtId="0" fontId="30" fillId="0" borderId="0" xfId="0" applyFont="1" applyFill="1" applyBorder="1" applyAlignment="1">
      <alignment horizontal="center" vertical="top"/>
    </xf>
    <xf numFmtId="0" fontId="0" fillId="0" borderId="0" xfId="0" applyFill="1" applyBorder="1" applyAlignment="1">
      <alignment horizontal="left" vertical="center" wrapText="1"/>
    </xf>
    <xf numFmtId="0" fontId="14" fillId="0" borderId="0" xfId="0" applyFont="1" applyFill="1" applyBorder="1" applyAlignment="1">
      <alignment horizontal="left" vertical="center" wrapText="1"/>
    </xf>
    <xf numFmtId="0" fontId="0" fillId="0" borderId="0" xfId="0" applyFill="1" applyBorder="1" applyAlignment="1">
      <alignment horizontal="center" vertical="center" wrapText="1"/>
    </xf>
    <xf numFmtId="2" fontId="0" fillId="0" borderId="0" xfId="0" applyNumberFormat="1" applyFill="1" applyBorder="1" applyAlignment="1">
      <alignment horizontal="center" vertical="center" wrapText="1"/>
    </xf>
    <xf numFmtId="1" fontId="7" fillId="0" borderId="0" xfId="0" applyNumberFormat="1" applyFont="1" applyFill="1" applyBorder="1" applyAlignment="1">
      <alignment horizontal="center" vertical="center" shrinkToFit="1"/>
    </xf>
    <xf numFmtId="168" fontId="7" fillId="0" borderId="0" xfId="0" applyNumberFormat="1" applyFont="1" applyFill="1" applyBorder="1" applyAlignment="1">
      <alignment horizontal="center" vertical="center" shrinkToFit="1"/>
    </xf>
    <xf numFmtId="3" fontId="7" fillId="0" borderId="0" xfId="0" applyNumberFormat="1" applyFont="1" applyFill="1" applyBorder="1" applyAlignment="1">
      <alignment horizontal="center" vertical="center" shrinkToFit="1"/>
    </xf>
    <xf numFmtId="11" fontId="30" fillId="0" borderId="0" xfId="0" applyNumberFormat="1" applyFont="1" applyFill="1" applyBorder="1" applyAlignment="1">
      <alignment horizontal="center" vertical="top"/>
    </xf>
    <xf numFmtId="11" fontId="0" fillId="0" borderId="1" xfId="0" applyNumberFormat="1" applyFill="1" applyBorder="1" applyAlignment="1">
      <alignment horizontal="center" vertical="center" wrapText="1"/>
    </xf>
    <xf numFmtId="164" fontId="0" fillId="0" borderId="0" xfId="0" applyNumberFormat="1" applyFill="1" applyBorder="1" applyAlignment="1">
      <alignment horizontal="center" vertical="center" wrapText="1"/>
    </xf>
    <xf numFmtId="11" fontId="27" fillId="4" borderId="0" xfId="0" applyNumberFormat="1" applyFont="1" applyFill="1" applyBorder="1" applyAlignment="1">
      <alignment horizontal="center" vertical="center" wrapText="1"/>
    </xf>
    <xf numFmtId="2" fontId="27" fillId="4" borderId="0" xfId="0" applyNumberFormat="1" applyFont="1" applyFill="1" applyBorder="1" applyAlignment="1">
      <alignment horizontal="center" vertical="center" wrapText="1"/>
    </xf>
    <xf numFmtId="0" fontId="6" fillId="4" borderId="0" xfId="0" applyFont="1" applyFill="1" applyBorder="1" applyAlignment="1">
      <alignment horizontal="left" vertical="center" wrapText="1"/>
    </xf>
    <xf numFmtId="0" fontId="0" fillId="4" borderId="0" xfId="0" applyFill="1" applyBorder="1" applyAlignment="1">
      <alignment horizontal="left" vertical="center" wrapText="1"/>
    </xf>
    <xf numFmtId="0" fontId="0" fillId="4" borderId="0" xfId="0" applyFill="1" applyBorder="1" applyAlignment="1">
      <alignment horizontal="center" vertical="center" wrapText="1"/>
    </xf>
    <xf numFmtId="2" fontId="0" fillId="4" borderId="0" xfId="0" applyNumberFormat="1" applyFill="1" applyBorder="1" applyAlignment="1">
      <alignment horizontal="center" vertical="center" wrapText="1"/>
    </xf>
    <xf numFmtId="11" fontId="0" fillId="0" borderId="0" xfId="0" applyNumberFormat="1" applyFill="1" applyBorder="1" applyAlignment="1">
      <alignment horizontal="left" vertical="top"/>
    </xf>
    <xf numFmtId="11" fontId="0" fillId="0" borderId="0" xfId="0" applyNumberFormat="1" applyFill="1" applyBorder="1" applyAlignment="1">
      <alignment horizontal="center" vertical="center"/>
    </xf>
    <xf numFmtId="0" fontId="21" fillId="0" borderId="0" xfId="0" applyFont="1" applyFill="1" applyBorder="1" applyAlignment="1">
      <alignment horizontal="left" vertical="top"/>
    </xf>
    <xf numFmtId="2" fontId="0" fillId="0" borderId="0" xfId="0" applyNumberFormat="1" applyFill="1" applyBorder="1" applyAlignment="1">
      <alignment horizontal="left" vertical="top"/>
    </xf>
    <xf numFmtId="11" fontId="0" fillId="0" borderId="0" xfId="0" applyNumberFormat="1" applyFill="1" applyBorder="1" applyAlignment="1">
      <alignment horizontal="center" vertical="top"/>
    </xf>
    <xf numFmtId="0" fontId="0" fillId="0" borderId="0" xfId="0" applyFill="1" applyBorder="1" applyAlignment="1">
      <alignment horizontal="center" vertical="top"/>
    </xf>
    <xf numFmtId="11" fontId="0" fillId="5" borderId="0" xfId="0" applyNumberFormat="1" applyFill="1" applyBorder="1" applyAlignment="1">
      <alignment horizontal="center" vertical="center"/>
    </xf>
    <xf numFmtId="0" fontId="0" fillId="0" borderId="0" xfId="0" applyBorder="1" applyProtection="1">
      <protection locked="0"/>
    </xf>
    <xf numFmtId="0" fontId="0" fillId="0" borderId="0" xfId="0" applyFill="1" applyBorder="1" applyProtection="1">
      <protection locked="0"/>
    </xf>
    <xf numFmtId="0" fontId="21" fillId="0" borderId="0" xfId="0" applyFont="1" applyFill="1" applyBorder="1" applyAlignment="1">
      <alignment horizontal="left" vertical="top" wrapText="1"/>
    </xf>
    <xf numFmtId="0" fontId="3" fillId="6" borderId="0" xfId="4"/>
    <xf numFmtId="0" fontId="33" fillId="6" borderId="0" xfId="4" applyFont="1"/>
    <xf numFmtId="0" fontId="31" fillId="6" borderId="0" xfId="4" applyFont="1"/>
    <xf numFmtId="0" fontId="31" fillId="8" borderId="11" xfId="4" applyFont="1" applyFill="1" applyBorder="1" applyAlignment="1">
      <alignment horizontal="center" vertical="center" wrapText="1"/>
    </xf>
    <xf numFmtId="11" fontId="31" fillId="10" borderId="11" xfId="4" applyNumberFormat="1" applyFont="1" applyFill="1" applyBorder="1" applyAlignment="1">
      <alignment horizontal="center" vertical="center"/>
    </xf>
    <xf numFmtId="0" fontId="31" fillId="8" borderId="27" xfId="4" applyFont="1" applyFill="1" applyBorder="1" applyAlignment="1">
      <alignment horizontal="center" vertical="center" wrapText="1"/>
    </xf>
    <xf numFmtId="0" fontId="31" fillId="8" borderId="28" xfId="4" applyFont="1" applyFill="1" applyBorder="1" applyAlignment="1">
      <alignment horizontal="center" vertical="center" wrapText="1"/>
    </xf>
    <xf numFmtId="0" fontId="31" fillId="8" borderId="22" xfId="4" applyFont="1" applyFill="1" applyBorder="1" applyAlignment="1">
      <alignment horizontal="center" vertical="center" wrapText="1"/>
    </xf>
    <xf numFmtId="0" fontId="3" fillId="0" borderId="21" xfId="11" applyBorder="1" applyAlignment="1">
      <alignment horizontal="center"/>
    </xf>
    <xf numFmtId="0" fontId="3" fillId="0" borderId="11" xfId="11" applyBorder="1" applyAlignment="1">
      <alignment horizontal="center"/>
    </xf>
    <xf numFmtId="0" fontId="3" fillId="0" borderId="23" xfId="11" applyBorder="1" applyAlignment="1">
      <alignment horizontal="center"/>
    </xf>
    <xf numFmtId="0" fontId="3" fillId="0" borderId="24" xfId="11" applyBorder="1" applyAlignment="1">
      <alignment horizontal="center"/>
    </xf>
    <xf numFmtId="0" fontId="21" fillId="0" borderId="0" xfId="0" applyFont="1" applyFill="1" applyBorder="1" applyAlignment="1">
      <alignment horizontal="left"/>
    </xf>
    <xf numFmtId="1" fontId="0" fillId="0" borderId="0" xfId="0" applyNumberFormat="1" applyFill="1" applyBorder="1" applyAlignment="1">
      <alignment horizontal="center" vertical="top"/>
    </xf>
    <xf numFmtId="164" fontId="0" fillId="0" borderId="0" xfId="0" applyNumberFormat="1" applyFill="1" applyBorder="1" applyAlignment="1">
      <alignment horizontal="center" vertical="top"/>
    </xf>
    <xf numFmtId="49" fontId="21" fillId="0" borderId="0" xfId="0" applyNumberFormat="1" applyFont="1" applyFill="1" applyBorder="1" applyAlignment="1">
      <alignment horizontal="center" vertical="top"/>
    </xf>
    <xf numFmtId="0" fontId="0" fillId="0" borderId="0" xfId="0" applyFill="1" applyBorder="1" applyAlignment="1">
      <alignment horizontal="left" vertical="top" wrapText="1"/>
    </xf>
    <xf numFmtId="2" fontId="3" fillId="0" borderId="29" xfId="11" applyNumberFormat="1" applyFill="1" applyBorder="1" applyAlignment="1">
      <alignment horizontal="center"/>
    </xf>
    <xf numFmtId="2" fontId="3" fillId="0" borderId="22" xfId="4" applyNumberFormat="1" applyFill="1" applyBorder="1" applyAlignment="1">
      <alignment horizontal="center"/>
    </xf>
    <xf numFmtId="2" fontId="3" fillId="0" borderId="30" xfId="11" applyNumberFormat="1" applyFill="1" applyBorder="1" applyAlignment="1">
      <alignment horizontal="center"/>
    </xf>
    <xf numFmtId="0" fontId="35" fillId="6" borderId="0" xfId="12" applyFont="1"/>
    <xf numFmtId="0" fontId="2" fillId="0" borderId="0" xfId="13"/>
    <xf numFmtId="0" fontId="37" fillId="0" borderId="0" xfId="13" applyFont="1"/>
    <xf numFmtId="0" fontId="40" fillId="11" borderId="11" xfId="13" applyFont="1" applyFill="1" applyBorder="1"/>
    <xf numFmtId="0" fontId="40" fillId="11" borderId="11" xfId="5" applyFont="1" applyFill="1" applyBorder="1" applyAlignment="1">
      <alignment horizontal="center"/>
    </xf>
    <xf numFmtId="0" fontId="40" fillId="11" borderId="11" xfId="13" applyFont="1" applyFill="1" applyBorder="1" applyAlignment="1">
      <alignment horizontal="center"/>
    </xf>
    <xf numFmtId="0" fontId="41" fillId="0" borderId="0" xfId="13" applyFont="1"/>
    <xf numFmtId="0" fontId="42" fillId="0" borderId="11" xfId="5" applyFont="1" applyBorder="1" applyAlignment="1">
      <alignment horizontal="center"/>
    </xf>
    <xf numFmtId="165" fontId="37" fillId="12" borderId="11" xfId="13" applyNumberFormat="1" applyFont="1" applyFill="1" applyBorder="1" applyAlignment="1">
      <alignment horizontal="center"/>
    </xf>
    <xf numFmtId="167" fontId="37" fillId="12" borderId="11" xfId="13" applyNumberFormat="1" applyFont="1" applyFill="1" applyBorder="1" applyAlignment="1">
      <alignment horizontal="center"/>
    </xf>
    <xf numFmtId="167" fontId="37" fillId="0" borderId="11" xfId="13" applyNumberFormat="1" applyFont="1" applyBorder="1" applyAlignment="1">
      <alignment horizontal="center"/>
    </xf>
    <xf numFmtId="168" fontId="37" fillId="0" borderId="11" xfId="13" applyNumberFormat="1" applyFont="1" applyBorder="1" applyAlignment="1">
      <alignment horizontal="center"/>
    </xf>
    <xf numFmtId="171" fontId="37" fillId="0" borderId="11" xfId="13" applyNumberFormat="1" applyFont="1" applyBorder="1" applyAlignment="1">
      <alignment horizontal="center"/>
    </xf>
    <xf numFmtId="168" fontId="37" fillId="12" borderId="11" xfId="13" applyNumberFormat="1" applyFont="1" applyFill="1" applyBorder="1" applyAlignment="1">
      <alignment horizontal="center"/>
    </xf>
    <xf numFmtId="3" fontId="37" fillId="12" borderId="11" xfId="13" applyNumberFormat="1" applyFont="1" applyFill="1" applyBorder="1"/>
    <xf numFmtId="164" fontId="37" fillId="12" borderId="11" xfId="13" applyNumberFormat="1" applyFont="1" applyFill="1" applyBorder="1"/>
    <xf numFmtId="164" fontId="37" fillId="0" borderId="11" xfId="13" applyNumberFormat="1" applyFont="1" applyBorder="1"/>
    <xf numFmtId="2" fontId="37" fillId="0" borderId="11" xfId="13" applyNumberFormat="1" applyFont="1" applyBorder="1"/>
    <xf numFmtId="165" fontId="37" fillId="0" borderId="11" xfId="13" applyNumberFormat="1" applyFont="1" applyBorder="1"/>
    <xf numFmtId="2" fontId="37" fillId="12" borderId="11" xfId="13" applyNumberFormat="1" applyFont="1" applyFill="1" applyBorder="1"/>
    <xf numFmtId="1" fontId="40" fillId="11" borderId="11" xfId="13" applyNumberFormat="1" applyFont="1" applyFill="1" applyBorder="1" applyAlignment="1">
      <alignment horizontal="center"/>
    </xf>
    <xf numFmtId="0" fontId="37" fillId="0" borderId="11" xfId="5" applyFont="1" applyBorder="1" applyAlignment="1">
      <alignment horizontal="center"/>
    </xf>
    <xf numFmtId="0" fontId="43" fillId="11" borderId="11" xfId="5" applyFont="1" applyFill="1" applyBorder="1" applyAlignment="1">
      <alignment horizontal="center"/>
    </xf>
    <xf numFmtId="0" fontId="43" fillId="11" borderId="11" xfId="13" applyFont="1" applyFill="1" applyBorder="1" applyAlignment="1">
      <alignment horizontal="center"/>
    </xf>
    <xf numFmtId="0" fontId="37" fillId="0" borderId="11" xfId="13" applyFont="1" applyBorder="1"/>
    <xf numFmtId="165" fontId="2" fillId="0" borderId="0" xfId="13" applyNumberFormat="1"/>
    <xf numFmtId="168" fontId="37" fillId="14" borderId="11" xfId="13" applyNumberFormat="1" applyFont="1" applyFill="1" applyBorder="1" applyAlignment="1">
      <alignment horizontal="center"/>
    </xf>
    <xf numFmtId="171" fontId="37" fillId="14" borderId="11" xfId="13" applyNumberFormat="1" applyFont="1" applyFill="1" applyBorder="1" applyAlignment="1">
      <alignment horizontal="center"/>
    </xf>
    <xf numFmtId="168" fontId="37" fillId="0" borderId="11" xfId="13" applyNumberFormat="1" applyFont="1" applyFill="1" applyBorder="1" applyAlignment="1">
      <alignment horizontal="center"/>
    </xf>
    <xf numFmtId="171" fontId="37" fillId="0" borderId="11" xfId="13" applyNumberFormat="1" applyFont="1" applyFill="1" applyBorder="1" applyAlignment="1">
      <alignment horizontal="center"/>
    </xf>
    <xf numFmtId="0" fontId="21" fillId="0" borderId="0" xfId="14" applyAlignment="1">
      <alignment horizontal="left" vertical="top"/>
    </xf>
    <xf numFmtId="0" fontId="26" fillId="0" borderId="32" xfId="14" applyFont="1" applyBorder="1" applyAlignment="1">
      <alignment horizontal="left" vertical="top"/>
    </xf>
    <xf numFmtId="0" fontId="47" fillId="0" borderId="38" xfId="14" applyFont="1" applyBorder="1" applyAlignment="1">
      <alignment horizontal="center" vertical="top" wrapText="1"/>
    </xf>
    <xf numFmtId="0" fontId="44" fillId="4" borderId="33" xfId="14" applyFont="1" applyFill="1" applyBorder="1" applyAlignment="1">
      <alignment horizontal="center" vertical="center"/>
    </xf>
    <xf numFmtId="0" fontId="44" fillId="17" borderId="39" xfId="14" applyFont="1" applyFill="1" applyBorder="1" applyAlignment="1">
      <alignment horizontal="center" vertical="center" wrapText="1"/>
    </xf>
    <xf numFmtId="0" fontId="44" fillId="9" borderId="40" xfId="14" applyFont="1" applyFill="1" applyBorder="1" applyAlignment="1">
      <alignment horizontal="center" vertical="center"/>
    </xf>
    <xf numFmtId="0" fontId="44" fillId="18" borderId="41" xfId="14" applyFont="1" applyFill="1" applyBorder="1" applyAlignment="1">
      <alignment horizontal="center" vertical="center" wrapText="1"/>
    </xf>
    <xf numFmtId="0" fontId="21" fillId="19" borderId="13" xfId="14" applyFill="1" applyBorder="1" applyAlignment="1">
      <alignment horizontal="left" vertical="top"/>
    </xf>
    <xf numFmtId="0" fontId="21" fillId="19" borderId="0" xfId="14" applyFill="1" applyAlignment="1">
      <alignment horizontal="left" vertical="top"/>
    </xf>
    <xf numFmtId="0" fontId="21" fillId="19" borderId="44" xfId="14" applyFill="1" applyBorder="1" applyAlignment="1">
      <alignment horizontal="left" vertical="top"/>
    </xf>
    <xf numFmtId="0" fontId="30" fillId="0" borderId="31" xfId="14" applyFont="1" applyBorder="1" applyAlignment="1" applyProtection="1">
      <alignment horizontal="center"/>
      <protection locked="0"/>
    </xf>
    <xf numFmtId="0" fontId="30" fillId="0" borderId="14" xfId="14" applyFont="1" applyBorder="1" applyProtection="1">
      <protection locked="0"/>
    </xf>
    <xf numFmtId="0" fontId="30" fillId="0" borderId="36" xfId="14" applyFont="1" applyBorder="1" applyAlignment="1" applyProtection="1">
      <alignment horizontal="center"/>
      <protection locked="0"/>
    </xf>
    <xf numFmtId="3" fontId="30" fillId="0" borderId="45" xfId="14" applyNumberFormat="1" applyFont="1" applyBorder="1" applyAlignment="1" applyProtection="1">
      <alignment horizontal="center"/>
      <protection locked="0"/>
    </xf>
    <xf numFmtId="3" fontId="30" fillId="0" borderId="46" xfId="14" applyNumberFormat="1" applyFont="1" applyBorder="1" applyAlignment="1" applyProtection="1">
      <alignment horizontal="center"/>
      <protection locked="0"/>
    </xf>
    <xf numFmtId="1" fontId="30" fillId="0" borderId="45" xfId="14" applyNumberFormat="1" applyFont="1" applyBorder="1" applyAlignment="1" applyProtection="1">
      <alignment horizontal="center"/>
      <protection locked="0"/>
    </xf>
    <xf numFmtId="1" fontId="30" fillId="0" borderId="46" xfId="14" applyNumberFormat="1" applyFont="1" applyBorder="1" applyAlignment="1" applyProtection="1">
      <alignment horizontal="center"/>
      <protection locked="0"/>
    </xf>
    <xf numFmtId="1" fontId="30" fillId="0" borderId="32" xfId="14" applyNumberFormat="1" applyFont="1" applyBorder="1" applyAlignment="1" applyProtection="1">
      <alignment horizontal="center"/>
      <protection locked="0"/>
    </xf>
    <xf numFmtId="0" fontId="30" fillId="0" borderId="32" xfId="14" applyFont="1" applyBorder="1" applyProtection="1">
      <protection locked="0"/>
    </xf>
    <xf numFmtId="0" fontId="30" fillId="0" borderId="47" xfId="14" applyFont="1" applyBorder="1" applyAlignment="1" applyProtection="1">
      <alignment horizontal="center"/>
      <protection locked="0"/>
    </xf>
    <xf numFmtId="0" fontId="30" fillId="0" borderId="48" xfId="14" applyFont="1" applyBorder="1" applyProtection="1">
      <protection locked="0"/>
    </xf>
    <xf numFmtId="0" fontId="30" fillId="0" borderId="13" xfId="14" applyFont="1" applyBorder="1" applyAlignment="1" applyProtection="1">
      <alignment horizontal="center"/>
      <protection locked="0"/>
    </xf>
    <xf numFmtId="3" fontId="30" fillId="0" borderId="49" xfId="14" applyNumberFormat="1" applyFont="1" applyBorder="1" applyAlignment="1" applyProtection="1">
      <alignment horizontal="center"/>
      <protection locked="0"/>
    </xf>
    <xf numFmtId="3" fontId="30" fillId="0" borderId="50" xfId="14" applyNumberFormat="1" applyFont="1" applyBorder="1" applyAlignment="1" applyProtection="1">
      <alignment horizontal="center"/>
      <protection locked="0"/>
    </xf>
    <xf numFmtId="3" fontId="30" fillId="0" borderId="44" xfId="14" applyNumberFormat="1" applyFont="1" applyBorder="1" applyAlignment="1" applyProtection="1">
      <alignment horizontal="center"/>
      <protection locked="0"/>
    </xf>
    <xf numFmtId="0" fontId="30" fillId="0" borderId="44" xfId="14" applyFont="1" applyBorder="1" applyProtection="1">
      <protection locked="0"/>
    </xf>
    <xf numFmtId="0" fontId="30" fillId="0" borderId="37" xfId="14" applyFont="1" applyBorder="1" applyAlignment="1" applyProtection="1">
      <alignment horizontal="center"/>
      <protection locked="0"/>
    </xf>
    <xf numFmtId="0" fontId="30" fillId="0" borderId="51" xfId="14" applyFont="1" applyBorder="1" applyProtection="1">
      <protection locked="0"/>
    </xf>
    <xf numFmtId="0" fontId="30" fillId="0" borderId="42" xfId="14" applyFont="1" applyBorder="1" applyAlignment="1" applyProtection="1">
      <alignment horizontal="center"/>
      <protection locked="0"/>
    </xf>
    <xf numFmtId="1" fontId="30" fillId="0" borderId="52" xfId="14" applyNumberFormat="1" applyFont="1" applyBorder="1" applyAlignment="1" applyProtection="1">
      <alignment horizontal="center"/>
      <protection locked="0"/>
    </xf>
    <xf numFmtId="3" fontId="30" fillId="0" borderId="53" xfId="14" applyNumberFormat="1" applyFont="1" applyBorder="1" applyAlignment="1" applyProtection="1">
      <alignment horizontal="center"/>
      <protection locked="0"/>
    </xf>
    <xf numFmtId="3" fontId="30" fillId="0" borderId="38" xfId="14" applyNumberFormat="1" applyFont="1" applyBorder="1" applyAlignment="1" applyProtection="1">
      <alignment horizontal="center"/>
      <protection locked="0"/>
    </xf>
    <xf numFmtId="0" fontId="30" fillId="0" borderId="38" xfId="14" applyFont="1" applyBorder="1" applyProtection="1">
      <protection locked="0"/>
    </xf>
    <xf numFmtId="0" fontId="1" fillId="0" borderId="54" xfId="11" applyFont="1" applyBorder="1" applyAlignment="1">
      <alignment horizontal="center" vertical="center" wrapText="1"/>
    </xf>
    <xf numFmtId="0" fontId="1" fillId="0" borderId="54" xfId="11" applyFont="1" applyFill="1" applyBorder="1" applyAlignment="1">
      <alignment horizontal="center" vertical="center" wrapText="1"/>
    </xf>
    <xf numFmtId="0" fontId="1" fillId="0" borderId="56" xfId="11" applyFont="1" applyBorder="1" applyAlignment="1">
      <alignment horizontal="center" vertical="center" wrapText="1"/>
    </xf>
    <xf numFmtId="0" fontId="1" fillId="0" borderId="56" xfId="11" applyFont="1" applyFill="1" applyBorder="1" applyAlignment="1">
      <alignment horizontal="center" vertical="center" wrapText="1"/>
    </xf>
    <xf numFmtId="164" fontId="37" fillId="14" borderId="11" xfId="13" applyNumberFormat="1" applyFont="1" applyFill="1" applyBorder="1"/>
    <xf numFmtId="0" fontId="20" fillId="0" borderId="0" xfId="0" applyFont="1" applyFill="1" applyBorder="1" applyAlignment="1">
      <alignment horizontal="left" vertical="top"/>
    </xf>
    <xf numFmtId="0" fontId="31" fillId="7" borderId="54" xfId="4" applyFont="1" applyFill="1" applyBorder="1" applyAlignment="1">
      <alignment horizontal="center" vertical="center" wrapText="1"/>
    </xf>
    <xf numFmtId="0" fontId="31" fillId="19" borderId="54" xfId="4" applyFont="1" applyFill="1" applyBorder="1" applyAlignment="1">
      <alignment horizontal="center" vertical="center" wrapText="1"/>
    </xf>
    <xf numFmtId="0" fontId="1" fillId="7" borderId="56" xfId="11" applyFont="1" applyFill="1" applyBorder="1" applyAlignment="1">
      <alignment horizontal="center" vertical="center" wrapText="1"/>
    </xf>
    <xf numFmtId="0" fontId="44" fillId="17" borderId="39" xfId="0" applyFont="1" applyFill="1" applyBorder="1" applyAlignment="1">
      <alignment horizontal="center" vertical="center"/>
    </xf>
    <xf numFmtId="0" fontId="44" fillId="9" borderId="55" xfId="0" applyFont="1" applyFill="1" applyBorder="1" applyAlignment="1">
      <alignment horizontal="center" vertical="center"/>
    </xf>
    <xf numFmtId="0" fontId="44" fillId="4" borderId="42" xfId="0" applyFont="1" applyFill="1" applyBorder="1" applyAlignment="1">
      <alignment horizontal="center" vertical="center"/>
    </xf>
    <xf numFmtId="0" fontId="44" fillId="9" borderId="40" xfId="0" applyFont="1" applyFill="1" applyBorder="1" applyAlignment="1">
      <alignment horizontal="center" vertical="center"/>
    </xf>
    <xf numFmtId="49" fontId="44" fillId="0" borderId="42" xfId="0" applyNumberFormat="1" applyFont="1" applyBorder="1" applyAlignment="1">
      <alignment horizontal="center"/>
    </xf>
    <xf numFmtId="0" fontId="44" fillId="0" borderId="43" xfId="0" applyFont="1" applyBorder="1" applyAlignment="1">
      <alignment horizontal="center"/>
    </xf>
    <xf numFmtId="0" fontId="48" fillId="0" borderId="0" xfId="0" applyFont="1" applyFill="1" applyBorder="1" applyAlignment="1">
      <alignment horizontal="center" vertical="top"/>
    </xf>
    <xf numFmtId="0" fontId="48" fillId="0" borderId="0" xfId="0" applyFont="1" applyFill="1" applyBorder="1" applyAlignment="1">
      <alignment horizontal="left" vertical="top"/>
    </xf>
    <xf numFmtId="11" fontId="48" fillId="0" borderId="0" xfId="0" applyNumberFormat="1" applyFont="1" applyFill="1" applyBorder="1" applyAlignment="1">
      <alignment horizontal="center" vertical="top"/>
    </xf>
    <xf numFmtId="11" fontId="32" fillId="0" borderId="1" xfId="0" applyNumberFormat="1" applyFont="1" applyFill="1" applyBorder="1" applyAlignment="1">
      <alignment horizontal="center" vertical="center" shrinkToFit="1"/>
    </xf>
    <xf numFmtId="11" fontId="20" fillId="0" borderId="1" xfId="0" applyNumberFormat="1" applyFont="1" applyFill="1" applyBorder="1" applyAlignment="1">
      <alignment horizontal="center" vertical="center" shrinkToFit="1"/>
    </xf>
    <xf numFmtId="11" fontId="55" fillId="0" borderId="1" xfId="0" applyNumberFormat="1" applyFont="1" applyFill="1" applyBorder="1" applyAlignment="1">
      <alignment horizontal="center" vertical="center" shrinkToFit="1"/>
    </xf>
    <xf numFmtId="0" fontId="56" fillId="3" borderId="1" xfId="0" applyFont="1" applyFill="1" applyBorder="1" applyAlignment="1">
      <alignment horizontal="center" vertical="center" wrapText="1"/>
    </xf>
    <xf numFmtId="167" fontId="3" fillId="0" borderId="11" xfId="4" applyNumberFormat="1" applyFill="1" applyBorder="1" applyAlignment="1">
      <alignment horizontal="center"/>
    </xf>
    <xf numFmtId="0" fontId="21" fillId="9" borderId="0" xfId="0" applyFont="1" applyFill="1" applyBorder="1" applyAlignment="1">
      <alignment horizontal="left" vertical="top" wrapText="1"/>
    </xf>
    <xf numFmtId="0" fontId="27" fillId="9" borderId="0" xfId="0" applyFont="1" applyFill="1" applyBorder="1" applyAlignment="1">
      <alignment horizontal="left" vertical="top" wrapText="1"/>
    </xf>
    <xf numFmtId="0" fontId="27" fillId="9" borderId="0" xfId="0" applyFont="1" applyFill="1" applyBorder="1" applyAlignment="1">
      <alignment horizontal="left" vertical="center" wrapText="1"/>
    </xf>
    <xf numFmtId="0" fontId="57" fillId="0" borderId="0" xfId="0" applyFont="1" applyFill="1" applyBorder="1" applyAlignment="1">
      <alignment horizontal="left" vertical="center"/>
    </xf>
    <xf numFmtId="0" fontId="28" fillId="19" borderId="1" xfId="0" applyFont="1" applyFill="1" applyBorder="1" applyAlignment="1">
      <alignment horizontal="center" vertical="center" wrapText="1"/>
    </xf>
    <xf numFmtId="0" fontId="22" fillId="19" borderId="1" xfId="0" applyFont="1" applyFill="1" applyBorder="1" applyAlignment="1">
      <alignment horizontal="center" vertical="center" wrapText="1"/>
    </xf>
    <xf numFmtId="11" fontId="0" fillId="19" borderId="0" xfId="0" applyNumberFormat="1" applyFill="1" applyBorder="1" applyAlignment="1">
      <alignment horizontal="center" vertical="top"/>
    </xf>
    <xf numFmtId="11" fontId="0" fillId="19" borderId="0" xfId="0" applyNumberFormat="1" applyFill="1" applyBorder="1" applyAlignment="1">
      <alignment horizontal="center" vertical="center"/>
    </xf>
    <xf numFmtId="0" fontId="1" fillId="7" borderId="54" xfId="11" applyFont="1" applyFill="1" applyBorder="1" applyAlignment="1">
      <alignment horizontal="center" vertical="center" wrapText="1"/>
    </xf>
    <xf numFmtId="167" fontId="37" fillId="20" borderId="11" xfId="13" applyNumberFormat="1" applyFont="1" applyFill="1" applyBorder="1" applyAlignment="1">
      <alignment horizontal="center"/>
    </xf>
    <xf numFmtId="167" fontId="3" fillId="0" borderId="24" xfId="11" applyNumberFormat="1" applyFill="1" applyBorder="1" applyAlignment="1">
      <alignment horizontal="center"/>
    </xf>
    <xf numFmtId="167" fontId="3" fillId="0" borderId="11" xfId="11" applyNumberFormat="1" applyFill="1" applyBorder="1" applyAlignment="1">
      <alignment horizontal="center"/>
    </xf>
    <xf numFmtId="0" fontId="30" fillId="0" borderId="0" xfId="0" applyFont="1" applyFill="1" applyBorder="1" applyAlignment="1">
      <alignment horizontal="center" vertical="top"/>
    </xf>
    <xf numFmtId="0" fontId="30" fillId="0" borderId="0" xfId="0" applyFont="1" applyFill="1" applyBorder="1" applyAlignment="1">
      <alignment horizontal="center" vertical="center"/>
    </xf>
    <xf numFmtId="0" fontId="31" fillId="7" borderId="31" xfId="4" applyFont="1" applyFill="1" applyBorder="1" applyAlignment="1">
      <alignment horizontal="center" vertical="center" wrapText="1"/>
    </xf>
    <xf numFmtId="0" fontId="31" fillId="7" borderId="37" xfId="4" applyFont="1" applyFill="1" applyBorder="1" applyAlignment="1">
      <alignment horizontal="center" vertical="center" wrapText="1"/>
    </xf>
    <xf numFmtId="0" fontId="31" fillId="19" borderId="36" xfId="4" applyFont="1" applyFill="1" applyBorder="1" applyAlignment="1">
      <alignment horizontal="center" vertical="center" wrapText="1"/>
    </xf>
    <xf numFmtId="0" fontId="31" fillId="19" borderId="42" xfId="4" applyFont="1" applyFill="1" applyBorder="1" applyAlignment="1">
      <alignment horizontal="center" vertical="center" wrapText="1"/>
    </xf>
    <xf numFmtId="0" fontId="31" fillId="19" borderId="57" xfId="4" applyFont="1" applyFill="1" applyBorder="1" applyAlignment="1">
      <alignment horizontal="center" vertical="center" wrapText="1"/>
    </xf>
    <xf numFmtId="0" fontId="31" fillId="19" borderId="55" xfId="4" applyFont="1" applyFill="1" applyBorder="1" applyAlignment="1">
      <alignment horizontal="center" vertical="center" wrapText="1"/>
    </xf>
    <xf numFmtId="0" fontId="48" fillId="7" borderId="31" xfId="11" applyFont="1" applyFill="1" applyBorder="1" applyAlignment="1">
      <alignment horizontal="center" vertical="center" wrapText="1"/>
    </xf>
    <xf numFmtId="0" fontId="48" fillId="7" borderId="37" xfId="11" applyFont="1" applyFill="1" applyBorder="1" applyAlignment="1">
      <alignment horizontal="center" vertical="center" wrapText="1"/>
    </xf>
    <xf numFmtId="0" fontId="48" fillId="0" borderId="36" xfId="11" applyFont="1" applyBorder="1" applyAlignment="1">
      <alignment horizontal="center" vertical="center" wrapText="1"/>
    </xf>
    <xf numFmtId="0" fontId="48" fillId="0" borderId="42" xfId="11" applyFont="1" applyBorder="1" applyAlignment="1">
      <alignment horizontal="center" vertical="center" wrapText="1"/>
    </xf>
    <xf numFmtId="0" fontId="48" fillId="0" borderId="57" xfId="11" applyFont="1" applyBorder="1" applyAlignment="1">
      <alignment horizontal="center" vertical="center" wrapText="1"/>
    </xf>
    <xf numFmtId="0" fontId="48" fillId="0" borderId="55" xfId="11" applyFont="1" applyBorder="1" applyAlignment="1">
      <alignment horizontal="center" vertical="center" wrapText="1"/>
    </xf>
    <xf numFmtId="0" fontId="48" fillId="0" borderId="57" xfId="11" applyFont="1" applyFill="1" applyBorder="1" applyAlignment="1">
      <alignment horizontal="center" vertical="center" wrapText="1"/>
    </xf>
    <xf numFmtId="0" fontId="48" fillId="0" borderId="55" xfId="11" applyFont="1" applyFill="1" applyBorder="1" applyAlignment="1">
      <alignment horizontal="center" vertical="center" wrapText="1"/>
    </xf>
    <xf numFmtId="0" fontId="31" fillId="8" borderId="27" xfId="4" applyFont="1" applyFill="1" applyBorder="1" applyAlignment="1">
      <alignment horizontal="center"/>
    </xf>
    <xf numFmtId="0" fontId="31" fillId="8" borderId="11" xfId="4" applyFont="1" applyFill="1" applyBorder="1" applyAlignment="1">
      <alignment horizontal="center"/>
    </xf>
    <xf numFmtId="11" fontId="31" fillId="10" borderId="15" xfId="4" applyNumberFormat="1" applyFont="1" applyFill="1" applyBorder="1" applyAlignment="1">
      <alignment horizontal="center" vertical="center"/>
    </xf>
    <xf numFmtId="11" fontId="31" fillId="10" borderId="16" xfId="4" applyNumberFormat="1" applyFont="1" applyFill="1" applyBorder="1" applyAlignment="1">
      <alignment horizontal="center" vertical="center"/>
    </xf>
    <xf numFmtId="11" fontId="31" fillId="10" borderId="17" xfId="4" applyNumberFormat="1" applyFont="1" applyFill="1" applyBorder="1" applyAlignment="1">
      <alignment horizontal="center" vertical="center"/>
    </xf>
    <xf numFmtId="11" fontId="31" fillId="10" borderId="18" xfId="4" applyNumberFormat="1" applyFont="1" applyFill="1" applyBorder="1" applyAlignment="1">
      <alignment horizontal="center" vertical="center"/>
    </xf>
    <xf numFmtId="11" fontId="31" fillId="10" borderId="20" xfId="4" applyNumberFormat="1" applyFont="1" applyFill="1" applyBorder="1" applyAlignment="1">
      <alignment horizontal="center" vertical="center"/>
    </xf>
    <xf numFmtId="0" fontId="31" fillId="8" borderId="14" xfId="4" applyFont="1" applyFill="1" applyBorder="1" applyAlignment="1">
      <alignment horizontal="center" vertical="center"/>
    </xf>
    <xf numFmtId="0" fontId="31" fillId="8" borderId="19" xfId="4" applyFont="1" applyFill="1" applyBorder="1" applyAlignment="1">
      <alignment horizontal="center" vertical="center"/>
    </xf>
    <xf numFmtId="0" fontId="31" fillId="8" borderId="26" xfId="4" applyFont="1" applyFill="1" applyBorder="1" applyAlignment="1">
      <alignment horizontal="center"/>
    </xf>
    <xf numFmtId="0" fontId="31" fillId="8" borderId="21" xfId="4" applyFont="1" applyFill="1" applyBorder="1" applyAlignment="1">
      <alignment horizontal="center"/>
    </xf>
    <xf numFmtId="0" fontId="53" fillId="0" borderId="33" xfId="0" applyFont="1" applyBorder="1" applyAlignment="1">
      <alignment horizontal="center" vertical="center"/>
    </xf>
    <xf numFmtId="0" fontId="53" fillId="0" borderId="34" xfId="0" applyFont="1" applyBorder="1" applyAlignment="1">
      <alignment horizontal="center" vertical="center"/>
    </xf>
    <xf numFmtId="0" fontId="53" fillId="0" borderId="35" xfId="0" applyFont="1" applyBorder="1" applyAlignment="1">
      <alignment horizontal="center" vertical="center"/>
    </xf>
    <xf numFmtId="0" fontId="44" fillId="12" borderId="36" xfId="0" applyFont="1" applyFill="1" applyBorder="1" applyAlignment="1">
      <alignment horizontal="center" vertical="center"/>
    </xf>
    <xf numFmtId="0" fontId="44" fillId="12" borderId="57" xfId="0" applyFont="1" applyFill="1" applyBorder="1" applyAlignment="1">
      <alignment horizontal="center" vertical="center"/>
    </xf>
    <xf numFmtId="0" fontId="44" fillId="12" borderId="32" xfId="0" applyFont="1" applyFill="1" applyBorder="1" applyAlignment="1">
      <alignment horizontal="center" vertical="center"/>
    </xf>
    <xf numFmtId="0" fontId="44" fillId="12" borderId="42" xfId="0" applyFont="1" applyFill="1" applyBorder="1" applyAlignment="1">
      <alignment horizontal="center" vertical="center"/>
    </xf>
    <xf numFmtId="0" fontId="44" fillId="12" borderId="55" xfId="0" applyFont="1" applyFill="1" applyBorder="1" applyAlignment="1">
      <alignment horizontal="center" vertical="center"/>
    </xf>
    <xf numFmtId="0" fontId="44" fillId="12" borderId="38" xfId="0" applyFont="1" applyFill="1" applyBorder="1" applyAlignment="1">
      <alignment horizontal="center" vertical="center"/>
    </xf>
    <xf numFmtId="0" fontId="44" fillId="16" borderId="36" xfId="0" applyFont="1" applyFill="1" applyBorder="1" applyAlignment="1">
      <alignment horizontal="center" vertical="center"/>
    </xf>
    <xf numFmtId="0" fontId="44" fillId="16" borderId="57" xfId="0" applyFont="1" applyFill="1" applyBorder="1" applyAlignment="1">
      <alignment horizontal="center" vertical="center"/>
    </xf>
    <xf numFmtId="0" fontId="44" fillId="16" borderId="32" xfId="0" applyFont="1" applyFill="1" applyBorder="1" applyAlignment="1">
      <alignment horizontal="center" vertical="center"/>
    </xf>
    <xf numFmtId="0" fontId="44" fillId="16" borderId="42" xfId="0" applyFont="1" applyFill="1" applyBorder="1" applyAlignment="1">
      <alignment horizontal="center" vertical="center"/>
    </xf>
    <xf numFmtId="0" fontId="44" fillId="16" borderId="55" xfId="0" applyFont="1" applyFill="1" applyBorder="1" applyAlignment="1">
      <alignment horizontal="center" vertical="center"/>
    </xf>
    <xf numFmtId="0" fontId="44" fillId="16" borderId="38" xfId="0" applyFont="1" applyFill="1" applyBorder="1" applyAlignment="1">
      <alignment horizontal="center" vertical="center"/>
    </xf>
    <xf numFmtId="0" fontId="54" fillId="0" borderId="31" xfId="0" applyFont="1" applyFill="1" applyBorder="1" applyAlignment="1">
      <alignment horizontal="center" vertical="top" wrapText="1"/>
    </xf>
    <xf numFmtId="0" fontId="54" fillId="0" borderId="47" xfId="0" applyFont="1" applyFill="1" applyBorder="1" applyAlignment="1">
      <alignment horizontal="center" vertical="top" wrapText="1"/>
    </xf>
    <xf numFmtId="0" fontId="54" fillId="0" borderId="37" xfId="0" applyFont="1" applyFill="1" applyBorder="1" applyAlignment="1">
      <alignment horizontal="center" vertical="top" wrapText="1"/>
    </xf>
    <xf numFmtId="0" fontId="51" fillId="0" borderId="36" xfId="0" applyFont="1" applyFill="1" applyBorder="1" applyAlignment="1">
      <alignment horizontal="center" vertical="center"/>
    </xf>
    <xf numFmtId="0" fontId="51" fillId="0" borderId="32" xfId="0" applyFont="1" applyFill="1" applyBorder="1" applyAlignment="1">
      <alignment horizontal="center" vertical="center"/>
    </xf>
    <xf numFmtId="0" fontId="51" fillId="0" borderId="42" xfId="0" applyFont="1" applyFill="1" applyBorder="1" applyAlignment="1">
      <alignment horizontal="center" vertical="center"/>
    </xf>
    <xf numFmtId="0" fontId="51" fillId="0" borderId="38" xfId="0" applyFont="1" applyFill="1" applyBorder="1" applyAlignment="1">
      <alignment horizontal="center" vertical="center"/>
    </xf>
    <xf numFmtId="0" fontId="52" fillId="0" borderId="55" xfId="0" applyFont="1" applyFill="1" applyBorder="1" applyAlignment="1">
      <alignment horizontal="left" vertical="top"/>
    </xf>
    <xf numFmtId="0" fontId="52" fillId="0" borderId="38" xfId="0" applyFont="1" applyFill="1" applyBorder="1" applyAlignment="1">
      <alignment horizontal="left" vertical="top"/>
    </xf>
    <xf numFmtId="0" fontId="45" fillId="0" borderId="18" xfId="14" applyFont="1" applyBorder="1" applyAlignment="1">
      <alignment horizontal="center" vertical="center" wrapText="1"/>
    </xf>
    <xf numFmtId="0" fontId="45" fillId="0" borderId="43" xfId="14" applyFont="1" applyBorder="1" applyAlignment="1">
      <alignment horizontal="center" vertical="center" wrapText="1"/>
    </xf>
    <xf numFmtId="0" fontId="44" fillId="15" borderId="31" xfId="14" applyFont="1" applyFill="1" applyBorder="1" applyAlignment="1">
      <alignment horizontal="center" vertical="center" wrapText="1"/>
    </xf>
    <xf numFmtId="0" fontId="44" fillId="15" borderId="37" xfId="14" applyFont="1" applyFill="1" applyBorder="1" applyAlignment="1">
      <alignment horizontal="center" vertical="center"/>
    </xf>
    <xf numFmtId="0" fontId="44" fillId="0" borderId="31" xfId="14" applyFont="1" applyBorder="1" applyAlignment="1">
      <alignment horizontal="center" vertical="center"/>
    </xf>
    <xf numFmtId="0" fontId="44" fillId="0" borderId="37" xfId="14" applyFont="1" applyBorder="1" applyAlignment="1">
      <alignment horizontal="center" vertical="center"/>
    </xf>
    <xf numFmtId="0" fontId="45" fillId="12" borderId="33" xfId="14" applyFont="1" applyFill="1" applyBorder="1" applyAlignment="1">
      <alignment horizontal="center" vertical="center"/>
    </xf>
    <xf numFmtId="0" fontId="45" fillId="12" borderId="34" xfId="14" applyFont="1" applyFill="1" applyBorder="1" applyAlignment="1">
      <alignment horizontal="center" vertical="center"/>
    </xf>
    <xf numFmtId="0" fontId="45" fillId="12" borderId="35" xfId="14" applyFont="1" applyFill="1" applyBorder="1" applyAlignment="1">
      <alignment horizontal="center" vertical="center"/>
    </xf>
    <xf numFmtId="0" fontId="45" fillId="16" borderId="33" xfId="14" applyFont="1" applyFill="1" applyBorder="1" applyAlignment="1">
      <alignment horizontal="center" vertical="center"/>
    </xf>
    <xf numFmtId="0" fontId="45" fillId="16" borderId="34" xfId="14" applyFont="1" applyFill="1" applyBorder="1" applyAlignment="1">
      <alignment horizontal="center" vertical="center"/>
    </xf>
    <xf numFmtId="0" fontId="45" fillId="16" borderId="35" xfId="14" applyFont="1" applyFill="1" applyBorder="1" applyAlignment="1">
      <alignment horizontal="center" vertical="center"/>
    </xf>
    <xf numFmtId="0" fontId="21" fillId="0" borderId="36" xfId="14" applyBorder="1" applyAlignment="1">
      <alignment horizontal="center" vertical="center" wrapText="1"/>
    </xf>
    <xf numFmtId="0" fontId="21" fillId="0" borderId="42" xfId="14" applyBorder="1" applyAlignment="1">
      <alignment horizontal="center" vertical="center" wrapText="1"/>
    </xf>
    <xf numFmtId="0" fontId="0" fillId="0" borderId="0" xfId="0" applyFill="1" applyBorder="1" applyAlignment="1">
      <alignment horizontal="left" vertical="center" wrapText="1"/>
    </xf>
    <xf numFmtId="0" fontId="12" fillId="0" borderId="0"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4" fillId="0" borderId="0"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7" fillId="2" borderId="5" xfId="0" applyFont="1" applyFill="1" applyBorder="1" applyAlignment="1">
      <alignment horizontal="left" vertical="center" wrapText="1"/>
    </xf>
    <xf numFmtId="0" fontId="27" fillId="2" borderId="6" xfId="0" applyFont="1" applyFill="1" applyBorder="1" applyAlignment="1">
      <alignment horizontal="left" vertical="center" wrapText="1"/>
    </xf>
    <xf numFmtId="0" fontId="27" fillId="2" borderId="7" xfId="0" applyFont="1" applyFill="1" applyBorder="1" applyAlignment="1">
      <alignment horizontal="left" vertical="center" wrapText="1"/>
    </xf>
    <xf numFmtId="0" fontId="27" fillId="2" borderId="8" xfId="0" applyFont="1" applyFill="1" applyBorder="1" applyAlignment="1">
      <alignment horizontal="left" vertical="center" wrapText="1"/>
    </xf>
    <xf numFmtId="0" fontId="27" fillId="2" borderId="9" xfId="0" applyFont="1" applyFill="1" applyBorder="1" applyAlignment="1">
      <alignment horizontal="left" vertical="center" wrapText="1"/>
    </xf>
    <xf numFmtId="0" fontId="27" fillId="2" borderId="10" xfId="0" applyFont="1" applyFill="1" applyBorder="1" applyAlignment="1">
      <alignment horizontal="left" vertical="center" wrapText="1"/>
    </xf>
    <xf numFmtId="0" fontId="28" fillId="2" borderId="2"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1" fontId="40" fillId="11" borderId="11" xfId="13" applyNumberFormat="1" applyFont="1" applyFill="1" applyBorder="1" applyAlignment="1">
      <alignment horizontal="center"/>
    </xf>
    <xf numFmtId="0" fontId="36" fillId="7" borderId="11" xfId="5" applyFont="1" applyFill="1" applyBorder="1" applyAlignment="1">
      <alignment horizontal="center"/>
    </xf>
    <xf numFmtId="0" fontId="36" fillId="13" borderId="11" xfId="5" applyFont="1" applyFill="1" applyBorder="1" applyAlignment="1">
      <alignment horizontal="center"/>
    </xf>
    <xf numFmtId="1" fontId="43" fillId="11" borderId="11" xfId="13" applyNumberFormat="1" applyFont="1" applyFill="1" applyBorder="1" applyAlignment="1">
      <alignment horizontal="center"/>
    </xf>
    <xf numFmtId="0" fontId="0" fillId="0" borderId="13" xfId="0" applyFill="1" applyBorder="1" applyAlignment="1">
      <alignment horizontal="left" vertical="top"/>
    </xf>
    <xf numFmtId="0" fontId="0" fillId="0" borderId="44" xfId="0" applyFill="1" applyBorder="1" applyAlignment="1">
      <alignment horizontal="center" vertical="top"/>
    </xf>
    <xf numFmtId="0" fontId="54" fillId="19" borderId="42" xfId="0" applyFont="1" applyFill="1" applyBorder="1" applyAlignment="1">
      <alignment horizontal="left" vertical="center" wrapText="1"/>
    </xf>
    <xf numFmtId="164" fontId="54" fillId="19" borderId="55" xfId="0" applyNumberFormat="1" applyFont="1" applyFill="1" applyBorder="1" applyAlignment="1">
      <alignment horizontal="center" vertical="center"/>
    </xf>
    <xf numFmtId="164" fontId="54" fillId="19" borderId="38" xfId="0" applyNumberFormat="1" applyFont="1" applyFill="1" applyBorder="1" applyAlignment="1">
      <alignment horizontal="center" vertical="center"/>
    </xf>
    <xf numFmtId="0" fontId="58" fillId="0" borderId="58" xfId="0" applyFont="1" applyFill="1" applyBorder="1" applyAlignment="1">
      <alignment horizontal="left" vertical="top"/>
    </xf>
    <xf numFmtId="11" fontId="58" fillId="0" borderId="59" xfId="0" applyNumberFormat="1" applyFont="1" applyFill="1" applyBorder="1" applyAlignment="1">
      <alignment horizontal="center" vertical="center"/>
    </xf>
    <xf numFmtId="11" fontId="58" fillId="0" borderId="60" xfId="0" applyNumberFormat="1" applyFont="1" applyFill="1" applyBorder="1" applyAlignment="1">
      <alignment horizontal="center" vertical="center"/>
    </xf>
    <xf numFmtId="0" fontId="3" fillId="0" borderId="21" xfId="11" applyBorder="1" applyAlignment="1">
      <alignment vertical="center"/>
    </xf>
    <xf numFmtId="11" fontId="3" fillId="0" borderId="11" xfId="11" applyNumberFormat="1" applyBorder="1" applyAlignment="1">
      <alignment horizontal="center" vertical="center"/>
    </xf>
    <xf numFmtId="11" fontId="3" fillId="0" borderId="22" xfId="11" applyNumberFormat="1" applyBorder="1" applyAlignment="1">
      <alignment horizontal="center" vertical="center"/>
    </xf>
    <xf numFmtId="0" fontId="3" fillId="0" borderId="23" xfId="11" applyBorder="1" applyAlignment="1">
      <alignment vertical="center"/>
    </xf>
    <xf numFmtId="11" fontId="3" fillId="0" borderId="24" xfId="11" applyNumberFormat="1" applyBorder="1" applyAlignment="1">
      <alignment horizontal="center" vertical="center"/>
    </xf>
    <xf numFmtId="11" fontId="3" fillId="0" borderId="25" xfId="11" applyNumberFormat="1" applyBorder="1" applyAlignment="1">
      <alignment horizontal="center" vertical="center"/>
    </xf>
    <xf numFmtId="0" fontId="54" fillId="0" borderId="33" xfId="0" applyFont="1" applyFill="1" applyBorder="1" applyAlignment="1">
      <alignment horizontal="left" vertical="center"/>
    </xf>
    <xf numFmtId="0" fontId="54" fillId="0" borderId="34" xfId="0" applyFont="1" applyFill="1" applyBorder="1" applyAlignment="1">
      <alignment horizontal="center" vertical="center"/>
    </xf>
    <xf numFmtId="0" fontId="54" fillId="0" borderId="35" xfId="0" applyFont="1" applyFill="1" applyBorder="1" applyAlignment="1">
      <alignment horizontal="center" vertical="center"/>
    </xf>
    <xf numFmtId="0" fontId="5" fillId="19" borderId="61" xfId="0" applyFont="1" applyFill="1" applyBorder="1" applyAlignment="1">
      <alignment horizontal="center" vertical="center" wrapText="1"/>
    </xf>
    <xf numFmtId="0" fontId="5" fillId="19" borderId="62" xfId="0" applyFont="1" applyFill="1" applyBorder="1" applyAlignment="1">
      <alignment horizontal="center" vertical="center" wrapText="1"/>
    </xf>
    <xf numFmtId="0" fontId="5" fillId="19" borderId="63" xfId="0" applyFont="1" applyFill="1" applyBorder="1" applyAlignment="1">
      <alignment horizontal="center" vertical="center" wrapText="1"/>
    </xf>
    <xf numFmtId="0" fontId="5" fillId="19" borderId="64" xfId="0" applyFont="1" applyFill="1" applyBorder="1" applyAlignment="1">
      <alignment horizontal="center" vertical="center" wrapText="1"/>
    </xf>
    <xf numFmtId="0" fontId="5" fillId="19" borderId="65" xfId="0" applyFont="1" applyFill="1" applyBorder="1" applyAlignment="1">
      <alignment horizontal="center" vertical="center" wrapText="1"/>
    </xf>
    <xf numFmtId="0" fontId="28" fillId="19" borderId="66" xfId="0" applyFont="1" applyFill="1" applyBorder="1" applyAlignment="1">
      <alignment horizontal="center" vertical="center" wrapText="1"/>
    </xf>
    <xf numFmtId="0" fontId="28" fillId="19" borderId="67" xfId="0" applyFont="1" applyFill="1" applyBorder="1" applyAlignment="1">
      <alignment horizontal="center" vertical="center" wrapText="1"/>
    </xf>
    <xf numFmtId="0" fontId="22" fillId="19" borderId="66" xfId="0" applyFont="1" applyFill="1" applyBorder="1" applyAlignment="1">
      <alignment horizontal="center" vertical="center" wrapText="1"/>
    </xf>
    <xf numFmtId="0" fontId="22" fillId="19" borderId="68" xfId="0" applyFont="1" applyFill="1" applyBorder="1" applyAlignment="1">
      <alignment horizontal="center" vertical="center" wrapText="1"/>
    </xf>
    <xf numFmtId="0" fontId="0" fillId="19" borderId="69" xfId="0" applyFill="1" applyBorder="1" applyAlignment="1">
      <alignment horizontal="left" vertical="top"/>
    </xf>
    <xf numFmtId="11" fontId="0" fillId="19" borderId="70" xfId="0" applyNumberFormat="1" applyFill="1" applyBorder="1" applyAlignment="1">
      <alignment horizontal="center" vertical="center"/>
    </xf>
    <xf numFmtId="11" fontId="0" fillId="19" borderId="70" xfId="0" applyNumberFormat="1" applyFill="1" applyBorder="1" applyAlignment="1">
      <alignment horizontal="center" vertical="top"/>
    </xf>
    <xf numFmtId="11" fontId="0" fillId="19" borderId="69" xfId="0" applyNumberFormat="1" applyFill="1" applyBorder="1" applyAlignment="1">
      <alignment horizontal="center" vertical="top"/>
    </xf>
    <xf numFmtId="11" fontId="0" fillId="19" borderId="71" xfId="0" applyNumberFormat="1" applyFill="1" applyBorder="1" applyAlignment="1">
      <alignment horizontal="center" vertical="top"/>
    </xf>
    <xf numFmtId="11" fontId="0" fillId="0" borderId="59" xfId="0" applyNumberFormat="1" applyFill="1" applyBorder="1" applyAlignment="1">
      <alignment horizontal="center" vertical="top"/>
    </xf>
    <xf numFmtId="11" fontId="0" fillId="19" borderId="59" xfId="0" applyNumberFormat="1" applyFill="1" applyBorder="1" applyAlignment="1">
      <alignment horizontal="center" vertical="top"/>
    </xf>
    <xf numFmtId="11" fontId="0" fillId="19" borderId="72" xfId="0" applyNumberFormat="1" applyFill="1" applyBorder="1" applyAlignment="1">
      <alignment horizontal="center" vertical="top"/>
    </xf>
    <xf numFmtId="0" fontId="21" fillId="5" borderId="73" xfId="0" applyFont="1" applyFill="1" applyBorder="1" applyAlignment="1">
      <alignment horizontal="center" vertical="center"/>
    </xf>
    <xf numFmtId="0" fontId="21" fillId="0" borderId="74" xfId="0" applyFont="1" applyFill="1" applyBorder="1" applyAlignment="1">
      <alignment horizontal="left" vertical="top"/>
    </xf>
    <xf numFmtId="0" fontId="0" fillId="0" borderId="74" xfId="0" applyFill="1" applyBorder="1" applyAlignment="1">
      <alignment horizontal="left" vertical="top"/>
    </xf>
    <xf numFmtId="0" fontId="0" fillId="0" borderId="75" xfId="0" applyFill="1" applyBorder="1" applyAlignment="1">
      <alignment horizontal="left" vertical="top"/>
    </xf>
    <xf numFmtId="0" fontId="21" fillId="0" borderId="69" xfId="0" applyFont="1" applyFill="1" applyBorder="1" applyAlignment="1">
      <alignment horizontal="left" vertical="top"/>
    </xf>
    <xf numFmtId="0" fontId="0" fillId="0" borderId="70" xfId="0" applyFill="1" applyBorder="1" applyAlignment="1">
      <alignment horizontal="left" vertical="top"/>
    </xf>
    <xf numFmtId="0" fontId="0" fillId="0" borderId="69" xfId="0" applyFill="1" applyBorder="1" applyAlignment="1" applyProtection="1">
      <alignment horizontal="center"/>
      <protection locked="0"/>
    </xf>
    <xf numFmtId="0" fontId="0" fillId="0" borderId="69" xfId="0" applyBorder="1" applyAlignment="1" applyProtection="1">
      <alignment horizontal="center"/>
      <protection locked="0"/>
    </xf>
    <xf numFmtId="0" fontId="0" fillId="0" borderId="71" xfId="0" applyFill="1" applyBorder="1" applyAlignment="1" applyProtection="1">
      <alignment horizontal="center"/>
      <protection locked="0"/>
    </xf>
    <xf numFmtId="0" fontId="0" fillId="0" borderId="59" xfId="0" applyFill="1" applyBorder="1" applyProtection="1">
      <protection locked="0"/>
    </xf>
    <xf numFmtId="0" fontId="0" fillId="0" borderId="59" xfId="0" applyFill="1" applyBorder="1" applyAlignment="1">
      <alignment horizontal="left" vertical="top"/>
    </xf>
    <xf numFmtId="0" fontId="0" fillId="0" borderId="72" xfId="0" applyFill="1" applyBorder="1" applyAlignment="1">
      <alignment horizontal="left" vertical="top"/>
    </xf>
    <xf numFmtId="0" fontId="22" fillId="7" borderId="73" xfId="0" applyFont="1" applyFill="1" applyBorder="1" applyAlignment="1">
      <alignment horizontal="left" vertical="top"/>
    </xf>
    <xf numFmtId="11" fontId="0" fillId="19" borderId="74" xfId="0" applyNumberFormat="1" applyFill="1" applyBorder="1" applyAlignment="1">
      <alignment horizontal="center" vertical="top"/>
    </xf>
    <xf numFmtId="11" fontId="0" fillId="0" borderId="74" xfId="0" applyNumberFormat="1" applyFill="1" applyBorder="1" applyAlignment="1">
      <alignment horizontal="center" vertical="top"/>
    </xf>
    <xf numFmtId="0" fontId="0" fillId="0" borderId="74" xfId="0" applyFill="1" applyBorder="1" applyAlignment="1">
      <alignment horizontal="center" vertical="top"/>
    </xf>
    <xf numFmtId="11" fontId="0" fillId="19" borderId="75" xfId="0" applyNumberFormat="1" applyFill="1" applyBorder="1" applyAlignment="1">
      <alignment horizontal="center" vertical="top"/>
    </xf>
    <xf numFmtId="0" fontId="0" fillId="0" borderId="69" xfId="0" applyFill="1" applyBorder="1" applyAlignment="1">
      <alignment horizontal="left" vertical="top"/>
    </xf>
    <xf numFmtId="164" fontId="0" fillId="0" borderId="70" xfId="0" applyNumberFormat="1" applyFill="1" applyBorder="1" applyAlignment="1">
      <alignment horizontal="center" vertical="top"/>
    </xf>
    <xf numFmtId="0" fontId="0" fillId="0" borderId="70" xfId="0" applyFill="1" applyBorder="1" applyAlignment="1">
      <alignment horizontal="center" vertical="top"/>
    </xf>
    <xf numFmtId="49" fontId="21" fillId="0" borderId="70" xfId="0" applyNumberFormat="1" applyFont="1" applyFill="1" applyBorder="1" applyAlignment="1">
      <alignment horizontal="center" vertical="top"/>
    </xf>
    <xf numFmtId="0" fontId="0" fillId="0" borderId="71" xfId="0" applyFill="1" applyBorder="1" applyAlignment="1">
      <alignment horizontal="left" vertical="top"/>
    </xf>
    <xf numFmtId="0" fontId="21" fillId="0" borderId="59" xfId="0" applyFont="1" applyFill="1" applyBorder="1" applyAlignment="1">
      <alignment horizontal="left" vertical="top"/>
    </xf>
    <xf numFmtId="0" fontId="0" fillId="0" borderId="59" xfId="0" applyFill="1" applyBorder="1" applyAlignment="1">
      <alignment horizontal="center" vertical="top"/>
    </xf>
    <xf numFmtId="49" fontId="21" fillId="0" borderId="59" xfId="0" applyNumberFormat="1" applyFont="1" applyFill="1" applyBorder="1" applyAlignment="1">
      <alignment horizontal="center" vertical="top"/>
    </xf>
    <xf numFmtId="49" fontId="21" fillId="0" borderId="72" xfId="0" applyNumberFormat="1" applyFont="1" applyFill="1" applyBorder="1" applyAlignment="1">
      <alignment horizontal="center" vertical="top"/>
    </xf>
    <xf numFmtId="0" fontId="20" fillId="19" borderId="76" xfId="0" applyFont="1" applyFill="1" applyBorder="1" applyAlignment="1">
      <alignment horizontal="left" vertical="top"/>
    </xf>
    <xf numFmtId="0" fontId="20" fillId="19" borderId="77" xfId="0" applyFont="1" applyFill="1" applyBorder="1" applyAlignment="1">
      <alignment horizontal="left" vertical="top"/>
    </xf>
    <xf numFmtId="2" fontId="20" fillId="19" borderId="77" xfId="0" applyNumberFormat="1" applyFont="1" applyFill="1" applyBorder="1" applyAlignment="1">
      <alignment horizontal="center" vertical="top"/>
    </xf>
    <xf numFmtId="2" fontId="20" fillId="0" borderId="77" xfId="0" applyNumberFormat="1" applyFont="1" applyFill="1" applyBorder="1" applyAlignment="1">
      <alignment horizontal="center" vertical="top"/>
    </xf>
    <xf numFmtId="2" fontId="0" fillId="0" borderId="77" xfId="0" applyNumberFormat="1" applyFill="1" applyBorder="1" applyAlignment="1">
      <alignment horizontal="center" vertical="top"/>
    </xf>
    <xf numFmtId="2" fontId="0" fillId="19" borderId="78" xfId="0" applyNumberFormat="1" applyFill="1" applyBorder="1" applyAlignment="1">
      <alignment horizontal="center" vertical="top"/>
    </xf>
  </cellXfs>
  <cellStyles count="15">
    <cellStyle name="Blank" xfId="4" xr:uid="{3AE858FC-CE80-4A69-A23E-3B2AF16D154D}"/>
    <cellStyle name="Blank 2" xfId="12" xr:uid="{772E5E20-539E-4F4E-A797-965A1B10FA89}"/>
    <cellStyle name="BlankCell" xfId="9" xr:uid="{97124B19-9592-4E6C-BF90-DBCEE183CB40}"/>
    <cellStyle name="Borders" xfId="11" xr:uid="{7CB2D7EE-38D1-4181-B412-95FFF98EA497}"/>
    <cellStyle name="Normal" xfId="0" builtinId="0"/>
    <cellStyle name="Normal 2" xfId="1" xr:uid="{3C5A70B0-8895-4D09-B7A0-7DE1CE07F877}"/>
    <cellStyle name="Normal 2 2" xfId="5" xr:uid="{06A2E6B0-AA42-4BA5-857A-2F60B04D70DD}"/>
    <cellStyle name="Normal 3" xfId="7" xr:uid="{86AD314A-685B-4DE2-9130-7081D26F0690}"/>
    <cellStyle name="Normal 4" xfId="10" xr:uid="{0914741D-7409-429B-9521-D0BB72B3A253}"/>
    <cellStyle name="Normal 5" xfId="8" xr:uid="{684F8B2E-BDA0-44A3-A248-05618B136545}"/>
    <cellStyle name="Normal 6" xfId="6" xr:uid="{C1F9447C-EBE9-4DB0-9E17-B6583D3B5AF0}"/>
    <cellStyle name="Normal 7" xfId="3" xr:uid="{26725512-2AAB-449B-A17D-A05ACBA68BA4}"/>
    <cellStyle name="Normal 8" xfId="13" xr:uid="{FBEEFC2D-8C2D-4FBC-8C37-38E01BF06099}"/>
    <cellStyle name="Normal 9" xfId="14" xr:uid="{47911826-D652-4D1A-9761-C840A9FA5826}"/>
    <cellStyle name="Percent 2" xfId="2" xr:uid="{0A709C24-1C88-402C-952C-842B1470801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eetMetadata" Target="metadata.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28329</xdr:colOff>
      <xdr:row>0</xdr:row>
      <xdr:rowOff>34513</xdr:rowOff>
    </xdr:from>
    <xdr:to>
      <xdr:col>1</xdr:col>
      <xdr:colOff>369970</xdr:colOff>
      <xdr:row>3</xdr:row>
      <xdr:rowOff>225879</xdr:rowOff>
    </xdr:to>
    <xdr:pic>
      <xdr:nvPicPr>
        <xdr:cNvPr id="2" name="Picture 1">
          <a:extLst>
            <a:ext uri="{FF2B5EF4-FFF2-40B4-BE49-F238E27FC236}">
              <a16:creationId xmlns:a16="http://schemas.microsoft.com/office/drawing/2014/main" id="{154F3671-A7B5-4884-8581-32A6B9960E1C}"/>
            </a:ext>
          </a:extLst>
        </xdr:cNvPr>
        <xdr:cNvPicPr>
          <a:picLocks noChangeAspect="1"/>
        </xdr:cNvPicPr>
      </xdr:nvPicPr>
      <xdr:blipFill>
        <a:blip xmlns:r="http://schemas.openxmlformats.org/officeDocument/2006/relationships" r:embed="rId1"/>
        <a:stretch>
          <a:fillRect/>
        </a:stretch>
      </xdr:blipFill>
      <xdr:spPr>
        <a:xfrm>
          <a:off x="904629" y="34513"/>
          <a:ext cx="341641" cy="80096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599da54a3efd6538/Work-CEM/ORRCO/AQ405cao%20ORRCO%20Klamath%20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RRCO%20Level%201%20Screening%20Tool_final%20rev1%20te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 Instructions"/>
      <sheetName val="1. Facility Information"/>
      <sheetName val="2. Emissions Units &amp; Activities"/>
      <sheetName val="3. Pollutant Emissions - EF"/>
      <sheetName val="Calculation Support"/>
      <sheetName val="Process - PTE"/>
      <sheetName val="Process - Max"/>
      <sheetName val="4. Material Balance Activities"/>
      <sheetName val="5. Pollutant Emissions - MB"/>
      <sheetName val="DEQ Pollutant List"/>
      <sheetName val="RevHistory"/>
    </sheetNames>
    <sheetDataSet>
      <sheetData sheetId="0" refreshError="1"/>
      <sheetData sheetId="1" refreshError="1"/>
      <sheetData sheetId="2">
        <row r="13">
          <cell r="H13">
            <v>100</v>
          </cell>
        </row>
      </sheetData>
      <sheetData sheetId="3">
        <row r="12">
          <cell r="B12" t="str">
            <v>CAS or DEQ ID</v>
          </cell>
        </row>
      </sheetData>
      <sheetData sheetId="4" refreshError="1"/>
      <sheetData sheetId="5" refreshError="1"/>
      <sheetData sheetId="6" refreshError="1"/>
      <sheetData sheetId="7" refreshError="1"/>
      <sheetData sheetId="8" refreshError="1"/>
      <sheetData sheetId="9">
        <row r="7">
          <cell r="A7">
            <v>1</v>
          </cell>
        </row>
        <row r="617">
          <cell r="D617" t="str">
            <v>nickel</v>
          </cell>
        </row>
        <row r="618">
          <cell r="D618" t="str">
            <v>mineral fiber emissions</v>
          </cell>
        </row>
        <row r="619">
          <cell r="D619" t="str">
            <v>PCB</v>
          </cell>
        </row>
        <row r="620">
          <cell r="D620" t="str">
            <v>PAH</v>
          </cell>
        </row>
        <row r="621">
          <cell r="D621" t="str">
            <v>radionuclides</v>
          </cell>
        </row>
        <row r="622">
          <cell r="D622" t="str">
            <v>radon</v>
          </cell>
        </row>
        <row r="623">
          <cell r="D623" t="str">
            <v>teq</v>
          </cell>
        </row>
        <row r="624">
          <cell r="D624" t="str">
            <v>phthalates</v>
          </cell>
        </row>
        <row r="625">
          <cell r="D625" t="str">
            <v>coke</v>
          </cell>
        </row>
      </sheetData>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ntify Toxic Emitting Units"/>
      <sheetName val="Identify Toxic Air Contaminents"/>
      <sheetName val="Identify Exposure Locations"/>
      <sheetName val="Calculate Dispersion Factors"/>
      <sheetName val="Concentrations"/>
      <sheetName val="Calculate Risk"/>
      <sheetName val="Summarize Risk"/>
      <sheetName val="RBC"/>
      <sheetName val="RBCs"/>
      <sheetName val="TACs"/>
      <sheetName val="Stack"/>
      <sheetName val="Fugitive"/>
      <sheetName val="Dispersion Factors"/>
    </sheetNames>
    <sheetDataSet>
      <sheetData sheetId="0"/>
      <sheetData sheetId="1"/>
      <sheetData sheetId="2"/>
      <sheetData sheetId="3"/>
      <sheetData sheetId="4"/>
      <sheetData sheetId="5"/>
      <sheetData sheetId="6"/>
      <sheetData sheetId="7"/>
      <sheetData sheetId="8"/>
      <sheetData sheetId="9">
        <row r="2">
          <cell r="B2" t="str">
            <v>Chemical</v>
          </cell>
          <cell r="C2" t="str">
            <v>CAS#</v>
          </cell>
          <cell r="D2" t="str">
            <v>RBC?</v>
          </cell>
        </row>
        <row r="3">
          <cell r="B3" t="str">
            <v>Acetaldehyde</v>
          </cell>
          <cell r="C3" t="str">
            <v>75-07-0</v>
          </cell>
        </row>
        <row r="4">
          <cell r="B4" t="str">
            <v>Acetamide</v>
          </cell>
          <cell r="C4" t="str">
            <v>60-35-5</v>
          </cell>
        </row>
        <row r="5">
          <cell r="B5" t="str">
            <v>Acetone</v>
          </cell>
          <cell r="C5" t="str">
            <v>67-64-1</v>
          </cell>
        </row>
        <row r="6">
          <cell r="B6" t="str">
            <v>Acetonitrile</v>
          </cell>
          <cell r="C6" t="str">
            <v>75-05-8</v>
          </cell>
        </row>
        <row r="7">
          <cell r="B7" t="str">
            <v>Acetophenone</v>
          </cell>
          <cell r="C7" t="str">
            <v>98-86-2</v>
          </cell>
          <cell r="D7" t="str">
            <v>NoRBC</v>
          </cell>
        </row>
        <row r="8">
          <cell r="B8" t="str">
            <v>Acrolein</v>
          </cell>
          <cell r="C8" t="str">
            <v>107-02-8</v>
          </cell>
        </row>
        <row r="9">
          <cell r="B9" t="str">
            <v>Acrylamide</v>
          </cell>
          <cell r="C9" t="str">
            <v>79-06-1</v>
          </cell>
        </row>
        <row r="10">
          <cell r="B10" t="str">
            <v>Acrylic acid</v>
          </cell>
          <cell r="C10" t="str">
            <v>79-10-7</v>
          </cell>
        </row>
        <row r="11">
          <cell r="B11" t="str">
            <v>Acrylonitrile</v>
          </cell>
          <cell r="C11" t="str">
            <v>107-13-1</v>
          </cell>
        </row>
        <row r="12">
          <cell r="B12" t="str">
            <v>Actinomycin D</v>
          </cell>
          <cell r="C12" t="str">
            <v>50-76-0</v>
          </cell>
          <cell r="D12" t="str">
            <v>NoRBC</v>
          </cell>
        </row>
        <row r="13">
          <cell r="B13" t="str">
            <v>Alar</v>
          </cell>
          <cell r="C13" t="str">
            <v>1596-84-5</v>
          </cell>
          <cell r="D13" t="str">
            <v>NoRBC</v>
          </cell>
        </row>
        <row r="14">
          <cell r="B14" t="str">
            <v>Aldrin</v>
          </cell>
          <cell r="C14" t="str">
            <v>309-00-2</v>
          </cell>
        </row>
        <row r="15">
          <cell r="B15" t="str">
            <v>Allyl chloride</v>
          </cell>
          <cell r="C15" t="str">
            <v>107-05-1</v>
          </cell>
        </row>
        <row r="16">
          <cell r="B16" t="str">
            <v>Aluminum and compounds</v>
          </cell>
          <cell r="C16" t="str">
            <v>7429-90-5</v>
          </cell>
        </row>
        <row r="17">
          <cell r="B17" t="str">
            <v>Aluminum oxide (fibrous forms)</v>
          </cell>
          <cell r="C17" t="str">
            <v>1344-28-1</v>
          </cell>
          <cell r="D17" t="str">
            <v>NoRBC</v>
          </cell>
        </row>
        <row r="18">
          <cell r="B18" t="str">
            <v>ortho-Aminoazotoluene</v>
          </cell>
          <cell r="C18" t="str">
            <v>97-56-3</v>
          </cell>
          <cell r="D18" t="str">
            <v>NoRBC</v>
          </cell>
        </row>
        <row r="19">
          <cell r="B19" t="str">
            <v>3-Amino-9-ethylcarbazole hydrochloride</v>
          </cell>
          <cell r="C19" t="str">
            <v>6109-97-3</v>
          </cell>
          <cell r="D19" t="str">
            <v>NoRBC</v>
          </cell>
        </row>
        <row r="20">
          <cell r="B20" t="str">
            <v>2-Amino-3-methyl-9H pyrido[2,3-b]indole</v>
          </cell>
          <cell r="C20" t="str">
            <v>68006-83-7</v>
          </cell>
          <cell r="D20" t="str">
            <v>NoRBC</v>
          </cell>
        </row>
        <row r="21">
          <cell r="B21" t="str">
            <v>1-Amino-2-methylanthraquinone</v>
          </cell>
          <cell r="C21" t="str">
            <v>82-28-0</v>
          </cell>
          <cell r="D21" t="str">
            <v>NoRBC</v>
          </cell>
        </row>
        <row r="22">
          <cell r="B22" t="str">
            <v>2-Amino-3-methylimidazo-[4,5-f]quinoline</v>
          </cell>
          <cell r="C22" t="str">
            <v>76180-96-6</v>
          </cell>
          <cell r="D22" t="str">
            <v>NoRBC</v>
          </cell>
        </row>
        <row r="23">
          <cell r="B23" t="str">
            <v>2-Amino-5-(5-Nitro-2-Furyl)-1,3,4-Thiadiazol</v>
          </cell>
          <cell r="C23" t="str">
            <v>712-68-5</v>
          </cell>
          <cell r="D23" t="str">
            <v>NoRBC</v>
          </cell>
        </row>
        <row r="24">
          <cell r="B24" t="str">
            <v>A-alpha-c(2-amino-9h-pyrido[2,3-b]indole)</v>
          </cell>
          <cell r="C24" t="str">
            <v>26148-68-5</v>
          </cell>
          <cell r="D24" t="str">
            <v>NoRBC</v>
          </cell>
        </row>
        <row r="25">
          <cell r="B25" t="str">
            <v>4-Aminobiphenyl</v>
          </cell>
          <cell r="C25" t="str">
            <v>92-67-1</v>
          </cell>
          <cell r="D25" t="str">
            <v>NoRBC</v>
          </cell>
        </row>
        <row r="26">
          <cell r="B26" t="str">
            <v>Amitrole</v>
          </cell>
          <cell r="C26" t="str">
            <v>61-82-5</v>
          </cell>
          <cell r="D26" t="str">
            <v>NoRBC</v>
          </cell>
        </row>
        <row r="27">
          <cell r="B27" t="str">
            <v>Ammonia</v>
          </cell>
          <cell r="C27" t="str">
            <v>7664-41-7</v>
          </cell>
        </row>
        <row r="28">
          <cell r="B28" t="str">
            <v>Ammonium bisulfate</v>
          </cell>
          <cell r="C28" t="str">
            <v>7803-63-6</v>
          </cell>
          <cell r="D28" t="str">
            <v>NoRBC</v>
          </cell>
        </row>
        <row r="29">
          <cell r="B29" t="str">
            <v>Ammonium nitrate</v>
          </cell>
          <cell r="C29" t="str">
            <v>6484-52-2</v>
          </cell>
          <cell r="D29" t="str">
            <v>NoRBC</v>
          </cell>
        </row>
        <row r="30">
          <cell r="B30" t="str">
            <v>Ammonium sulfate</v>
          </cell>
          <cell r="C30" t="str">
            <v>7783-20-2</v>
          </cell>
          <cell r="D30" t="str">
            <v>NoRBC</v>
          </cell>
        </row>
        <row r="31">
          <cell r="B31" t="str">
            <v>Aniline</v>
          </cell>
          <cell r="C31" t="str">
            <v>62-53-3</v>
          </cell>
        </row>
        <row r="32">
          <cell r="B32" t="str">
            <v>o-Anisidine</v>
          </cell>
          <cell r="C32" t="str">
            <v>90-04-0</v>
          </cell>
          <cell r="D32" t="str">
            <v>NoRBC</v>
          </cell>
        </row>
        <row r="33">
          <cell r="B33" t="str">
            <v>o-Anisidine hydrochloride</v>
          </cell>
          <cell r="C33" t="str">
            <v>134-29-2</v>
          </cell>
          <cell r="D33" t="str">
            <v>NoRBC</v>
          </cell>
        </row>
        <row r="34">
          <cell r="B34" t="str">
            <v>Antimony and compounds</v>
          </cell>
          <cell r="C34" t="str">
            <v>7440-36-0</v>
          </cell>
        </row>
        <row r="35">
          <cell r="B35" t="str">
            <v>Antimony trioxide</v>
          </cell>
          <cell r="C35" t="str">
            <v>1309-64-4</v>
          </cell>
          <cell r="D35" t="str">
            <v>NoRBC</v>
          </cell>
        </row>
        <row r="36">
          <cell r="B36" t="str">
            <v>Aramite</v>
          </cell>
          <cell r="C36" t="str">
            <v>140-57-8</v>
          </cell>
        </row>
        <row r="37">
          <cell r="B37" t="str">
            <v>Arsenic and compounds</v>
          </cell>
          <cell r="C37" t="str">
            <v>7440-38-2</v>
          </cell>
        </row>
        <row r="38">
          <cell r="B38" t="str">
            <v>Arsine</v>
          </cell>
          <cell r="C38" t="str">
            <v>7784-42-1</v>
          </cell>
        </row>
        <row r="39">
          <cell r="B39" t="str">
            <v>Asbestos</v>
          </cell>
          <cell r="C39" t="str">
            <v>1332-21-4</v>
          </cell>
        </row>
        <row r="40">
          <cell r="B40" t="str">
            <v>Auramine</v>
          </cell>
          <cell r="C40" t="str">
            <v>492-80-8</v>
          </cell>
          <cell r="D40" t="str">
            <v>NoRBC</v>
          </cell>
        </row>
        <row r="41">
          <cell r="B41" t="str">
            <v>Azaserine</v>
          </cell>
          <cell r="C41" t="str">
            <v>115-02-6</v>
          </cell>
          <cell r="D41" t="str">
            <v>NoRBC</v>
          </cell>
        </row>
        <row r="42">
          <cell r="B42" t="str">
            <v>Azathioprine</v>
          </cell>
          <cell r="C42" t="str">
            <v>446-86-6</v>
          </cell>
          <cell r="D42" t="str">
            <v>NoRBC</v>
          </cell>
        </row>
        <row r="43">
          <cell r="B43" t="str">
            <v>Tris-(1-Aziridinyl)phosphine sulfide</v>
          </cell>
          <cell r="C43" t="str">
            <v>52-24-4</v>
          </cell>
          <cell r="D43" t="str">
            <v>NoRBC</v>
          </cell>
        </row>
        <row r="44">
          <cell r="B44" t="str">
            <v>Azobenzene</v>
          </cell>
          <cell r="C44" t="str">
            <v>103-33-3</v>
          </cell>
        </row>
        <row r="45">
          <cell r="B45" t="str">
            <v>Barium and compounds</v>
          </cell>
          <cell r="C45" t="str">
            <v>7440-39-3</v>
          </cell>
          <cell r="D45" t="str">
            <v>NoRBC</v>
          </cell>
        </row>
        <row r="46">
          <cell r="B46" t="str">
            <v>Benzene</v>
          </cell>
          <cell r="C46" t="str">
            <v>71-43-2</v>
          </cell>
        </row>
        <row r="47">
          <cell r="B47" t="str">
            <v>Benzidine (and its salts)</v>
          </cell>
          <cell r="C47" t="str">
            <v>92-87-5</v>
          </cell>
        </row>
        <row r="48">
          <cell r="B48" t="str">
            <v>Benzofuran</v>
          </cell>
          <cell r="C48" t="str">
            <v>271-89-6</v>
          </cell>
          <cell r="D48" t="str">
            <v>NoRBC</v>
          </cell>
        </row>
        <row r="49">
          <cell r="B49" t="str">
            <v>Benzoic trichloride (Benzotrichloride)</v>
          </cell>
          <cell r="C49" t="str">
            <v>98-07-7</v>
          </cell>
          <cell r="D49" t="str">
            <v>NoRBC</v>
          </cell>
        </row>
        <row r="50">
          <cell r="B50" t="str">
            <v>Benzoyl chloride</v>
          </cell>
          <cell r="C50" t="str">
            <v>98-88-4</v>
          </cell>
          <cell r="D50" t="str">
            <v>NoRBC</v>
          </cell>
        </row>
        <row r="51">
          <cell r="B51" t="str">
            <v>Benzoyl peroxide</v>
          </cell>
          <cell r="C51" t="str">
            <v>94-36-0</v>
          </cell>
          <cell r="D51" t="str">
            <v>NoRBC</v>
          </cell>
        </row>
        <row r="52">
          <cell r="B52" t="str">
            <v>Benzyl chloride</v>
          </cell>
          <cell r="C52" t="str">
            <v>100-44-7</v>
          </cell>
        </row>
        <row r="53">
          <cell r="B53" t="str">
            <v>Benzyl Violet 4B</v>
          </cell>
          <cell r="C53" t="str">
            <v>1694-09-3</v>
          </cell>
          <cell r="D53" t="str">
            <v>NoRBC</v>
          </cell>
        </row>
        <row r="54">
          <cell r="B54" t="str">
            <v>Beryllium and compounds</v>
          </cell>
          <cell r="C54" t="str">
            <v>7440-41-7</v>
          </cell>
        </row>
        <row r="55">
          <cell r="B55" t="str">
            <v>Beryllium Oxide</v>
          </cell>
          <cell r="C55" t="str">
            <v>1304-56-9</v>
          </cell>
          <cell r="D55" t="str">
            <v>NoRBC</v>
          </cell>
        </row>
        <row r="56">
          <cell r="B56" t="str">
            <v>Beryllium Sulfate</v>
          </cell>
          <cell r="C56" t="str">
            <v>13510-49-1</v>
          </cell>
          <cell r="D56" t="str">
            <v>NoRBC</v>
          </cell>
        </row>
        <row r="57">
          <cell r="B57" t="str">
            <v>Biphenyl</v>
          </cell>
          <cell r="C57" t="str">
            <v>92-52-4</v>
          </cell>
          <cell r="D57" t="str">
            <v>NoRBC</v>
          </cell>
        </row>
        <row r="58">
          <cell r="B58" t="str">
            <v>Bis(2-chloroethyl) ether (DCEE)</v>
          </cell>
          <cell r="C58" t="str">
            <v>111-44-4</v>
          </cell>
        </row>
        <row r="59">
          <cell r="B59" t="str">
            <v>Bis(chloromethyl) ether</v>
          </cell>
          <cell r="C59" t="str">
            <v>542-88-1</v>
          </cell>
        </row>
        <row r="60">
          <cell r="B60" t="str">
            <v>Bis(2-ethylhexyl) adipate</v>
          </cell>
          <cell r="C60" t="str">
            <v>103-23-1</v>
          </cell>
          <cell r="D60" t="str">
            <v>NoRBC</v>
          </cell>
        </row>
        <row r="61">
          <cell r="B61" t="str">
            <v>Bis(2-ethylhexyl) phthalate (DEHP)</v>
          </cell>
          <cell r="C61" t="str">
            <v>117-81-7</v>
          </cell>
        </row>
        <row r="62">
          <cell r="B62" t="str">
            <v>Bromine and compounds</v>
          </cell>
          <cell r="C62" t="str">
            <v>7726-95-6</v>
          </cell>
          <cell r="D62" t="str">
            <v>NoRBC</v>
          </cell>
        </row>
        <row r="63">
          <cell r="B63" t="str">
            <v>Bromine pentafluoride</v>
          </cell>
          <cell r="C63" t="str">
            <v>7789-30-2</v>
          </cell>
          <cell r="D63" t="str">
            <v>NoRBC</v>
          </cell>
        </row>
        <row r="64">
          <cell r="B64" t="str">
            <v>Bromodichloromethane</v>
          </cell>
          <cell r="C64" t="str">
            <v>75-27-4</v>
          </cell>
          <cell r="D64" t="str">
            <v>NoRBC</v>
          </cell>
        </row>
        <row r="65">
          <cell r="B65" t="str">
            <v>Bromoform</v>
          </cell>
          <cell r="C65" t="str">
            <v>75-25-2</v>
          </cell>
        </row>
        <row r="66">
          <cell r="B66" t="str">
            <v>Bromomethane (Methyl bromide)</v>
          </cell>
          <cell r="C66" t="str">
            <v>74-83-9</v>
          </cell>
        </row>
        <row r="67">
          <cell r="B67" t="str">
            <v>1-Bromopropane (n-propyl bromide)</v>
          </cell>
          <cell r="C67" t="str">
            <v>106-94-5</v>
          </cell>
        </row>
        <row r="68">
          <cell r="B68" t="str">
            <v>Tris(2,3-dibromopropyl)phosphate</v>
          </cell>
          <cell r="C68" t="str">
            <v>126-72-7</v>
          </cell>
          <cell r="D68" t="str">
            <v>NoRBC</v>
          </cell>
        </row>
        <row r="69">
          <cell r="B69" t="str">
            <v>1,3-Butadiene</v>
          </cell>
          <cell r="C69" t="str">
            <v>106-99-0</v>
          </cell>
        </row>
        <row r="70">
          <cell r="B70" t="str">
            <v>2-Butanone (Methyl ethyl ketone)</v>
          </cell>
          <cell r="C70" t="str">
            <v>78-93-3</v>
          </cell>
        </row>
        <row r="71">
          <cell r="B71" t="str">
            <v>t-Butyl acetate</v>
          </cell>
          <cell r="C71" t="str">
            <v>540-88-5</v>
          </cell>
          <cell r="D71" t="str">
            <v>NoRBC</v>
          </cell>
        </row>
        <row r="72">
          <cell r="B72" t="str">
            <v>Butyl acrylate</v>
          </cell>
          <cell r="C72" t="str">
            <v>141-32-2</v>
          </cell>
          <cell r="D72" t="str">
            <v>NoRBC</v>
          </cell>
        </row>
        <row r="73">
          <cell r="B73" t="str">
            <v>n-Butyl alcohol</v>
          </cell>
          <cell r="C73" t="str">
            <v>71-36-3</v>
          </cell>
          <cell r="D73" t="str">
            <v>NoRBC</v>
          </cell>
        </row>
        <row r="74">
          <cell r="B74" t="str">
            <v>sec-Butyl alcohol</v>
          </cell>
          <cell r="C74" t="str">
            <v>78-92-2</v>
          </cell>
        </row>
        <row r="75">
          <cell r="B75" t="str">
            <v>tert-Butyl alcohol</v>
          </cell>
          <cell r="C75" t="str">
            <v>75-65-0</v>
          </cell>
          <cell r="D75" t="str">
            <v>NoRBC</v>
          </cell>
        </row>
        <row r="76">
          <cell r="B76" t="str">
            <v>Butyl benzyl phthalate</v>
          </cell>
          <cell r="C76" t="str">
            <v>85-68-7</v>
          </cell>
          <cell r="D76" t="str">
            <v>NoRBC</v>
          </cell>
        </row>
        <row r="77">
          <cell r="B77" t="str">
            <v>Butylated hydroxyanisole</v>
          </cell>
          <cell r="C77" t="str">
            <v>25013-16-5</v>
          </cell>
          <cell r="D77" t="str">
            <v>NoRBC</v>
          </cell>
        </row>
        <row r="78">
          <cell r="B78" t="str">
            <v>beta-Butyrolactone</v>
          </cell>
          <cell r="C78" t="str">
            <v>3068-88-0</v>
          </cell>
          <cell r="D78" t="str">
            <v>NoRBC</v>
          </cell>
        </row>
        <row r="79">
          <cell r="B79" t="str">
            <v>Cadmium and compounds</v>
          </cell>
          <cell r="C79" t="str">
            <v>7440-43-9</v>
          </cell>
        </row>
        <row r="80">
          <cell r="B80" t="str">
            <v>Calcium cyanamide</v>
          </cell>
          <cell r="C80" t="str">
            <v>156-62-7</v>
          </cell>
          <cell r="D80" t="str">
            <v>NoRBC</v>
          </cell>
        </row>
        <row r="81">
          <cell r="B81" t="str">
            <v>Caprolactam</v>
          </cell>
          <cell r="C81" t="str">
            <v>105-60-2</v>
          </cell>
        </row>
        <row r="82">
          <cell r="B82" t="str">
            <v>Captafol</v>
          </cell>
          <cell r="C82" t="str">
            <v>2425-06-1</v>
          </cell>
          <cell r="D82" t="str">
            <v>NoRBC</v>
          </cell>
        </row>
        <row r="83">
          <cell r="B83" t="str">
            <v>Captan</v>
          </cell>
          <cell r="C83" t="str">
            <v>133-06-2</v>
          </cell>
          <cell r="D83" t="str">
            <v>NoRBC</v>
          </cell>
        </row>
        <row r="84">
          <cell r="B84" t="str">
            <v>Carbon black extracts</v>
          </cell>
          <cell r="C84" t="str">
            <v>89</v>
          </cell>
          <cell r="D84" t="str">
            <v>NoRBC</v>
          </cell>
        </row>
        <row r="85">
          <cell r="B85" t="str">
            <v>Carbon disulfide</v>
          </cell>
          <cell r="C85" t="str">
            <v>75-15-0</v>
          </cell>
        </row>
        <row r="86">
          <cell r="B86" t="str">
            <v>Carbon tetrachloride</v>
          </cell>
          <cell r="C86" t="str">
            <v>56-23-5</v>
          </cell>
        </row>
        <row r="87">
          <cell r="B87" t="str">
            <v>Carbonyl sulfide</v>
          </cell>
          <cell r="C87" t="str">
            <v>463-58-1</v>
          </cell>
        </row>
        <row r="88">
          <cell r="B88" t="str">
            <v>Carrageenan (degraded)</v>
          </cell>
          <cell r="C88" t="str">
            <v>9000-07-1</v>
          </cell>
          <cell r="D88" t="str">
            <v>NoRBC</v>
          </cell>
        </row>
        <row r="89">
          <cell r="B89" t="str">
            <v>Catechol</v>
          </cell>
          <cell r="C89" t="str">
            <v>120-80-9</v>
          </cell>
          <cell r="D89" t="str">
            <v>NoRBC</v>
          </cell>
        </row>
        <row r="90">
          <cell r="B90" t="str">
            <v>Ceramic fibers</v>
          </cell>
          <cell r="C90" t="str">
            <v>351</v>
          </cell>
          <cell r="D90" t="str">
            <v>NoRBC</v>
          </cell>
        </row>
        <row r="91">
          <cell r="B91" t="str">
            <v>Chloramben</v>
          </cell>
          <cell r="C91" t="str">
            <v>133-90-4</v>
          </cell>
          <cell r="D91" t="str">
            <v>NoRBC</v>
          </cell>
        </row>
        <row r="92">
          <cell r="B92" t="str">
            <v>Chlorambucil</v>
          </cell>
          <cell r="C92" t="str">
            <v>305-03-3</v>
          </cell>
          <cell r="D92" t="str">
            <v>NoRBC</v>
          </cell>
        </row>
        <row r="93">
          <cell r="B93" t="str">
            <v>Chlordane</v>
          </cell>
          <cell r="C93" t="str">
            <v>57-74-9</v>
          </cell>
        </row>
        <row r="94">
          <cell r="B94" t="str">
            <v>Chlordecone</v>
          </cell>
          <cell r="C94" t="str">
            <v>143-50-0</v>
          </cell>
          <cell r="D94" t="str">
            <v>NoRBC</v>
          </cell>
        </row>
        <row r="95">
          <cell r="B95" t="str">
            <v>Chlorendic Acid</v>
          </cell>
          <cell r="C95" t="str">
            <v>115-28-6</v>
          </cell>
          <cell r="D95" t="str">
            <v>NoRBC</v>
          </cell>
        </row>
        <row r="96">
          <cell r="B96" t="str">
            <v>Chlorinated fluorocarbon (1,1,2-Trichloro-1,2,2-trifluoroethane, CFC-113)</v>
          </cell>
          <cell r="C96" t="str">
            <v>76-13-1</v>
          </cell>
          <cell r="D96" t="str">
            <v>NoRBC</v>
          </cell>
        </row>
        <row r="97">
          <cell r="B97" t="str">
            <v>Chlorinated paraffins</v>
          </cell>
          <cell r="C97" t="str">
            <v>108171-26-2</v>
          </cell>
        </row>
        <row r="98">
          <cell r="B98" t="str">
            <v>Chlorine</v>
          </cell>
          <cell r="C98" t="str">
            <v>7782-50-5</v>
          </cell>
        </row>
        <row r="99">
          <cell r="B99" t="str">
            <v>Chlorine dioxide</v>
          </cell>
          <cell r="C99" t="str">
            <v>10049-04-4</v>
          </cell>
        </row>
        <row r="100">
          <cell r="B100" t="str">
            <v>Chloroacetic acid</v>
          </cell>
          <cell r="C100" t="str">
            <v>79-11-8</v>
          </cell>
          <cell r="D100" t="str">
            <v>NoRBC</v>
          </cell>
        </row>
        <row r="101">
          <cell r="B101" t="str">
            <v>2-Chloroacetophenone</v>
          </cell>
          <cell r="C101" t="str">
            <v>532-27-4</v>
          </cell>
        </row>
        <row r="102">
          <cell r="B102" t="str">
            <v>Chloroalkanes C10-13 (Chlorinated paraffins)</v>
          </cell>
          <cell r="C102" t="str">
            <v>85535-84-8</v>
          </cell>
          <cell r="D102" t="str">
            <v>NoRBC</v>
          </cell>
        </row>
        <row r="103">
          <cell r="B103" t="str">
            <v>p-Chloroaniline</v>
          </cell>
          <cell r="C103" t="str">
            <v>106-47-8</v>
          </cell>
          <cell r="D103" t="str">
            <v>NoRBC</v>
          </cell>
        </row>
        <row r="104">
          <cell r="B104" t="str">
            <v>Chlorobenzene</v>
          </cell>
          <cell r="C104" t="str">
            <v>108-90-7</v>
          </cell>
        </row>
        <row r="105">
          <cell r="B105" t="str">
            <v>Chlorobenzilate (Ethyl-4,4'-dichlorobenzilate)</v>
          </cell>
          <cell r="C105" t="str">
            <v>510-15-6</v>
          </cell>
          <cell r="D105" t="str">
            <v>NoRBC</v>
          </cell>
        </row>
        <row r="106">
          <cell r="B106" t="str">
            <v>1-Chloro-1,1-difluoroethane</v>
          </cell>
          <cell r="C106" t="str">
            <v>75-68-3</v>
          </cell>
        </row>
        <row r="107">
          <cell r="B107" t="str">
            <v>Chlorodifluoromethane (Freon 22)</v>
          </cell>
          <cell r="C107" t="str">
            <v>75-45-6</v>
          </cell>
        </row>
        <row r="108">
          <cell r="B108" t="str">
            <v>Chloroethane (Ethyl chloride)</v>
          </cell>
          <cell r="C108" t="str">
            <v>75-00-3</v>
          </cell>
        </row>
        <row r="109">
          <cell r="B109" t="str">
            <v>Chloroform</v>
          </cell>
          <cell r="C109" t="str">
            <v>67-66-3</v>
          </cell>
        </row>
        <row r="110">
          <cell r="B110" t="str">
            <v>Chloromethane (Methyl chloride)</v>
          </cell>
          <cell r="C110" t="str">
            <v>74-87-3</v>
          </cell>
        </row>
        <row r="111">
          <cell r="B111" t="str">
            <v>Chloromethyl methyl ether (technical grade)</v>
          </cell>
          <cell r="C111" t="str">
            <v>107-30-2</v>
          </cell>
          <cell r="D111" t="str">
            <v>NoRBC</v>
          </cell>
        </row>
        <row r="112">
          <cell r="B112" t="str">
            <v>3-Chloro-2-methyl-1-propene</v>
          </cell>
          <cell r="C112" t="str">
            <v>563-47-3</v>
          </cell>
          <cell r="D112" t="str">
            <v>NoRBC</v>
          </cell>
        </row>
        <row r="113">
          <cell r="B113" t="str">
            <v>2-Chlorophenol</v>
          </cell>
          <cell r="C113" t="str">
            <v>95-57-8</v>
          </cell>
          <cell r="D113" t="str">
            <v>NoRBC</v>
          </cell>
        </row>
        <row r="114">
          <cell r="B114" t="str">
            <v>4-Chloro-o-phenylenediamine</v>
          </cell>
          <cell r="C114" t="str">
            <v>95-83-0</v>
          </cell>
        </row>
        <row r="115">
          <cell r="B115" t="str">
            <v>Chloropicrin</v>
          </cell>
          <cell r="C115" t="str">
            <v>76-06-2</v>
          </cell>
        </row>
        <row r="116">
          <cell r="B116" t="str">
            <v>Chloroprene</v>
          </cell>
          <cell r="C116" t="str">
            <v>126-99-8</v>
          </cell>
        </row>
        <row r="117">
          <cell r="B117" t="str">
            <v>Chlorothalonil</v>
          </cell>
          <cell r="C117" t="str">
            <v>1897-45-6</v>
          </cell>
          <cell r="D117" t="str">
            <v>NoRBC</v>
          </cell>
        </row>
        <row r="118">
          <cell r="B118" t="str">
            <v>p-Chloro-o-toluidine</v>
          </cell>
          <cell r="C118" t="str">
            <v>95-69-2</v>
          </cell>
        </row>
        <row r="119">
          <cell r="B119" t="str">
            <v>Chlorozotocin</v>
          </cell>
          <cell r="C119" t="str">
            <v>54749-90-5</v>
          </cell>
          <cell r="D119" t="str">
            <v>NoRBC</v>
          </cell>
        </row>
        <row r="120">
          <cell r="B120" t="str">
            <v>Chromic(VI) Acid</v>
          </cell>
          <cell r="C120" t="str">
            <v>7738-94-5</v>
          </cell>
        </row>
        <row r="121">
          <cell r="B121" t="str">
            <v>Chromium VI, chromate, and dichromate particulate</v>
          </cell>
          <cell r="C121" t="str">
            <v>18540-29-9</v>
          </cell>
        </row>
        <row r="122">
          <cell r="B122" t="str">
            <v>Chromium trioxide</v>
          </cell>
          <cell r="C122" t="str">
            <v>1333-82-0</v>
          </cell>
          <cell r="D122" t="str">
            <v>NoRBC</v>
          </cell>
        </row>
        <row r="123">
          <cell r="B123" t="str">
            <v>C.I. Basic Red 9 Monohydrochloride</v>
          </cell>
          <cell r="C123" t="str">
            <v>569-61-9</v>
          </cell>
          <cell r="D123" t="str">
            <v>NoRBC</v>
          </cell>
        </row>
        <row r="124">
          <cell r="B124" t="str">
            <v>Cinnamyl anthranilate</v>
          </cell>
          <cell r="C124" t="str">
            <v>87-29-6</v>
          </cell>
          <cell r="D124" t="str">
            <v>NoRBC</v>
          </cell>
        </row>
        <row r="125">
          <cell r="B125" t="str">
            <v>Cobalt and compounds</v>
          </cell>
          <cell r="C125" t="str">
            <v>7440-48-4</v>
          </cell>
        </row>
        <row r="126">
          <cell r="B126" t="str">
            <v>Coke Oven Emissions</v>
          </cell>
          <cell r="C126" t="str">
            <v>148</v>
          </cell>
        </row>
        <row r="127">
          <cell r="B127" t="str">
            <v>Copper and compounds</v>
          </cell>
          <cell r="C127" t="str">
            <v>7440-50-8</v>
          </cell>
        </row>
        <row r="128">
          <cell r="B128" t="str">
            <v>Creosotes</v>
          </cell>
          <cell r="C128" t="str">
            <v>150</v>
          </cell>
          <cell r="D128" t="str">
            <v>NoRBC</v>
          </cell>
        </row>
        <row r="129">
          <cell r="B129" t="str">
            <v>p-Cresidine</v>
          </cell>
          <cell r="C129" t="str">
            <v>120-71-8</v>
          </cell>
        </row>
        <row r="130">
          <cell r="B130" t="str">
            <v>Cresols (mixture), including m-cresol, o-cresol, p-cresol</v>
          </cell>
          <cell r="C130" t="str">
            <v>1319-77-3</v>
          </cell>
        </row>
        <row r="131">
          <cell r="B131" t="str">
            <v>m-Cresol</v>
          </cell>
          <cell r="C131" t="str">
            <v>108-39-4</v>
          </cell>
          <cell r="D131" t="str">
            <v>NoRBC</v>
          </cell>
        </row>
        <row r="132">
          <cell r="B132" t="str">
            <v>o-Cresol</v>
          </cell>
          <cell r="C132" t="str">
            <v>95-48-7</v>
          </cell>
          <cell r="D132" t="str">
            <v>NoRBC</v>
          </cell>
        </row>
        <row r="133">
          <cell r="B133" t="str">
            <v>p-Cresol</v>
          </cell>
          <cell r="C133" t="str">
            <v>106-44-5</v>
          </cell>
          <cell r="D133" t="str">
            <v>NoRBC</v>
          </cell>
        </row>
        <row r="134">
          <cell r="B134" t="str">
            <v>Crotonaldehyde</v>
          </cell>
          <cell r="C134" t="str">
            <v>4170-30-3</v>
          </cell>
          <cell r="D134" t="str">
            <v>NoRBC</v>
          </cell>
        </row>
        <row r="135">
          <cell r="B135" t="str">
            <v>Cumene hydroperoxide</v>
          </cell>
          <cell r="C135" t="str">
            <v>80-15-9</v>
          </cell>
          <cell r="D135" t="str">
            <v>NoRBC</v>
          </cell>
        </row>
        <row r="136">
          <cell r="B136" t="str">
            <v>Cupferron</v>
          </cell>
          <cell r="C136" t="str">
            <v>135-20-6</v>
          </cell>
        </row>
        <row r="137">
          <cell r="B137" t="str">
            <v>Cyanide compounds</v>
          </cell>
          <cell r="C137" t="str">
            <v>57-12-5</v>
          </cell>
          <cell r="D137" t="str">
            <v>NoRBC</v>
          </cell>
        </row>
        <row r="138">
          <cell r="B138" t="str">
            <v>Cyanide, hydrogen</v>
          </cell>
          <cell r="C138" t="str">
            <v>74-90-8</v>
          </cell>
        </row>
        <row r="139">
          <cell r="B139" t="str">
            <v>Cyclohexane</v>
          </cell>
          <cell r="C139" t="str">
            <v>110-82-7</v>
          </cell>
        </row>
        <row r="140">
          <cell r="B140" t="str">
            <v>Cyclohexanol</v>
          </cell>
          <cell r="C140" t="str">
            <v>108-93-0</v>
          </cell>
          <cell r="D140" t="str">
            <v>NoRBC</v>
          </cell>
        </row>
        <row r="141">
          <cell r="B141" t="str">
            <v>Cycloheximide</v>
          </cell>
          <cell r="C141" t="str">
            <v>66-81-9</v>
          </cell>
          <cell r="D141" t="str">
            <v>NoRBC</v>
          </cell>
        </row>
        <row r="142">
          <cell r="B142" t="str">
            <v>Cyclophosphamide (anhydrous)</v>
          </cell>
          <cell r="C142" t="str">
            <v>50-18-0</v>
          </cell>
          <cell r="D142" t="str">
            <v>NoRBC</v>
          </cell>
        </row>
        <row r="143">
          <cell r="B143" t="str">
            <v>Cyclophosphamide (hydrated)</v>
          </cell>
          <cell r="C143" t="str">
            <v>6055-19-2</v>
          </cell>
          <cell r="D143" t="str">
            <v>NoRBC</v>
          </cell>
        </row>
        <row r="144">
          <cell r="B144" t="str">
            <v>D &amp; C Red No. 9</v>
          </cell>
          <cell r="C144" t="str">
            <v>5160-02-1</v>
          </cell>
          <cell r="D144" t="str">
            <v>NoRBC</v>
          </cell>
        </row>
        <row r="145">
          <cell r="B145" t="str">
            <v>Dacarbazine</v>
          </cell>
          <cell r="C145" t="str">
            <v>4342-03-4</v>
          </cell>
          <cell r="D145" t="str">
            <v>NoRBC</v>
          </cell>
        </row>
        <row r="146">
          <cell r="B146" t="str">
            <v>Dantron</v>
          </cell>
          <cell r="C146" t="str">
            <v>117-10-2</v>
          </cell>
          <cell r="D146" t="str">
            <v>NoRBC</v>
          </cell>
        </row>
        <row r="147">
          <cell r="B147" t="str">
            <v>4,4'-DDD (4,4'-dichlorodiphenyldichloroethane)</v>
          </cell>
          <cell r="C147" t="str">
            <v>72-54-8</v>
          </cell>
          <cell r="D147" t="str">
            <v>NoRBC</v>
          </cell>
        </row>
        <row r="148">
          <cell r="B148" t="str">
            <v>2,4'-DDD (2,4'-dichlorodiphenyldichloroethane)</v>
          </cell>
          <cell r="C148" t="str">
            <v>53-19-0</v>
          </cell>
          <cell r="D148" t="str">
            <v>NoRBC</v>
          </cell>
        </row>
        <row r="149">
          <cell r="B149" t="str">
            <v>DDE (1-chloro-4-[1-(4-chlorophenyl)ethyl]benzene)</v>
          </cell>
          <cell r="C149" t="str">
            <v>3547-04-4</v>
          </cell>
          <cell r="D149" t="str">
            <v>NoRBC</v>
          </cell>
        </row>
        <row r="150">
          <cell r="B150" t="str">
            <v>2,4'-DDE (2,4'-dichlorodiphenyldichloroethene)</v>
          </cell>
          <cell r="C150" t="str">
            <v>3424-82-6</v>
          </cell>
          <cell r="D150" t="str">
            <v>NoRBC</v>
          </cell>
        </row>
        <row r="151">
          <cell r="B151" t="str">
            <v>4,4'-DDE (4,4'-dichlorodiphenyldichloroethene)</v>
          </cell>
          <cell r="C151" t="str">
            <v>72-55-9</v>
          </cell>
          <cell r="D151" t="str">
            <v>NoRBC</v>
          </cell>
        </row>
        <row r="152">
          <cell r="B152" t="str">
            <v>2,4'-DDT (2,4'-dichlorodiphenyltrichloroethane)</v>
          </cell>
          <cell r="C152" t="str">
            <v>789-02-6</v>
          </cell>
          <cell r="D152" t="str">
            <v>NoRBC</v>
          </cell>
        </row>
        <row r="153">
          <cell r="B153" t="str">
            <v>DDT</v>
          </cell>
          <cell r="C153" t="str">
            <v>50-29-3</v>
          </cell>
        </row>
        <row r="154">
          <cell r="B154" t="str">
            <v>2,4-Diaminoanisole</v>
          </cell>
          <cell r="C154" t="str">
            <v>615-05-4</v>
          </cell>
        </row>
        <row r="155">
          <cell r="B155" t="str">
            <v>2,4-Diaminoanisole sulfate</v>
          </cell>
          <cell r="C155" t="str">
            <v>39156-41-7</v>
          </cell>
          <cell r="D155" t="str">
            <v>NoRBC</v>
          </cell>
        </row>
        <row r="156">
          <cell r="B156" t="str">
            <v>4,4'-Diaminodiphenyl ether</v>
          </cell>
          <cell r="C156" t="str">
            <v>101-80-4</v>
          </cell>
          <cell r="D156" t="str">
            <v>NoRBC</v>
          </cell>
        </row>
        <row r="157">
          <cell r="B157" t="str">
            <v>2,4-Diaminotoluene (2,4-Toluene diamine)</v>
          </cell>
          <cell r="C157" t="str">
            <v>95-80-7</v>
          </cell>
        </row>
        <row r="158">
          <cell r="B158" t="str">
            <v>Diazomethane</v>
          </cell>
          <cell r="C158" t="str">
            <v>334-88-3</v>
          </cell>
          <cell r="D158" t="str">
            <v>NoRBC</v>
          </cell>
        </row>
        <row r="159">
          <cell r="B159" t="str">
            <v>Diazinon</v>
          </cell>
          <cell r="C159" t="str">
            <v>333-41-5</v>
          </cell>
        </row>
        <row r="160">
          <cell r="B160" t="str">
            <v>Dibenzofuran</v>
          </cell>
          <cell r="C160" t="str">
            <v>132-64-9</v>
          </cell>
          <cell r="D160" t="str">
            <v>NoRBC</v>
          </cell>
        </row>
        <row r="161">
          <cell r="B161" t="str">
            <v>Dibromochloromethane</v>
          </cell>
          <cell r="C161" t="str">
            <v>124-48-1</v>
          </cell>
          <cell r="D161" t="str">
            <v>NoRBC</v>
          </cell>
        </row>
        <row r="162">
          <cell r="B162" t="str">
            <v>1,2-Dibromo-3-chloropropane (DBCP)</v>
          </cell>
          <cell r="C162" t="str">
            <v>96-12-8</v>
          </cell>
        </row>
        <row r="163">
          <cell r="B163" t="str">
            <v>2,3-Dibromo-1-propanol</v>
          </cell>
          <cell r="C163" t="str">
            <v>96-13-9</v>
          </cell>
          <cell r="D163" t="str">
            <v>NoRBC</v>
          </cell>
        </row>
        <row r="164">
          <cell r="B164" t="str">
            <v>Dibutyl phthalate</v>
          </cell>
          <cell r="C164" t="str">
            <v>84-74-2</v>
          </cell>
          <cell r="D164" t="str">
            <v>NoRBC</v>
          </cell>
        </row>
        <row r="165">
          <cell r="B165" t="str">
            <v>1,2-Dichlorobenzene</v>
          </cell>
          <cell r="C165" t="str">
            <v>95-50-1</v>
          </cell>
          <cell r="D165" t="str">
            <v>NoRBC</v>
          </cell>
        </row>
        <row r="166">
          <cell r="B166" t="str">
            <v>1,3-Dichlorobenzene</v>
          </cell>
          <cell r="C166" t="str">
            <v>541-73-1</v>
          </cell>
          <cell r="D166" t="str">
            <v>NoRBC</v>
          </cell>
        </row>
        <row r="167">
          <cell r="B167" t="str">
            <v>p-Dichlorobenzene (1,4-Dichlorobenzene)</v>
          </cell>
          <cell r="C167" t="str">
            <v>106-46-7</v>
          </cell>
        </row>
        <row r="168">
          <cell r="B168" t="str">
            <v>3,3'-Dichlorobenzidine</v>
          </cell>
          <cell r="C168" t="str">
            <v>91-94-1</v>
          </cell>
        </row>
        <row r="169">
          <cell r="B169" t="str">
            <v>Dichlorodifluoromethane (Freon 12)</v>
          </cell>
          <cell r="C169" t="str">
            <v>75-71-8</v>
          </cell>
          <cell r="D169" t="str">
            <v>NoRBC</v>
          </cell>
        </row>
        <row r="170">
          <cell r="B170" t="str">
            <v>Dichlorofluoromethane (Freon 21)</v>
          </cell>
          <cell r="C170" t="str">
            <v>75-43-4</v>
          </cell>
          <cell r="D170" t="str">
            <v>NoRBC</v>
          </cell>
        </row>
        <row r="171">
          <cell r="B171" t="str">
            <v>1,1-Dichloroethane (Ethylidene dichloride)</v>
          </cell>
          <cell r="C171" t="str">
            <v>75-34-3</v>
          </cell>
        </row>
        <row r="172">
          <cell r="B172" t="str">
            <v>trans-1,2-dichloroethene</v>
          </cell>
          <cell r="C172" t="str">
            <v>156-60-5</v>
          </cell>
        </row>
        <row r="173">
          <cell r="B173" t="str">
            <v>Dichloromethane (Methylene chloride)</v>
          </cell>
          <cell r="C173" t="str">
            <v>75-09-2</v>
          </cell>
        </row>
        <row r="174">
          <cell r="B174" t="str">
            <v>2,4-Dichlorophenol</v>
          </cell>
          <cell r="C174" t="str">
            <v>120-83-2</v>
          </cell>
          <cell r="D174" t="str">
            <v>NoRBC</v>
          </cell>
        </row>
        <row r="175">
          <cell r="B175" t="str">
            <v>Dichlorophenoxyacetic acid, salts and esters (2,4-D)</v>
          </cell>
          <cell r="C175" t="str">
            <v>94-75-7</v>
          </cell>
          <cell r="D175" t="str">
            <v>NoRBC</v>
          </cell>
        </row>
        <row r="176">
          <cell r="B176" t="str">
            <v>1,2-Dichloropropane (Propylene dichloride)</v>
          </cell>
          <cell r="C176" t="str">
            <v>78-87-5</v>
          </cell>
        </row>
        <row r="177">
          <cell r="B177" t="str">
            <v>1,3-Dichloropropene</v>
          </cell>
          <cell r="C177" t="str">
            <v>542-75-6</v>
          </cell>
        </row>
        <row r="178">
          <cell r="B178" t="str">
            <v>Dichlorovos (DDVP)</v>
          </cell>
          <cell r="C178" t="str">
            <v>62-73-7</v>
          </cell>
        </row>
        <row r="179">
          <cell r="B179" t="str">
            <v>Dicofol</v>
          </cell>
          <cell r="C179" t="str">
            <v>115-32-2</v>
          </cell>
          <cell r="D179" t="str">
            <v>NoRBC</v>
          </cell>
        </row>
        <row r="180">
          <cell r="B180" t="str">
            <v>Di-cyclohexyl phthalate (DCHP)</v>
          </cell>
          <cell r="C180" t="str">
            <v>84-61-7</v>
          </cell>
          <cell r="D180" t="str">
            <v>NoRBC</v>
          </cell>
        </row>
        <row r="181">
          <cell r="B181" t="str">
            <v>Dieldrin</v>
          </cell>
          <cell r="C181" t="str">
            <v>60-57-1</v>
          </cell>
        </row>
        <row r="182">
          <cell r="B182" t="str">
            <v>Diesel Particulate Matter</v>
          </cell>
          <cell r="C182" t="str">
            <v>200</v>
          </cell>
        </row>
        <row r="183">
          <cell r="B183" t="str">
            <v>Diethanolamine</v>
          </cell>
          <cell r="C183" t="str">
            <v>111-42-2</v>
          </cell>
        </row>
        <row r="184">
          <cell r="B184" t="str">
            <v>Diethylene glycol</v>
          </cell>
          <cell r="C184" t="str">
            <v>111-46-6</v>
          </cell>
          <cell r="D184" t="str">
            <v>NoRBC</v>
          </cell>
        </row>
        <row r="185">
          <cell r="B185" t="str">
            <v>Diethylene glycol dimethyl ether</v>
          </cell>
          <cell r="C185" t="str">
            <v>111-96-6</v>
          </cell>
          <cell r="D185" t="str">
            <v>NoRBC</v>
          </cell>
        </row>
        <row r="186">
          <cell r="B186" t="str">
            <v>Diethylene glycol monobutyl ether</v>
          </cell>
          <cell r="C186" t="str">
            <v>112-34-5</v>
          </cell>
        </row>
        <row r="187">
          <cell r="B187" t="str">
            <v>Diethylene glycol monoethyl ether</v>
          </cell>
          <cell r="C187" t="str">
            <v>111-90-0</v>
          </cell>
        </row>
        <row r="188">
          <cell r="B188" t="str">
            <v>Diethylene glycol monomethyl ether</v>
          </cell>
          <cell r="C188" t="str">
            <v>111-77-3</v>
          </cell>
          <cell r="D188" t="str">
            <v>NoRBC</v>
          </cell>
        </row>
        <row r="189">
          <cell r="B189" t="str">
            <v>Diethylphthalate</v>
          </cell>
          <cell r="C189" t="str">
            <v>84-66-2</v>
          </cell>
          <cell r="D189" t="str">
            <v>NoRBC</v>
          </cell>
        </row>
        <row r="190">
          <cell r="B190" t="str">
            <v>Diethyl sulfate</v>
          </cell>
          <cell r="C190" t="str">
            <v>64-67-5</v>
          </cell>
          <cell r="D190" t="str">
            <v>NoRBC</v>
          </cell>
        </row>
        <row r="191">
          <cell r="B191" t="str">
            <v>Diethyltoluamide, N,N- (DEET)</v>
          </cell>
          <cell r="C191" t="str">
            <v>134-62-3</v>
          </cell>
          <cell r="D191" t="str">
            <v>NoRBC</v>
          </cell>
        </row>
        <row r="192">
          <cell r="B192" t="str">
            <v>1,1-Difluoroethane</v>
          </cell>
          <cell r="C192" t="str">
            <v>75-37-6</v>
          </cell>
        </row>
        <row r="193">
          <cell r="B193" t="str">
            <v>Diglycidyl resorcinol ether</v>
          </cell>
          <cell r="C193" t="str">
            <v>101-90-6</v>
          </cell>
          <cell r="D193" t="str">
            <v>NoRBC</v>
          </cell>
        </row>
        <row r="194">
          <cell r="B194" t="str">
            <v>Dihydrosafrole</v>
          </cell>
          <cell r="C194" t="str">
            <v>94-58-6</v>
          </cell>
          <cell r="D194" t="str">
            <v>NoRBC</v>
          </cell>
        </row>
        <row r="195">
          <cell r="B195" t="str">
            <v>3,3'-Dimethoxybenzidine</v>
          </cell>
          <cell r="C195" t="str">
            <v>119-90-4</v>
          </cell>
          <cell r="D195" t="str">
            <v>NoRBC</v>
          </cell>
        </row>
        <row r="196">
          <cell r="B196" t="str">
            <v>4-Dimethylaminoazobenzene</v>
          </cell>
          <cell r="C196" t="str">
            <v>60-11-7</v>
          </cell>
        </row>
        <row r="197">
          <cell r="B197" t="str">
            <v>N,N-Dimethylaniline</v>
          </cell>
          <cell r="C197" t="str">
            <v>121-69-7</v>
          </cell>
          <cell r="D197" t="str">
            <v>NoRBC</v>
          </cell>
        </row>
        <row r="198">
          <cell r="B198" t="str">
            <v>3,3'-Dimethylbenzidine (o-Tolidine)</v>
          </cell>
          <cell r="C198" t="str">
            <v>119-93-7</v>
          </cell>
          <cell r="D198" t="str">
            <v>NoRBC</v>
          </cell>
        </row>
        <row r="199">
          <cell r="B199" t="str">
            <v>Dimethyl carbamoyl chloride</v>
          </cell>
          <cell r="C199" t="str">
            <v>79-44-7</v>
          </cell>
          <cell r="D199" t="str">
            <v>NoRBC</v>
          </cell>
        </row>
        <row r="200">
          <cell r="B200" t="str">
            <v>Dimethyl formamide</v>
          </cell>
          <cell r="C200" t="str">
            <v>68-12-2</v>
          </cell>
        </row>
        <row r="201">
          <cell r="B201" t="str">
            <v>1,1-Dimethylhydrazine</v>
          </cell>
          <cell r="C201" t="str">
            <v>57-14-7</v>
          </cell>
        </row>
        <row r="202">
          <cell r="B202" t="str">
            <v>Dimethyl phthalate</v>
          </cell>
          <cell r="C202" t="str">
            <v>131-11-3</v>
          </cell>
          <cell r="D202" t="str">
            <v>NoRBC</v>
          </cell>
        </row>
        <row r="203">
          <cell r="B203" t="str">
            <v>Dimethyl sulfate</v>
          </cell>
          <cell r="C203" t="str">
            <v>77-78-1</v>
          </cell>
          <cell r="D203" t="str">
            <v>NoRBC</v>
          </cell>
        </row>
        <row r="204">
          <cell r="B204" t="str">
            <v>Dimethylvinylchloride</v>
          </cell>
          <cell r="C204" t="str">
            <v>513-37-1</v>
          </cell>
          <cell r="D204" t="str">
            <v>NoRBC</v>
          </cell>
        </row>
        <row r="205">
          <cell r="B205" t="str">
            <v>4,6-Dinitro-o-cresol (and salts)</v>
          </cell>
          <cell r="C205" t="str">
            <v>534-52-1</v>
          </cell>
          <cell r="D205" t="str">
            <v>NoRBC</v>
          </cell>
        </row>
        <row r="206">
          <cell r="B206" t="str">
            <v>2,4-Dinitrophenol</v>
          </cell>
          <cell r="C206" t="str">
            <v>51-28-5</v>
          </cell>
          <cell r="D206" t="str">
            <v>NoRBC</v>
          </cell>
        </row>
        <row r="207">
          <cell r="B207" t="str">
            <v>2,4-Dinitrotoluene</v>
          </cell>
          <cell r="C207" t="str">
            <v>121-14-2</v>
          </cell>
        </row>
        <row r="208">
          <cell r="B208" t="str">
            <v>2,6-Dinitrotoluene</v>
          </cell>
          <cell r="C208" t="str">
            <v>606-20-2</v>
          </cell>
          <cell r="D208" t="str">
            <v>NoRBC</v>
          </cell>
        </row>
        <row r="209">
          <cell r="B209" t="str">
            <v>1,4-Dioxane</v>
          </cell>
          <cell r="C209" t="str">
            <v>123-91-1</v>
          </cell>
        </row>
        <row r="210">
          <cell r="B210" t="str">
            <v>Diphenylhydantoin</v>
          </cell>
          <cell r="C210" t="str">
            <v>630-93-3</v>
          </cell>
          <cell r="D210" t="str">
            <v>NoRBC</v>
          </cell>
        </row>
        <row r="211">
          <cell r="B211" t="str">
            <v>1,2-Diphenylhydrazine (Hydrazobenzene)</v>
          </cell>
          <cell r="C211" t="str">
            <v>122-66-7</v>
          </cell>
        </row>
        <row r="212">
          <cell r="B212" t="str">
            <v>Dipropylene glycol</v>
          </cell>
          <cell r="C212" t="str">
            <v>25265-71-8</v>
          </cell>
          <cell r="D212" t="str">
            <v>NoRBC</v>
          </cell>
        </row>
        <row r="213">
          <cell r="B213" t="str">
            <v>Dipropylene glycol monomethyl ether</v>
          </cell>
          <cell r="C213" t="str">
            <v>34590-94-8</v>
          </cell>
          <cell r="D213" t="str">
            <v>NoRBC</v>
          </cell>
        </row>
        <row r="214">
          <cell r="B214" t="str">
            <v>Direct Black 38</v>
          </cell>
          <cell r="C214" t="str">
            <v>1937-37-7</v>
          </cell>
        </row>
        <row r="215">
          <cell r="B215" t="str">
            <v>Direct Blue 6</v>
          </cell>
          <cell r="C215" t="str">
            <v>2602-46-2</v>
          </cell>
        </row>
        <row r="216">
          <cell r="B216" t="str">
            <v>Direct Brown 95 (technical grade)</v>
          </cell>
          <cell r="C216" t="str">
            <v>16071-86-6</v>
          </cell>
        </row>
        <row r="217">
          <cell r="B217" t="str">
            <v>Disperse Blue 1</v>
          </cell>
          <cell r="C217" t="str">
            <v>2475-45-8</v>
          </cell>
          <cell r="D217" t="str">
            <v>NoRBC</v>
          </cell>
        </row>
        <row r="218">
          <cell r="B218" t="str">
            <v>Disulfoton</v>
          </cell>
          <cell r="C218" t="str">
            <v>298-04-4</v>
          </cell>
        </row>
        <row r="219">
          <cell r="B219" t="str">
            <v>Epichlorohydrin</v>
          </cell>
          <cell r="C219" t="str">
            <v>106-89-8</v>
          </cell>
        </row>
        <row r="220">
          <cell r="B220" t="str">
            <v>1,2-Epoxybutane</v>
          </cell>
          <cell r="C220" t="str">
            <v>106-88-7</v>
          </cell>
        </row>
        <row r="221">
          <cell r="B221" t="str">
            <v>Epoxy resins</v>
          </cell>
          <cell r="C221" t="str">
            <v>227</v>
          </cell>
          <cell r="D221" t="str">
            <v>NoRBC</v>
          </cell>
        </row>
        <row r="222">
          <cell r="B222" t="str">
            <v>Erionite</v>
          </cell>
          <cell r="C222" t="str">
            <v>12510-42-8</v>
          </cell>
          <cell r="D222" t="str">
            <v>NoRBC</v>
          </cell>
        </row>
        <row r="223">
          <cell r="B223" t="str">
            <v>Ethyl acrylate</v>
          </cell>
          <cell r="C223" t="str">
            <v>140-88-5</v>
          </cell>
        </row>
        <row r="224">
          <cell r="B224" t="str">
            <v>Ethyl benzene</v>
          </cell>
          <cell r="C224" t="str">
            <v>100-41-4</v>
          </cell>
        </row>
        <row r="225">
          <cell r="B225" t="str">
            <v>Ethylene</v>
          </cell>
          <cell r="C225" t="str">
            <v>74-85-1</v>
          </cell>
          <cell r="D225" t="str">
            <v>NoRBC</v>
          </cell>
        </row>
        <row r="226">
          <cell r="B226" t="str">
            <v>Ethylene dibromide (EDB, 1,2-Dibromoethane)</v>
          </cell>
          <cell r="C226" t="str">
            <v>106-93-4</v>
          </cell>
        </row>
        <row r="227">
          <cell r="B227" t="str">
            <v>Ethylene dichloride (EDC, 1,2-Dichloroethane)</v>
          </cell>
          <cell r="C227" t="str">
            <v>107-06-2</v>
          </cell>
        </row>
        <row r="228">
          <cell r="B228" t="str">
            <v>Ethylene glycol</v>
          </cell>
          <cell r="C228" t="str">
            <v>107-21-1</v>
          </cell>
        </row>
        <row r="229">
          <cell r="B229" t="str">
            <v>Ethylene glycol diethyl ether</v>
          </cell>
          <cell r="C229" t="str">
            <v>629-14-1</v>
          </cell>
          <cell r="D229" t="str">
            <v>NoRBC</v>
          </cell>
        </row>
        <row r="230">
          <cell r="B230" t="str">
            <v>Ethylene glycol dimethyl ether</v>
          </cell>
          <cell r="C230" t="str">
            <v>110-71-4</v>
          </cell>
          <cell r="D230" t="str">
            <v>NoRBC</v>
          </cell>
        </row>
        <row r="231">
          <cell r="B231" t="str">
            <v>Ethylene glycol monobutyl ether</v>
          </cell>
          <cell r="C231" t="str">
            <v>111-76-2</v>
          </cell>
        </row>
        <row r="232">
          <cell r="B232" t="str">
            <v>Ethylene glycol monoethyl ether</v>
          </cell>
          <cell r="C232" t="str">
            <v>110-80-5</v>
          </cell>
        </row>
        <row r="233">
          <cell r="B233" t="str">
            <v>Ethylene glycol monoethyl ether acetate</v>
          </cell>
          <cell r="C233" t="str">
            <v>111-15-9</v>
          </cell>
        </row>
        <row r="234">
          <cell r="B234" t="str">
            <v>Ethylene glycol monomethyl ether</v>
          </cell>
          <cell r="C234" t="str">
            <v>109-86-4</v>
          </cell>
        </row>
        <row r="235">
          <cell r="B235" t="str">
            <v>Ethylene glycol monomethyl ether acetate</v>
          </cell>
          <cell r="C235" t="str">
            <v>110-49-6</v>
          </cell>
        </row>
        <row r="236">
          <cell r="B236" t="str">
            <v>Ethylene glycol monopropyl ether</v>
          </cell>
          <cell r="C236" t="str">
            <v>2807-30-9</v>
          </cell>
          <cell r="D236" t="str">
            <v>NoRBC</v>
          </cell>
        </row>
        <row r="237">
          <cell r="B237" t="str">
            <v>Ethyleneimine (Aziridine)</v>
          </cell>
          <cell r="C237" t="str">
            <v>151-56-4</v>
          </cell>
          <cell r="D237" t="str">
            <v>NoRBC</v>
          </cell>
        </row>
        <row r="238">
          <cell r="B238" t="str">
            <v>Ethylene oxide</v>
          </cell>
          <cell r="C238" t="str">
            <v>75-21-8</v>
          </cell>
        </row>
        <row r="239">
          <cell r="B239" t="str">
            <v>Ethylene thiourea</v>
          </cell>
          <cell r="C239" t="str">
            <v>96-45-7</v>
          </cell>
        </row>
        <row r="240">
          <cell r="B240" t="str">
            <v>Ferric Sulfate</v>
          </cell>
          <cell r="C240" t="str">
            <v>10028-22-5</v>
          </cell>
          <cell r="D240" t="str">
            <v>NoRBC</v>
          </cell>
        </row>
        <row r="241">
          <cell r="B241" t="str">
            <v>Fluorides</v>
          </cell>
          <cell r="C241" t="str">
            <v>239</v>
          </cell>
        </row>
        <row r="242">
          <cell r="B242" t="str">
            <v>Fluorine gas</v>
          </cell>
          <cell r="C242" t="str">
            <v>7782-41-4</v>
          </cell>
        </row>
        <row r="243">
          <cell r="B243" t="str">
            <v>Formaldehyde</v>
          </cell>
          <cell r="C243" t="str">
            <v>50-00-0</v>
          </cell>
        </row>
        <row r="244">
          <cell r="B244" t="str">
            <v>Furan</v>
          </cell>
          <cell r="C244" t="str">
            <v>110-00-9</v>
          </cell>
          <cell r="D244" t="str">
            <v>NoRBC</v>
          </cell>
        </row>
        <row r="245">
          <cell r="B245" t="str">
            <v>Furmecyclox</v>
          </cell>
          <cell r="C245" t="str">
            <v>60568-05-0</v>
          </cell>
          <cell r="D245" t="str">
            <v>NoRBC</v>
          </cell>
        </row>
        <row r="246">
          <cell r="B246" t="str">
            <v>Furylfuramide</v>
          </cell>
          <cell r="C246" t="str">
            <v>3688-53-7</v>
          </cell>
          <cell r="D246" t="str">
            <v>NoRBC</v>
          </cell>
        </row>
        <row r="247">
          <cell r="B247" t="str">
            <v>Glasswool fibers</v>
          </cell>
          <cell r="C247" t="str">
            <v>352</v>
          </cell>
          <cell r="D247" t="str">
            <v>NoRBC</v>
          </cell>
        </row>
        <row r="248">
          <cell r="B248" t="str">
            <v>Glutaraldehyde</v>
          </cell>
          <cell r="C248" t="str">
            <v>111-30-8</v>
          </cell>
        </row>
        <row r="249">
          <cell r="B249" t="str">
            <v>Glu-P-1</v>
          </cell>
          <cell r="C249" t="str">
            <v>67730-11-4</v>
          </cell>
          <cell r="D249" t="str">
            <v>NoRBC</v>
          </cell>
        </row>
        <row r="250">
          <cell r="B250" t="str">
            <v>Glu-P-2</v>
          </cell>
          <cell r="C250" t="str">
            <v>67730-10-3</v>
          </cell>
          <cell r="D250" t="str">
            <v>NoRBC</v>
          </cell>
        </row>
        <row r="251">
          <cell r="B251" t="str">
            <v>Gyromitrin</v>
          </cell>
          <cell r="C251" t="str">
            <v>16568-02-8</v>
          </cell>
          <cell r="D251" t="str">
            <v>NoRBC</v>
          </cell>
        </row>
        <row r="252">
          <cell r="B252" t="str">
            <v>HC Blue 1</v>
          </cell>
          <cell r="C252" t="str">
            <v>2784-94-3</v>
          </cell>
          <cell r="D252" t="str">
            <v>NoRBC</v>
          </cell>
        </row>
        <row r="253">
          <cell r="B253" t="str">
            <v>Heptachlor</v>
          </cell>
          <cell r="C253" t="str">
            <v>76-44-8</v>
          </cell>
        </row>
        <row r="254">
          <cell r="B254" t="str">
            <v>Heptachlor epoxide</v>
          </cell>
          <cell r="C254" t="str">
            <v>1024-57-3</v>
          </cell>
        </row>
        <row r="255">
          <cell r="B255" t="str">
            <v>Hexachlorobenzene</v>
          </cell>
          <cell r="C255" t="str">
            <v>118-74-1</v>
          </cell>
        </row>
        <row r="256">
          <cell r="B256" t="str">
            <v>Hexachlorobutadiene</v>
          </cell>
          <cell r="C256" t="str">
            <v>87-68-3</v>
          </cell>
        </row>
        <row r="257">
          <cell r="B257" t="str">
            <v>Hexachlorocyclohexanes (mixture) including but not limited to:</v>
          </cell>
          <cell r="C257" t="str">
            <v>608-73-1</v>
          </cell>
        </row>
        <row r="258">
          <cell r="B258" t="str">
            <v>Hexachlorocyclohexane, alpha-</v>
          </cell>
          <cell r="C258" t="str">
            <v>319-84-6</v>
          </cell>
        </row>
        <row r="259">
          <cell r="B259" t="str">
            <v>Hexachlorocyclohexane, beta-</v>
          </cell>
          <cell r="C259" t="str">
            <v>319-85-7</v>
          </cell>
        </row>
        <row r="260">
          <cell r="B260" t="str">
            <v>Hexachlorocyclohexane, gamma- (Lindane)</v>
          </cell>
          <cell r="C260" t="str">
            <v>58-89-9</v>
          </cell>
        </row>
        <row r="261">
          <cell r="B261" t="str">
            <v>Hexachlorocyclopentadiene</v>
          </cell>
          <cell r="C261" t="str">
            <v>77-47-4</v>
          </cell>
        </row>
        <row r="262">
          <cell r="B262" t="str">
            <v>Hexachloroethane</v>
          </cell>
          <cell r="C262" t="str">
            <v>67-72-1</v>
          </cell>
        </row>
        <row r="263">
          <cell r="B263" t="str">
            <v>Hexamethylphosphoramide</v>
          </cell>
          <cell r="C263" t="str">
            <v>680-31-9</v>
          </cell>
          <cell r="D263" t="str">
            <v>NoRBC</v>
          </cell>
        </row>
        <row r="264">
          <cell r="B264" t="str">
            <v>Hexamethylene-1,6-diisocyanate</v>
          </cell>
          <cell r="C264" t="str">
            <v>822-06-0</v>
          </cell>
        </row>
        <row r="265">
          <cell r="B265" t="str">
            <v>Hexane</v>
          </cell>
          <cell r="C265" t="str">
            <v>110-54-3</v>
          </cell>
        </row>
        <row r="266">
          <cell r="B266" t="str">
            <v>Hydrazine</v>
          </cell>
          <cell r="C266" t="str">
            <v>302-01-2</v>
          </cell>
        </row>
        <row r="267">
          <cell r="B267" t="str">
            <v>Hydrazine sulfate</v>
          </cell>
          <cell r="C267" t="str">
            <v>10034-93-2</v>
          </cell>
          <cell r="D267" t="str">
            <v>NoRBC</v>
          </cell>
        </row>
        <row r="268">
          <cell r="B268" t="str">
            <v>Hydrochloric acid</v>
          </cell>
          <cell r="C268" t="str">
            <v>7647-01-0</v>
          </cell>
        </row>
        <row r="269">
          <cell r="B269" t="str">
            <v>Hydrogen bromide</v>
          </cell>
          <cell r="C269" t="str">
            <v>10035-10-6</v>
          </cell>
          <cell r="D269" t="str">
            <v>NoRBC</v>
          </cell>
        </row>
        <row r="270">
          <cell r="B270" t="str">
            <v>Hydrogen fluoride</v>
          </cell>
          <cell r="C270" t="str">
            <v>7664-39-3</v>
          </cell>
        </row>
        <row r="271">
          <cell r="B271" t="str">
            <v>Hydrogen sulfide</v>
          </cell>
          <cell r="C271" t="str">
            <v>7783-06-4</v>
          </cell>
        </row>
        <row r="272">
          <cell r="B272" t="str">
            <v>Hydroquinone</v>
          </cell>
          <cell r="C272" t="str">
            <v>123-31-9</v>
          </cell>
          <cell r="D272" t="str">
            <v>NoRBC</v>
          </cell>
        </row>
        <row r="273">
          <cell r="B273" t="str">
            <v>Iodine-131</v>
          </cell>
          <cell r="C273" t="str">
            <v>24267-56-9</v>
          </cell>
          <cell r="D273" t="str">
            <v>NoRBC</v>
          </cell>
        </row>
        <row r="274">
          <cell r="B274" t="str">
            <v>Iron pentacarbonyl</v>
          </cell>
          <cell r="C274" t="str">
            <v>13463-40-6</v>
          </cell>
          <cell r="D274" t="str">
            <v>NoRBC</v>
          </cell>
        </row>
        <row r="275">
          <cell r="B275" t="str">
            <v>Isophorone</v>
          </cell>
          <cell r="C275" t="str">
            <v>78-59-1</v>
          </cell>
        </row>
        <row r="276">
          <cell r="B276" t="str">
            <v>Isoprene, except from vegetative emission sources</v>
          </cell>
          <cell r="C276" t="str">
            <v>78-79-5</v>
          </cell>
          <cell r="D276" t="str">
            <v>NoRBC</v>
          </cell>
        </row>
        <row r="277">
          <cell r="B277" t="str">
            <v>Isopropyl alcohol</v>
          </cell>
          <cell r="C277" t="str">
            <v>67-63-0</v>
          </cell>
        </row>
        <row r="278">
          <cell r="B278" t="str">
            <v>Isopropylbenzene (Cumene)</v>
          </cell>
          <cell r="C278" t="str">
            <v>98-82-8</v>
          </cell>
        </row>
        <row r="279">
          <cell r="B279" t="str">
            <v>4,4'-Isopropylidenediphenol</v>
          </cell>
          <cell r="C279" t="str">
            <v>80-05-7</v>
          </cell>
          <cell r="D279" t="str">
            <v>NoRBC</v>
          </cell>
        </row>
        <row r="280">
          <cell r="B280" t="str">
            <v>Lasiocarpine</v>
          </cell>
          <cell r="C280" t="str">
            <v>303-34-4</v>
          </cell>
          <cell r="D280" t="str">
            <v>NoRBC</v>
          </cell>
        </row>
        <row r="281">
          <cell r="B281" t="str">
            <v>Lead and compounds</v>
          </cell>
          <cell r="C281" t="str">
            <v>7439-92-1</v>
          </cell>
        </row>
        <row r="282">
          <cell r="B282" t="str">
            <v>Lead chromate oxide</v>
          </cell>
          <cell r="C282" t="str">
            <v>18454-12-1</v>
          </cell>
          <cell r="D282" t="str">
            <v>NoRBC</v>
          </cell>
        </row>
        <row r="283">
          <cell r="B283" t="str">
            <v>Maleic anhydride</v>
          </cell>
          <cell r="C283" t="str">
            <v>108-31-6</v>
          </cell>
        </row>
        <row r="284">
          <cell r="B284" t="str">
            <v>Manganese and compounds</v>
          </cell>
          <cell r="C284" t="str">
            <v>7439-96-5</v>
          </cell>
        </row>
        <row r="285">
          <cell r="B285" t="str">
            <v>Melphalan</v>
          </cell>
          <cell r="C285" t="str">
            <v>148-82-3</v>
          </cell>
          <cell r="D285" t="str">
            <v>NoRBC</v>
          </cell>
        </row>
        <row r="286">
          <cell r="B286" t="str">
            <v>Melphalan HCl</v>
          </cell>
          <cell r="C286" t="str">
            <v>3223-07-2</v>
          </cell>
          <cell r="D286" t="str">
            <v>NoRBC</v>
          </cell>
        </row>
        <row r="287">
          <cell r="B287" t="str">
            <v>Mercury and compounds</v>
          </cell>
          <cell r="C287" t="str">
            <v>7439-97-6</v>
          </cell>
        </row>
        <row r="288">
          <cell r="B288" t="str">
            <v>Diethylmercury</v>
          </cell>
          <cell r="C288" t="str">
            <v>627-44-1</v>
          </cell>
          <cell r="D288" t="str">
            <v>NoRBC</v>
          </cell>
        </row>
        <row r="289">
          <cell r="B289" t="str">
            <v>Dimethylmercury</v>
          </cell>
          <cell r="C289" t="str">
            <v>593-74-8</v>
          </cell>
          <cell r="D289" t="str">
            <v>NoRBC</v>
          </cell>
        </row>
        <row r="290">
          <cell r="B290" t="str">
            <v>Methylmercury</v>
          </cell>
          <cell r="C290" t="str">
            <v>22967-92-6</v>
          </cell>
          <cell r="D290" t="str">
            <v>NoRBC</v>
          </cell>
        </row>
        <row r="291">
          <cell r="B291" t="str">
            <v>Methanol</v>
          </cell>
          <cell r="C291" t="str">
            <v>67-56-1</v>
          </cell>
        </row>
        <row r="292">
          <cell r="B292" t="str">
            <v>Methoxychlor</v>
          </cell>
          <cell r="C292" t="str">
            <v>72-43-5</v>
          </cell>
          <cell r="D292" t="str">
            <v>NoRBC</v>
          </cell>
        </row>
        <row r="293">
          <cell r="B293" t="str">
            <v>Trans-2[(dimethylamino)-methylimino]-5-[2-(5-nitro-2-furyl)-vinyl]-1,3,4-oxadiazole</v>
          </cell>
          <cell r="C293" t="str">
            <v>55738-54-0</v>
          </cell>
          <cell r="D293" t="str">
            <v>NoRBC</v>
          </cell>
        </row>
        <row r="294">
          <cell r="B294" t="str">
            <v>4,4'-Methylene bis(2-chloroaniline) (MOCA)</v>
          </cell>
          <cell r="C294" t="str">
            <v>101-14-4</v>
          </cell>
        </row>
        <row r="295">
          <cell r="B295" t="str">
            <v>4,4'-Methylenedianiline (and its dichloride)</v>
          </cell>
          <cell r="C295" t="str">
            <v>101-77-9</v>
          </cell>
        </row>
        <row r="296">
          <cell r="B296" t="str">
            <v>4,4-Methylenedianiline dihydrochloride</v>
          </cell>
          <cell r="C296" t="str">
            <v>13552-44-8</v>
          </cell>
          <cell r="D296" t="str">
            <v>NoRBC</v>
          </cell>
        </row>
        <row r="297">
          <cell r="B297" t="str">
            <v>4,4-Methylene bis(2-methylaniline)</v>
          </cell>
          <cell r="C297" t="str">
            <v>838-88-0</v>
          </cell>
          <cell r="D297" t="str">
            <v>NoRBC</v>
          </cell>
        </row>
        <row r="298">
          <cell r="B298" t="str">
            <v>4,4'-Methylene bis(N,N'-dimethyl)aniline</v>
          </cell>
          <cell r="C298" t="str">
            <v>101-61-1</v>
          </cell>
          <cell r="D298" t="str">
            <v>NoRBC</v>
          </cell>
        </row>
        <row r="299">
          <cell r="B299" t="str">
            <v>Methylene diphenyl diisocyanate (MDI)</v>
          </cell>
          <cell r="C299" t="str">
            <v>101-68-8</v>
          </cell>
        </row>
        <row r="300">
          <cell r="B300" t="str">
            <v>Methyl hydrazine</v>
          </cell>
          <cell r="C300" t="str">
            <v>60-34-4</v>
          </cell>
          <cell r="D300" t="str">
            <v>NoRBC</v>
          </cell>
        </row>
        <row r="301">
          <cell r="B301" t="str">
            <v>1,2-Dimethylhydrazine</v>
          </cell>
          <cell r="C301" t="str">
            <v>540-73-8</v>
          </cell>
          <cell r="D301" t="str">
            <v>NoRBC</v>
          </cell>
        </row>
        <row r="302">
          <cell r="B302" t="str">
            <v>Methyl iodide (Iodomethane)</v>
          </cell>
          <cell r="C302" t="str">
            <v>74-88-4</v>
          </cell>
          <cell r="D302" t="str">
            <v>NoRBC</v>
          </cell>
        </row>
        <row r="303">
          <cell r="B303" t="str">
            <v>Methyl isobutyl ketone (MIBK, Hexone)</v>
          </cell>
          <cell r="C303" t="str">
            <v>108-10-1</v>
          </cell>
        </row>
        <row r="304">
          <cell r="B304" t="str">
            <v>Methyl isocyanate</v>
          </cell>
          <cell r="C304" t="str">
            <v>624-83-9</v>
          </cell>
        </row>
        <row r="305">
          <cell r="B305" t="str">
            <v>2-Methyllactonitrile (Acetone cyanohydrin)</v>
          </cell>
          <cell r="C305" t="str">
            <v>75-86-5</v>
          </cell>
          <cell r="D305" t="str">
            <v>NoRBC</v>
          </cell>
        </row>
        <row r="306">
          <cell r="B306" t="str">
            <v>Methyl methacrylate</v>
          </cell>
          <cell r="C306" t="str">
            <v>80-62-6</v>
          </cell>
        </row>
        <row r="307">
          <cell r="B307" t="str">
            <v>Methyl Methanesulfonate</v>
          </cell>
          <cell r="C307" t="str">
            <v>66-27-3</v>
          </cell>
          <cell r="D307" t="str">
            <v>NoRBC</v>
          </cell>
        </row>
        <row r="308">
          <cell r="B308" t="str">
            <v>2-Methyl-1-nitroanthraquinone</v>
          </cell>
          <cell r="C308" t="str">
            <v>129-15-7</v>
          </cell>
          <cell r="D308" t="str">
            <v>NoRBC</v>
          </cell>
        </row>
        <row r="309">
          <cell r="B309" t="str">
            <v>N-Methyl-N-nitro-N-nitrosoguanidine</v>
          </cell>
          <cell r="C309" t="str">
            <v>70-25-7</v>
          </cell>
          <cell r="D309" t="str">
            <v>NoRBC</v>
          </cell>
        </row>
        <row r="310">
          <cell r="B310" t="str">
            <v>1-Methylphenanthrene</v>
          </cell>
          <cell r="C310" t="str">
            <v>832-69-9</v>
          </cell>
          <cell r="D310" t="str">
            <v>NoRBC</v>
          </cell>
        </row>
        <row r="311">
          <cell r="B311" t="str">
            <v>1-Methylpyrene</v>
          </cell>
          <cell r="C311" t="str">
            <v>2381-21-7</v>
          </cell>
          <cell r="D311" t="str">
            <v>NoRBC</v>
          </cell>
        </row>
        <row r="312">
          <cell r="B312" t="str">
            <v>2-Methylpyridine</v>
          </cell>
          <cell r="C312" t="str">
            <v>109-06-8</v>
          </cell>
          <cell r="D312" t="str">
            <v>NoRBC</v>
          </cell>
        </row>
        <row r="313">
          <cell r="B313" t="str">
            <v>Methyl tert-butyl ether</v>
          </cell>
          <cell r="C313" t="str">
            <v>1634-04-4</v>
          </cell>
        </row>
        <row r="314">
          <cell r="B314" t="str">
            <v>Methylthiouracil</v>
          </cell>
          <cell r="C314" t="str">
            <v>56-04-2</v>
          </cell>
          <cell r="D314" t="str">
            <v>NoRBC</v>
          </cell>
        </row>
        <row r="315">
          <cell r="B315" t="str">
            <v>Michler's ketone</v>
          </cell>
          <cell r="C315" t="str">
            <v>90-94-8</v>
          </cell>
        </row>
        <row r="316">
          <cell r="B316" t="str">
            <v>Mineral fiber emissions from facilities manufacturing or processing glass, rock, or slag fibers (or other mineral derived fibers) of average diameter 1 micrometer or less.</v>
          </cell>
          <cell r="C316" t="str">
            <v>349</v>
          </cell>
          <cell r="D316" t="str">
            <v>NoRBC</v>
          </cell>
        </row>
        <row r="317">
          <cell r="B317" t="str">
            <v>Mineral fibers (fine mineral fibers which are man-made, and are airborne particles of a respirable size greater than 5 microns in length, less than or equal to 3.5 microns in diameter, with a length to diameter ratio of 3:1)</v>
          </cell>
          <cell r="C317" t="str">
            <v>350</v>
          </cell>
          <cell r="D317" t="str">
            <v>NoRBC</v>
          </cell>
        </row>
        <row r="318">
          <cell r="B318" t="str">
            <v>Mirex</v>
          </cell>
          <cell r="C318" t="str">
            <v>2385-85-5</v>
          </cell>
          <cell r="D318" t="str">
            <v>NoRBC</v>
          </cell>
        </row>
        <row r="319">
          <cell r="B319" t="str">
            <v>Mitomycin C</v>
          </cell>
          <cell r="C319" t="str">
            <v>50-07-7</v>
          </cell>
          <cell r="D319" t="str">
            <v>NoRBC</v>
          </cell>
        </row>
        <row r="320">
          <cell r="B320" t="str">
            <v>Molybdenum trioxide</v>
          </cell>
          <cell r="C320" t="str">
            <v>1313-27-5</v>
          </cell>
          <cell r="D320" t="str">
            <v>NoRBC</v>
          </cell>
        </row>
        <row r="321">
          <cell r="B321" t="str">
            <v>Monocrotaline</v>
          </cell>
          <cell r="C321" t="str">
            <v>315-22-0</v>
          </cell>
          <cell r="D321" t="str">
            <v>NoRBC</v>
          </cell>
        </row>
        <row r="322">
          <cell r="B322" t="str">
            <v>2-Naphthylamine</v>
          </cell>
          <cell r="C322" t="str">
            <v>91-59-8</v>
          </cell>
          <cell r="D322" t="str">
            <v>NoRBC</v>
          </cell>
        </row>
        <row r="323">
          <cell r="B323" t="str">
            <v>Naphthalene</v>
          </cell>
          <cell r="C323" t="str">
            <v>91-20-3</v>
          </cell>
        </row>
        <row r="324">
          <cell r="B324" t="str">
            <v>Nickel and compounds</v>
          </cell>
          <cell r="C324" t="str">
            <v>7440-02-0</v>
          </cell>
          <cell r="D324" t="str">
            <v>NoRBC</v>
          </cell>
        </row>
        <row r="325">
          <cell r="B325" t="str">
            <v>Nickel compounds, insoluble</v>
          </cell>
          <cell r="C325" t="str">
            <v>365</v>
          </cell>
        </row>
        <row r="326">
          <cell r="B326" t="str">
            <v>Nickel oxide</v>
          </cell>
          <cell r="C326" t="str">
            <v>1313-99-1</v>
          </cell>
          <cell r="D326" t="str">
            <v>NoRBC</v>
          </cell>
        </row>
        <row r="327">
          <cell r="B327" t="str">
            <v>Nickel subsulfide</v>
          </cell>
          <cell r="C327" t="str">
            <v>12035-72-2</v>
          </cell>
          <cell r="D327" t="str">
            <v>NoRBC</v>
          </cell>
        </row>
        <row r="328">
          <cell r="B328" t="str">
            <v>Nickel sulfide</v>
          </cell>
          <cell r="C328" t="str">
            <v>11113-75-0</v>
          </cell>
          <cell r="D328" t="str">
            <v>NoRBC</v>
          </cell>
        </row>
        <row r="329">
          <cell r="B329" t="str">
            <v>Nickel compounds, soluble</v>
          </cell>
          <cell r="C329" t="str">
            <v>368</v>
          </cell>
        </row>
        <row r="330">
          <cell r="B330" t="str">
            <v>Nickel acetate</v>
          </cell>
          <cell r="C330" t="str">
            <v>373-02-4</v>
          </cell>
          <cell r="D330" t="str">
            <v>NoRBC</v>
          </cell>
        </row>
        <row r="331">
          <cell r="B331" t="str">
            <v>Nickel carbonate</v>
          </cell>
          <cell r="C331" t="str">
            <v>3333-67-3</v>
          </cell>
          <cell r="D331" t="str">
            <v>NoRBC</v>
          </cell>
        </row>
        <row r="332">
          <cell r="B332" t="str">
            <v>Nickel carbonate hydroxide</v>
          </cell>
          <cell r="C332" t="str">
            <v>12607-70-4</v>
          </cell>
          <cell r="D332" t="str">
            <v>NoRBC</v>
          </cell>
        </row>
        <row r="333">
          <cell r="B333" t="str">
            <v>Nickel carbonyl</v>
          </cell>
          <cell r="C333" t="str">
            <v>13463-39-3</v>
          </cell>
          <cell r="D333" t="str">
            <v>NoRBC</v>
          </cell>
        </row>
        <row r="334">
          <cell r="B334" t="str">
            <v>Nickel chloride</v>
          </cell>
          <cell r="C334" t="str">
            <v>7718-54-9</v>
          </cell>
          <cell r="D334" t="str">
            <v>NoRBC</v>
          </cell>
        </row>
        <row r="335">
          <cell r="B335" t="str">
            <v>Nickel hydroxide</v>
          </cell>
          <cell r="C335" t="str">
            <v>12054-48-7</v>
          </cell>
          <cell r="D335" t="str">
            <v>NoRBC</v>
          </cell>
        </row>
        <row r="336">
          <cell r="B336" t="str">
            <v>Nickel sulfate</v>
          </cell>
          <cell r="C336" t="str">
            <v>7786-81-4</v>
          </cell>
          <cell r="D336" t="str">
            <v>NoRBC</v>
          </cell>
        </row>
        <row r="337">
          <cell r="B337" t="str">
            <v>Nickel sulfate hexahydrate</v>
          </cell>
          <cell r="C337" t="str">
            <v>10101-97-0</v>
          </cell>
          <cell r="D337" t="str">
            <v>NoRBC</v>
          </cell>
        </row>
        <row r="338">
          <cell r="B338" t="str">
            <v>Nickel nitrate hexahydrate</v>
          </cell>
          <cell r="C338" t="str">
            <v>13478-00-7</v>
          </cell>
          <cell r="D338" t="str">
            <v>NoRBC</v>
          </cell>
        </row>
        <row r="339">
          <cell r="B339" t="str">
            <v>Nickelocene</v>
          </cell>
          <cell r="C339" t="str">
            <v>1271-28-9</v>
          </cell>
          <cell r="D339" t="str">
            <v>NoRBC</v>
          </cell>
        </row>
        <row r="340">
          <cell r="B340" t="str">
            <v>Nifurthiazole</v>
          </cell>
          <cell r="C340" t="str">
            <v>3570-75-0</v>
          </cell>
          <cell r="D340" t="str">
            <v>NoRBC</v>
          </cell>
        </row>
        <row r="341">
          <cell r="B341" t="str">
            <v>Nitric acid</v>
          </cell>
          <cell r="C341" t="str">
            <v>7697-37-2</v>
          </cell>
        </row>
        <row r="342">
          <cell r="B342" t="str">
            <v>Nitrilotriacetic acid</v>
          </cell>
          <cell r="C342" t="str">
            <v>139-13-9</v>
          </cell>
          <cell r="D342" t="str">
            <v>NoRBC</v>
          </cell>
        </row>
        <row r="343">
          <cell r="B343" t="str">
            <v>Nitrilotriacetic acid, trisodium salt monohydrate</v>
          </cell>
          <cell r="C343" t="str">
            <v>18662-53-8</v>
          </cell>
          <cell r="D343" t="str">
            <v>NoRBC</v>
          </cell>
        </row>
        <row r="344">
          <cell r="B344" t="str">
            <v>5-Nitro-o-Anisidine</v>
          </cell>
          <cell r="C344" t="str">
            <v>99-59-2</v>
          </cell>
          <cell r="D344" t="str">
            <v>NoRBC</v>
          </cell>
        </row>
        <row r="345">
          <cell r="B345" t="str">
            <v>Nitrobenzene</v>
          </cell>
          <cell r="C345" t="str">
            <v>98-95-3</v>
          </cell>
        </row>
        <row r="346">
          <cell r="B346" t="str">
            <v>4-Nitrobiphenyl</v>
          </cell>
          <cell r="C346" t="str">
            <v>92-93-3</v>
          </cell>
          <cell r="D346" t="str">
            <v>NoRBC</v>
          </cell>
        </row>
        <row r="347">
          <cell r="B347" t="str">
            <v>Nitrofen</v>
          </cell>
          <cell r="C347" t="str">
            <v>1836-75-5</v>
          </cell>
          <cell r="D347" t="str">
            <v>NoRBC</v>
          </cell>
        </row>
        <row r="348">
          <cell r="B348" t="str">
            <v>Nitrofurazone</v>
          </cell>
          <cell r="C348" t="str">
            <v>59-87-0</v>
          </cell>
          <cell r="D348" t="str">
            <v>NoRBC</v>
          </cell>
        </row>
        <row r="349">
          <cell r="B349" t="str">
            <v>1-[(5-Nitrofurfurylidene)-amino]-2-imidazolidinone</v>
          </cell>
          <cell r="C349" t="str">
            <v>555-84-0</v>
          </cell>
          <cell r="D349" t="str">
            <v>NoRBC</v>
          </cell>
        </row>
        <row r="350">
          <cell r="B350" t="str">
            <v>N-[4-(5-nitro-2-furyl)-2-thiazolyl]-acetamide</v>
          </cell>
          <cell r="C350" t="str">
            <v>531-82-8</v>
          </cell>
          <cell r="D350" t="str">
            <v>NoRBC</v>
          </cell>
        </row>
        <row r="351">
          <cell r="B351" t="str">
            <v>Nitrogen mustard N-oxide</v>
          </cell>
          <cell r="C351" t="str">
            <v>302-70-5</v>
          </cell>
          <cell r="D351" t="str">
            <v>NoRBC</v>
          </cell>
        </row>
        <row r="352">
          <cell r="B352" t="str">
            <v>4-Nitrophenol</v>
          </cell>
          <cell r="C352" t="str">
            <v>100-02-7</v>
          </cell>
          <cell r="D352" t="str">
            <v>NoRBC</v>
          </cell>
        </row>
        <row r="353">
          <cell r="B353" t="str">
            <v>2-Nitropropane</v>
          </cell>
          <cell r="C353" t="str">
            <v>79-46-9</v>
          </cell>
        </row>
        <row r="354">
          <cell r="B354" t="str">
            <v>N-Nitrosodi-n-butylamine</v>
          </cell>
          <cell r="C354" t="str">
            <v>924-16-3</v>
          </cell>
        </row>
        <row r="355">
          <cell r="B355" t="str">
            <v>N-Nitrosodiethanolamine</v>
          </cell>
          <cell r="C355" t="str">
            <v>1116-54-7</v>
          </cell>
          <cell r="D355" t="str">
            <v>NoRBC</v>
          </cell>
        </row>
        <row r="356">
          <cell r="B356" t="str">
            <v>N-Nitrosodiethylamine</v>
          </cell>
          <cell r="C356" t="str">
            <v>55-18-5</v>
          </cell>
        </row>
        <row r="357">
          <cell r="B357" t="str">
            <v>N-Nitrosodimethylamine</v>
          </cell>
          <cell r="C357" t="str">
            <v>62-75-9</v>
          </cell>
        </row>
        <row r="358">
          <cell r="B358" t="str">
            <v>N-Nitrosodiphenylamine</v>
          </cell>
          <cell r="C358" t="str">
            <v>86-30-6</v>
          </cell>
        </row>
        <row r="359">
          <cell r="B359" t="str">
            <v>p-Nitrosodiphenylamine</v>
          </cell>
          <cell r="C359" t="str">
            <v>156-10-5</v>
          </cell>
        </row>
        <row r="360">
          <cell r="B360" t="str">
            <v>N-Nitrosodi-n-propylamine</v>
          </cell>
          <cell r="C360" t="str">
            <v>621-64-7</v>
          </cell>
        </row>
        <row r="361">
          <cell r="B361" t="str">
            <v>N-Nitrosomethylethylamine</v>
          </cell>
          <cell r="C361" t="str">
            <v>10595-95-6</v>
          </cell>
        </row>
        <row r="362">
          <cell r="B362" t="str">
            <v>N-Nitroso-N-ethylurea</v>
          </cell>
          <cell r="C362" t="str">
            <v>759-73-9</v>
          </cell>
          <cell r="D362" t="str">
            <v>NoRBC</v>
          </cell>
        </row>
        <row r="363">
          <cell r="B363" t="str">
            <v>N-Nitroso-N-methylurethane</v>
          </cell>
          <cell r="C363" t="str">
            <v>615-53-2</v>
          </cell>
          <cell r="D363" t="str">
            <v>NoRBC</v>
          </cell>
        </row>
        <row r="364">
          <cell r="B364" t="str">
            <v>N-Nitroso-N-methylurea</v>
          </cell>
          <cell r="C364" t="str">
            <v>684-93-5</v>
          </cell>
          <cell r="D364" t="str">
            <v>NoRBC</v>
          </cell>
        </row>
        <row r="365">
          <cell r="B365" t="str">
            <v>N-Nitrosomorpholine</v>
          </cell>
          <cell r="C365" t="str">
            <v>59-89-2</v>
          </cell>
        </row>
        <row r="366">
          <cell r="B366" t="str">
            <v>N-Nitrosonornicotine</v>
          </cell>
          <cell r="C366" t="str">
            <v>16543-55-8</v>
          </cell>
          <cell r="D366" t="str">
            <v>NoRBC</v>
          </cell>
        </row>
        <row r="367">
          <cell r="B367" t="str">
            <v>N-Nitrosopiperidine</v>
          </cell>
          <cell r="C367" t="str">
            <v>100-75-4</v>
          </cell>
        </row>
        <row r="368">
          <cell r="B368" t="str">
            <v>N-Nitrosopyrrolidine</v>
          </cell>
          <cell r="C368" t="str">
            <v>930-55-2</v>
          </cell>
        </row>
        <row r="369">
          <cell r="B369" t="str">
            <v>trans-Nonachlor</v>
          </cell>
          <cell r="C369" t="str">
            <v>39765-80-5</v>
          </cell>
          <cell r="D369" t="str">
            <v>NoRBC</v>
          </cell>
        </row>
        <row r="370">
          <cell r="B370" t="str">
            <v>Nonyphenol, 4- (&amp; ethoxylates)</v>
          </cell>
          <cell r="C370" t="str">
            <v>104-40-5</v>
          </cell>
          <cell r="D370" t="str">
            <v>NoRBC</v>
          </cell>
        </row>
        <row r="371">
          <cell r="B371" t="str">
            <v>Oleum (fuming sulfuric acid)</v>
          </cell>
          <cell r="C371" t="str">
            <v>8014-95-7</v>
          </cell>
        </row>
        <row r="372">
          <cell r="B372" t="str">
            <v>Parathion</v>
          </cell>
          <cell r="C372" t="str">
            <v>56-38-2</v>
          </cell>
        </row>
        <row r="373">
          <cell r="B373" t="str">
            <v>Pentachlorophenol</v>
          </cell>
          <cell r="C373" t="str">
            <v>87-86-5</v>
          </cell>
        </row>
        <row r="374">
          <cell r="B374" t="str">
            <v>Pentabromodiphenyl ether</v>
          </cell>
          <cell r="C374" t="str">
            <v>32534-81-9</v>
          </cell>
          <cell r="D374" t="str">
            <v>NoRBC</v>
          </cell>
        </row>
        <row r="375">
          <cell r="B375" t="str">
            <v>Pentachloronitrobenzene (Quintobenzene)</v>
          </cell>
          <cell r="C375" t="str">
            <v>82-68-8</v>
          </cell>
          <cell r="D375" t="str">
            <v>NoRBC</v>
          </cell>
        </row>
        <row r="376">
          <cell r="B376" t="str">
            <v>Peracetic acid</v>
          </cell>
          <cell r="C376" t="str">
            <v>79-21-0</v>
          </cell>
          <cell r="D376" t="str">
            <v>NoRBC</v>
          </cell>
        </row>
        <row r="377">
          <cell r="B377" t="str">
            <v>Perfluorinated compounds (PFCs)</v>
          </cell>
          <cell r="C377" t="str">
            <v>489</v>
          </cell>
          <cell r="D377" t="str">
            <v>NoRBC</v>
          </cell>
        </row>
        <row r="378">
          <cell r="B378" t="str">
            <v>Perfluorooctanoic acid (PFOA)</v>
          </cell>
          <cell r="C378" t="str">
            <v>335-67-1</v>
          </cell>
          <cell r="D378" t="str">
            <v>NoRBC</v>
          </cell>
        </row>
        <row r="379">
          <cell r="B379" t="str">
            <v>Perfluorooctanesulfonic acid (PFOS)</v>
          </cell>
          <cell r="C379" t="str">
            <v>1763-23-1</v>
          </cell>
          <cell r="D379" t="str">
            <v>NoRBC</v>
          </cell>
        </row>
        <row r="380">
          <cell r="B380" t="str">
            <v>Phenacetin</v>
          </cell>
          <cell r="C380" t="str">
            <v>62-44-2</v>
          </cell>
          <cell r="D380" t="str">
            <v>NoRBC</v>
          </cell>
        </row>
        <row r="381">
          <cell r="B381" t="str">
            <v>Phenazopyridine</v>
          </cell>
          <cell r="C381" t="str">
            <v>94-78-0</v>
          </cell>
          <cell r="D381" t="str">
            <v>NoRBC</v>
          </cell>
        </row>
        <row r="382">
          <cell r="B382" t="str">
            <v>Phenazopyridine hydrochloride</v>
          </cell>
          <cell r="C382" t="str">
            <v>136-40-3</v>
          </cell>
          <cell r="D382" t="str">
            <v>NoRBC</v>
          </cell>
        </row>
        <row r="383">
          <cell r="B383" t="str">
            <v>Phenesterin</v>
          </cell>
          <cell r="C383" t="str">
            <v>3546-10-9</v>
          </cell>
          <cell r="D383" t="str">
            <v>NoRBC</v>
          </cell>
        </row>
        <row r="384">
          <cell r="B384" t="str">
            <v>Phenobarbital</v>
          </cell>
          <cell r="C384" t="str">
            <v>50-06-6</v>
          </cell>
          <cell r="D384" t="str">
            <v>NoRBC</v>
          </cell>
        </row>
        <row r="385">
          <cell r="B385" t="str">
            <v>Phenol</v>
          </cell>
          <cell r="C385" t="str">
            <v>108-95-2</v>
          </cell>
        </row>
        <row r="386">
          <cell r="B386" t="str">
            <v>Phenoxybenzamine</v>
          </cell>
          <cell r="C386" t="str">
            <v>59-96-1</v>
          </cell>
          <cell r="D386" t="str">
            <v>NoRBC</v>
          </cell>
        </row>
        <row r="387">
          <cell r="B387" t="str">
            <v>Phenoxybenzamine hydrochloride</v>
          </cell>
          <cell r="C387" t="str">
            <v>63-92-3</v>
          </cell>
          <cell r="D387" t="str">
            <v>NoRBC</v>
          </cell>
        </row>
        <row r="388">
          <cell r="B388" t="str">
            <v>p-Phenylenediamine</v>
          </cell>
          <cell r="C388" t="str">
            <v>106-50-3</v>
          </cell>
          <cell r="D388" t="str">
            <v>NoRBC</v>
          </cell>
        </row>
        <row r="389">
          <cell r="B389" t="str">
            <v>o-Phenylphenate, sodium</v>
          </cell>
          <cell r="C389" t="str">
            <v>132-27-4</v>
          </cell>
          <cell r="D389" t="str">
            <v>NoRBC</v>
          </cell>
        </row>
        <row r="390">
          <cell r="B390" t="str">
            <v>2-Phenylphenol</v>
          </cell>
          <cell r="C390" t="str">
            <v>90-43-7</v>
          </cell>
          <cell r="D390" t="str">
            <v>NoRBC</v>
          </cell>
        </row>
        <row r="391">
          <cell r="B391" t="str">
            <v>Phosgene</v>
          </cell>
          <cell r="C391" t="str">
            <v>75-44-5</v>
          </cell>
        </row>
        <row r="392">
          <cell r="B392" t="str">
            <v>Phosphine</v>
          </cell>
          <cell r="C392" t="str">
            <v>7803-51-2</v>
          </cell>
        </row>
        <row r="393">
          <cell r="B393" t="str">
            <v>Phosphoric acid</v>
          </cell>
          <cell r="C393" t="str">
            <v>7664-38-2</v>
          </cell>
        </row>
        <row r="394">
          <cell r="B394" t="str">
            <v>Phosphorus and compounds</v>
          </cell>
          <cell r="C394" t="str">
            <v>7723-14-0</v>
          </cell>
          <cell r="D394" t="str">
            <v>NoRBC</v>
          </cell>
        </row>
        <row r="395">
          <cell r="B395" t="str">
            <v>Phosphorus oxychloride</v>
          </cell>
          <cell r="C395" t="str">
            <v>10025-87-3</v>
          </cell>
          <cell r="D395" t="str">
            <v>NoRBC</v>
          </cell>
        </row>
        <row r="396">
          <cell r="B396" t="str">
            <v>Phosphorus pentachloride</v>
          </cell>
          <cell r="C396" t="str">
            <v>10026-13-8</v>
          </cell>
          <cell r="D396" t="str">
            <v>NoRBC</v>
          </cell>
        </row>
        <row r="397">
          <cell r="B397" t="str">
            <v>Phosphorus pentoxide</v>
          </cell>
          <cell r="C397" t="str">
            <v>1314-56-3</v>
          </cell>
          <cell r="D397" t="str">
            <v>NoRBC</v>
          </cell>
        </row>
        <row r="398">
          <cell r="B398" t="str">
            <v>Phosphorus trichloride</v>
          </cell>
          <cell r="C398" t="str">
            <v>7719-12-2</v>
          </cell>
          <cell r="D398" t="str">
            <v>NoRBC</v>
          </cell>
        </row>
        <row r="399">
          <cell r="B399" t="str">
            <v>Phosphorus, white</v>
          </cell>
          <cell r="C399" t="str">
            <v>12185-10-3</v>
          </cell>
        </row>
        <row r="400">
          <cell r="B400" t="str">
            <v>Phthalates</v>
          </cell>
          <cell r="C400" t="str">
            <v>518</v>
          </cell>
          <cell r="D400" t="str">
            <v>NoRBC</v>
          </cell>
        </row>
        <row r="401">
          <cell r="B401" t="str">
            <v>Phthalic anhydride</v>
          </cell>
          <cell r="C401" t="str">
            <v>85-44-9</v>
          </cell>
        </row>
        <row r="402">
          <cell r="B402" t="str">
            <v>Polybrominated diphenyl ethers (PBDEs)</v>
          </cell>
          <cell r="C402" t="str">
            <v>447</v>
          </cell>
        </row>
        <row r="403">
          <cell r="B403" t="str">
            <v>PBDE-47 [2,2',4,4'-Tetrabromodiphenyl ether]</v>
          </cell>
          <cell r="C403" t="str">
            <v>5436-43-1</v>
          </cell>
          <cell r="D403" t="str">
            <v>NoRBC</v>
          </cell>
        </row>
        <row r="404">
          <cell r="B404" t="str">
            <v>PBDE-99 [2,2’,4,4’,5-Pentabromodiphenyl ether]</v>
          </cell>
          <cell r="C404" t="str">
            <v>60348-60-9</v>
          </cell>
          <cell r="D404" t="str">
            <v>NoRBC</v>
          </cell>
        </row>
        <row r="405">
          <cell r="B405" t="str">
            <v>PBDE-100 [2,2’,4,4’,6-Pentabromodiphenyl ether]</v>
          </cell>
          <cell r="C405" t="str">
            <v>189084-64-8</v>
          </cell>
          <cell r="D405" t="str">
            <v>NoRBC</v>
          </cell>
        </row>
        <row r="406">
          <cell r="B406" t="str">
            <v>PBDE-138 [2,2’,3,4,4’,5’-Hexabromodiphenyl ether]</v>
          </cell>
          <cell r="C406" t="str">
            <v>17026-54-3</v>
          </cell>
          <cell r="D406" t="str">
            <v>NoRBC</v>
          </cell>
        </row>
        <row r="407">
          <cell r="B407" t="str">
            <v>PBDE-153 [2,2',4,4',5,5'-hexabromodiphenyl ether]</v>
          </cell>
          <cell r="C407" t="str">
            <v>68631-49-2</v>
          </cell>
          <cell r="D407" t="str">
            <v>NoRBC</v>
          </cell>
        </row>
        <row r="408">
          <cell r="B408" t="str">
            <v>PBDE-154 [2,2’,4,4’,5,6’-Hexabromodiphenyl ether]</v>
          </cell>
          <cell r="C408" t="str">
            <v>17026-58-4</v>
          </cell>
          <cell r="D408" t="str">
            <v>NoRBC</v>
          </cell>
        </row>
        <row r="409">
          <cell r="B409" t="str">
            <v>PBDE-185 [2,2',3,4,4',5',6-Heptabromodiphenyl ether]</v>
          </cell>
          <cell r="C409" t="str">
            <v>68928-80-3</v>
          </cell>
          <cell r="D409" t="str">
            <v>NoRBC</v>
          </cell>
        </row>
        <row r="410">
          <cell r="B410" t="str">
            <v>PBDE-209 [Decabromodiphenyl ether]</v>
          </cell>
          <cell r="C410" t="str">
            <v>1163-19-5</v>
          </cell>
          <cell r="D410" t="str">
            <v>NoRBC</v>
          </cell>
        </row>
        <row r="411">
          <cell r="B411" t="str">
            <v>Polychlorinated biphenyls (PCBs)</v>
          </cell>
          <cell r="C411" t="str">
            <v>1336-36-3</v>
          </cell>
        </row>
        <row r="412">
          <cell r="B412" t="str">
            <v>Polychlorinated biphenyls (PCBs) TEQ</v>
          </cell>
          <cell r="C412" t="str">
            <v>645</v>
          </cell>
        </row>
        <row r="413">
          <cell r="B413" t="str">
            <v>PCB-8 [2,4'-dichlorobiphenyl]</v>
          </cell>
          <cell r="C413" t="str">
            <v>34883-43-7</v>
          </cell>
          <cell r="D413" t="str">
            <v>NoRBC</v>
          </cell>
        </row>
        <row r="414">
          <cell r="B414" t="str">
            <v>PCB 18 [2,2',5-trichlorobiphenyl]</v>
          </cell>
          <cell r="C414" t="str">
            <v>37680-65-2</v>
          </cell>
          <cell r="D414" t="str">
            <v>NoRBC</v>
          </cell>
        </row>
        <row r="415">
          <cell r="B415" t="str">
            <v>PCB-28 [2,4,4'-trichlorobiphenyl]</v>
          </cell>
          <cell r="C415" t="str">
            <v>7012-37-5</v>
          </cell>
          <cell r="D415" t="str">
            <v>NoRBC</v>
          </cell>
        </row>
        <row r="416">
          <cell r="B416" t="str">
            <v>PCB-44 [2,2',3,5'-tetrachlorobiphenyl]</v>
          </cell>
          <cell r="C416" t="str">
            <v>41464-39-5</v>
          </cell>
          <cell r="D416" t="str">
            <v>NoRBC</v>
          </cell>
        </row>
        <row r="417">
          <cell r="B417" t="str">
            <v>PCB-52 [2,2',5,5'-tetrachlorobiphenyl]</v>
          </cell>
          <cell r="C417" t="str">
            <v>35693-99-3</v>
          </cell>
          <cell r="D417" t="str">
            <v>NoRBC</v>
          </cell>
        </row>
        <row r="418">
          <cell r="B418" t="str">
            <v>PCB-66 [2,3',4,4'-tetrachlorobiphenyl]</v>
          </cell>
          <cell r="C418" t="str">
            <v>32598-10-0</v>
          </cell>
          <cell r="D418" t="str">
            <v>NoRBC</v>
          </cell>
        </row>
        <row r="419">
          <cell r="B419" t="str">
            <v>PCB 77 [3,3',4,4'-tetrachlorobiphenyl]</v>
          </cell>
          <cell r="C419" t="str">
            <v>32598-13-3</v>
          </cell>
        </row>
        <row r="420">
          <cell r="B420" t="str">
            <v>PCB 81 [3,4,4',5-tetrachlorobiphenyl]</v>
          </cell>
          <cell r="C420" t="str">
            <v>70362-50-4</v>
          </cell>
        </row>
        <row r="421">
          <cell r="B421" t="str">
            <v>PCB-101 [2,2',4,5,5'-pentachlorobiphenyl]</v>
          </cell>
          <cell r="C421" t="str">
            <v>37680-73-2</v>
          </cell>
          <cell r="D421" t="str">
            <v>NoRBC</v>
          </cell>
        </row>
        <row r="422">
          <cell r="B422" t="str">
            <v>PCB 105 [2,3,3',4,4'-pentachlorobiphenyl]</v>
          </cell>
          <cell r="C422" t="str">
            <v>32598-14-4</v>
          </cell>
        </row>
        <row r="423">
          <cell r="B423" t="str">
            <v>PCB 114 [2,3,4,4',5-pentachlorobiphenyl]</v>
          </cell>
          <cell r="C423" t="str">
            <v>74472-37-0</v>
          </cell>
        </row>
        <row r="424">
          <cell r="B424" t="str">
            <v>PCB 118 [2,3',4,4',5-pentachlorobiphenyl]</v>
          </cell>
          <cell r="C424" t="str">
            <v>31508-00-6</v>
          </cell>
        </row>
        <row r="425">
          <cell r="B425" t="str">
            <v>PCB 123 [2,3',4,4',5'-pentachlorobiphenyl]</v>
          </cell>
          <cell r="C425" t="str">
            <v>65510-44-3</v>
          </cell>
        </row>
        <row r="426">
          <cell r="B426" t="str">
            <v>PCB 126 [3,3',4,4',5-pentachlorobiphenyl]</v>
          </cell>
          <cell r="C426" t="str">
            <v>57465-28-8</v>
          </cell>
        </row>
        <row r="427">
          <cell r="B427" t="str">
            <v>PCB-128 [2,2',3,3',4,4'-hexachlorobiphenyl]</v>
          </cell>
          <cell r="C427" t="str">
            <v>38380-07-3</v>
          </cell>
          <cell r="D427" t="str">
            <v>NoRBC</v>
          </cell>
        </row>
        <row r="428">
          <cell r="B428" t="str">
            <v>PCB-138 [2,2',3,4,4',5'-hexachlorobiphenyl]</v>
          </cell>
          <cell r="C428" t="str">
            <v>35065-28-2</v>
          </cell>
          <cell r="D428" t="str">
            <v>NoRBC</v>
          </cell>
        </row>
        <row r="429">
          <cell r="B429" t="str">
            <v>PCB-153 [2,2',4,4',5,5'-hexachlorobiphenyl]</v>
          </cell>
          <cell r="C429" t="str">
            <v>35065-27-1</v>
          </cell>
          <cell r="D429" t="str">
            <v>NoRBC</v>
          </cell>
        </row>
        <row r="430">
          <cell r="B430" t="str">
            <v>PCB 156 [2,3,3',4,4',5-hexachlorobiphenyl]</v>
          </cell>
          <cell r="C430" t="str">
            <v>38380-08-4</v>
          </cell>
        </row>
        <row r="431">
          <cell r="B431" t="str">
            <v>PCB 157 [2,3,3',4,4',5'-hexachlorobiphenyl]</v>
          </cell>
          <cell r="C431" t="str">
            <v>69782-90-7</v>
          </cell>
        </row>
        <row r="432">
          <cell r="B432" t="str">
            <v>PCB 167 [2,3',4,4',5,5'-hexachlorobiphenyl]</v>
          </cell>
          <cell r="C432" t="str">
            <v>52663-72-6</v>
          </cell>
        </row>
        <row r="433">
          <cell r="B433" t="str">
            <v>PCB 169 [3,3',4,4',5,5'-hexachlorobiphenyl]</v>
          </cell>
          <cell r="C433" t="str">
            <v>32774-16-6</v>
          </cell>
        </row>
        <row r="434">
          <cell r="B434" t="str">
            <v>PCB-170 [2,2',3,3',4,4',5-heptachlorobiphenyl]</v>
          </cell>
          <cell r="C434" t="str">
            <v>35065-30-6</v>
          </cell>
          <cell r="D434" t="str">
            <v>NoRBC</v>
          </cell>
        </row>
        <row r="435">
          <cell r="B435" t="str">
            <v>PCB-180 [2,2',3,4,4',5,5'-heptachlorobiphenyl]</v>
          </cell>
          <cell r="C435" t="str">
            <v>35065-29-3</v>
          </cell>
          <cell r="D435" t="str">
            <v>NoRBC</v>
          </cell>
        </row>
        <row r="436">
          <cell r="B436" t="str">
            <v>PCB-187 [2,2',3,4',5,5',6-heptachlorobiphenyl]</v>
          </cell>
          <cell r="C436" t="str">
            <v>52663-68-0</v>
          </cell>
          <cell r="D436" t="str">
            <v>NoRBC</v>
          </cell>
        </row>
        <row r="437">
          <cell r="B437" t="str">
            <v>PCB 189 [2,3,3',4,4',5,5'-heptachlorobiphenyl]</v>
          </cell>
          <cell r="C437" t="str">
            <v>39635-31-9</v>
          </cell>
        </row>
        <row r="438">
          <cell r="B438" t="str">
            <v>PCB-195 [2,2',3,3',4,4',5,6-octachlorobiphenyl]</v>
          </cell>
          <cell r="C438" t="str">
            <v>52663-78-2</v>
          </cell>
          <cell r="D438" t="str">
            <v>NoRBC</v>
          </cell>
        </row>
        <row r="439">
          <cell r="B439" t="str">
            <v>PCB-206 [2,2',3,3',4,4',5,5',6-nonachlorobiphenyl]</v>
          </cell>
          <cell r="C439" t="str">
            <v>40186-72-9</v>
          </cell>
          <cell r="D439" t="str">
            <v>NoRBC</v>
          </cell>
        </row>
        <row r="440">
          <cell r="B440" t="str">
            <v>PCB-209 [2,2'3,3',4,4',5,5',6,6 '-decachlorobiphenyl]</v>
          </cell>
          <cell r="C440" t="str">
            <v>2051-24-3</v>
          </cell>
          <cell r="D440" t="str">
            <v>NoRBC</v>
          </cell>
        </row>
        <row r="441">
          <cell r="B441" t="str">
            <v>Polychlorinated dibenzo-p-dioxins (PCDDs) &amp; dibenzofurans (PCDFs) TEQ</v>
          </cell>
          <cell r="C441" t="str">
            <v>646</v>
          </cell>
        </row>
        <row r="442">
          <cell r="B442" t="str">
            <v>2,3,7,8-Tetrachlorodibenzo-p-dioxin (TCDD)</v>
          </cell>
          <cell r="C442" t="str">
            <v>1746-01-6</v>
          </cell>
        </row>
        <row r="443">
          <cell r="B443" t="str">
            <v>1,2,3,7,8-Pentachlorodibenzo-p-dioxin (PeCDD)</v>
          </cell>
          <cell r="C443" t="str">
            <v>40321-76-4</v>
          </cell>
        </row>
        <row r="444">
          <cell r="B444" t="str">
            <v>1,2,3,4,7,8-Hexachlorodibenzo-p-dioxin (HxCDD)</v>
          </cell>
          <cell r="C444" t="str">
            <v>39227-28-6</v>
          </cell>
        </row>
        <row r="445">
          <cell r="B445" t="str">
            <v>1,2,3,6,7,8-Hexachlorodibenzo-p-dioxin (HxCDD)</v>
          </cell>
          <cell r="C445" t="str">
            <v>57653-85-7</v>
          </cell>
        </row>
        <row r="446">
          <cell r="B446" t="str">
            <v>1,2,3,7,8,9-Hexachlorodibenzo-p-dioxin (HxCDD)</v>
          </cell>
          <cell r="C446" t="str">
            <v>19408-74-3</v>
          </cell>
        </row>
        <row r="447">
          <cell r="B447" t="str">
            <v>1,2,3,4,6,7,8-Heptachlorodibenzo-p-dioxin (HpCDD)</v>
          </cell>
          <cell r="C447" t="str">
            <v>35822-46-9</v>
          </cell>
        </row>
        <row r="448">
          <cell r="B448" t="str">
            <v>Octachlorodibenzo-p-dioxin (OCDD)</v>
          </cell>
          <cell r="C448" t="str">
            <v>3268-87-9</v>
          </cell>
        </row>
        <row r="449">
          <cell r="B449" t="str">
            <v>2,3,7,8-Tetrachlorodibenzofuran (TcDF)</v>
          </cell>
          <cell r="C449" t="str">
            <v>51207-31-9</v>
          </cell>
        </row>
        <row r="450">
          <cell r="B450" t="str">
            <v>1,2,3,7,8-Pentachlorodibenzofuran (PeCDF)</v>
          </cell>
          <cell r="C450" t="str">
            <v>57117-41-6</v>
          </cell>
        </row>
        <row r="451">
          <cell r="B451" t="str">
            <v>2,3,4,7,8-Pentachlorodibenzofuran (PeCDF)</v>
          </cell>
          <cell r="C451" t="str">
            <v>57117-31-4</v>
          </cell>
        </row>
        <row r="452">
          <cell r="B452" t="str">
            <v>1,2,3,4,7,8-Hexachlorodibenzofuran (HxCDF)</v>
          </cell>
          <cell r="C452" t="str">
            <v>70648-26-9</v>
          </cell>
        </row>
        <row r="453">
          <cell r="B453" t="str">
            <v>1,2,3,6,7,8-Hexachlorodibenzofuran (HxCDF)</v>
          </cell>
          <cell r="C453" t="str">
            <v>57117-44-9</v>
          </cell>
        </row>
        <row r="454">
          <cell r="B454" t="str">
            <v>1,2,3,7,8,9-Hexachlorodibenzofuran (HxCDF)</v>
          </cell>
          <cell r="C454" t="str">
            <v>72918-21-9</v>
          </cell>
        </row>
        <row r="455">
          <cell r="B455" t="str">
            <v>2,3,4,6,7,8-Hexachlorodibenzofuran (HxCDF)</v>
          </cell>
          <cell r="C455" t="str">
            <v>60851-34-5</v>
          </cell>
        </row>
        <row r="456">
          <cell r="B456" t="str">
            <v>1,2,3,4,6,7,8-Heptachlorodibenzofuran (HpCDF)</v>
          </cell>
          <cell r="C456" t="str">
            <v>67562-39-4</v>
          </cell>
        </row>
        <row r="457">
          <cell r="B457" t="str">
            <v>1,2,3,4,7,8,9-Heptachlorodibenzofuran (HpCDF)</v>
          </cell>
          <cell r="C457" t="str">
            <v>55673-89-7</v>
          </cell>
        </row>
        <row r="458">
          <cell r="B458" t="str">
            <v>Octachlorodibenzofuran (OCDF)</v>
          </cell>
          <cell r="C458" t="str">
            <v>39001-02-0</v>
          </cell>
        </row>
        <row r="459">
          <cell r="B459" t="str">
            <v>Polycyclic aromatic hydrocarbons (PAHs)</v>
          </cell>
          <cell r="C459" t="str">
            <v>401</v>
          </cell>
        </row>
        <row r="460">
          <cell r="B460" t="str">
            <v>Acenaphthene</v>
          </cell>
          <cell r="C460" t="str">
            <v>83-32-9</v>
          </cell>
          <cell r="D460" t="str">
            <v>NoRBC</v>
          </cell>
        </row>
        <row r="461">
          <cell r="B461" t="str">
            <v>Acenaphthylene</v>
          </cell>
          <cell r="C461" t="str">
            <v>208-96-8</v>
          </cell>
          <cell r="D461" t="str">
            <v>NoRBC</v>
          </cell>
        </row>
        <row r="462">
          <cell r="B462" t="str">
            <v>Anthracene</v>
          </cell>
          <cell r="C462" t="str">
            <v>120-12-7</v>
          </cell>
          <cell r="D462" t="str">
            <v>NoRBC</v>
          </cell>
        </row>
        <row r="463">
          <cell r="B463" t="str">
            <v>Anthanthrene</v>
          </cell>
          <cell r="C463" t="str">
            <v>191-26-4</v>
          </cell>
        </row>
        <row r="464">
          <cell r="B464" t="str">
            <v>Benz[a]anthracene</v>
          </cell>
          <cell r="C464" t="str">
            <v>56-55-3</v>
          </cell>
        </row>
        <row r="465">
          <cell r="B465" t="str">
            <v>Benzo[a]pyrene</v>
          </cell>
          <cell r="C465" t="str">
            <v>50-32-8</v>
          </cell>
        </row>
        <row r="466">
          <cell r="B466" t="str">
            <v>Benzo[b]fluoranthene</v>
          </cell>
          <cell r="C466" t="str">
            <v>205-99-2</v>
          </cell>
        </row>
        <row r="467">
          <cell r="B467" t="str">
            <v>Benzo[c]fluorene</v>
          </cell>
          <cell r="C467" t="str">
            <v>205-12-9</v>
          </cell>
        </row>
        <row r="468">
          <cell r="B468" t="str">
            <v>Benzo[e]pyrene</v>
          </cell>
          <cell r="C468" t="str">
            <v>192-97-2</v>
          </cell>
          <cell r="D468" t="str">
            <v>NoRBC</v>
          </cell>
        </row>
        <row r="469">
          <cell r="B469" t="str">
            <v>Benzo[g,h,i]perylene</v>
          </cell>
          <cell r="C469" t="str">
            <v>191-24-2</v>
          </cell>
        </row>
        <row r="470">
          <cell r="B470" t="str">
            <v>Benzo[j]fluoranthene</v>
          </cell>
          <cell r="C470" t="str">
            <v>205-82-3</v>
          </cell>
        </row>
        <row r="471">
          <cell r="B471" t="str">
            <v>Benzo[k]fluoranthene</v>
          </cell>
          <cell r="C471" t="str">
            <v>207-08-9</v>
          </cell>
        </row>
        <row r="472">
          <cell r="B472" t="str">
            <v>Carbazole</v>
          </cell>
          <cell r="C472" t="str">
            <v>86-74-8</v>
          </cell>
          <cell r="D472" t="str">
            <v>NoRBC</v>
          </cell>
        </row>
        <row r="473">
          <cell r="B473" t="str">
            <v>Chrysene</v>
          </cell>
          <cell r="C473" t="str">
            <v>218-01-9</v>
          </cell>
        </row>
        <row r="474">
          <cell r="B474" t="str">
            <v>Cyclopenta[c,d]pyrene</v>
          </cell>
          <cell r="C474" t="str">
            <v>27208-37-3</v>
          </cell>
        </row>
        <row r="475">
          <cell r="B475" t="str">
            <v>Dibenz[a,h]acridine</v>
          </cell>
          <cell r="C475" t="str">
            <v>226-36-8</v>
          </cell>
          <cell r="D475" t="str">
            <v>NoRBC</v>
          </cell>
        </row>
        <row r="476">
          <cell r="B476" t="str">
            <v>Dibenz[a,j]acridine</v>
          </cell>
          <cell r="C476" t="str">
            <v>224-42-0</v>
          </cell>
          <cell r="D476" t="str">
            <v>NoRBC</v>
          </cell>
        </row>
        <row r="477">
          <cell r="B477" t="str">
            <v>7H-Dibenzo[c,g]carbazole</v>
          </cell>
          <cell r="C477" t="str">
            <v>194-59-2</v>
          </cell>
          <cell r="D477" t="str">
            <v>NoRBC</v>
          </cell>
        </row>
        <row r="478">
          <cell r="B478" t="str">
            <v>Dibenz[a,h]anthracene</v>
          </cell>
          <cell r="C478" t="str">
            <v>53-70-3</v>
          </cell>
        </row>
        <row r="479">
          <cell r="B479" t="str">
            <v>Dibenzo[a,e]fluoranthene</v>
          </cell>
          <cell r="C479" t="str">
            <v>5385-75-1</v>
          </cell>
          <cell r="D479" t="str">
            <v>NoRBC</v>
          </cell>
        </row>
        <row r="480">
          <cell r="B480" t="str">
            <v>Dibenzo[a,e]pyrene</v>
          </cell>
          <cell r="C480" t="str">
            <v>192-65-4</v>
          </cell>
        </row>
        <row r="481">
          <cell r="B481" t="str">
            <v>Dibenzo[a,h]pyrene</v>
          </cell>
          <cell r="C481" t="str">
            <v>189-64-0</v>
          </cell>
        </row>
        <row r="482">
          <cell r="B482" t="str">
            <v>Dibenzo[a,i]pyrene</v>
          </cell>
          <cell r="C482" t="str">
            <v>189-55-9</v>
          </cell>
        </row>
        <row r="483">
          <cell r="B483" t="str">
            <v>Dibenzo[a,l]pyrene</v>
          </cell>
          <cell r="C483" t="str">
            <v>191-30-0</v>
          </cell>
        </row>
        <row r="484">
          <cell r="B484" t="str">
            <v>Fluoranthene</v>
          </cell>
          <cell r="C484" t="str">
            <v>206-44-0</v>
          </cell>
        </row>
        <row r="485">
          <cell r="B485" t="str">
            <v>Fluorene</v>
          </cell>
          <cell r="C485" t="str">
            <v>86-73-7</v>
          </cell>
          <cell r="D485" t="str">
            <v>NoRBC</v>
          </cell>
        </row>
        <row r="486">
          <cell r="B486" t="str">
            <v>Indeno[1,2,3-cd]pyrene</v>
          </cell>
          <cell r="C486" t="str">
            <v>193-39-5</v>
          </cell>
        </row>
        <row r="487">
          <cell r="B487" t="str">
            <v>2-Methyl naphthalene</v>
          </cell>
          <cell r="C487" t="str">
            <v>91-57-6</v>
          </cell>
          <cell r="D487" t="str">
            <v>NoRBC</v>
          </cell>
        </row>
        <row r="488">
          <cell r="B488" t="str">
            <v>Perylene</v>
          </cell>
          <cell r="C488" t="str">
            <v>198-55-0</v>
          </cell>
          <cell r="D488" t="str">
            <v>NoRBC</v>
          </cell>
        </row>
        <row r="489">
          <cell r="B489" t="str">
            <v>Phenanthrene</v>
          </cell>
          <cell r="C489" t="str">
            <v>85-01-8</v>
          </cell>
          <cell r="D489" t="str">
            <v>NoRBC</v>
          </cell>
        </row>
        <row r="490">
          <cell r="B490" t="str">
            <v>Pyrene</v>
          </cell>
          <cell r="C490" t="str">
            <v>129-00-0</v>
          </cell>
          <cell r="D490" t="str">
            <v>NoRBC</v>
          </cell>
        </row>
        <row r="491">
          <cell r="B491" t="str">
            <v>Polycyclic aromatic hydrocarbon derivatives [PAH-Derivatives]</v>
          </cell>
          <cell r="C491" t="str">
            <v>432</v>
          </cell>
          <cell r="D491" t="str">
            <v>NoRBC</v>
          </cell>
        </row>
        <row r="492">
          <cell r="B492" t="str">
            <v>2-Acetylaminofluorene</v>
          </cell>
          <cell r="C492" t="str">
            <v>53-96-3</v>
          </cell>
          <cell r="D492" t="str">
            <v>NoRBC</v>
          </cell>
        </row>
        <row r="493">
          <cell r="B493" t="str">
            <v>2-Aminoanthraquinone</v>
          </cell>
          <cell r="C493" t="str">
            <v>117-79-3</v>
          </cell>
          <cell r="D493" t="str">
            <v>NoRBC</v>
          </cell>
        </row>
        <row r="494">
          <cell r="B494" t="str">
            <v>Carbaryl</v>
          </cell>
          <cell r="C494" t="str">
            <v>63-25-2</v>
          </cell>
          <cell r="D494" t="str">
            <v>NoRBC</v>
          </cell>
        </row>
        <row r="495">
          <cell r="B495" t="str">
            <v>7,12-Dimethylbenz[a]anthracene</v>
          </cell>
          <cell r="C495" t="str">
            <v>57-97-6</v>
          </cell>
          <cell r="D495" t="str">
            <v>NoRBC</v>
          </cell>
        </row>
        <row r="496">
          <cell r="B496" t="str">
            <v>1,6-Dinitropyrene</v>
          </cell>
          <cell r="C496" t="str">
            <v>42397-64-8</v>
          </cell>
          <cell r="D496" t="str">
            <v>NoRBC</v>
          </cell>
        </row>
        <row r="497">
          <cell r="B497" t="str">
            <v>1,8-Dinitropyrene</v>
          </cell>
          <cell r="C497" t="str">
            <v>42397-65-9</v>
          </cell>
          <cell r="D497" t="str">
            <v>NoRBC</v>
          </cell>
        </row>
        <row r="498">
          <cell r="B498" t="str">
            <v>3-Methylcholanthrene</v>
          </cell>
          <cell r="C498" t="str">
            <v>56-49-5</v>
          </cell>
          <cell r="D498" t="str">
            <v>NoRBC</v>
          </cell>
        </row>
        <row r="499">
          <cell r="B499" t="str">
            <v>5-Methylchrysene</v>
          </cell>
          <cell r="C499" t="str">
            <v>3697-24-3</v>
          </cell>
        </row>
        <row r="500">
          <cell r="B500" t="str">
            <v>5-Nitroacenaphthene</v>
          </cell>
          <cell r="C500" t="str">
            <v>602-87-9</v>
          </cell>
          <cell r="D500" t="str">
            <v>NoRBC</v>
          </cell>
        </row>
        <row r="501">
          <cell r="B501" t="str">
            <v>6-Nitrochrysene</v>
          </cell>
          <cell r="C501" t="str">
            <v>7496-02-8</v>
          </cell>
        </row>
        <row r="502">
          <cell r="B502" t="str">
            <v>2-Nitrofluorene</v>
          </cell>
          <cell r="C502" t="str">
            <v>607-57-8</v>
          </cell>
          <cell r="D502" t="str">
            <v>NoRBC</v>
          </cell>
        </row>
        <row r="503">
          <cell r="B503" t="str">
            <v>1-Nitropyrene</v>
          </cell>
          <cell r="C503" t="str">
            <v>5522-43-0</v>
          </cell>
          <cell r="D503" t="str">
            <v>NoRBC</v>
          </cell>
        </row>
        <row r="504">
          <cell r="B504" t="str">
            <v>4-Nitropyrene</v>
          </cell>
          <cell r="C504" t="str">
            <v>57835-92-4</v>
          </cell>
          <cell r="D504" t="str">
            <v>NoRBC</v>
          </cell>
        </row>
        <row r="505">
          <cell r="B505" t="str">
            <v>Ponceau 3R</v>
          </cell>
          <cell r="C505" t="str">
            <v>3564-09-8</v>
          </cell>
          <cell r="D505" t="str">
            <v>NoRBC</v>
          </cell>
        </row>
        <row r="506">
          <cell r="B506" t="str">
            <v>Ponceau MX</v>
          </cell>
          <cell r="C506" t="str">
            <v>3761-53-3</v>
          </cell>
          <cell r="D506" t="str">
            <v>NoRBC</v>
          </cell>
        </row>
        <row r="507">
          <cell r="B507" t="str">
            <v>Potassium bromate</v>
          </cell>
          <cell r="C507" t="str">
            <v>7758-01-2</v>
          </cell>
        </row>
        <row r="508">
          <cell r="B508" t="str">
            <v>Procarbazine</v>
          </cell>
          <cell r="C508" t="str">
            <v>671-16-9</v>
          </cell>
          <cell r="D508" t="str">
            <v>NoRBC</v>
          </cell>
        </row>
        <row r="509">
          <cell r="B509" t="str">
            <v>Procarbazine hydrochloride</v>
          </cell>
          <cell r="C509" t="str">
            <v>366-70-1</v>
          </cell>
          <cell r="D509" t="str">
            <v>NoRBC</v>
          </cell>
        </row>
        <row r="510">
          <cell r="B510" t="str">
            <v>1,3-Propane sultone</v>
          </cell>
          <cell r="C510" t="str">
            <v>1120-71-4</v>
          </cell>
        </row>
        <row r="511">
          <cell r="B511" t="str">
            <v>beta-Propiolactone</v>
          </cell>
          <cell r="C511" t="str">
            <v>57-57-8</v>
          </cell>
          <cell r="D511" t="str">
            <v>NoRBC</v>
          </cell>
        </row>
        <row r="512">
          <cell r="B512" t="str">
            <v>Propionaldehyde</v>
          </cell>
          <cell r="C512" t="str">
            <v>123-38-6</v>
          </cell>
        </row>
        <row r="513">
          <cell r="B513" t="str">
            <v>Propoxur (Baygon)</v>
          </cell>
          <cell r="C513" t="str">
            <v>114-26-1</v>
          </cell>
          <cell r="D513" t="str">
            <v>NoRBC</v>
          </cell>
        </row>
        <row r="514">
          <cell r="B514" t="str">
            <v>Propylene</v>
          </cell>
          <cell r="C514" t="str">
            <v>115-07-1</v>
          </cell>
        </row>
        <row r="515">
          <cell r="B515" t="str">
            <v>Propylene glycol dinitrate</v>
          </cell>
          <cell r="C515" t="str">
            <v>6423-43-4</v>
          </cell>
        </row>
        <row r="516">
          <cell r="B516" t="str">
            <v>Propylene glycol monomethyl ether</v>
          </cell>
          <cell r="C516" t="str">
            <v>107-98-2</v>
          </cell>
        </row>
        <row r="517">
          <cell r="B517" t="str">
            <v>Propylene glycol monomethyl ether acetate</v>
          </cell>
          <cell r="C517" t="str">
            <v>108-65-6</v>
          </cell>
          <cell r="D517" t="str">
            <v>NoRBC</v>
          </cell>
        </row>
        <row r="518">
          <cell r="B518" t="str">
            <v>Propylene oxide</v>
          </cell>
          <cell r="C518" t="str">
            <v>75-56-9</v>
          </cell>
        </row>
        <row r="519">
          <cell r="B519" t="str">
            <v>1,2-Propyleneimine (2-Methylaziridine)</v>
          </cell>
          <cell r="C519" t="str">
            <v>75-55-8</v>
          </cell>
          <cell r="D519" t="str">
            <v>NoRBC</v>
          </cell>
        </row>
        <row r="520">
          <cell r="B520" t="str">
            <v>Propylthiouracil</v>
          </cell>
          <cell r="C520" t="str">
            <v>51-52-5</v>
          </cell>
          <cell r="D520" t="str">
            <v>NoRBC</v>
          </cell>
        </row>
        <row r="521">
          <cell r="B521" t="str">
            <v>Pyridine</v>
          </cell>
          <cell r="C521" t="str">
            <v>110-86-1</v>
          </cell>
          <cell r="D521" t="str">
            <v>NoRBC</v>
          </cell>
        </row>
        <row r="522">
          <cell r="B522" t="str">
            <v>Quinoline</v>
          </cell>
          <cell r="C522" t="str">
            <v>91-22-5</v>
          </cell>
          <cell r="D522" t="str">
            <v>NoRBC</v>
          </cell>
        </row>
        <row r="523">
          <cell r="B523" t="str">
            <v>Quinone</v>
          </cell>
          <cell r="C523" t="str">
            <v>106-51-4</v>
          </cell>
          <cell r="D523" t="str">
            <v>NoRBC</v>
          </cell>
        </row>
        <row r="524">
          <cell r="B524" t="str">
            <v>Radionuclides</v>
          </cell>
          <cell r="C524" t="str">
            <v>569</v>
          </cell>
          <cell r="D524" t="str">
            <v>NoRBC</v>
          </cell>
        </row>
        <row r="525">
          <cell r="B525" t="str">
            <v>Radon and its decay products</v>
          </cell>
          <cell r="C525" t="str">
            <v>571</v>
          </cell>
          <cell r="D525" t="str">
            <v>NoRBC</v>
          </cell>
        </row>
        <row r="526">
          <cell r="B526" t="str">
            <v>Refractory Ceramic Fibers</v>
          </cell>
          <cell r="C526" t="str">
            <v>572</v>
          </cell>
        </row>
        <row r="527">
          <cell r="B527" t="str">
            <v>Reserpine</v>
          </cell>
          <cell r="C527" t="str">
            <v>50-55-5</v>
          </cell>
          <cell r="D527" t="str">
            <v>NoRBC</v>
          </cell>
        </row>
        <row r="528">
          <cell r="B528" t="str">
            <v>Rockwool</v>
          </cell>
          <cell r="C528" t="str">
            <v>353</v>
          </cell>
          <cell r="D528" t="str">
            <v>NoRBC</v>
          </cell>
        </row>
        <row r="529">
          <cell r="B529" t="str">
            <v>Safrole</v>
          </cell>
          <cell r="C529" t="str">
            <v>94-59-7</v>
          </cell>
          <cell r="D529" t="str">
            <v>NoRBC</v>
          </cell>
        </row>
        <row r="530">
          <cell r="B530" t="str">
            <v>Selenide, hydrogen</v>
          </cell>
          <cell r="C530" t="str">
            <v>7783-07-5</v>
          </cell>
        </row>
        <row r="531">
          <cell r="B531" t="str">
            <v>Selenium and compounds</v>
          </cell>
          <cell r="C531" t="str">
            <v>7782-49-2</v>
          </cell>
        </row>
        <row r="532">
          <cell r="B532" t="str">
            <v>Selenium sulfide</v>
          </cell>
          <cell r="C532" t="str">
            <v>7446-34-6</v>
          </cell>
          <cell r="D532" t="str">
            <v>NoRBC</v>
          </cell>
        </row>
        <row r="533">
          <cell r="B533" t="str">
            <v>Silica, crystalline (respirable)</v>
          </cell>
          <cell r="C533" t="str">
            <v>7631-86-9</v>
          </cell>
        </row>
        <row r="534">
          <cell r="B534" t="str">
            <v>Silver and compounds</v>
          </cell>
          <cell r="C534" t="str">
            <v>7440-22-4</v>
          </cell>
          <cell r="D534" t="str">
            <v>NoRBC</v>
          </cell>
        </row>
        <row r="535">
          <cell r="B535" t="str">
            <v>Slagwool</v>
          </cell>
          <cell r="C535" t="str">
            <v>354</v>
          </cell>
          <cell r="D535" t="str">
            <v>NoRBC</v>
          </cell>
        </row>
        <row r="536">
          <cell r="B536" t="str">
            <v>Sodium hydroxide</v>
          </cell>
          <cell r="C536" t="str">
            <v>1310-73-2</v>
          </cell>
        </row>
        <row r="537">
          <cell r="B537" t="str">
            <v>Sterigmatocystin</v>
          </cell>
          <cell r="C537" t="str">
            <v>10048-13-2</v>
          </cell>
          <cell r="D537" t="str">
            <v>NoRBC</v>
          </cell>
        </row>
        <row r="538">
          <cell r="B538" t="str">
            <v>Streptozotocin</v>
          </cell>
          <cell r="C538" t="str">
            <v>18883-66-4</v>
          </cell>
          <cell r="D538" t="str">
            <v>NoRBC</v>
          </cell>
        </row>
        <row r="539">
          <cell r="B539" t="str">
            <v>Styrene</v>
          </cell>
          <cell r="C539" t="str">
            <v>100-42-5</v>
          </cell>
        </row>
        <row r="540">
          <cell r="B540" t="str">
            <v>Styrene oxide</v>
          </cell>
          <cell r="C540" t="str">
            <v>96-09-3</v>
          </cell>
          <cell r="D540" t="str">
            <v>NoRBC</v>
          </cell>
        </row>
        <row r="541">
          <cell r="B541" t="str">
            <v>Sulfallate</v>
          </cell>
          <cell r="C541" t="str">
            <v>95-06-7</v>
          </cell>
          <cell r="D541" t="str">
            <v>NoRBC</v>
          </cell>
        </row>
        <row r="542">
          <cell r="B542" t="str">
            <v>Sulfuric acid</v>
          </cell>
          <cell r="C542" t="str">
            <v>7664-93-9</v>
          </cell>
        </row>
        <row r="543">
          <cell r="B543" t="str">
            <v>Sulfur mustard</v>
          </cell>
          <cell r="C543" t="str">
            <v>505-60-2</v>
          </cell>
        </row>
        <row r="544">
          <cell r="B544" t="str">
            <v>Sulfur trioxide</v>
          </cell>
          <cell r="C544" t="str">
            <v>7446-71-9</v>
          </cell>
        </row>
        <row r="545">
          <cell r="B545" t="str">
            <v>Talc containing asbestiform fibers</v>
          </cell>
          <cell r="C545" t="str">
            <v>358</v>
          </cell>
          <cell r="D545" t="str">
            <v>NoRBC</v>
          </cell>
        </row>
        <row r="546">
          <cell r="B546" t="str">
            <v>Terephthalic acid</v>
          </cell>
          <cell r="C546" t="str">
            <v>100-21-0</v>
          </cell>
          <cell r="D546" t="str">
            <v>NoRBC</v>
          </cell>
        </row>
        <row r="547">
          <cell r="B547" t="str">
            <v>Tetrabromodiphenyl ether</v>
          </cell>
          <cell r="C547" t="str">
            <v>40088-47-9</v>
          </cell>
          <cell r="D547" t="str">
            <v>NoRBC</v>
          </cell>
        </row>
        <row r="548">
          <cell r="B548" t="str">
            <v>1,1,1,2-Tetrachloroethane</v>
          </cell>
          <cell r="C548" t="str">
            <v>630-20-6</v>
          </cell>
        </row>
        <row r="549">
          <cell r="B549" t="str">
            <v>1,1,2,2-Tetrachloroethane</v>
          </cell>
          <cell r="C549" t="str">
            <v>79-34-5</v>
          </cell>
        </row>
        <row r="550">
          <cell r="B550" t="str">
            <v>Tetrachloroethene (Perchloroethylene)</v>
          </cell>
          <cell r="C550" t="str">
            <v>127-18-4</v>
          </cell>
        </row>
        <row r="551">
          <cell r="B551" t="str">
            <v>2,3,4,6-Tetrachlorophenol</v>
          </cell>
          <cell r="C551" t="str">
            <v>58-90-2</v>
          </cell>
          <cell r="D551" t="str">
            <v>NoRBC</v>
          </cell>
        </row>
        <row r="552">
          <cell r="B552" t="str">
            <v>1,1,1,2-Tetrafluoroethane</v>
          </cell>
          <cell r="C552" t="str">
            <v>811-97-2</v>
          </cell>
        </row>
        <row r="553">
          <cell r="B553" t="str">
            <v>Thallium and compounds</v>
          </cell>
          <cell r="C553" t="str">
            <v>7440-28-0</v>
          </cell>
          <cell r="D553" t="str">
            <v>NoRBC</v>
          </cell>
        </row>
        <row r="554">
          <cell r="B554" t="str">
            <v>Thioacetamide</v>
          </cell>
          <cell r="C554" t="str">
            <v>62-55-5</v>
          </cell>
        </row>
        <row r="555">
          <cell r="B555" t="str">
            <v>4,4-Thiodianiline</v>
          </cell>
          <cell r="C555" t="str">
            <v>139-65-1</v>
          </cell>
          <cell r="D555" t="str">
            <v>NoRBC</v>
          </cell>
        </row>
        <row r="556">
          <cell r="B556" t="str">
            <v>Thiourea</v>
          </cell>
          <cell r="C556" t="str">
            <v>62-56-6</v>
          </cell>
          <cell r="D556" t="str">
            <v>NoRBC</v>
          </cell>
        </row>
        <row r="557">
          <cell r="B557" t="str">
            <v>Titanium tetrachloride</v>
          </cell>
          <cell r="C557" t="str">
            <v>7550-45-0</v>
          </cell>
        </row>
        <row r="558">
          <cell r="B558" t="str">
            <v>Toluene</v>
          </cell>
          <cell r="C558" t="str">
            <v>108-88-3</v>
          </cell>
        </row>
        <row r="559">
          <cell r="B559" t="str">
            <v>Toluene diisocyanates (2,4- and 2,6-)</v>
          </cell>
          <cell r="C559" t="str">
            <v>26471-62-5</v>
          </cell>
        </row>
        <row r="560">
          <cell r="B560" t="str">
            <v>Toluene-2,4-diisocyanate</v>
          </cell>
          <cell r="C560" t="str">
            <v>584-84-9</v>
          </cell>
          <cell r="D560" t="str">
            <v>NoRBC</v>
          </cell>
        </row>
        <row r="561">
          <cell r="B561" t="str">
            <v>Toluene-2,6-diisocyanate</v>
          </cell>
          <cell r="C561" t="str">
            <v>91-08-7</v>
          </cell>
          <cell r="D561" t="str">
            <v>NoRBC</v>
          </cell>
        </row>
        <row r="562">
          <cell r="B562" t="str">
            <v>o-Toluidine</v>
          </cell>
          <cell r="C562" t="str">
            <v>95-53-4</v>
          </cell>
          <cell r="D562" t="str">
            <v>NoRBC</v>
          </cell>
        </row>
        <row r="563">
          <cell r="B563" t="str">
            <v>o-Toluidine hydrochloride</v>
          </cell>
          <cell r="C563" t="str">
            <v>636-21-5</v>
          </cell>
          <cell r="D563" t="str">
            <v>NoRBC</v>
          </cell>
        </row>
        <row r="564">
          <cell r="B564" t="str">
            <v>Total Tetrachlorodibenzo-p-dioxin</v>
          </cell>
          <cell r="C564" t="str">
            <v>41903-57-5</v>
          </cell>
          <cell r="D564" t="str">
            <v>NoRBC</v>
          </cell>
        </row>
        <row r="565">
          <cell r="B565" t="str">
            <v>Total Pentachlorodibenzo-p-dioxin</v>
          </cell>
          <cell r="C565" t="str">
            <v>36088-22-9</v>
          </cell>
          <cell r="D565" t="str">
            <v>NoRBC</v>
          </cell>
        </row>
        <row r="566">
          <cell r="B566" t="str">
            <v>Total Hexachlorodibenzo-p-dioxin</v>
          </cell>
          <cell r="C566" t="str">
            <v>34465-46-8</v>
          </cell>
          <cell r="D566" t="str">
            <v>NoRBC</v>
          </cell>
        </row>
        <row r="567">
          <cell r="B567" t="str">
            <v>Total Heptachlorodibenzo-p-dioxin</v>
          </cell>
          <cell r="C567" t="str">
            <v>37871-00-4</v>
          </cell>
          <cell r="D567" t="str">
            <v>NoRBC</v>
          </cell>
        </row>
        <row r="568">
          <cell r="B568" t="str">
            <v>Total Tetrachlorodibenzofuran</v>
          </cell>
          <cell r="C568" t="str">
            <v>55722-27-5</v>
          </cell>
          <cell r="D568" t="str">
            <v>NoRBC</v>
          </cell>
        </row>
        <row r="569">
          <cell r="B569" t="str">
            <v>Total Pentachlorodibenzofuran</v>
          </cell>
          <cell r="C569" t="str">
            <v>30402-15-4</v>
          </cell>
          <cell r="D569" t="str">
            <v>NoRBC</v>
          </cell>
        </row>
        <row r="570">
          <cell r="B570" t="str">
            <v>Total Hexachlorodibenzofuran</v>
          </cell>
          <cell r="C570" t="str">
            <v>55684-94-1</v>
          </cell>
          <cell r="D570" t="str">
            <v>NoRBC</v>
          </cell>
        </row>
        <row r="571">
          <cell r="B571" t="str">
            <v>Total Heptachlorodibenzofuran</v>
          </cell>
          <cell r="C571" t="str">
            <v>38998-75-3</v>
          </cell>
          <cell r="D571" t="str">
            <v>NoRBC</v>
          </cell>
        </row>
        <row r="572">
          <cell r="B572" t="str">
            <v>Toxaphene (Polychlorinated camphenes)</v>
          </cell>
          <cell r="C572" t="str">
            <v>8001-35-2</v>
          </cell>
        </row>
        <row r="573">
          <cell r="B573" t="str">
            <v>Tributyl phosphate</v>
          </cell>
          <cell r="C573" t="str">
            <v>126-73-8</v>
          </cell>
          <cell r="D573" t="str">
            <v>NoRBC</v>
          </cell>
        </row>
        <row r="574">
          <cell r="B574" t="str">
            <v>1,2,4-Trichlorobenzene</v>
          </cell>
          <cell r="C574" t="str">
            <v>120-82-1</v>
          </cell>
          <cell r="D574" t="str">
            <v>NoRBC</v>
          </cell>
        </row>
        <row r="575">
          <cell r="B575" t="str">
            <v>1,1,1-Trichloroethane (Methyl chloroform)</v>
          </cell>
          <cell r="C575" t="str">
            <v>71-55-6</v>
          </cell>
        </row>
        <row r="576">
          <cell r="B576" t="str">
            <v>1,1,2-Trichloroethane (Vinyl trichloride)</v>
          </cell>
          <cell r="C576" t="str">
            <v>79-00-5</v>
          </cell>
        </row>
        <row r="577">
          <cell r="B577" t="str">
            <v>Trichloroethene (TCE, Trichloroethylene)</v>
          </cell>
          <cell r="C577" t="str">
            <v>79-01-6</v>
          </cell>
        </row>
        <row r="578">
          <cell r="B578" t="str">
            <v>Trichlorofluoromethane (Freon 11)</v>
          </cell>
          <cell r="C578" t="str">
            <v>75-69-4</v>
          </cell>
          <cell r="D578" t="str">
            <v>NoRBC</v>
          </cell>
        </row>
        <row r="579">
          <cell r="B579" t="str">
            <v>2,4,5-Trichlorophenol</v>
          </cell>
          <cell r="C579" t="str">
            <v>95-95-4</v>
          </cell>
          <cell r="D579" t="str">
            <v>NoRBC</v>
          </cell>
        </row>
        <row r="580">
          <cell r="B580" t="str">
            <v>2,4,6-Trichlorophenol</v>
          </cell>
          <cell r="C580" t="str">
            <v>88-06-2</v>
          </cell>
        </row>
        <row r="581">
          <cell r="B581" t="str">
            <v>1,2,3-Trichloropropane</v>
          </cell>
          <cell r="C581" t="str">
            <v>96-18-4</v>
          </cell>
        </row>
        <row r="582">
          <cell r="B582" t="str">
            <v>Triethyl phosphine</v>
          </cell>
          <cell r="C582" t="str">
            <v>78-40-0</v>
          </cell>
          <cell r="D582" t="str">
            <v>NoRBC</v>
          </cell>
        </row>
        <row r="583">
          <cell r="B583" t="str">
            <v>Triethylamine</v>
          </cell>
          <cell r="C583" t="str">
            <v>121-44-8</v>
          </cell>
        </row>
        <row r="584">
          <cell r="B584" t="str">
            <v>Triethylene glycol dimethyl ether</v>
          </cell>
          <cell r="C584" t="str">
            <v>112-49-2</v>
          </cell>
          <cell r="D584" t="str">
            <v>NoRBC</v>
          </cell>
        </row>
        <row r="585">
          <cell r="B585" t="str">
            <v>Trimethyl phosphate</v>
          </cell>
          <cell r="C585" t="str">
            <v>512-56-1</v>
          </cell>
          <cell r="D585" t="str">
            <v>NoRBC</v>
          </cell>
        </row>
        <row r="586">
          <cell r="B586" t="str">
            <v>Triorthocresyl phosphate</v>
          </cell>
          <cell r="C586" t="str">
            <v>78-30-8</v>
          </cell>
          <cell r="D586" t="str">
            <v>NoRBC</v>
          </cell>
        </row>
        <row r="587">
          <cell r="B587" t="str">
            <v>Triphenyl phosphate</v>
          </cell>
          <cell r="C587" t="str">
            <v>115-86-6</v>
          </cell>
          <cell r="D587" t="str">
            <v>NoRBC</v>
          </cell>
        </row>
        <row r="588">
          <cell r="B588" t="str">
            <v>Triphenyl phosphite</v>
          </cell>
          <cell r="C588" t="str">
            <v>101-02-0</v>
          </cell>
          <cell r="D588" t="str">
            <v>NoRBC</v>
          </cell>
        </row>
        <row r="589">
          <cell r="B589" t="str">
            <v>Trifluralin</v>
          </cell>
          <cell r="C589" t="str">
            <v>1582-09-8</v>
          </cell>
          <cell r="D589" t="str">
            <v>NoRBC</v>
          </cell>
        </row>
        <row r="590">
          <cell r="B590" t="str">
            <v>1,2,3-Trimethylbenzene</v>
          </cell>
          <cell r="C590" t="str">
            <v>526-73-8</v>
          </cell>
        </row>
        <row r="591">
          <cell r="B591" t="str">
            <v>1,2,4-Trimethylbenzene</v>
          </cell>
          <cell r="C591" t="str">
            <v>95-63-6</v>
          </cell>
        </row>
        <row r="592">
          <cell r="B592" t="str">
            <v>1,3,5-Trimethylbenzene</v>
          </cell>
          <cell r="C592" t="str">
            <v>108-67-8</v>
          </cell>
        </row>
        <row r="593">
          <cell r="B593" t="str">
            <v>2,2,4-Trimethylpentane</v>
          </cell>
          <cell r="C593" t="str">
            <v>540-84-1</v>
          </cell>
          <cell r="D593" t="str">
            <v>NoRBC</v>
          </cell>
        </row>
        <row r="594">
          <cell r="B594" t="str">
            <v>Tryptophan-P-1</v>
          </cell>
          <cell r="C594" t="str">
            <v>62450-06-0</v>
          </cell>
          <cell r="D594" t="str">
            <v>NoRBC</v>
          </cell>
        </row>
        <row r="595">
          <cell r="B595" t="str">
            <v>Tryptophan-P-2</v>
          </cell>
          <cell r="C595" t="str">
            <v>62450-07-1</v>
          </cell>
          <cell r="D595" t="str">
            <v>NoRBC</v>
          </cell>
        </row>
        <row r="596">
          <cell r="B596" t="str">
            <v>Urethane (Ethyl carbamate)</v>
          </cell>
          <cell r="C596" t="str">
            <v>51-79-6</v>
          </cell>
        </row>
        <row r="597">
          <cell r="B597" t="str">
            <v>Vanadium (fume or dust)</v>
          </cell>
          <cell r="C597" t="str">
            <v>7440-62-2</v>
          </cell>
        </row>
        <row r="598">
          <cell r="B598" t="str">
            <v>Vanadium pentoxide</v>
          </cell>
          <cell r="C598" t="str">
            <v>1314-62-1</v>
          </cell>
        </row>
        <row r="599">
          <cell r="B599" t="str">
            <v>Vinyl acetate</v>
          </cell>
          <cell r="C599" t="str">
            <v>108-05-4</v>
          </cell>
        </row>
        <row r="600">
          <cell r="B600" t="str">
            <v>Vinyl bromide</v>
          </cell>
          <cell r="C600" t="str">
            <v>593-60-2</v>
          </cell>
        </row>
        <row r="601">
          <cell r="B601" t="str">
            <v>Vinyl chloride</v>
          </cell>
          <cell r="C601" t="str">
            <v>75-01-4</v>
          </cell>
        </row>
        <row r="602">
          <cell r="B602" t="str">
            <v>4-Vinylcyclohexene</v>
          </cell>
          <cell r="C602" t="str">
            <v>100-40-3</v>
          </cell>
          <cell r="D602" t="str">
            <v>NoRBC</v>
          </cell>
        </row>
        <row r="603">
          <cell r="B603" t="str">
            <v>Vinyl fluoride</v>
          </cell>
          <cell r="C603" t="str">
            <v>75-02-5</v>
          </cell>
          <cell r="D603" t="str">
            <v>NoRBC</v>
          </cell>
        </row>
        <row r="604">
          <cell r="B604" t="str">
            <v>Vinylidene chloride</v>
          </cell>
          <cell r="C604" t="str">
            <v>75-35-4</v>
          </cell>
        </row>
        <row r="605">
          <cell r="B605" t="str">
            <v>Xylene (mixture), including m-xylene, o-xylene, p-xylene</v>
          </cell>
          <cell r="C605" t="str">
            <v>1330-20-7</v>
          </cell>
        </row>
        <row r="606">
          <cell r="B606" t="str">
            <v>m-Xylene</v>
          </cell>
          <cell r="C606" t="str">
            <v>108-38-3</v>
          </cell>
          <cell r="D606" t="str">
            <v>NoRBC</v>
          </cell>
        </row>
        <row r="607">
          <cell r="B607" t="str">
            <v>o-Xylene</v>
          </cell>
          <cell r="C607" t="str">
            <v>95-47-6</v>
          </cell>
          <cell r="D607" t="str">
            <v>NoRBC</v>
          </cell>
        </row>
        <row r="608">
          <cell r="B608" t="str">
            <v>p-Xylene</v>
          </cell>
          <cell r="C608" t="str">
            <v>106-42-3</v>
          </cell>
          <cell r="D608" t="str">
            <v>NoRBC</v>
          </cell>
        </row>
        <row r="609">
          <cell r="B609" t="str">
            <v>Zinc and compounds</v>
          </cell>
          <cell r="C609" t="str">
            <v>7440-66-6</v>
          </cell>
          <cell r="D609" t="str">
            <v>NoRBC</v>
          </cell>
        </row>
        <row r="610">
          <cell r="B610" t="str">
            <v>Zinc oxide</v>
          </cell>
          <cell r="C610" t="str">
            <v>1314-13-2</v>
          </cell>
          <cell r="D610" t="str">
            <v>NoRBC</v>
          </cell>
        </row>
      </sheetData>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D86BE-C1BE-4708-9591-7A0B7000192C}">
  <dimension ref="A1:P63"/>
  <sheetViews>
    <sheetView workbookViewId="0">
      <selection activeCell="A2" sqref="A2"/>
    </sheetView>
  </sheetViews>
  <sheetFormatPr defaultRowHeight="14.4" x14ac:dyDescent="0.25"/>
  <cols>
    <col min="1" max="1" width="17.44140625" style="47" customWidth="1"/>
    <col min="2" max="2" width="44.21875" style="36" customWidth="1"/>
    <col min="3" max="3" width="10.21875" style="40" customWidth="1"/>
    <col min="4" max="4" width="10.5546875" style="40" customWidth="1"/>
    <col min="5" max="5" width="9.88671875" style="40" customWidth="1"/>
    <col min="6" max="6" width="9.5546875" style="40" customWidth="1"/>
    <col min="7" max="7" width="10.33203125" style="40" customWidth="1"/>
    <col min="8" max="8" width="10" style="40" customWidth="1"/>
    <col min="9" max="12" width="8.88671875" style="36"/>
    <col min="13" max="13" width="4.77734375" style="36" customWidth="1"/>
    <col min="14" max="16384" width="8.88671875" style="36"/>
  </cols>
  <sheetData>
    <row r="1" spans="1:16" ht="15.6" x14ac:dyDescent="0.25">
      <c r="A1" s="31" t="s">
        <v>867</v>
      </c>
    </row>
    <row r="2" spans="1:16" x14ac:dyDescent="0.25">
      <c r="C2" s="193" t="s">
        <v>545</v>
      </c>
      <c r="D2" s="193"/>
      <c r="E2" s="193"/>
      <c r="F2" s="193"/>
      <c r="G2" s="193"/>
      <c r="H2" s="193"/>
    </row>
    <row r="3" spans="1:16" x14ac:dyDescent="0.25">
      <c r="C3" s="192" t="s">
        <v>546</v>
      </c>
      <c r="D3" s="192"/>
      <c r="E3" s="192"/>
      <c r="F3" s="192" t="s">
        <v>547</v>
      </c>
      <c r="G3" s="192"/>
      <c r="H3" s="192"/>
    </row>
    <row r="5" spans="1:16" s="39" customFormat="1" ht="41.4" customHeight="1" x14ac:dyDescent="0.3">
      <c r="A5" s="38" t="s">
        <v>548</v>
      </c>
      <c r="B5" s="39" t="s">
        <v>549</v>
      </c>
      <c r="C5" s="41" t="s">
        <v>550</v>
      </c>
      <c r="D5" s="41" t="s">
        <v>551</v>
      </c>
      <c r="E5" s="41" t="s">
        <v>552</v>
      </c>
      <c r="F5" s="41" t="s">
        <v>550</v>
      </c>
      <c r="G5" s="41" t="s">
        <v>551</v>
      </c>
      <c r="H5" s="41" t="s">
        <v>552</v>
      </c>
    </row>
    <row r="6" spans="1:16" x14ac:dyDescent="0.3">
      <c r="A6" s="37" t="s">
        <v>554</v>
      </c>
      <c r="B6" s="36" t="s">
        <v>573</v>
      </c>
      <c r="C6" s="55">
        <v>0.27339389999999997</v>
      </c>
      <c r="D6" s="55">
        <v>3.6504000000000003</v>
      </c>
      <c r="E6" s="55">
        <v>5.1245999999999992</v>
      </c>
      <c r="F6" s="55">
        <v>1.4039999999999999E-2</v>
      </c>
      <c r="G6" s="55">
        <v>1.4039999999999999E-2</v>
      </c>
      <c r="H6" s="55">
        <v>1.4039999999999999E-2</v>
      </c>
      <c r="J6" s="44"/>
      <c r="K6" s="45"/>
      <c r="L6" s="45"/>
      <c r="M6" s="47"/>
      <c r="P6" s="47"/>
    </row>
    <row r="7" spans="1:16" x14ac:dyDescent="0.3">
      <c r="A7" s="37" t="s">
        <v>555</v>
      </c>
      <c r="B7" s="36" t="s">
        <v>574</v>
      </c>
      <c r="C7" s="55">
        <v>3.4271599999999999E-2</v>
      </c>
      <c r="D7" s="55">
        <v>0.45760000000000001</v>
      </c>
      <c r="E7" s="55">
        <v>0.64240000000000008</v>
      </c>
      <c r="F7" s="55">
        <v>1.7600000000000001E-3</v>
      </c>
      <c r="G7" s="55">
        <v>1.7600000000000001E-3</v>
      </c>
      <c r="H7" s="55">
        <v>1.7600000000000001E-3</v>
      </c>
    </row>
    <row r="8" spans="1:16" x14ac:dyDescent="0.3">
      <c r="A8" s="37" t="s">
        <v>556</v>
      </c>
      <c r="B8" s="36" t="s">
        <v>575</v>
      </c>
      <c r="C8" s="55">
        <v>0.11527720000000001</v>
      </c>
      <c r="D8" s="55">
        <v>1.5392000000000001</v>
      </c>
      <c r="E8" s="55">
        <v>2.1608000000000001</v>
      </c>
      <c r="F8" s="55">
        <v>5.9199999999999999E-3</v>
      </c>
      <c r="G8" s="55">
        <v>5.9199999999999999E-3</v>
      </c>
      <c r="H8" s="55">
        <v>5.9199999999999999E-3</v>
      </c>
    </row>
    <row r="9" spans="1:16" x14ac:dyDescent="0.3">
      <c r="A9" s="37" t="s">
        <v>557</v>
      </c>
      <c r="B9" s="36" t="s">
        <v>576</v>
      </c>
      <c r="C9" s="55">
        <v>1.1605609999999999E-4</v>
      </c>
      <c r="D9" s="55">
        <v>1.5495999999999999E-3</v>
      </c>
      <c r="E9" s="55">
        <v>2.1753999999999996E-3</v>
      </c>
      <c r="F9" s="55">
        <v>5.9599999999999997E-6</v>
      </c>
      <c r="G9" s="55">
        <v>5.9599999999999997E-6</v>
      </c>
      <c r="H9" s="55">
        <v>5.9599999999999997E-6</v>
      </c>
    </row>
    <row r="10" spans="1:16" x14ac:dyDescent="0.3">
      <c r="A10" s="37" t="s">
        <v>558</v>
      </c>
      <c r="B10" s="36" t="s">
        <v>591</v>
      </c>
      <c r="C10" s="55">
        <v>3.1709685496992346E-3</v>
      </c>
      <c r="D10" s="55">
        <v>4.2339289917668568E-2</v>
      </c>
      <c r="E10" s="55">
        <v>5.9437849307496252E-2</v>
      </c>
      <c r="F10" s="55">
        <v>1.628434227602637E-4</v>
      </c>
      <c r="G10" s="55">
        <v>1.628434227602637E-4</v>
      </c>
      <c r="H10" s="55">
        <v>1.628434227602637E-4</v>
      </c>
    </row>
    <row r="11" spans="1:16" x14ac:dyDescent="0.3">
      <c r="A11" s="37" t="s">
        <v>560</v>
      </c>
      <c r="B11" s="36" t="s">
        <v>578</v>
      </c>
      <c r="C11" s="55">
        <v>3.1156000000000001E-3</v>
      </c>
      <c r="D11" s="55">
        <v>4.1599999999999998E-2</v>
      </c>
      <c r="E11" s="55">
        <v>5.8400000000000007E-2</v>
      </c>
      <c r="F11" s="55">
        <v>1.6000000000000001E-4</v>
      </c>
      <c r="G11" s="55">
        <v>1.6000000000000001E-4</v>
      </c>
      <c r="H11" s="55">
        <v>1.6000000000000001E-4</v>
      </c>
    </row>
    <row r="12" spans="1:16" x14ac:dyDescent="0.3">
      <c r="A12" s="37" t="s">
        <v>561</v>
      </c>
      <c r="B12" s="36" t="s">
        <v>579</v>
      </c>
      <c r="C12" s="55">
        <v>0.27339389999999997</v>
      </c>
      <c r="D12" s="55">
        <v>3.6504000000000003</v>
      </c>
      <c r="E12" s="55">
        <v>5.1245999999999992</v>
      </c>
      <c r="F12" s="55">
        <v>1.4039999999999999E-2</v>
      </c>
      <c r="G12" s="55">
        <v>1.4039999999999999E-2</v>
      </c>
      <c r="H12" s="55">
        <v>1.4039999999999999E-2</v>
      </c>
    </row>
    <row r="13" spans="1:16" x14ac:dyDescent="0.3">
      <c r="A13" s="37" t="s">
        <v>562</v>
      </c>
      <c r="B13" s="36" t="s">
        <v>580</v>
      </c>
      <c r="C13" s="55">
        <v>2.7261500000000001E-2</v>
      </c>
      <c r="D13" s="55">
        <v>0.36399999999999999</v>
      </c>
      <c r="E13" s="55">
        <v>0.51100000000000001</v>
      </c>
      <c r="F13" s="55">
        <v>1.4000000000000002E-3</v>
      </c>
      <c r="G13" s="55">
        <v>1.4000000000000002E-3</v>
      </c>
      <c r="H13" s="55">
        <v>1.4000000000000002E-3</v>
      </c>
    </row>
    <row r="14" spans="1:16" x14ac:dyDescent="0.3">
      <c r="A14" s="37" t="s">
        <v>563</v>
      </c>
      <c r="B14" s="36" t="s">
        <v>581</v>
      </c>
      <c r="C14" s="55">
        <v>1.4510907</v>
      </c>
      <c r="D14" s="55">
        <v>19.3752</v>
      </c>
      <c r="E14" s="55">
        <v>27.1998</v>
      </c>
      <c r="F14" s="55">
        <v>7.4520000000000003E-2</v>
      </c>
      <c r="G14" s="55">
        <v>7.4520000000000003E-2</v>
      </c>
      <c r="H14" s="55">
        <v>7.4520000000000003E-2</v>
      </c>
    </row>
    <row r="15" spans="1:16" x14ac:dyDescent="0.3">
      <c r="A15" s="37" t="s">
        <v>564</v>
      </c>
      <c r="B15" s="36" t="s">
        <v>582</v>
      </c>
      <c r="C15" s="55">
        <v>1.9628280000000001E-2</v>
      </c>
      <c r="D15" s="55">
        <v>0.26207999999999998</v>
      </c>
      <c r="E15" s="55">
        <v>0.36792000000000002</v>
      </c>
      <c r="F15" s="55">
        <v>1.008E-3</v>
      </c>
      <c r="G15" s="55">
        <v>1.008E-3</v>
      </c>
      <c r="H15" s="55">
        <v>1.008E-3</v>
      </c>
    </row>
    <row r="16" spans="1:16" x14ac:dyDescent="0.3">
      <c r="A16" s="37" t="s">
        <v>565</v>
      </c>
      <c r="B16" s="36" t="s">
        <v>583</v>
      </c>
      <c r="C16" s="55">
        <v>2.3360466436540463E-3</v>
      </c>
      <c r="D16" s="55">
        <v>3.1191276279371006E-2</v>
      </c>
      <c r="E16" s="55">
        <v>4.3787753238347764E-2</v>
      </c>
      <c r="F16" s="55">
        <v>1.1996644722835004E-4</v>
      </c>
      <c r="G16" s="55">
        <v>1.1996644722835004E-4</v>
      </c>
      <c r="H16" s="55">
        <v>1.1996644722835004E-4</v>
      </c>
    </row>
    <row r="17" spans="1:8" x14ac:dyDescent="0.3">
      <c r="A17" s="37" t="s">
        <v>566</v>
      </c>
      <c r="B17" s="36" t="s">
        <v>584</v>
      </c>
      <c r="C17" s="55">
        <v>1.6434790000000003E-4</v>
      </c>
      <c r="D17" s="55">
        <v>2.1944000000000004E-3</v>
      </c>
      <c r="E17" s="55">
        <v>3.0806000000000002E-3</v>
      </c>
      <c r="F17" s="55">
        <v>8.4400000000000005E-6</v>
      </c>
      <c r="G17" s="55">
        <v>8.4400000000000005E-6</v>
      </c>
      <c r="H17" s="55">
        <v>8.4400000000000005E-6</v>
      </c>
    </row>
    <row r="18" spans="1:8" x14ac:dyDescent="0.3">
      <c r="A18" s="37" t="s">
        <v>568</v>
      </c>
      <c r="B18" s="36" t="s">
        <v>586</v>
      </c>
      <c r="C18" s="55">
        <v>5.1000949245331496E-4</v>
      </c>
      <c r="D18" s="55">
        <v>6.8097300314731999E-3</v>
      </c>
      <c r="E18" s="55">
        <v>9.5598133134143001E-3</v>
      </c>
      <c r="F18" s="55">
        <v>2.619126935182E-5</v>
      </c>
      <c r="G18" s="55">
        <v>2.619126935182E-5</v>
      </c>
      <c r="H18" s="55">
        <v>2.619126935182E-5</v>
      </c>
    </row>
    <row r="19" spans="1:8" x14ac:dyDescent="0.3">
      <c r="A19" s="37" t="s">
        <v>567</v>
      </c>
      <c r="B19" s="36" t="s">
        <v>585</v>
      </c>
      <c r="C19" s="55">
        <v>6.1766770000000004E-5</v>
      </c>
      <c r="D19" s="55">
        <v>8.2472000000000003E-4</v>
      </c>
      <c r="E19" s="55">
        <v>1.15778E-3</v>
      </c>
      <c r="F19" s="55">
        <v>3.1720000000000003E-6</v>
      </c>
      <c r="G19" s="55">
        <v>3.1720000000000003E-6</v>
      </c>
      <c r="H19" s="55">
        <v>3.1720000000000003E-6</v>
      </c>
    </row>
    <row r="20" spans="1:8" x14ac:dyDescent="0.3">
      <c r="A20" s="37" t="s">
        <v>570</v>
      </c>
      <c r="B20" s="36" t="s">
        <v>588</v>
      </c>
      <c r="C20" s="55">
        <v>3.4271599999999999E-2</v>
      </c>
      <c r="D20" s="55">
        <v>0.45760000000000001</v>
      </c>
      <c r="E20" s="55">
        <v>0.64240000000000008</v>
      </c>
      <c r="F20" s="55">
        <v>1.7600000000000001E-3</v>
      </c>
      <c r="G20" s="55">
        <v>1.7600000000000001E-3</v>
      </c>
      <c r="H20" s="55">
        <v>1.7600000000000001E-3</v>
      </c>
    </row>
    <row r="21" spans="1:8" x14ac:dyDescent="0.3">
      <c r="A21" s="37" t="s">
        <v>590</v>
      </c>
      <c r="B21" s="36" t="s">
        <v>649</v>
      </c>
      <c r="C21" s="55">
        <v>1.24624E-2</v>
      </c>
      <c r="D21" s="55">
        <v>0.16639999999999999</v>
      </c>
      <c r="E21" s="55">
        <v>0.23360000000000003</v>
      </c>
      <c r="F21" s="55">
        <v>6.4000000000000005E-4</v>
      </c>
      <c r="G21" s="55">
        <v>6.4000000000000005E-4</v>
      </c>
      <c r="H21" s="55">
        <v>6.4000000000000005E-4</v>
      </c>
    </row>
    <row r="22" spans="1:8" x14ac:dyDescent="0.3">
      <c r="A22" s="37" t="s">
        <v>594</v>
      </c>
      <c r="B22" s="36" t="s">
        <v>595</v>
      </c>
      <c r="C22" s="55">
        <v>5.1394024526095726E-2</v>
      </c>
      <c r="D22" s="55">
        <v>0.68622140848811852</v>
      </c>
      <c r="E22" s="55">
        <v>0.9633492849929356</v>
      </c>
      <c r="F22" s="55">
        <v>2.6393131095696866E-3</v>
      </c>
      <c r="G22" s="55">
        <v>2.6393131095696866E-3</v>
      </c>
      <c r="H22" s="55">
        <v>2.6393131095696866E-3</v>
      </c>
    </row>
    <row r="23" spans="1:8" x14ac:dyDescent="0.3">
      <c r="A23" s="37" t="s">
        <v>598</v>
      </c>
      <c r="B23" s="36" t="s">
        <v>599</v>
      </c>
      <c r="C23" s="55">
        <v>1.9861950000000001E-4</v>
      </c>
      <c r="D23" s="55">
        <v>2.6520000000000003E-3</v>
      </c>
      <c r="E23" s="55">
        <v>3.7229999999999997E-3</v>
      </c>
      <c r="F23" s="55">
        <v>1.0200000000000001E-5</v>
      </c>
      <c r="G23" s="55">
        <v>1.0200000000000001E-5</v>
      </c>
      <c r="H23" s="55">
        <v>1.0200000000000001E-5</v>
      </c>
    </row>
    <row r="24" spans="1:8" x14ac:dyDescent="0.25">
      <c r="A24" s="47" t="s">
        <v>600</v>
      </c>
      <c r="B24" s="36" t="s">
        <v>601</v>
      </c>
      <c r="C24" s="55">
        <v>4.4815281116291844E-3</v>
      </c>
      <c r="D24" s="55">
        <v>5.9838095212406621E-2</v>
      </c>
      <c r="E24" s="55">
        <v>8.4003479817416987E-2</v>
      </c>
      <c r="F24" s="55">
        <v>2.3014652004771775E-4</v>
      </c>
      <c r="G24" s="55">
        <v>2.3014652004771775E-4</v>
      </c>
      <c r="H24" s="55">
        <v>2.3014652004771775E-4</v>
      </c>
    </row>
    <row r="25" spans="1:8" x14ac:dyDescent="0.25">
      <c r="A25" s="47" t="s">
        <v>650</v>
      </c>
      <c r="B25" s="36" t="s">
        <v>652</v>
      </c>
      <c r="C25" s="55">
        <v>0.21915955712339091</v>
      </c>
      <c r="D25" s="55">
        <v>2.9262541970513101</v>
      </c>
      <c r="E25" s="55">
        <v>4.1080106997066466</v>
      </c>
      <c r="F25" s="55">
        <v>1.1254823834812732E-2</v>
      </c>
      <c r="G25" s="55">
        <v>1.1254823834812732E-2</v>
      </c>
      <c r="H25" s="55">
        <v>1.1254823834812732E-2</v>
      </c>
    </row>
    <row r="26" spans="1:8" x14ac:dyDescent="0.25">
      <c r="A26" s="47" t="s">
        <v>651</v>
      </c>
      <c r="B26" s="36" t="s">
        <v>653</v>
      </c>
      <c r="C26" s="55">
        <v>2.23921724077943E-2</v>
      </c>
      <c r="D26" s="55">
        <v>0.29898394279247748</v>
      </c>
      <c r="E26" s="55">
        <v>0.41972745815097806</v>
      </c>
      <c r="F26" s="55">
        <v>1.149938241509529E-3</v>
      </c>
      <c r="G26" s="55">
        <v>1.149938241509529E-3</v>
      </c>
      <c r="H26" s="55">
        <v>1.149938241509529E-3</v>
      </c>
    </row>
    <row r="27" spans="1:8" x14ac:dyDescent="0.25">
      <c r="A27" s="47" t="s">
        <v>604</v>
      </c>
      <c r="B27" s="36" t="s">
        <v>605</v>
      </c>
      <c r="C27" s="55">
        <v>9.0352399999999983E-9</v>
      </c>
      <c r="D27" s="55">
        <v>1.2064E-7</v>
      </c>
      <c r="E27" s="55">
        <v>1.6936E-7</v>
      </c>
      <c r="F27" s="55">
        <v>4.6399999999999995E-10</v>
      </c>
      <c r="G27" s="55">
        <v>4.6399999999999995E-10</v>
      </c>
      <c r="H27" s="55">
        <v>4.6399999999999995E-10</v>
      </c>
    </row>
    <row r="28" spans="1:8" x14ac:dyDescent="0.25">
      <c r="A28" s="47" t="s">
        <v>606</v>
      </c>
      <c r="B28" s="36" t="s">
        <v>607</v>
      </c>
      <c r="C28" s="55">
        <v>8.9573499999999995E-9</v>
      </c>
      <c r="D28" s="55">
        <v>1.1959999999999999E-7</v>
      </c>
      <c r="E28" s="55">
        <v>1.6789999999999999E-7</v>
      </c>
      <c r="F28" s="55">
        <v>4.6000000000000001E-10</v>
      </c>
      <c r="G28" s="55">
        <v>4.6000000000000001E-10</v>
      </c>
      <c r="H28" s="55">
        <v>4.6000000000000001E-10</v>
      </c>
    </row>
    <row r="29" spans="1:8" x14ac:dyDescent="0.25">
      <c r="A29" s="47" t="s">
        <v>608</v>
      </c>
      <c r="B29" s="36" t="s">
        <v>609</v>
      </c>
      <c r="C29" s="55">
        <v>3.2558019999999999E-8</v>
      </c>
      <c r="D29" s="55">
        <v>4.3471999999999996E-7</v>
      </c>
      <c r="E29" s="55">
        <v>6.1028000000000009E-7</v>
      </c>
      <c r="F29" s="55">
        <v>1.672E-9</v>
      </c>
      <c r="G29" s="55">
        <v>1.672E-9</v>
      </c>
      <c r="H29" s="55">
        <v>1.672E-9</v>
      </c>
    </row>
    <row r="30" spans="1:8" x14ac:dyDescent="0.25">
      <c r="A30" s="47" t="s">
        <v>610</v>
      </c>
      <c r="B30" s="36" t="s">
        <v>611</v>
      </c>
      <c r="C30" s="55">
        <v>1.199506E-8</v>
      </c>
      <c r="D30" s="55">
        <v>1.6016E-7</v>
      </c>
      <c r="E30" s="55">
        <v>2.2483999999999999E-7</v>
      </c>
      <c r="F30" s="55">
        <v>6.1600000000000004E-10</v>
      </c>
      <c r="G30" s="55">
        <v>6.1600000000000004E-10</v>
      </c>
      <c r="H30" s="55">
        <v>6.1600000000000004E-10</v>
      </c>
    </row>
    <row r="31" spans="1:8" x14ac:dyDescent="0.25">
      <c r="A31" s="47" t="s">
        <v>612</v>
      </c>
      <c r="B31" s="36" t="s">
        <v>613</v>
      </c>
      <c r="C31" s="55">
        <v>2.0562960000000003E-7</v>
      </c>
      <c r="D31" s="55">
        <v>2.7456E-6</v>
      </c>
      <c r="E31" s="55">
        <v>3.8543999999999999E-6</v>
      </c>
      <c r="F31" s="55">
        <v>1.056E-8</v>
      </c>
      <c r="G31" s="55">
        <v>1.056E-8</v>
      </c>
      <c r="H31" s="55">
        <v>1.056E-8</v>
      </c>
    </row>
    <row r="32" spans="1:8" x14ac:dyDescent="0.25">
      <c r="A32" s="47" t="s">
        <v>614</v>
      </c>
      <c r="B32" s="36" t="s">
        <v>615</v>
      </c>
      <c r="C32" s="55">
        <v>2.3055440000000001E-7</v>
      </c>
      <c r="D32" s="55">
        <v>3.0784E-6</v>
      </c>
      <c r="E32" s="55">
        <v>4.3216000000000003E-6</v>
      </c>
      <c r="F32" s="55">
        <v>1.184E-8</v>
      </c>
      <c r="G32" s="55">
        <v>1.184E-8</v>
      </c>
      <c r="H32" s="55">
        <v>1.184E-8</v>
      </c>
    </row>
    <row r="33" spans="1:8" x14ac:dyDescent="0.25">
      <c r="A33" s="47" t="s">
        <v>616</v>
      </c>
      <c r="B33" s="36" t="s">
        <v>617</v>
      </c>
      <c r="C33" s="55">
        <v>1.2851850000000002E-8</v>
      </c>
      <c r="D33" s="55">
        <v>1.716E-7</v>
      </c>
      <c r="E33" s="55">
        <v>2.4089999999999999E-7</v>
      </c>
      <c r="F33" s="55">
        <v>6.6E-10</v>
      </c>
      <c r="G33" s="55">
        <v>6.6E-10</v>
      </c>
      <c r="H33" s="55">
        <v>6.6E-10</v>
      </c>
    </row>
    <row r="34" spans="1:8" x14ac:dyDescent="0.25">
      <c r="A34" s="47" t="s">
        <v>618</v>
      </c>
      <c r="B34" s="36" t="s">
        <v>619</v>
      </c>
      <c r="C34" s="55">
        <v>2.0329289999999999E-8</v>
      </c>
      <c r="D34" s="55">
        <v>2.7143999999999995E-7</v>
      </c>
      <c r="E34" s="55">
        <v>3.8105999999999995E-7</v>
      </c>
      <c r="F34" s="55">
        <v>1.0439999999999999E-9</v>
      </c>
      <c r="G34" s="55">
        <v>1.0439999999999999E-9</v>
      </c>
      <c r="H34" s="55">
        <v>1.0439999999999999E-9</v>
      </c>
    </row>
    <row r="35" spans="1:8" x14ac:dyDescent="0.25">
      <c r="A35" s="47" t="s">
        <v>620</v>
      </c>
      <c r="B35" s="36" t="s">
        <v>621</v>
      </c>
      <c r="C35" s="55">
        <v>1.3552859999999999E-8</v>
      </c>
      <c r="D35" s="55">
        <v>1.8096E-7</v>
      </c>
      <c r="E35" s="55">
        <v>2.5403999999999996E-7</v>
      </c>
      <c r="F35" s="55">
        <v>6.9599999999999997E-10</v>
      </c>
      <c r="G35" s="55">
        <v>6.9599999999999997E-10</v>
      </c>
      <c r="H35" s="55">
        <v>6.9599999999999997E-10</v>
      </c>
    </row>
    <row r="36" spans="1:8" x14ac:dyDescent="0.25">
      <c r="A36" s="47" t="s">
        <v>622</v>
      </c>
      <c r="B36" s="36" t="s">
        <v>623</v>
      </c>
      <c r="C36" s="55">
        <v>1.3552859999999999E-8</v>
      </c>
      <c r="D36" s="55">
        <v>1.8096E-7</v>
      </c>
      <c r="E36" s="55">
        <v>2.5403999999999996E-7</v>
      </c>
      <c r="F36" s="55">
        <v>6.9599999999999997E-10</v>
      </c>
      <c r="G36" s="55">
        <v>6.9599999999999997E-10</v>
      </c>
      <c r="H36" s="55">
        <v>6.9599999999999997E-10</v>
      </c>
    </row>
    <row r="37" spans="1:8" x14ac:dyDescent="0.25">
      <c r="A37" s="47" t="s">
        <v>624</v>
      </c>
      <c r="B37" s="36" t="s">
        <v>625</v>
      </c>
      <c r="C37" s="55">
        <v>1.456543E-8</v>
      </c>
      <c r="D37" s="55">
        <v>1.9448000000000001E-7</v>
      </c>
      <c r="E37" s="55">
        <v>2.7301999999999999E-7</v>
      </c>
      <c r="F37" s="55">
        <v>7.48E-10</v>
      </c>
      <c r="G37" s="55">
        <v>7.48E-10</v>
      </c>
      <c r="H37" s="55">
        <v>7.48E-10</v>
      </c>
    </row>
    <row r="38" spans="1:8" x14ac:dyDescent="0.25">
      <c r="A38" s="47" t="s">
        <v>626</v>
      </c>
      <c r="B38" s="36" t="s">
        <v>654</v>
      </c>
      <c r="C38" s="55">
        <v>2.2510210000000003E-9</v>
      </c>
      <c r="D38" s="55">
        <v>3.0056000000000001E-8</v>
      </c>
      <c r="E38" s="55">
        <v>4.2193999999999994E-8</v>
      </c>
      <c r="F38" s="55">
        <v>1.1559999999999999E-10</v>
      </c>
      <c r="G38" s="55">
        <v>1.1559999999999999E-10</v>
      </c>
      <c r="H38" s="55">
        <v>1.1559999999999999E-10</v>
      </c>
    </row>
    <row r="39" spans="1:8" x14ac:dyDescent="0.25">
      <c r="A39" s="47" t="s">
        <v>627</v>
      </c>
      <c r="B39" s="36" t="s">
        <v>628</v>
      </c>
      <c r="C39" s="55">
        <v>3.1623339999999994E-8</v>
      </c>
      <c r="D39" s="55">
        <v>4.2223999999999995E-7</v>
      </c>
      <c r="E39" s="55">
        <v>5.9275999999999992E-7</v>
      </c>
      <c r="F39" s="55">
        <v>1.6239999999999998E-9</v>
      </c>
      <c r="G39" s="55">
        <v>1.6239999999999998E-9</v>
      </c>
      <c r="H39" s="55">
        <v>1.6239999999999998E-9</v>
      </c>
    </row>
    <row r="40" spans="1:8" x14ac:dyDescent="0.25">
      <c r="A40" s="47" t="s">
        <v>629</v>
      </c>
      <c r="B40" s="36" t="s">
        <v>630</v>
      </c>
      <c r="C40" s="55">
        <v>1.0670930000000001E-8</v>
      </c>
      <c r="D40" s="55">
        <v>1.4248000000000002E-7</v>
      </c>
      <c r="E40" s="55">
        <v>2.0001999999999999E-7</v>
      </c>
      <c r="F40" s="55">
        <v>5.4799999999999997E-10</v>
      </c>
      <c r="G40" s="55">
        <v>5.4799999999999997E-10</v>
      </c>
      <c r="H40" s="55">
        <v>5.4799999999999997E-10</v>
      </c>
    </row>
    <row r="41" spans="1:8" x14ac:dyDescent="0.25">
      <c r="A41" s="47" t="s">
        <v>655</v>
      </c>
      <c r="B41" s="36" t="s">
        <v>656</v>
      </c>
      <c r="C41" s="55">
        <v>1.8070480000000001E-6</v>
      </c>
      <c r="D41" s="55">
        <v>2.4128E-5</v>
      </c>
      <c r="E41" s="55">
        <v>3.3871999999999997E-5</v>
      </c>
      <c r="F41" s="55">
        <v>9.280000000000001E-8</v>
      </c>
      <c r="G41" s="55">
        <v>9.280000000000001E-8</v>
      </c>
      <c r="H41" s="55">
        <v>9.280000000000001E-8</v>
      </c>
    </row>
    <row r="42" spans="1:8" x14ac:dyDescent="0.25">
      <c r="A42" s="47" t="s">
        <v>657</v>
      </c>
      <c r="B42" s="36" t="s">
        <v>658</v>
      </c>
      <c r="C42" s="55">
        <v>1.3630749999999999E-6</v>
      </c>
      <c r="D42" s="55">
        <v>1.8200000000000002E-5</v>
      </c>
      <c r="E42" s="55">
        <v>2.5550000000000001E-5</v>
      </c>
      <c r="F42" s="55">
        <v>6.9999999999999992E-8</v>
      </c>
      <c r="G42" s="55">
        <v>6.9999999999999992E-8</v>
      </c>
      <c r="H42" s="55">
        <v>6.9999999999999992E-8</v>
      </c>
    </row>
    <row r="43" spans="1:8" x14ac:dyDescent="0.25">
      <c r="A43" s="47" t="s">
        <v>633</v>
      </c>
      <c r="B43" s="36" t="s">
        <v>634</v>
      </c>
      <c r="C43" s="55">
        <v>1.8615709999999999E-6</v>
      </c>
      <c r="D43" s="55">
        <v>2.4856000000000001E-5</v>
      </c>
      <c r="E43" s="55">
        <v>3.4894000000000002E-5</v>
      </c>
      <c r="F43" s="55">
        <v>9.5600000000000009E-8</v>
      </c>
      <c r="G43" s="55">
        <v>9.5600000000000009E-8</v>
      </c>
      <c r="H43" s="55">
        <v>9.5600000000000009E-8</v>
      </c>
    </row>
    <row r="44" spans="1:8" x14ac:dyDescent="0.25">
      <c r="A44" s="47" t="s">
        <v>635</v>
      </c>
      <c r="B44" s="36" t="s">
        <v>636</v>
      </c>
      <c r="C44" s="55">
        <v>5.0862170000000004E-6</v>
      </c>
      <c r="D44" s="55">
        <v>6.7911999999999996E-5</v>
      </c>
      <c r="E44" s="55">
        <v>9.5338000000000001E-5</v>
      </c>
      <c r="F44" s="55">
        <v>2.6119999999999998E-7</v>
      </c>
      <c r="G44" s="55">
        <v>2.6119999999999998E-7</v>
      </c>
      <c r="H44" s="55">
        <v>2.6119999999999998E-7</v>
      </c>
    </row>
    <row r="45" spans="1:8" x14ac:dyDescent="0.25">
      <c r="A45" s="47" t="s">
        <v>659</v>
      </c>
      <c r="B45" s="36" t="s">
        <v>660</v>
      </c>
      <c r="C45" s="55">
        <v>9.8141400000000009E-6</v>
      </c>
      <c r="D45" s="55">
        <v>1.3103999999999999E-4</v>
      </c>
      <c r="E45" s="55">
        <v>1.8396000000000002E-4</v>
      </c>
      <c r="F45" s="55">
        <v>5.0399999999999996E-7</v>
      </c>
      <c r="G45" s="55">
        <v>5.0399999999999996E-7</v>
      </c>
      <c r="H45" s="55">
        <v>5.0399999999999996E-7</v>
      </c>
    </row>
    <row r="46" spans="1:8" x14ac:dyDescent="0.25">
      <c r="A46" s="47" t="s">
        <v>637</v>
      </c>
      <c r="B46" s="36" t="s">
        <v>638</v>
      </c>
      <c r="C46" s="55">
        <v>4.4630969999999998E-5</v>
      </c>
      <c r="D46" s="55">
        <v>5.9592E-4</v>
      </c>
      <c r="E46" s="55">
        <v>8.3657999999999996E-4</v>
      </c>
      <c r="F46" s="55">
        <v>2.2920000000000002E-6</v>
      </c>
      <c r="G46" s="55">
        <v>2.2920000000000002E-6</v>
      </c>
      <c r="H46" s="55">
        <v>2.2920000000000002E-6</v>
      </c>
    </row>
    <row r="47" spans="1:8" x14ac:dyDescent="0.25">
      <c r="A47" s="47" t="s">
        <v>639</v>
      </c>
      <c r="B47" s="36" t="s">
        <v>640</v>
      </c>
      <c r="C47" s="55">
        <v>1.9472499999999999E-6</v>
      </c>
      <c r="D47" s="55">
        <v>2.5999999999999998E-5</v>
      </c>
      <c r="E47" s="55">
        <v>3.65E-5</v>
      </c>
      <c r="F47" s="55">
        <v>9.9999999999999995E-8</v>
      </c>
      <c r="G47" s="55">
        <v>9.9999999999999995E-8</v>
      </c>
      <c r="H47" s="55">
        <v>9.9999999999999995E-8</v>
      </c>
    </row>
    <row r="48" spans="1:8" x14ac:dyDescent="0.25">
      <c r="A48" s="47" t="s">
        <v>641</v>
      </c>
      <c r="B48" s="36" t="s">
        <v>642</v>
      </c>
      <c r="C48" s="55">
        <v>3.411582E-6</v>
      </c>
      <c r="D48" s="55">
        <v>4.5551999999999993E-5</v>
      </c>
      <c r="E48" s="55">
        <v>6.3947999999999992E-5</v>
      </c>
      <c r="F48" s="55">
        <v>1.7520000000000001E-7</v>
      </c>
      <c r="G48" s="55">
        <v>1.7520000000000001E-7</v>
      </c>
      <c r="H48" s="55">
        <v>1.7520000000000001E-7</v>
      </c>
    </row>
    <row r="49" spans="1:8" x14ac:dyDescent="0.25">
      <c r="A49" s="47" t="s">
        <v>643</v>
      </c>
      <c r="B49" s="36" t="s">
        <v>644</v>
      </c>
      <c r="C49" s="55">
        <v>2.165342E-5</v>
      </c>
      <c r="D49" s="55">
        <v>2.8911999999999997E-4</v>
      </c>
      <c r="E49" s="55">
        <v>4.0588000000000001E-4</v>
      </c>
      <c r="F49" s="55">
        <v>1.1119999999999999E-6</v>
      </c>
      <c r="G49" s="55">
        <v>1.1119999999999999E-6</v>
      </c>
      <c r="H49" s="55">
        <v>1.1119999999999999E-6</v>
      </c>
    </row>
    <row r="50" spans="1:8" x14ac:dyDescent="0.25">
      <c r="A50" s="47" t="s">
        <v>661</v>
      </c>
      <c r="B50" s="36" t="s">
        <v>662</v>
      </c>
      <c r="C50" s="55">
        <v>2.9598200000000001E-6</v>
      </c>
      <c r="D50" s="55">
        <v>3.9520000000000001E-5</v>
      </c>
      <c r="E50" s="55">
        <v>5.5480000000000004E-5</v>
      </c>
      <c r="F50" s="55">
        <v>1.5200000000000001E-7</v>
      </c>
      <c r="G50" s="55">
        <v>1.5200000000000001E-7</v>
      </c>
      <c r="H50" s="55">
        <v>1.5200000000000001E-7</v>
      </c>
    </row>
    <row r="51" spans="1:8" x14ac:dyDescent="0.25">
      <c r="A51" s="47" t="s">
        <v>645</v>
      </c>
      <c r="B51" s="36" t="s">
        <v>646</v>
      </c>
      <c r="C51" s="55">
        <v>6.4960260000000004E-6</v>
      </c>
      <c r="D51" s="55">
        <v>8.6735999999999991E-5</v>
      </c>
      <c r="E51" s="55">
        <v>1.2176399999999999E-4</v>
      </c>
      <c r="F51" s="55">
        <v>3.3359999999999997E-7</v>
      </c>
      <c r="G51" s="55">
        <v>3.3359999999999997E-7</v>
      </c>
      <c r="H51" s="55">
        <v>3.3359999999999997E-7</v>
      </c>
    </row>
    <row r="52" spans="1:8" x14ac:dyDescent="0.25">
      <c r="A52" s="47" t="s">
        <v>663</v>
      </c>
      <c r="B52" s="36" t="s">
        <v>664</v>
      </c>
      <c r="C52" s="55">
        <v>2.6872050000000003E-5</v>
      </c>
      <c r="D52" s="55">
        <v>3.5879999999999999E-4</v>
      </c>
      <c r="E52" s="55">
        <v>5.0370000000000005E-4</v>
      </c>
      <c r="F52" s="55">
        <v>1.3799999999999999E-6</v>
      </c>
      <c r="G52" s="55">
        <v>1.3799999999999999E-6</v>
      </c>
      <c r="H52" s="55">
        <v>1.3799999999999999E-6</v>
      </c>
    </row>
    <row r="53" spans="1:8" x14ac:dyDescent="0.25">
      <c r="A53" s="47" t="s">
        <v>665</v>
      </c>
      <c r="B53" s="36" t="s">
        <v>666</v>
      </c>
      <c r="C53" s="55">
        <v>3.1155999999999998E-5</v>
      </c>
      <c r="D53" s="55">
        <v>4.1599999999999997E-4</v>
      </c>
      <c r="E53" s="55">
        <v>5.8399999999999999E-4</v>
      </c>
      <c r="F53" s="55">
        <v>1.5999999999999999E-6</v>
      </c>
      <c r="G53" s="55">
        <v>1.5999999999999999E-6</v>
      </c>
      <c r="H53" s="55">
        <v>1.5999999999999999E-6</v>
      </c>
    </row>
    <row r="54" spans="1:8" x14ac:dyDescent="0.25">
      <c r="A54" s="47" t="s">
        <v>667</v>
      </c>
      <c r="B54" s="36" t="s">
        <v>668</v>
      </c>
      <c r="C54" s="55">
        <v>1.6980019999999998E-5</v>
      </c>
      <c r="D54" s="55">
        <v>2.2671999999999997E-4</v>
      </c>
      <c r="E54" s="55">
        <v>3.1828E-4</v>
      </c>
      <c r="F54" s="55">
        <v>8.7199999999999997E-7</v>
      </c>
      <c r="G54" s="55">
        <v>8.7199999999999997E-7</v>
      </c>
      <c r="H54" s="55">
        <v>8.7199999999999997E-7</v>
      </c>
    </row>
    <row r="55" spans="1:8" x14ac:dyDescent="0.25">
      <c r="A55" s="47" t="s">
        <v>669</v>
      </c>
      <c r="B55" s="36" t="s">
        <v>670</v>
      </c>
      <c r="C55" s="55">
        <v>2.8196179999999998E-7</v>
      </c>
      <c r="D55" s="55">
        <v>3.7647999999999999E-6</v>
      </c>
      <c r="E55" s="55">
        <v>5.2852000000000007E-6</v>
      </c>
      <c r="F55" s="55">
        <v>1.448E-8</v>
      </c>
      <c r="G55" s="55">
        <v>1.448E-8</v>
      </c>
      <c r="H55" s="55">
        <v>1.448E-8</v>
      </c>
    </row>
    <row r="56" spans="1:8" x14ac:dyDescent="0.25">
      <c r="A56" s="47" t="s">
        <v>671</v>
      </c>
      <c r="B56" s="36" t="s">
        <v>672</v>
      </c>
      <c r="C56" s="55">
        <v>1.4175980000000001E-7</v>
      </c>
      <c r="D56" s="55">
        <v>1.8928000000000001E-6</v>
      </c>
      <c r="E56" s="55">
        <v>2.6572000000000002E-6</v>
      </c>
      <c r="F56" s="55">
        <v>7.2800000000000005E-9</v>
      </c>
      <c r="G56" s="55">
        <v>7.2800000000000005E-9</v>
      </c>
      <c r="H56" s="55">
        <v>7.2800000000000005E-9</v>
      </c>
    </row>
    <row r="57" spans="1:8" x14ac:dyDescent="0.25">
      <c r="A57" s="47" t="s">
        <v>673</v>
      </c>
      <c r="B57" s="36" t="s">
        <v>674</v>
      </c>
      <c r="C57" s="55">
        <v>1.7681030000000001E-7</v>
      </c>
      <c r="D57" s="55">
        <v>2.3608000000000003E-6</v>
      </c>
      <c r="E57" s="55">
        <v>3.3142000000000004E-6</v>
      </c>
      <c r="F57" s="55">
        <v>9.0800000000000009E-9</v>
      </c>
      <c r="G57" s="55">
        <v>9.0800000000000009E-9</v>
      </c>
      <c r="H57" s="55">
        <v>9.0800000000000009E-9</v>
      </c>
    </row>
    <row r="58" spans="1:8" x14ac:dyDescent="0.25">
      <c r="A58" s="47" t="s">
        <v>675</v>
      </c>
      <c r="B58" s="36" t="s">
        <v>676</v>
      </c>
      <c r="C58" s="55">
        <v>2.9442419999999998E-8</v>
      </c>
      <c r="D58" s="55">
        <v>3.9311999999999996E-7</v>
      </c>
      <c r="E58" s="55">
        <v>5.5187999999999994E-7</v>
      </c>
      <c r="F58" s="55">
        <v>1.5119999999999999E-9</v>
      </c>
      <c r="G58" s="55">
        <v>1.5119999999999999E-9</v>
      </c>
      <c r="H58" s="55">
        <v>1.5119999999999999E-9</v>
      </c>
    </row>
    <row r="59" spans="1:8" x14ac:dyDescent="0.25">
      <c r="A59" s="172" t="s">
        <v>861</v>
      </c>
      <c r="B59" s="173" t="s">
        <v>862</v>
      </c>
      <c r="C59" s="174">
        <v>1.238451E-5</v>
      </c>
      <c r="D59" s="174">
        <v>1.6536E-4</v>
      </c>
      <c r="E59" s="174">
        <v>2.3214000000000001E-4</v>
      </c>
      <c r="F59" s="174">
        <v>6.3600000000000003E-7</v>
      </c>
      <c r="G59" s="174">
        <v>6.3600000000000003E-7</v>
      </c>
      <c r="H59" s="174">
        <v>6.3600000000000003E-7</v>
      </c>
    </row>
    <row r="62" spans="1:8" x14ac:dyDescent="0.25">
      <c r="C62" s="40">
        <f>COUNT(C6:C58)</f>
        <v>53</v>
      </c>
    </row>
    <row r="63" spans="1:8" x14ac:dyDescent="0.25">
      <c r="A63" s="172"/>
    </row>
  </sheetData>
  <mergeCells count="3">
    <mergeCell ref="F3:H3"/>
    <mergeCell ref="C3:E3"/>
    <mergeCell ref="C2:H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FE6F15B3-B3BB-4A53-A250-E2D0BBA034FA}">
          <x14:formula1>
            <xm:f>'https://d.docs.live.net/599da54a3efd6538/Work-CEM/ORRCO/[AQ405cao ORRCO Klamath 6.xlsx]DEQ Pollutant List'!#REF!</xm:f>
          </x14:formula1>
          <xm:sqref>A6:A22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A7716-64CA-48B4-A033-CD62589F9E77}">
  <dimension ref="A1:H14"/>
  <sheetViews>
    <sheetView workbookViewId="0">
      <selection activeCell="A2" sqref="A2"/>
    </sheetView>
  </sheetViews>
  <sheetFormatPr defaultRowHeight="14.4" x14ac:dyDescent="0.25"/>
  <cols>
    <col min="1" max="1" width="17.44140625" style="47" customWidth="1"/>
    <col min="2" max="2" width="46.44140625" style="36" customWidth="1"/>
    <col min="3" max="3" width="8.88671875" style="47"/>
    <col min="4" max="4" width="10" style="47" customWidth="1"/>
    <col min="5" max="6" width="8.88671875" style="47"/>
    <col min="7" max="7" width="9.5546875" style="47" customWidth="1"/>
    <col min="8" max="8" width="8.88671875" style="47"/>
    <col min="9" max="16384" width="8.88671875" style="36"/>
  </cols>
  <sheetData>
    <row r="1" spans="1:8" ht="15.6" x14ac:dyDescent="0.25">
      <c r="A1" s="31" t="s">
        <v>867</v>
      </c>
    </row>
    <row r="2" spans="1:8" x14ac:dyDescent="0.25">
      <c r="C2" s="193" t="s">
        <v>545</v>
      </c>
      <c r="D2" s="193"/>
      <c r="E2" s="193"/>
      <c r="F2" s="193"/>
      <c r="G2" s="193"/>
      <c r="H2" s="193"/>
    </row>
    <row r="3" spans="1:8" x14ac:dyDescent="0.25">
      <c r="C3" s="192" t="s">
        <v>546</v>
      </c>
      <c r="D3" s="192"/>
      <c r="E3" s="192"/>
      <c r="F3" s="192" t="s">
        <v>547</v>
      </c>
      <c r="G3" s="192"/>
      <c r="H3" s="192"/>
    </row>
    <row r="5" spans="1:8" s="39" customFormat="1" ht="41.4" customHeight="1" x14ac:dyDescent="0.3">
      <c r="A5" s="38" t="s">
        <v>548</v>
      </c>
      <c r="B5" s="39" t="s">
        <v>549</v>
      </c>
      <c r="C5" s="41" t="s">
        <v>550</v>
      </c>
      <c r="D5" s="41" t="s">
        <v>551</v>
      </c>
      <c r="E5" s="41" t="s">
        <v>552</v>
      </c>
      <c r="F5" s="41" t="s">
        <v>550</v>
      </c>
      <c r="G5" s="41" t="s">
        <v>551</v>
      </c>
      <c r="H5" s="41" t="s">
        <v>552</v>
      </c>
    </row>
    <row r="6" spans="1:8" x14ac:dyDescent="0.3">
      <c r="A6" s="37" t="s">
        <v>555</v>
      </c>
      <c r="B6" s="36" t="s">
        <v>574</v>
      </c>
      <c r="C6" s="55">
        <v>7.0147173178338504E-2</v>
      </c>
      <c r="D6" s="55">
        <v>0.17536793294584627</v>
      </c>
      <c r="E6" s="55">
        <v>0.29812548600793864</v>
      </c>
      <c r="F6" s="55">
        <v>3.5073586589169248E-3</v>
      </c>
      <c r="G6" s="55">
        <v>3.5073586589169248E-3</v>
      </c>
      <c r="H6" s="55">
        <v>3.5073586589169248E-3</v>
      </c>
    </row>
    <row r="7" spans="1:8" x14ac:dyDescent="0.3">
      <c r="A7" s="37" t="s">
        <v>637</v>
      </c>
      <c r="B7" s="36" t="s">
        <v>638</v>
      </c>
      <c r="C7" s="55">
        <v>6.0203810699744725E-16</v>
      </c>
      <c r="D7" s="55">
        <v>1.5050952674936183E-15</v>
      </c>
      <c r="E7" s="55">
        <v>2.558661954739151E-15</v>
      </c>
      <c r="F7" s="55">
        <v>3.0101905349872366E-17</v>
      </c>
      <c r="G7" s="55">
        <v>3.0101905349872366E-17</v>
      </c>
      <c r="H7" s="55">
        <v>3.0101905349872366E-17</v>
      </c>
    </row>
    <row r="8" spans="1:8" x14ac:dyDescent="0.3">
      <c r="A8" s="37" t="s">
        <v>560</v>
      </c>
      <c r="B8" s="36" t="s">
        <v>578</v>
      </c>
      <c r="C8" s="55">
        <v>0.18378786801366667</v>
      </c>
      <c r="D8" s="55">
        <v>0.45946967003416667</v>
      </c>
      <c r="E8" s="55">
        <v>0.78109843905808329</v>
      </c>
      <c r="F8" s="55">
        <v>9.1893934006833326E-3</v>
      </c>
      <c r="G8" s="55">
        <v>9.1893934006833326E-3</v>
      </c>
      <c r="H8" s="55">
        <v>9.1893934006833326E-3</v>
      </c>
    </row>
    <row r="9" spans="1:8" x14ac:dyDescent="0.3">
      <c r="A9" s="37" t="s">
        <v>562</v>
      </c>
      <c r="B9" s="36" t="s">
        <v>580</v>
      </c>
      <c r="C9" s="55">
        <v>0.14566235392311333</v>
      </c>
      <c r="D9" s="55">
        <v>0.36415588480778333</v>
      </c>
      <c r="E9" s="55">
        <v>0.61906500417323163</v>
      </c>
      <c r="F9" s="55">
        <v>7.2831176961556665E-3</v>
      </c>
      <c r="G9" s="55">
        <v>7.2831176961556665E-3</v>
      </c>
      <c r="H9" s="55">
        <v>7.2831176961556665E-3</v>
      </c>
    </row>
    <row r="10" spans="1:8" x14ac:dyDescent="0.25">
      <c r="A10" s="47" t="s">
        <v>567</v>
      </c>
      <c r="B10" s="36" t="s">
        <v>585</v>
      </c>
      <c r="C10" s="55">
        <v>2.3975675349637775E-3</v>
      </c>
      <c r="D10" s="55">
        <v>5.993918837409443E-3</v>
      </c>
      <c r="E10" s="55">
        <v>1.0189662023596053E-2</v>
      </c>
      <c r="F10" s="55">
        <v>1.1987837674818886E-4</v>
      </c>
      <c r="G10" s="55">
        <v>1.1987837674818886E-4</v>
      </c>
      <c r="H10" s="55">
        <v>1.1987837674818886E-4</v>
      </c>
    </row>
    <row r="11" spans="1:8" x14ac:dyDescent="0.25">
      <c r="A11" s="47" t="s">
        <v>641</v>
      </c>
      <c r="B11" s="36" t="s">
        <v>642</v>
      </c>
      <c r="C11" s="55">
        <v>1.0115909431038259E-13</v>
      </c>
      <c r="D11" s="55">
        <v>2.528977357759565E-13</v>
      </c>
      <c r="E11" s="55">
        <v>4.2992615081912597E-13</v>
      </c>
      <c r="F11" s="55">
        <v>5.0579547155191289E-15</v>
      </c>
      <c r="G11" s="55">
        <v>5.0579547155191289E-15</v>
      </c>
      <c r="H11" s="55">
        <v>5.0579547155191289E-15</v>
      </c>
    </row>
    <row r="12" spans="1:8" x14ac:dyDescent="0.25">
      <c r="A12" s="47" t="s">
        <v>570</v>
      </c>
      <c r="B12" s="36" t="s">
        <v>588</v>
      </c>
      <c r="C12" s="55">
        <v>0.63812212952666791</v>
      </c>
      <c r="D12" s="55">
        <v>1.5953053238166697</v>
      </c>
      <c r="E12" s="55">
        <v>2.7120190504883386</v>
      </c>
      <c r="F12" s="55">
        <v>3.1906106476333393E-2</v>
      </c>
      <c r="G12" s="55">
        <v>3.1906106476333393E-2</v>
      </c>
      <c r="H12" s="55">
        <v>3.1906106476333393E-2</v>
      </c>
    </row>
    <row r="13" spans="1:8" x14ac:dyDescent="0.25">
      <c r="A13" s="47" t="s">
        <v>647</v>
      </c>
      <c r="B13" s="36" t="s">
        <v>648</v>
      </c>
      <c r="C13" s="55">
        <v>0</v>
      </c>
      <c r="D13" s="55">
        <v>0</v>
      </c>
      <c r="E13" s="55">
        <v>0</v>
      </c>
      <c r="F13" s="55">
        <v>0</v>
      </c>
      <c r="G13" s="55">
        <v>0</v>
      </c>
      <c r="H13" s="55">
        <v>0</v>
      </c>
    </row>
    <row r="14" spans="1:8" x14ac:dyDescent="0.25">
      <c r="A14" s="47" t="s">
        <v>590</v>
      </c>
      <c r="B14" s="36" t="s">
        <v>649</v>
      </c>
      <c r="C14" s="55">
        <v>0.38967619114594393</v>
      </c>
      <c r="D14" s="55">
        <v>0.97419047786485979</v>
      </c>
      <c r="E14" s="55">
        <v>1.6561238123702617</v>
      </c>
      <c r="F14" s="55">
        <v>1.9483809557297196E-2</v>
      </c>
      <c r="G14" s="55">
        <v>1.9483809557297196E-2</v>
      </c>
      <c r="H14" s="55">
        <v>1.9483809557297196E-2</v>
      </c>
    </row>
  </sheetData>
  <mergeCells count="3">
    <mergeCell ref="C2:H2"/>
    <mergeCell ref="C3:E3"/>
    <mergeCell ref="F3:H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F5667EFC-5530-4DA1-B06A-FE0EFE688B18}">
          <x14:formula1>
            <xm:f>'https://d.docs.live.net/599da54a3efd6538/Work-CEM/ORRCO/[AQ405cao ORRCO Klamath 6.xlsx]DEQ Pollutant List'!#REF!</xm:f>
          </x14:formula1>
          <xm:sqref>A6:A9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3D091-F7DD-44AA-96E9-2CC86F90F154}">
  <dimension ref="A1:H14"/>
  <sheetViews>
    <sheetView workbookViewId="0">
      <selection activeCell="A2" sqref="A2"/>
    </sheetView>
  </sheetViews>
  <sheetFormatPr defaultRowHeight="14.4" x14ac:dyDescent="0.25"/>
  <cols>
    <col min="1" max="1" width="17.44140625" style="47" customWidth="1"/>
    <col min="2" max="2" width="46.44140625" style="36" customWidth="1"/>
    <col min="3" max="3" width="8.88671875" style="47"/>
    <col min="4" max="4" width="10" style="47" customWidth="1"/>
    <col min="5" max="6" width="8.88671875" style="47"/>
    <col min="7" max="7" width="9.5546875" style="47" customWidth="1"/>
    <col min="8" max="8" width="8.88671875" style="47"/>
    <col min="9" max="16384" width="8.88671875" style="36"/>
  </cols>
  <sheetData>
    <row r="1" spans="1:8" ht="15.6" x14ac:dyDescent="0.25">
      <c r="A1" s="31" t="s">
        <v>867</v>
      </c>
    </row>
    <row r="2" spans="1:8" x14ac:dyDescent="0.25">
      <c r="C2" s="193" t="s">
        <v>545</v>
      </c>
      <c r="D2" s="193"/>
      <c r="E2" s="193"/>
      <c r="F2" s="193"/>
      <c r="G2" s="193"/>
      <c r="H2" s="193"/>
    </row>
    <row r="3" spans="1:8" x14ac:dyDescent="0.25">
      <c r="C3" s="192" t="s">
        <v>546</v>
      </c>
      <c r="D3" s="192"/>
      <c r="E3" s="192"/>
      <c r="F3" s="192" t="s">
        <v>547</v>
      </c>
      <c r="G3" s="192"/>
      <c r="H3" s="192"/>
    </row>
    <row r="5" spans="1:8" s="39" customFormat="1" ht="41.4" customHeight="1" x14ac:dyDescent="0.3">
      <c r="A5" s="38" t="s">
        <v>548</v>
      </c>
      <c r="B5" s="39" t="s">
        <v>549</v>
      </c>
      <c r="C5" s="41" t="s">
        <v>550</v>
      </c>
      <c r="D5" s="41" t="s">
        <v>551</v>
      </c>
      <c r="E5" s="41" t="s">
        <v>552</v>
      </c>
      <c r="F5" s="41" t="s">
        <v>550</v>
      </c>
      <c r="G5" s="41" t="s">
        <v>551</v>
      </c>
      <c r="H5" s="41" t="s">
        <v>552</v>
      </c>
    </row>
    <row r="6" spans="1:8" x14ac:dyDescent="0.3">
      <c r="A6" s="37" t="s">
        <v>555</v>
      </c>
      <c r="B6" s="36" t="s">
        <v>574</v>
      </c>
      <c r="C6" s="55">
        <v>6.3170394727822404E-3</v>
      </c>
      <c r="D6" s="55">
        <v>1.2634078945564481E-2</v>
      </c>
      <c r="E6" s="55">
        <v>1.2634078945564481E-2</v>
      </c>
      <c r="F6" s="55">
        <v>1.4213338813760039E-4</v>
      </c>
      <c r="G6" s="55">
        <v>1.4213338813760039E-4</v>
      </c>
      <c r="H6" s="55">
        <v>1.4213338813760039E-4</v>
      </c>
    </row>
    <row r="7" spans="1:8" x14ac:dyDescent="0.3">
      <c r="A7" s="37" t="s">
        <v>637</v>
      </c>
      <c r="B7" s="36" t="s">
        <v>638</v>
      </c>
      <c r="C7" s="55">
        <v>5.7031577515955389E-17</v>
      </c>
      <c r="D7" s="55">
        <v>1.1406315503191078E-16</v>
      </c>
      <c r="E7" s="55">
        <v>1.1406315503191078E-16</v>
      </c>
      <c r="F7" s="55">
        <v>1.2832104941089962E-18</v>
      </c>
      <c r="G7" s="55">
        <v>1.2832104941089962E-18</v>
      </c>
      <c r="H7" s="55">
        <v>1.2832104941089962E-18</v>
      </c>
    </row>
    <row r="8" spans="1:8" x14ac:dyDescent="0.3">
      <c r="A8" s="37" t="s">
        <v>560</v>
      </c>
      <c r="B8" s="36" t="s">
        <v>578</v>
      </c>
      <c r="C8" s="55">
        <v>1.6634333872985303E-2</v>
      </c>
      <c r="D8" s="55">
        <v>3.3268667745970606E-2</v>
      </c>
      <c r="E8" s="55">
        <v>3.3268667745970606E-2</v>
      </c>
      <c r="F8" s="55">
        <v>3.7427251214216926E-4</v>
      </c>
      <c r="G8" s="55">
        <v>3.7427251214216926E-4</v>
      </c>
      <c r="H8" s="55">
        <v>3.7427251214216926E-4</v>
      </c>
    </row>
    <row r="9" spans="1:8" x14ac:dyDescent="0.3">
      <c r="A9" s="37" t="s">
        <v>562</v>
      </c>
      <c r="B9" s="36" t="s">
        <v>580</v>
      </c>
      <c r="C9" s="55">
        <v>1.31017604284562E-2</v>
      </c>
      <c r="D9" s="55">
        <v>2.62035208569124E-2</v>
      </c>
      <c r="E9" s="55">
        <v>2.62035208569124E-2</v>
      </c>
      <c r="F9" s="55">
        <v>2.9478960964026449E-4</v>
      </c>
      <c r="G9" s="55">
        <v>2.9478960964026449E-4</v>
      </c>
      <c r="H9" s="55">
        <v>2.9478960964026449E-4</v>
      </c>
    </row>
    <row r="10" spans="1:8" x14ac:dyDescent="0.25">
      <c r="A10" s="47" t="s">
        <v>567</v>
      </c>
      <c r="B10" s="36" t="s">
        <v>585</v>
      </c>
      <c r="C10" s="55">
        <v>2.1859345059977602E-4</v>
      </c>
      <c r="D10" s="55">
        <v>4.3718690119955205E-4</v>
      </c>
      <c r="E10" s="55">
        <v>4.3718690119955205E-4</v>
      </c>
      <c r="F10" s="55">
        <v>4.91835263849496E-6</v>
      </c>
      <c r="G10" s="55">
        <v>4.91835263849496E-6</v>
      </c>
      <c r="H10" s="55">
        <v>4.91835263849496E-6</v>
      </c>
    </row>
    <row r="11" spans="1:8" x14ac:dyDescent="0.25">
      <c r="A11" s="47" t="s">
        <v>641</v>
      </c>
      <c r="B11" s="36" t="s">
        <v>642</v>
      </c>
      <c r="C11" s="55">
        <v>9.5401567584121995E-15</v>
      </c>
      <c r="D11" s="55">
        <v>1.9080313516824399E-14</v>
      </c>
      <c r="E11" s="55">
        <v>1.9080313516824399E-14</v>
      </c>
      <c r="F11" s="55">
        <v>2.1465352706427448E-16</v>
      </c>
      <c r="G11" s="55">
        <v>2.1465352706427448E-16</v>
      </c>
      <c r="H11" s="55">
        <v>2.1465352706427448E-16</v>
      </c>
    </row>
    <row r="12" spans="1:8" x14ac:dyDescent="0.25">
      <c r="A12" s="47" t="s">
        <v>570</v>
      </c>
      <c r="B12" s="36" t="s">
        <v>588</v>
      </c>
      <c r="C12" s="55">
        <v>5.7598859106710497E-2</v>
      </c>
      <c r="D12" s="55">
        <v>0.11519771821342099</v>
      </c>
      <c r="E12" s="55">
        <v>0.11519771821342099</v>
      </c>
      <c r="F12" s="55">
        <v>1.2959743299009862E-3</v>
      </c>
      <c r="G12" s="55">
        <v>1.2959743299009862E-3</v>
      </c>
      <c r="H12" s="55">
        <v>1.2959743299009862E-3</v>
      </c>
    </row>
    <row r="13" spans="1:8" x14ac:dyDescent="0.25">
      <c r="A13" s="47" t="s">
        <v>647</v>
      </c>
      <c r="B13" s="36" t="s">
        <v>648</v>
      </c>
      <c r="C13" s="55">
        <v>0</v>
      </c>
      <c r="D13" s="55">
        <v>0</v>
      </c>
      <c r="E13" s="55">
        <v>0</v>
      </c>
      <c r="F13" s="55">
        <v>0</v>
      </c>
      <c r="G13" s="55">
        <v>0</v>
      </c>
      <c r="H13" s="55">
        <v>0</v>
      </c>
    </row>
    <row r="14" spans="1:8" x14ac:dyDescent="0.25">
      <c r="A14" s="47" t="s">
        <v>590</v>
      </c>
      <c r="B14" s="36" t="s">
        <v>649</v>
      </c>
      <c r="C14" s="55">
        <v>3.5275467977896102E-2</v>
      </c>
      <c r="D14" s="55">
        <v>7.0550935955792204E-2</v>
      </c>
      <c r="E14" s="55">
        <v>7.0550935955792204E-2</v>
      </c>
      <c r="F14" s="55">
        <v>7.9369802950266227E-4</v>
      </c>
      <c r="G14" s="55">
        <v>7.9369802950266227E-4</v>
      </c>
      <c r="H14" s="55">
        <v>7.9369802950266227E-4</v>
      </c>
    </row>
  </sheetData>
  <mergeCells count="3">
    <mergeCell ref="C2:H2"/>
    <mergeCell ref="C3:E3"/>
    <mergeCell ref="F3:H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AD01D74F-8F30-40A1-B991-616A94B88982}">
          <x14:formula1>
            <xm:f>'https://d.docs.live.net/599da54a3efd6538/Work-CEM/ORRCO/[AQ405cao ORRCO Klamath 6.xlsx]DEQ Pollutant List'!#REF!</xm:f>
          </x14:formula1>
          <xm:sqref>A6:A9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988E7-17D4-468A-9324-62FDADF413F1}">
  <dimension ref="A1:H14"/>
  <sheetViews>
    <sheetView workbookViewId="0">
      <selection activeCell="A2" sqref="A2"/>
    </sheetView>
  </sheetViews>
  <sheetFormatPr defaultRowHeight="14.4" x14ac:dyDescent="0.25"/>
  <cols>
    <col min="1" max="1" width="17.44140625" style="47" customWidth="1"/>
    <col min="2" max="2" width="46.44140625" style="36" customWidth="1"/>
    <col min="3" max="3" width="8.88671875" style="47"/>
    <col min="4" max="4" width="10" style="47" customWidth="1"/>
    <col min="5" max="6" width="8.88671875" style="47"/>
    <col min="7" max="7" width="9.5546875" style="47" customWidth="1"/>
    <col min="8" max="8" width="8.88671875" style="47"/>
    <col min="9" max="16384" width="8.88671875" style="36"/>
  </cols>
  <sheetData>
    <row r="1" spans="1:8" ht="15.6" x14ac:dyDescent="0.25">
      <c r="A1" s="31" t="s">
        <v>867</v>
      </c>
    </row>
    <row r="2" spans="1:8" x14ac:dyDescent="0.25">
      <c r="C2" s="193" t="s">
        <v>545</v>
      </c>
      <c r="D2" s="193"/>
      <c r="E2" s="193"/>
      <c r="F2" s="193"/>
      <c r="G2" s="193"/>
      <c r="H2" s="193"/>
    </row>
    <row r="3" spans="1:8" x14ac:dyDescent="0.25">
      <c r="C3" s="192" t="s">
        <v>546</v>
      </c>
      <c r="D3" s="192"/>
      <c r="E3" s="192"/>
      <c r="F3" s="192" t="s">
        <v>547</v>
      </c>
      <c r="G3" s="192"/>
      <c r="H3" s="192"/>
    </row>
    <row r="5" spans="1:8" s="39" customFormat="1" ht="41.4" customHeight="1" x14ac:dyDescent="0.3">
      <c r="A5" s="38" t="s">
        <v>548</v>
      </c>
      <c r="B5" s="39" t="s">
        <v>549</v>
      </c>
      <c r="C5" s="41" t="s">
        <v>550</v>
      </c>
      <c r="D5" s="41" t="s">
        <v>551</v>
      </c>
      <c r="E5" s="41" t="s">
        <v>552</v>
      </c>
      <c r="F5" s="41" t="s">
        <v>550</v>
      </c>
      <c r="G5" s="41" t="s">
        <v>551</v>
      </c>
      <c r="H5" s="41" t="s">
        <v>552</v>
      </c>
    </row>
    <row r="6" spans="1:8" x14ac:dyDescent="0.3">
      <c r="A6" s="37" t="s">
        <v>555</v>
      </c>
      <c r="B6" s="36" t="s">
        <v>574</v>
      </c>
      <c r="C6" s="55">
        <v>1.5485776334274198E-2</v>
      </c>
      <c r="D6" s="55">
        <v>2.5876850340480782E-2</v>
      </c>
      <c r="E6" s="55">
        <v>3.6081805404332354E-2</v>
      </c>
      <c r="F6" s="55">
        <v>6.0743780141973673E-4</v>
      </c>
      <c r="G6" s="55">
        <v>6.0743780141973673E-4</v>
      </c>
      <c r="H6" s="55">
        <v>6.0743780141973673E-4</v>
      </c>
    </row>
    <row r="7" spans="1:8" x14ac:dyDescent="0.3">
      <c r="A7" s="37" t="s">
        <v>637</v>
      </c>
      <c r="B7" s="36" t="s">
        <v>638</v>
      </c>
      <c r="C7" s="55">
        <v>1.4780656628094401E-16</v>
      </c>
      <c r="D7" s="55">
        <v>2.4698589934604037E-16</v>
      </c>
      <c r="E7" s="55">
        <v>3.4438878922898587E-16</v>
      </c>
      <c r="F7" s="55">
        <v>5.7977910644610415E-18</v>
      </c>
      <c r="G7" s="55">
        <v>5.7977910644610415E-18</v>
      </c>
      <c r="H7" s="55">
        <v>5.7977910644610415E-18</v>
      </c>
    </row>
    <row r="8" spans="1:8" x14ac:dyDescent="0.3">
      <c r="A8" s="37" t="s">
        <v>560</v>
      </c>
      <c r="B8" s="36" t="s">
        <v>578</v>
      </c>
      <c r="C8" s="55">
        <v>4.1003620744641998E-2</v>
      </c>
      <c r="D8" s="55">
        <v>6.8517362935079748E-2</v>
      </c>
      <c r="E8" s="55">
        <v>9.5538294796801343E-2</v>
      </c>
      <c r="F8" s="55">
        <v>1.608388801292952E-3</v>
      </c>
      <c r="G8" s="55">
        <v>1.608388801292952E-3</v>
      </c>
      <c r="H8" s="55">
        <v>1.608388801292952E-3</v>
      </c>
    </row>
    <row r="9" spans="1:8" x14ac:dyDescent="0.3">
      <c r="A9" s="37" t="s">
        <v>562</v>
      </c>
      <c r="B9" s="36" t="s">
        <v>580</v>
      </c>
      <c r="C9" s="55">
        <v>3.207579643590619E-2</v>
      </c>
      <c r="D9" s="55">
        <v>5.3598900436564623E-2</v>
      </c>
      <c r="E9" s="55">
        <v>7.4736494974928139E-2</v>
      </c>
      <c r="F9" s="55">
        <v>1.2581901510930662E-3</v>
      </c>
      <c r="G9" s="55">
        <v>1.2581901510930662E-3</v>
      </c>
      <c r="H9" s="55">
        <v>1.2581901510930662E-3</v>
      </c>
    </row>
    <row r="10" spans="1:8" x14ac:dyDescent="0.25">
      <c r="A10" s="47" t="s">
        <v>567</v>
      </c>
      <c r="B10" s="36" t="s">
        <v>585</v>
      </c>
      <c r="C10" s="55">
        <v>5.4317751946547903E-4</v>
      </c>
      <c r="D10" s="55">
        <v>9.0765377699616404E-4</v>
      </c>
      <c r="E10" s="55">
        <v>1.2656017453890173E-3</v>
      </c>
      <c r="F10" s="55">
        <v>2.1306426690050797E-5</v>
      </c>
      <c r="G10" s="55">
        <v>2.1306426690050797E-5</v>
      </c>
      <c r="H10" s="55">
        <v>2.1306426690050797E-5</v>
      </c>
    </row>
    <row r="11" spans="1:8" x14ac:dyDescent="0.25">
      <c r="A11" s="47" t="s">
        <v>641</v>
      </c>
      <c r="B11" s="36" t="s">
        <v>642</v>
      </c>
      <c r="C11" s="55">
        <v>2.4603784368199901E-14</v>
      </c>
      <c r="D11" s="55">
        <v>4.1113111294023438E-14</v>
      </c>
      <c r="E11" s="55">
        <v>5.7326732649412955E-14</v>
      </c>
      <c r="F11" s="55">
        <v>9.6509650924937645E-16</v>
      </c>
      <c r="G11" s="55">
        <v>9.6509650924937645E-16</v>
      </c>
      <c r="H11" s="55">
        <v>9.6509650924937645E-16</v>
      </c>
    </row>
    <row r="12" spans="1:8" x14ac:dyDescent="0.25">
      <c r="A12" s="47" t="s">
        <v>570</v>
      </c>
      <c r="B12" s="36" t="s">
        <v>588</v>
      </c>
      <c r="C12" s="55">
        <v>0.14155937894898901</v>
      </c>
      <c r="D12" s="55">
        <v>0.23654680167677108</v>
      </c>
      <c r="E12" s="55">
        <v>0.32983286430986392</v>
      </c>
      <c r="F12" s="55">
        <v>5.5527418233983824E-3</v>
      </c>
      <c r="G12" s="55">
        <v>5.5527418233983824E-3</v>
      </c>
      <c r="H12" s="55">
        <v>5.5527418233983824E-3</v>
      </c>
    </row>
    <row r="13" spans="1:8" x14ac:dyDescent="0.25">
      <c r="A13" s="47" t="s">
        <v>647</v>
      </c>
      <c r="B13" s="36" t="s">
        <v>648</v>
      </c>
      <c r="C13" s="55">
        <v>0</v>
      </c>
      <c r="D13" s="55">
        <v>0</v>
      </c>
      <c r="E13" s="55">
        <v>0</v>
      </c>
      <c r="F13" s="55">
        <v>0</v>
      </c>
      <c r="G13" s="55">
        <v>0</v>
      </c>
      <c r="H13" s="55">
        <v>0</v>
      </c>
    </row>
    <row r="14" spans="1:8" x14ac:dyDescent="0.25">
      <c r="A14" s="47" t="s">
        <v>590</v>
      </c>
      <c r="B14" s="36" t="s">
        <v>649</v>
      </c>
      <c r="C14" s="55">
        <v>8.6971751355393104E-2</v>
      </c>
      <c r="D14" s="55">
        <v>0.14533045971301606</v>
      </c>
      <c r="E14" s="55">
        <v>0.20264388044490972</v>
      </c>
      <c r="F14" s="55">
        <v>3.4115131388031939E-3</v>
      </c>
      <c r="G14" s="55">
        <v>3.4115131388031939E-3</v>
      </c>
      <c r="H14" s="55">
        <v>3.4115131388031939E-3</v>
      </c>
    </row>
  </sheetData>
  <mergeCells count="3">
    <mergeCell ref="C2:H2"/>
    <mergeCell ref="C3:E3"/>
    <mergeCell ref="F3:H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284786B9-F678-44DB-8B1C-D2332EBF528C}">
          <x14:formula1>
            <xm:f>'https://d.docs.live.net/599da54a3efd6538/Work-CEM/ORRCO/[AQ405cao ORRCO Klamath 6.xlsx]DEQ Pollutant List'!#REF!</xm:f>
          </x14:formula1>
          <xm:sqref>A6:A9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D085-16DE-4027-B6D8-3A8BAE408347}">
  <dimension ref="A1:H14"/>
  <sheetViews>
    <sheetView workbookViewId="0">
      <selection activeCell="A2" sqref="A2"/>
    </sheetView>
  </sheetViews>
  <sheetFormatPr defaultRowHeight="14.4" x14ac:dyDescent="0.25"/>
  <cols>
    <col min="1" max="1" width="17.44140625" style="47" customWidth="1"/>
    <col min="2" max="2" width="46.44140625" style="36" customWidth="1"/>
    <col min="3" max="3" width="8.88671875" style="47"/>
    <col min="4" max="4" width="10" style="47" customWidth="1"/>
    <col min="5" max="6" width="8.88671875" style="47"/>
    <col min="7" max="7" width="9.5546875" style="47" customWidth="1"/>
    <col min="8" max="8" width="8.88671875" style="47"/>
    <col min="9" max="16384" width="8.88671875" style="36"/>
  </cols>
  <sheetData>
    <row r="1" spans="1:8" ht="15.6" x14ac:dyDescent="0.25">
      <c r="A1" s="31" t="s">
        <v>867</v>
      </c>
    </row>
    <row r="2" spans="1:8" x14ac:dyDescent="0.25">
      <c r="C2" s="193" t="s">
        <v>545</v>
      </c>
      <c r="D2" s="193"/>
      <c r="E2" s="193"/>
      <c r="F2" s="193"/>
      <c r="G2" s="193"/>
      <c r="H2" s="193"/>
    </row>
    <row r="3" spans="1:8" x14ac:dyDescent="0.25">
      <c r="C3" s="192" t="s">
        <v>546</v>
      </c>
      <c r="D3" s="192"/>
      <c r="E3" s="192"/>
      <c r="F3" s="192" t="s">
        <v>547</v>
      </c>
      <c r="G3" s="192"/>
      <c r="H3" s="192"/>
    </row>
    <row r="5" spans="1:8" s="39" customFormat="1" ht="41.4" customHeight="1" x14ac:dyDescent="0.3">
      <c r="A5" s="38" t="s">
        <v>548</v>
      </c>
      <c r="B5" s="39" t="s">
        <v>549</v>
      </c>
      <c r="C5" s="41" t="s">
        <v>550</v>
      </c>
      <c r="D5" s="41" t="s">
        <v>551</v>
      </c>
      <c r="E5" s="41" t="s">
        <v>552</v>
      </c>
      <c r="F5" s="41" t="s">
        <v>550</v>
      </c>
      <c r="G5" s="41" t="s">
        <v>551</v>
      </c>
      <c r="H5" s="41" t="s">
        <v>552</v>
      </c>
    </row>
    <row r="6" spans="1:8" x14ac:dyDescent="0.3">
      <c r="A6" s="37" t="s">
        <v>555</v>
      </c>
      <c r="B6" s="36" t="s">
        <v>574</v>
      </c>
      <c r="C6" s="55">
        <v>9.5638901079742614E-2</v>
      </c>
      <c r="D6" s="55">
        <v>0.11954862634967826</v>
      </c>
      <c r="E6" s="55">
        <v>0.16736807688954958</v>
      </c>
      <c r="F6" s="55">
        <v>4.3037505485884172E-3</v>
      </c>
      <c r="G6" s="55">
        <v>4.3037505485884172E-3</v>
      </c>
      <c r="H6" s="55">
        <v>4.3037505485884172E-3</v>
      </c>
    </row>
    <row r="7" spans="1:8" x14ac:dyDescent="0.3">
      <c r="A7" s="37" t="s">
        <v>637</v>
      </c>
      <c r="B7" s="36" t="s">
        <v>638</v>
      </c>
      <c r="C7" s="55">
        <v>9.0005519223535901E-16</v>
      </c>
      <c r="D7" s="55">
        <v>1.1250689902941987E-15</v>
      </c>
      <c r="E7" s="55">
        <v>1.5750965864118783E-15</v>
      </c>
      <c r="F7" s="55">
        <v>4.0502483650591158E-17</v>
      </c>
      <c r="G7" s="55">
        <v>4.0502483650591158E-17</v>
      </c>
      <c r="H7" s="55">
        <v>4.0502483650591158E-17</v>
      </c>
    </row>
    <row r="8" spans="1:8" x14ac:dyDescent="0.3">
      <c r="A8" s="37" t="s">
        <v>560</v>
      </c>
      <c r="B8" s="36" t="s">
        <v>578</v>
      </c>
      <c r="C8" s="55">
        <v>0.25288101217711101</v>
      </c>
      <c r="D8" s="55">
        <v>0.31610126522138876</v>
      </c>
      <c r="E8" s="55">
        <v>0.44254177130994427</v>
      </c>
      <c r="F8" s="55">
        <v>1.1379645547969995E-2</v>
      </c>
      <c r="G8" s="55">
        <v>1.1379645547969995E-2</v>
      </c>
      <c r="H8" s="55">
        <v>1.1379645547969995E-2</v>
      </c>
    </row>
    <row r="9" spans="1:8" x14ac:dyDescent="0.3">
      <c r="A9" s="37" t="s">
        <v>562</v>
      </c>
      <c r="B9" s="36" t="s">
        <v>580</v>
      </c>
      <c r="C9" s="55">
        <v>0.19816360538534702</v>
      </c>
      <c r="D9" s="55">
        <v>0.24770450673168376</v>
      </c>
      <c r="E9" s="55">
        <v>0.34678630942435723</v>
      </c>
      <c r="F9" s="55">
        <v>8.9173622423406162E-3</v>
      </c>
      <c r="G9" s="55">
        <v>8.9173622423406162E-3</v>
      </c>
      <c r="H9" s="55">
        <v>8.9173622423406162E-3</v>
      </c>
    </row>
    <row r="10" spans="1:8" x14ac:dyDescent="0.25">
      <c r="A10" s="47" t="s">
        <v>567</v>
      </c>
      <c r="B10" s="36" t="s">
        <v>585</v>
      </c>
      <c r="C10" s="55">
        <v>3.3431180891905494E-3</v>
      </c>
      <c r="D10" s="55">
        <v>4.1788976114881873E-3</v>
      </c>
      <c r="E10" s="55">
        <v>5.8504566560834623E-3</v>
      </c>
      <c r="F10" s="55">
        <v>1.5044031401357475E-4</v>
      </c>
      <c r="G10" s="55">
        <v>1.5044031401357475E-4</v>
      </c>
      <c r="H10" s="55">
        <v>1.5044031401357475E-4</v>
      </c>
    </row>
    <row r="11" spans="1:8" x14ac:dyDescent="0.25">
      <c r="A11" s="47" t="s">
        <v>641</v>
      </c>
      <c r="B11" s="36" t="s">
        <v>642</v>
      </c>
      <c r="C11" s="55">
        <v>1.500091980626E-13</v>
      </c>
      <c r="D11" s="55">
        <v>1.8751149757824997E-13</v>
      </c>
      <c r="E11" s="55">
        <v>2.6251609660954999E-13</v>
      </c>
      <c r="F11" s="55">
        <v>6.7504139128169995E-15</v>
      </c>
      <c r="G11" s="55">
        <v>6.7504139128169995E-15</v>
      </c>
      <c r="H11" s="55">
        <v>6.7504139128169995E-15</v>
      </c>
    </row>
    <row r="12" spans="1:8" x14ac:dyDescent="0.25">
      <c r="A12" s="47" t="s">
        <v>570</v>
      </c>
      <c r="B12" s="36" t="s">
        <v>588</v>
      </c>
      <c r="C12" s="55">
        <v>0.87369532389223414</v>
      </c>
      <c r="D12" s="55">
        <v>1.0921191548652927</v>
      </c>
      <c r="E12" s="55">
        <v>1.5289668168114097</v>
      </c>
      <c r="F12" s="55">
        <v>3.9316289575150536E-2</v>
      </c>
      <c r="G12" s="55">
        <v>3.9316289575150536E-2</v>
      </c>
      <c r="H12" s="55">
        <v>3.9316289575150536E-2</v>
      </c>
    </row>
    <row r="13" spans="1:8" x14ac:dyDescent="0.25">
      <c r="A13" s="47" t="s">
        <v>647</v>
      </c>
      <c r="B13" s="36" t="s">
        <v>648</v>
      </c>
      <c r="C13" s="55">
        <v>0</v>
      </c>
      <c r="D13" s="55">
        <v>0</v>
      </c>
      <c r="E13" s="55">
        <v>0</v>
      </c>
      <c r="F13" s="55">
        <v>0</v>
      </c>
      <c r="G13" s="55">
        <v>0</v>
      </c>
      <c r="H13" s="55">
        <v>0</v>
      </c>
    </row>
    <row r="14" spans="1:8" x14ac:dyDescent="0.25">
      <c r="A14" s="47" t="s">
        <v>590</v>
      </c>
      <c r="B14" s="36" t="s">
        <v>649</v>
      </c>
      <c r="C14" s="55">
        <v>0.53635176711641297</v>
      </c>
      <c r="D14" s="55">
        <v>0.67043970889551618</v>
      </c>
      <c r="E14" s="55">
        <v>0.93861559245372272</v>
      </c>
      <c r="F14" s="55">
        <v>2.4135829520238582E-2</v>
      </c>
      <c r="G14" s="55">
        <v>2.4135829520238582E-2</v>
      </c>
      <c r="H14" s="55">
        <v>2.4135829520238582E-2</v>
      </c>
    </row>
  </sheetData>
  <mergeCells count="3">
    <mergeCell ref="C2:H2"/>
    <mergeCell ref="C3:E3"/>
    <mergeCell ref="F3:H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B79EF876-22FA-4633-A286-1553B1464DC3}">
          <x14:formula1>
            <xm:f>'https://d.docs.live.net/599da54a3efd6538/Work-CEM/ORRCO/[AQ405cao ORRCO Klamath 6.xlsx]DEQ Pollutant List'!#REF!</xm:f>
          </x14:formula1>
          <xm:sqref>A6:A9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C9C8A-81CB-4C2E-B461-9C4B04592590}">
  <dimension ref="A1:H14"/>
  <sheetViews>
    <sheetView workbookViewId="0">
      <selection activeCell="A2" sqref="A2"/>
    </sheetView>
  </sheetViews>
  <sheetFormatPr defaultRowHeight="14.4" x14ac:dyDescent="0.25"/>
  <cols>
    <col min="1" max="1" width="17.44140625" style="47" customWidth="1"/>
    <col min="2" max="2" width="46.44140625" style="36" customWidth="1"/>
    <col min="3" max="3" width="8.88671875" style="47"/>
    <col min="4" max="4" width="10" style="47" customWidth="1"/>
    <col min="5" max="6" width="8.88671875" style="47"/>
    <col min="7" max="7" width="9.5546875" style="47" customWidth="1"/>
    <col min="8" max="8" width="8.88671875" style="47"/>
    <col min="9" max="16384" width="8.88671875" style="36"/>
  </cols>
  <sheetData>
    <row r="1" spans="1:8" ht="15.6" x14ac:dyDescent="0.25">
      <c r="A1" s="31" t="s">
        <v>867</v>
      </c>
    </row>
    <row r="2" spans="1:8" x14ac:dyDescent="0.25">
      <c r="C2" s="193" t="s">
        <v>545</v>
      </c>
      <c r="D2" s="193"/>
      <c r="E2" s="193"/>
      <c r="F2" s="193"/>
      <c r="G2" s="193"/>
      <c r="H2" s="193"/>
    </row>
    <row r="3" spans="1:8" x14ac:dyDescent="0.25">
      <c r="C3" s="192" t="s">
        <v>546</v>
      </c>
      <c r="D3" s="192"/>
      <c r="E3" s="192"/>
      <c r="F3" s="192" t="s">
        <v>547</v>
      </c>
      <c r="G3" s="192"/>
      <c r="H3" s="192"/>
    </row>
    <row r="5" spans="1:8" s="39" customFormat="1" ht="41.4" customHeight="1" x14ac:dyDescent="0.3">
      <c r="A5" s="38" t="s">
        <v>548</v>
      </c>
      <c r="B5" s="39" t="s">
        <v>549</v>
      </c>
      <c r="C5" s="41" t="s">
        <v>550</v>
      </c>
      <c r="D5" s="41" t="s">
        <v>551</v>
      </c>
      <c r="E5" s="41" t="s">
        <v>552</v>
      </c>
      <c r="F5" s="41" t="s">
        <v>550</v>
      </c>
      <c r="G5" s="41" t="s">
        <v>551</v>
      </c>
      <c r="H5" s="41" t="s">
        <v>552</v>
      </c>
    </row>
    <row r="6" spans="1:8" x14ac:dyDescent="0.3">
      <c r="A6" s="37" t="s">
        <v>555</v>
      </c>
      <c r="B6" s="36" t="s">
        <v>574</v>
      </c>
      <c r="C6" s="55">
        <v>5.0633768962187006E-2</v>
      </c>
      <c r="D6" s="55">
        <v>6.3292211202733761E-2</v>
      </c>
      <c r="E6" s="55">
        <v>8.8609095683827258E-2</v>
      </c>
      <c r="F6" s="55">
        <v>6.3292211202733767E-4</v>
      </c>
      <c r="G6" s="55">
        <v>6.3292211202733767E-4</v>
      </c>
      <c r="H6" s="55">
        <v>6.3292211202733767E-4</v>
      </c>
    </row>
    <row r="7" spans="1:8" x14ac:dyDescent="0.3">
      <c r="A7" s="37" t="s">
        <v>637</v>
      </c>
      <c r="B7" s="36" t="s">
        <v>638</v>
      </c>
      <c r="C7" s="55">
        <v>4.8175767093413387E-16</v>
      </c>
      <c r="D7" s="55">
        <v>6.0219708866766741E-16</v>
      </c>
      <c r="E7" s="55">
        <v>8.4307592413473439E-16</v>
      </c>
      <c r="F7" s="55">
        <v>6.0219708866766746E-18</v>
      </c>
      <c r="G7" s="55">
        <v>6.0219708866766746E-18</v>
      </c>
      <c r="H7" s="55">
        <v>6.0219708866766746E-18</v>
      </c>
    </row>
    <row r="8" spans="1:8" x14ac:dyDescent="0.3">
      <c r="A8" s="37" t="s">
        <v>560</v>
      </c>
      <c r="B8" s="36" t="s">
        <v>578</v>
      </c>
      <c r="C8" s="55">
        <v>0.13402733854988799</v>
      </c>
      <c r="D8" s="55">
        <v>0.16753417318735997</v>
      </c>
      <c r="E8" s="55">
        <v>0.23454784246230398</v>
      </c>
      <c r="F8" s="55">
        <v>1.6753417318735998E-3</v>
      </c>
      <c r="G8" s="55">
        <v>1.6753417318735998E-3</v>
      </c>
      <c r="H8" s="55">
        <v>1.6753417318735998E-3</v>
      </c>
    </row>
    <row r="9" spans="1:8" x14ac:dyDescent="0.3">
      <c r="A9" s="37" t="s">
        <v>562</v>
      </c>
      <c r="B9" s="36" t="s">
        <v>580</v>
      </c>
      <c r="C9" s="55">
        <v>0.10488591361880001</v>
      </c>
      <c r="D9" s="55">
        <v>0.1311073920235</v>
      </c>
      <c r="E9" s="55">
        <v>0.1835503488329</v>
      </c>
      <c r="F9" s="55">
        <v>1.311073920235E-3</v>
      </c>
      <c r="G9" s="55">
        <v>1.311073920235E-3</v>
      </c>
      <c r="H9" s="55">
        <v>1.311073920235E-3</v>
      </c>
    </row>
    <row r="10" spans="1:8" x14ac:dyDescent="0.25">
      <c r="A10" s="47" t="s">
        <v>567</v>
      </c>
      <c r="B10" s="36" t="s">
        <v>585</v>
      </c>
      <c r="C10" s="55">
        <v>1.77465912126381E-3</v>
      </c>
      <c r="D10" s="55">
        <v>2.2183239015797626E-3</v>
      </c>
      <c r="E10" s="55">
        <v>3.1056534622116673E-3</v>
      </c>
      <c r="F10" s="55">
        <v>2.2183239015797623E-5</v>
      </c>
      <c r="G10" s="55">
        <v>2.2183239015797623E-5</v>
      </c>
      <c r="H10" s="55">
        <v>2.2183239015797623E-5</v>
      </c>
    </row>
    <row r="11" spans="1:8" x14ac:dyDescent="0.25">
      <c r="A11" s="47" t="s">
        <v>641</v>
      </c>
      <c r="B11" s="36" t="s">
        <v>642</v>
      </c>
      <c r="C11" s="55">
        <v>8.0215429774155598E-14</v>
      </c>
      <c r="D11" s="55">
        <v>1.002692872176945E-13</v>
      </c>
      <c r="E11" s="55">
        <v>1.4037700210477229E-13</v>
      </c>
      <c r="F11" s="55">
        <v>1.0026928721769449E-15</v>
      </c>
      <c r="G11" s="55">
        <v>1.0026928721769449E-15</v>
      </c>
      <c r="H11" s="55">
        <v>1.0026928721769449E-15</v>
      </c>
    </row>
    <row r="12" spans="1:8" x14ac:dyDescent="0.25">
      <c r="A12" s="47" t="s">
        <v>570</v>
      </c>
      <c r="B12" s="36" t="s">
        <v>588</v>
      </c>
      <c r="C12" s="55">
        <v>0.46278912965049795</v>
      </c>
      <c r="D12" s="55">
        <v>0.57848641206312246</v>
      </c>
      <c r="E12" s="55">
        <v>0.80988097688837146</v>
      </c>
      <c r="F12" s="55">
        <v>5.7848641206312244E-3</v>
      </c>
      <c r="G12" s="55">
        <v>5.7848641206312244E-3</v>
      </c>
      <c r="H12" s="55">
        <v>5.7848641206312244E-3</v>
      </c>
    </row>
    <row r="13" spans="1:8" x14ac:dyDescent="0.25">
      <c r="A13" s="47" t="s">
        <v>647</v>
      </c>
      <c r="B13" s="36" t="s">
        <v>648</v>
      </c>
      <c r="C13" s="55">
        <v>0</v>
      </c>
      <c r="D13" s="55">
        <v>0</v>
      </c>
      <c r="E13" s="55">
        <v>0</v>
      </c>
      <c r="F13" s="55">
        <v>0</v>
      </c>
      <c r="G13" s="55">
        <v>0</v>
      </c>
      <c r="H13" s="55">
        <v>0</v>
      </c>
    </row>
    <row r="14" spans="1:8" x14ac:dyDescent="0.25">
      <c r="A14" s="47" t="s">
        <v>590</v>
      </c>
      <c r="B14" s="36" t="s">
        <v>649</v>
      </c>
      <c r="C14" s="55">
        <v>0.28427872300426799</v>
      </c>
      <c r="D14" s="55">
        <v>0.35534840375533505</v>
      </c>
      <c r="E14" s="55">
        <v>0.49748776525746902</v>
      </c>
      <c r="F14" s="55">
        <v>3.5534840375533497E-3</v>
      </c>
      <c r="G14" s="55">
        <v>3.5534840375533497E-3</v>
      </c>
      <c r="H14" s="55">
        <v>3.5534840375533497E-3</v>
      </c>
    </row>
  </sheetData>
  <mergeCells count="3">
    <mergeCell ref="C2:H2"/>
    <mergeCell ref="C3:E3"/>
    <mergeCell ref="F3:H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34B77EA1-0767-42AF-B635-D19A24C4C559}">
          <x14:formula1>
            <xm:f>'https://d.docs.live.net/599da54a3efd6538/Work-CEM/ORRCO/[AQ405cao ORRCO Klamath 6.xlsx]DEQ Pollutant List'!#REF!</xm:f>
          </x14:formula1>
          <xm:sqref>A6:A9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DAE46-0F2A-467F-ABE8-A0CB6573E395}">
  <dimension ref="A1:H14"/>
  <sheetViews>
    <sheetView workbookViewId="0">
      <selection activeCell="A2" sqref="A2"/>
    </sheetView>
  </sheetViews>
  <sheetFormatPr defaultRowHeight="14.4" x14ac:dyDescent="0.25"/>
  <cols>
    <col min="1" max="1" width="17.44140625" style="47" customWidth="1"/>
    <col min="2" max="2" width="46.44140625" style="36" customWidth="1"/>
    <col min="3" max="3" width="8.88671875" style="47"/>
    <col min="4" max="4" width="10" style="47" customWidth="1"/>
    <col min="5" max="6" width="8.88671875" style="47"/>
    <col min="7" max="7" width="9.5546875" style="47" customWidth="1"/>
    <col min="8" max="8" width="8.88671875" style="47"/>
    <col min="9" max="16384" width="8.88671875" style="36"/>
  </cols>
  <sheetData>
    <row r="1" spans="1:8" ht="15.6" x14ac:dyDescent="0.25">
      <c r="A1" s="31" t="s">
        <v>867</v>
      </c>
    </row>
    <row r="2" spans="1:8" x14ac:dyDescent="0.25">
      <c r="C2" s="193" t="s">
        <v>545</v>
      </c>
      <c r="D2" s="193"/>
      <c r="E2" s="193"/>
      <c r="F2" s="193"/>
      <c r="G2" s="193"/>
      <c r="H2" s="193"/>
    </row>
    <row r="3" spans="1:8" x14ac:dyDescent="0.25">
      <c r="C3" s="192" t="s">
        <v>546</v>
      </c>
      <c r="D3" s="192"/>
      <c r="E3" s="192"/>
      <c r="F3" s="192" t="s">
        <v>547</v>
      </c>
      <c r="G3" s="192"/>
      <c r="H3" s="192"/>
    </row>
    <row r="5" spans="1:8" s="39" customFormat="1" ht="41.4" customHeight="1" x14ac:dyDescent="0.3">
      <c r="A5" s="38" t="s">
        <v>548</v>
      </c>
      <c r="B5" s="39" t="s">
        <v>549</v>
      </c>
      <c r="C5" s="41" t="s">
        <v>550</v>
      </c>
      <c r="D5" s="41" t="s">
        <v>551</v>
      </c>
      <c r="E5" s="41" t="s">
        <v>552</v>
      </c>
      <c r="F5" s="41" t="s">
        <v>550</v>
      </c>
      <c r="G5" s="41" t="s">
        <v>551</v>
      </c>
      <c r="H5" s="41" t="s">
        <v>552</v>
      </c>
    </row>
    <row r="6" spans="1:8" x14ac:dyDescent="0.3">
      <c r="A6" s="37" t="s">
        <v>555</v>
      </c>
      <c r="B6" s="36" t="s">
        <v>574</v>
      </c>
      <c r="C6" s="55">
        <v>3.3177387968560797E-2</v>
      </c>
      <c r="D6" s="55">
        <v>3.3177387968560797E-2</v>
      </c>
      <c r="E6" s="55">
        <v>3.3177387968560797E-2</v>
      </c>
      <c r="F6" s="55">
        <v>1.3270955187424317E-3</v>
      </c>
      <c r="G6" s="55">
        <v>1.3270955187424317E-3</v>
      </c>
      <c r="H6" s="55">
        <v>1.3270955187424317E-3</v>
      </c>
    </row>
    <row r="7" spans="1:8" x14ac:dyDescent="0.3">
      <c r="A7" s="37" t="s">
        <v>637</v>
      </c>
      <c r="B7" s="36" t="s">
        <v>638</v>
      </c>
      <c r="C7" s="55">
        <v>3.2018092069423595E-16</v>
      </c>
      <c r="D7" s="55">
        <v>3.2018092069423595E-16</v>
      </c>
      <c r="E7" s="55">
        <v>3.2018092069423595E-16</v>
      </c>
      <c r="F7" s="55">
        <v>1.2807236827769437E-17</v>
      </c>
      <c r="G7" s="55">
        <v>1.2807236827769437E-17</v>
      </c>
      <c r="H7" s="55">
        <v>1.2807236827769437E-17</v>
      </c>
    </row>
    <row r="8" spans="1:8" x14ac:dyDescent="0.3">
      <c r="A8" s="37" t="s">
        <v>560</v>
      </c>
      <c r="B8" s="36" t="s">
        <v>578</v>
      </c>
      <c r="C8" s="55">
        <v>8.7944070688571796E-2</v>
      </c>
      <c r="D8" s="55">
        <v>8.7944070688571796E-2</v>
      </c>
      <c r="E8" s="55">
        <v>8.7944070688571796E-2</v>
      </c>
      <c r="F8" s="55">
        <v>3.5177628275428717E-3</v>
      </c>
      <c r="G8" s="55">
        <v>3.5177628275428717E-3</v>
      </c>
      <c r="H8" s="55">
        <v>3.5177628275428717E-3</v>
      </c>
    </row>
    <row r="9" spans="1:8" x14ac:dyDescent="0.3">
      <c r="A9" s="37" t="s">
        <v>562</v>
      </c>
      <c r="B9" s="36" t="s">
        <v>580</v>
      </c>
      <c r="C9" s="55">
        <v>6.8702633420008694E-2</v>
      </c>
      <c r="D9" s="55">
        <v>6.8702633420008694E-2</v>
      </c>
      <c r="E9" s="55">
        <v>6.8702633420008694E-2</v>
      </c>
      <c r="F9" s="55">
        <v>2.7481053368003474E-3</v>
      </c>
      <c r="G9" s="55">
        <v>2.7481053368003474E-3</v>
      </c>
      <c r="H9" s="55">
        <v>2.7481053368003474E-3</v>
      </c>
    </row>
    <row r="10" spans="1:8" x14ac:dyDescent="0.25">
      <c r="A10" s="47" t="s">
        <v>567</v>
      </c>
      <c r="B10" s="36" t="s">
        <v>585</v>
      </c>
      <c r="C10" s="55">
        <v>1.16685688241704E-3</v>
      </c>
      <c r="D10" s="55">
        <v>1.16685688241704E-3</v>
      </c>
      <c r="E10" s="55">
        <v>1.16685688241704E-3</v>
      </c>
      <c r="F10" s="55">
        <v>4.6674275296681597E-5</v>
      </c>
      <c r="G10" s="55">
        <v>4.6674275296681597E-5</v>
      </c>
      <c r="H10" s="55">
        <v>4.6674275296681597E-5</v>
      </c>
    </row>
    <row r="11" spans="1:8" x14ac:dyDescent="0.25">
      <c r="A11" s="47" t="s">
        <v>641</v>
      </c>
      <c r="B11" s="36" t="s">
        <v>642</v>
      </c>
      <c r="C11" s="55">
        <v>5.3245238193582092E-14</v>
      </c>
      <c r="D11" s="55">
        <v>5.3245238193582092E-14</v>
      </c>
      <c r="E11" s="55">
        <v>5.3245238193582092E-14</v>
      </c>
      <c r="F11" s="55">
        <v>2.1298095277432838E-15</v>
      </c>
      <c r="G11" s="55">
        <v>2.1298095277432838E-15</v>
      </c>
      <c r="H11" s="55">
        <v>2.1298095277432838E-15</v>
      </c>
    </row>
    <row r="12" spans="1:8" x14ac:dyDescent="0.25">
      <c r="A12" s="47" t="s">
        <v>570</v>
      </c>
      <c r="B12" s="36" t="s">
        <v>588</v>
      </c>
      <c r="C12" s="55">
        <v>0.30343596298929199</v>
      </c>
      <c r="D12" s="55">
        <v>0.30343596298929199</v>
      </c>
      <c r="E12" s="55">
        <v>0.30343596298929199</v>
      </c>
      <c r="F12" s="55">
        <v>1.2137438519571679E-2</v>
      </c>
      <c r="G12" s="55">
        <v>1.2137438519571679E-2</v>
      </c>
      <c r="H12" s="55">
        <v>1.2137438519571679E-2</v>
      </c>
    </row>
    <row r="13" spans="1:8" x14ac:dyDescent="0.25">
      <c r="A13" s="47" t="s">
        <v>647</v>
      </c>
      <c r="B13" s="36" t="s">
        <v>648</v>
      </c>
      <c r="C13" s="55">
        <v>0</v>
      </c>
      <c r="D13" s="55">
        <v>0</v>
      </c>
      <c r="E13" s="55">
        <v>0</v>
      </c>
      <c r="F13" s="55">
        <v>0</v>
      </c>
      <c r="G13" s="55">
        <v>0</v>
      </c>
      <c r="H13" s="55">
        <v>0</v>
      </c>
    </row>
    <row r="14" spans="1:8" x14ac:dyDescent="0.25">
      <c r="A14" s="47" t="s">
        <v>590</v>
      </c>
      <c r="B14" s="36" t="s">
        <v>649</v>
      </c>
      <c r="C14" s="55">
        <v>0.186543534298965</v>
      </c>
      <c r="D14" s="55">
        <v>0.186543534298965</v>
      </c>
      <c r="E14" s="55">
        <v>0.186543534298965</v>
      </c>
      <c r="F14" s="55">
        <v>7.4617413719586002E-3</v>
      </c>
      <c r="G14" s="55">
        <v>7.4617413719586002E-3</v>
      </c>
      <c r="H14" s="55">
        <v>7.4617413719586002E-3</v>
      </c>
    </row>
  </sheetData>
  <mergeCells count="3">
    <mergeCell ref="C2:H2"/>
    <mergeCell ref="C3:E3"/>
    <mergeCell ref="F3:H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E77FC7AE-AADB-46DC-8416-75C49187A617}">
          <x14:formula1>
            <xm:f>'https://d.docs.live.net/599da54a3efd6538/Work-CEM/ORRCO/[AQ405cao ORRCO Klamath 6.xlsx]DEQ Pollutant List'!#REF!</xm:f>
          </x14:formula1>
          <xm:sqref>A6:A9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BD047-4E9D-42EE-9893-7F8E90A3B26B}">
  <dimension ref="A1:H14"/>
  <sheetViews>
    <sheetView topLeftCell="D1" workbookViewId="0">
      <selection activeCell="A2" sqref="A2"/>
    </sheetView>
  </sheetViews>
  <sheetFormatPr defaultRowHeight="14.4" x14ac:dyDescent="0.25"/>
  <cols>
    <col min="1" max="1" width="17.44140625" style="47" customWidth="1"/>
    <col min="2" max="2" width="46.44140625" style="36" customWidth="1"/>
    <col min="3" max="3" width="8.88671875" style="47"/>
    <col min="4" max="4" width="10" style="47" customWidth="1"/>
    <col min="5" max="6" width="8.88671875" style="47"/>
    <col min="7" max="7" width="9.5546875" style="47" customWidth="1"/>
    <col min="8" max="8" width="8.88671875" style="47"/>
    <col min="9" max="16384" width="8.88671875" style="36"/>
  </cols>
  <sheetData>
    <row r="1" spans="1:8" ht="15.6" x14ac:dyDescent="0.25">
      <c r="A1" s="31" t="s">
        <v>867</v>
      </c>
    </row>
    <row r="2" spans="1:8" x14ac:dyDescent="0.25">
      <c r="C2" s="193" t="s">
        <v>545</v>
      </c>
      <c r="D2" s="193"/>
      <c r="E2" s="193"/>
      <c r="F2" s="193"/>
      <c r="G2" s="193"/>
      <c r="H2" s="193"/>
    </row>
    <row r="3" spans="1:8" x14ac:dyDescent="0.25">
      <c r="C3" s="192" t="s">
        <v>546</v>
      </c>
      <c r="D3" s="192"/>
      <c r="E3" s="192"/>
      <c r="F3" s="192" t="s">
        <v>547</v>
      </c>
      <c r="G3" s="192"/>
      <c r="H3" s="192"/>
    </row>
    <row r="5" spans="1:8" s="39" customFormat="1" ht="41.4" customHeight="1" x14ac:dyDescent="0.3">
      <c r="A5" s="38" t="s">
        <v>548</v>
      </c>
      <c r="B5" s="39" t="s">
        <v>549</v>
      </c>
      <c r="C5" s="41" t="s">
        <v>550</v>
      </c>
      <c r="D5" s="41" t="s">
        <v>551</v>
      </c>
      <c r="E5" s="41" t="s">
        <v>552</v>
      </c>
      <c r="F5" s="41" t="s">
        <v>550</v>
      </c>
      <c r="G5" s="41" t="s">
        <v>551</v>
      </c>
      <c r="H5" s="41" t="s">
        <v>552</v>
      </c>
    </row>
    <row r="6" spans="1:8" x14ac:dyDescent="0.3">
      <c r="A6" s="37" t="s">
        <v>555</v>
      </c>
      <c r="B6" s="36" t="s">
        <v>574</v>
      </c>
      <c r="C6" s="55">
        <v>2.2206905918574504E-2</v>
      </c>
      <c r="D6" s="55">
        <v>2.2206905918574504E-2</v>
      </c>
      <c r="E6" s="55">
        <v>2.2206905918574504E-2</v>
      </c>
      <c r="F6" s="55">
        <v>1.33241435511447E-3</v>
      </c>
      <c r="G6" s="55">
        <v>1.33241435511447E-3</v>
      </c>
      <c r="H6" s="55">
        <v>1.33241435511447E-3</v>
      </c>
    </row>
    <row r="7" spans="1:8" x14ac:dyDescent="0.3">
      <c r="A7" s="37" t="s">
        <v>637</v>
      </c>
      <c r="B7" s="36" t="s">
        <v>638</v>
      </c>
      <c r="C7" s="55">
        <v>2.1799833626673901E-16</v>
      </c>
      <c r="D7" s="55">
        <v>2.1799833626673901E-16</v>
      </c>
      <c r="E7" s="55">
        <v>2.1799833626673901E-16</v>
      </c>
      <c r="F7" s="55">
        <v>1.3079900176004341E-17</v>
      </c>
      <c r="G7" s="55">
        <v>1.3079900176004341E-17</v>
      </c>
      <c r="H7" s="55">
        <v>1.3079900176004341E-17</v>
      </c>
    </row>
    <row r="8" spans="1:8" x14ac:dyDescent="0.3">
      <c r="A8" s="37" t="s">
        <v>560</v>
      </c>
      <c r="B8" s="36" t="s">
        <v>578</v>
      </c>
      <c r="C8" s="55">
        <v>5.8964005942653108E-2</v>
      </c>
      <c r="D8" s="55">
        <v>5.8964005942653108E-2</v>
      </c>
      <c r="E8" s="55">
        <v>5.8964005942653108E-2</v>
      </c>
      <c r="F8" s="55">
        <v>3.5378403565591863E-3</v>
      </c>
      <c r="G8" s="55">
        <v>3.5378403565591863E-3</v>
      </c>
      <c r="H8" s="55">
        <v>3.5378403565591863E-3</v>
      </c>
    </row>
    <row r="9" spans="1:8" x14ac:dyDescent="0.3">
      <c r="A9" s="37" t="s">
        <v>562</v>
      </c>
      <c r="B9" s="36" t="s">
        <v>580</v>
      </c>
      <c r="C9" s="55">
        <v>4.5966785918137999E-2</v>
      </c>
      <c r="D9" s="55">
        <v>4.5966785918137999E-2</v>
      </c>
      <c r="E9" s="55">
        <v>4.5966785918137999E-2</v>
      </c>
      <c r="F9" s="55">
        <v>2.7580071550882801E-3</v>
      </c>
      <c r="G9" s="55">
        <v>2.7580071550882801E-3</v>
      </c>
      <c r="H9" s="55">
        <v>2.7580071550882801E-3</v>
      </c>
    </row>
    <row r="10" spans="1:8" x14ac:dyDescent="0.25">
      <c r="A10" s="47" t="s">
        <v>567</v>
      </c>
      <c r="B10" s="36" t="s">
        <v>585</v>
      </c>
      <c r="C10" s="55">
        <v>7.8427266268493397E-4</v>
      </c>
      <c r="D10" s="55">
        <v>7.8427266268493397E-4</v>
      </c>
      <c r="E10" s="55">
        <v>7.8427266268493397E-4</v>
      </c>
      <c r="F10" s="55">
        <v>4.7056359761096041E-5</v>
      </c>
      <c r="G10" s="55">
        <v>4.7056359761096041E-5</v>
      </c>
      <c r="H10" s="55">
        <v>4.7056359761096041E-5</v>
      </c>
    </row>
    <row r="11" spans="1:8" x14ac:dyDescent="0.25">
      <c r="A11" s="47" t="s">
        <v>641</v>
      </c>
      <c r="B11" s="36" t="s">
        <v>642</v>
      </c>
      <c r="C11" s="55">
        <v>3.6197999675095399E-14</v>
      </c>
      <c r="D11" s="55">
        <v>3.6197999675095399E-14</v>
      </c>
      <c r="E11" s="55">
        <v>3.6197999675095399E-14</v>
      </c>
      <c r="F11" s="55">
        <v>2.1718799805057242E-15</v>
      </c>
      <c r="G11" s="55">
        <v>2.1718799805057242E-15</v>
      </c>
      <c r="H11" s="55">
        <v>2.1718799805057242E-15</v>
      </c>
    </row>
    <row r="12" spans="1:8" x14ac:dyDescent="0.25">
      <c r="A12" s="47" t="s">
        <v>570</v>
      </c>
      <c r="B12" s="36" t="s">
        <v>588</v>
      </c>
      <c r="C12" s="55">
        <v>0.20325996824717402</v>
      </c>
      <c r="D12" s="55">
        <v>0.20325996824717402</v>
      </c>
      <c r="E12" s="55">
        <v>0.20325996824717402</v>
      </c>
      <c r="F12" s="55">
        <v>1.2195598094830441E-2</v>
      </c>
      <c r="G12" s="55">
        <v>1.2195598094830441E-2</v>
      </c>
      <c r="H12" s="55">
        <v>1.2195598094830441E-2</v>
      </c>
    </row>
    <row r="13" spans="1:8" x14ac:dyDescent="0.25">
      <c r="A13" s="47" t="s">
        <v>647</v>
      </c>
      <c r="B13" s="36" t="s">
        <v>648</v>
      </c>
      <c r="C13" s="55">
        <v>0</v>
      </c>
      <c r="D13" s="55">
        <v>0</v>
      </c>
      <c r="E13" s="55">
        <v>0</v>
      </c>
      <c r="F13" s="55">
        <v>0</v>
      </c>
      <c r="G13" s="55">
        <v>0</v>
      </c>
      <c r="H13" s="55">
        <v>0</v>
      </c>
    </row>
    <row r="14" spans="1:8" x14ac:dyDescent="0.25">
      <c r="A14" s="47" t="s">
        <v>590</v>
      </c>
      <c r="B14" s="36" t="s">
        <v>649</v>
      </c>
      <c r="C14" s="55">
        <v>0.125080011348704</v>
      </c>
      <c r="D14" s="55">
        <v>0.125080011348704</v>
      </c>
      <c r="E14" s="55">
        <v>0.125080011348704</v>
      </c>
      <c r="F14" s="55">
        <v>7.5048006809222394E-3</v>
      </c>
      <c r="G14" s="55">
        <v>7.5048006809222394E-3</v>
      </c>
      <c r="H14" s="55">
        <v>7.5048006809222394E-3</v>
      </c>
    </row>
  </sheetData>
  <mergeCells count="3">
    <mergeCell ref="C2:H2"/>
    <mergeCell ref="C3:E3"/>
    <mergeCell ref="F3:H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51101732-F5EE-4A5F-BE6E-BBF43DEA6743}">
          <x14:formula1>
            <xm:f>'https://d.docs.live.net/599da54a3efd6538/Work-CEM/ORRCO/[AQ405cao ORRCO Klamath 6.xlsx]DEQ Pollutant List'!#REF!</xm:f>
          </x14:formula1>
          <xm:sqref>A6:A9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0A334-DE69-4EC9-ACCD-8845F66413C8}">
  <sheetPr>
    <tabColor rgb="FF92D050"/>
  </sheetPr>
  <dimension ref="A1:AG108"/>
  <sheetViews>
    <sheetView tabSelected="1" zoomScale="110" zoomScaleNormal="70" workbookViewId="0">
      <selection activeCell="A2" sqref="A2"/>
    </sheetView>
  </sheetViews>
  <sheetFormatPr defaultRowHeight="13.2" x14ac:dyDescent="0.25"/>
  <cols>
    <col min="1" max="1" width="23.77734375" customWidth="1"/>
    <col min="2" max="2" width="16.77734375" customWidth="1"/>
    <col min="5" max="5" width="11.109375" customWidth="1"/>
    <col min="6" max="6" width="9.44140625" customWidth="1"/>
    <col min="7" max="7" width="11.33203125" customWidth="1"/>
    <col min="8" max="8" width="9" customWidth="1"/>
    <col min="9" max="9" width="10.33203125" customWidth="1"/>
    <col min="11" max="11" width="12.88671875" customWidth="1"/>
    <col min="21" max="22" width="8.88671875" customWidth="1"/>
    <col min="23" max="23" width="16.6640625" customWidth="1"/>
    <col min="24" max="24" width="15.6640625" customWidth="1"/>
    <col min="25" max="26" width="14.5546875" customWidth="1"/>
    <col min="27" max="27" width="14.88671875" customWidth="1"/>
    <col min="28" max="28" width="13.77734375" customWidth="1"/>
    <col min="29" max="29" width="14.88671875" customWidth="1"/>
    <col min="30" max="30" width="11" customWidth="1"/>
    <col min="31" max="31" width="14.109375" customWidth="1"/>
  </cols>
  <sheetData>
    <row r="1" spans="1:33" ht="26.4" customHeight="1" thickBot="1" x14ac:dyDescent="0.45">
      <c r="A1" s="183" t="s">
        <v>867</v>
      </c>
      <c r="W1" s="75" t="s">
        <v>740</v>
      </c>
    </row>
    <row r="2" spans="1:33" ht="43.8" customHeight="1" thickBot="1" x14ac:dyDescent="0.3">
      <c r="A2" s="31" t="s">
        <v>866</v>
      </c>
      <c r="W2" s="194" t="s">
        <v>784</v>
      </c>
      <c r="X2" s="196" t="s">
        <v>721</v>
      </c>
      <c r="Y2" s="164" t="s">
        <v>786</v>
      </c>
      <c r="Z2" s="198" t="s">
        <v>722</v>
      </c>
      <c r="AA2" s="164" t="s">
        <v>785</v>
      </c>
      <c r="AB2" s="198" t="s">
        <v>723</v>
      </c>
      <c r="AC2" s="164" t="s">
        <v>785</v>
      </c>
      <c r="AD2" s="198" t="s">
        <v>724</v>
      </c>
      <c r="AE2" s="164" t="s">
        <v>785</v>
      </c>
    </row>
    <row r="3" spans="1:33" ht="51.6" customHeight="1" thickBot="1" x14ac:dyDescent="0.3">
      <c r="Q3" s="162"/>
      <c r="W3" s="195"/>
      <c r="X3" s="197"/>
      <c r="Y3" s="163" t="s">
        <v>787</v>
      </c>
      <c r="Z3" s="199"/>
      <c r="AA3" s="163" t="s">
        <v>787</v>
      </c>
      <c r="AB3" s="199"/>
      <c r="AC3" s="163" t="s">
        <v>787</v>
      </c>
      <c r="AD3" s="199"/>
      <c r="AE3" s="163" t="s">
        <v>787</v>
      </c>
    </row>
    <row r="4" spans="1:33" ht="47.4" customHeight="1" thickBot="1" x14ac:dyDescent="0.3">
      <c r="A4" s="182" t="s">
        <v>865</v>
      </c>
      <c r="Q4" s="162"/>
      <c r="R4" s="162"/>
      <c r="S4" s="162"/>
      <c r="T4" s="162"/>
      <c r="U4" s="162"/>
      <c r="W4" s="200" t="s">
        <v>791</v>
      </c>
      <c r="X4" s="202" t="s">
        <v>741</v>
      </c>
      <c r="Y4" s="157">
        <v>514</v>
      </c>
      <c r="Z4" s="202" t="s">
        <v>741</v>
      </c>
      <c r="AA4" s="157">
        <v>514</v>
      </c>
      <c r="AB4" s="204" t="str">
        <f>AD4</f>
        <v>North Property Line</v>
      </c>
      <c r="AC4" s="157">
        <f>AE4</f>
        <v>55</v>
      </c>
      <c r="AD4" s="206" t="s">
        <v>789</v>
      </c>
      <c r="AE4" s="158">
        <v>55</v>
      </c>
      <c r="AG4" t="s">
        <v>872</v>
      </c>
    </row>
    <row r="5" spans="1:33" ht="47.4" customHeight="1" thickBot="1" x14ac:dyDescent="0.3">
      <c r="A5" s="181" t="s">
        <v>863</v>
      </c>
      <c r="S5" s="162"/>
      <c r="T5" s="162"/>
      <c r="U5" s="162"/>
      <c r="W5" s="201"/>
      <c r="X5" s="203"/>
      <c r="Y5" s="165">
        <v>7.1000000000000005E-5</v>
      </c>
      <c r="Z5" s="203"/>
      <c r="AA5" s="165">
        <v>7.1000000000000005E-5</v>
      </c>
      <c r="AB5" s="205"/>
      <c r="AC5" s="188">
        <v>3.3E-3</v>
      </c>
      <c r="AD5" s="207"/>
      <c r="AE5" s="165">
        <v>8.3000000000000007</v>
      </c>
    </row>
    <row r="6" spans="1:33" ht="47.4" customHeight="1" thickBot="1" x14ac:dyDescent="0.3">
      <c r="A6" s="180" t="s">
        <v>864</v>
      </c>
      <c r="S6" s="162"/>
      <c r="T6" s="162"/>
      <c r="U6" s="162"/>
      <c r="W6" s="200" t="s">
        <v>790</v>
      </c>
      <c r="X6" s="202" t="s">
        <v>741</v>
      </c>
      <c r="Y6" s="159">
        <v>468</v>
      </c>
      <c r="Z6" s="202" t="s">
        <v>741</v>
      </c>
      <c r="AA6" s="159">
        <v>468</v>
      </c>
      <c r="AB6" s="204" t="str">
        <f>AB4</f>
        <v>North Property Line</v>
      </c>
      <c r="AC6" s="157">
        <v>50</v>
      </c>
      <c r="AD6" s="206" t="s">
        <v>789</v>
      </c>
      <c r="AE6" s="160">
        <v>50</v>
      </c>
    </row>
    <row r="7" spans="1:33" ht="47.4" customHeight="1" thickBot="1" x14ac:dyDescent="0.3">
      <c r="S7" s="162"/>
      <c r="T7" s="162"/>
      <c r="U7" s="162"/>
      <c r="W7" s="201"/>
      <c r="X7" s="203"/>
      <c r="Y7" s="165">
        <v>1E-4</v>
      </c>
      <c r="Z7" s="203"/>
      <c r="AA7" s="165">
        <v>1E-4</v>
      </c>
      <c r="AB7" s="205"/>
      <c r="AC7" s="188">
        <v>4.4999999999999997E-3</v>
      </c>
      <c r="AD7" s="207"/>
      <c r="AE7" s="165">
        <v>4.8</v>
      </c>
    </row>
    <row r="8" spans="1:33" ht="15" thickBot="1" x14ac:dyDescent="0.35">
      <c r="F8" s="66"/>
      <c r="W8" s="76"/>
      <c r="X8" s="74"/>
      <c r="Y8" s="74"/>
      <c r="Z8" s="74"/>
      <c r="AA8" s="74"/>
      <c r="AB8" s="74"/>
    </row>
    <row r="9" spans="1:33" ht="14.4" x14ac:dyDescent="0.25">
      <c r="F9" s="66"/>
      <c r="W9" s="217" t="s">
        <v>678</v>
      </c>
      <c r="X9" s="208" t="s">
        <v>725</v>
      </c>
      <c r="Y9" s="79" t="s">
        <v>726</v>
      </c>
      <c r="Z9" s="79" t="s">
        <v>727</v>
      </c>
      <c r="AA9" s="79" t="s">
        <v>728</v>
      </c>
      <c r="AB9" s="80" t="s">
        <v>729</v>
      </c>
    </row>
    <row r="10" spans="1:33" ht="14.4" x14ac:dyDescent="0.25">
      <c r="A10" s="66"/>
      <c r="W10" s="218"/>
      <c r="X10" s="209"/>
      <c r="Y10" s="77" t="s">
        <v>730</v>
      </c>
      <c r="Z10" s="77" t="s">
        <v>730</v>
      </c>
      <c r="AA10" s="77" t="s">
        <v>730</v>
      </c>
      <c r="AB10" s="81" t="s">
        <v>730</v>
      </c>
    </row>
    <row r="11" spans="1:33" ht="14.4" x14ac:dyDescent="0.3">
      <c r="A11" s="66"/>
      <c r="W11" s="82" t="s">
        <v>679</v>
      </c>
      <c r="X11" s="83" t="s">
        <v>731</v>
      </c>
      <c r="Y11" s="83">
        <f>Y5</f>
        <v>7.1000000000000005E-5</v>
      </c>
      <c r="Z11" s="83">
        <f>AA5</f>
        <v>7.1000000000000005E-5</v>
      </c>
      <c r="AA11" s="191">
        <f>AC5</f>
        <v>3.3E-3</v>
      </c>
      <c r="AB11" s="91">
        <f>AE5</f>
        <v>8.3000000000000007</v>
      </c>
    </row>
    <row r="12" spans="1:33" ht="14.4" x14ac:dyDescent="0.3">
      <c r="A12" s="66"/>
      <c r="W12" s="82" t="s">
        <v>681</v>
      </c>
      <c r="X12" s="83" t="s">
        <v>731</v>
      </c>
      <c r="Y12" s="83">
        <f>Y5</f>
        <v>7.1000000000000005E-5</v>
      </c>
      <c r="Z12" s="83">
        <f>AA5</f>
        <v>7.1000000000000005E-5</v>
      </c>
      <c r="AA12" s="191">
        <f>AC5</f>
        <v>3.3E-3</v>
      </c>
      <c r="AB12" s="91">
        <f>AE5</f>
        <v>8.3000000000000007</v>
      </c>
    </row>
    <row r="13" spans="1:33" ht="14.4" x14ac:dyDescent="0.3">
      <c r="A13" s="66"/>
      <c r="F13" s="301" t="s">
        <v>0</v>
      </c>
      <c r="G13" s="302"/>
      <c r="H13" s="302"/>
      <c r="I13" s="303"/>
      <c r="J13" s="304" t="s">
        <v>1</v>
      </c>
      <c r="K13" s="302"/>
      <c r="L13" s="302"/>
      <c r="M13" s="302"/>
      <c r="N13" s="302"/>
      <c r="O13" s="302"/>
      <c r="P13" s="302"/>
      <c r="Q13" s="303"/>
      <c r="R13" s="304" t="s">
        <v>2</v>
      </c>
      <c r="S13" s="305"/>
      <c r="W13" s="82" t="s">
        <v>683</v>
      </c>
      <c r="X13" s="83" t="s">
        <v>732</v>
      </c>
      <c r="Y13" s="83">
        <f>$Y$7</f>
        <v>1E-4</v>
      </c>
      <c r="Z13" s="83">
        <f>$AA$7</f>
        <v>1E-4</v>
      </c>
      <c r="AA13" s="179">
        <f>$AC$7</f>
        <v>4.4999999999999997E-3</v>
      </c>
      <c r="AB13" s="92">
        <f>$AE$7</f>
        <v>4.8</v>
      </c>
    </row>
    <row r="14" spans="1:33" ht="41.4" x14ac:dyDescent="0.3">
      <c r="A14" s="73"/>
      <c r="F14" s="306" t="s">
        <v>869</v>
      </c>
      <c r="G14" s="35" t="s">
        <v>744</v>
      </c>
      <c r="H14" s="184" t="s">
        <v>871</v>
      </c>
      <c r="I14" s="35" t="s">
        <v>745</v>
      </c>
      <c r="J14" s="35"/>
      <c r="K14" s="35" t="s">
        <v>746</v>
      </c>
      <c r="L14" s="35"/>
      <c r="M14" s="35" t="s">
        <v>747</v>
      </c>
      <c r="N14" s="35"/>
      <c r="O14" s="35" t="s">
        <v>748</v>
      </c>
      <c r="P14" s="35"/>
      <c r="Q14" s="35" t="s">
        <v>749</v>
      </c>
      <c r="R14" s="35"/>
      <c r="S14" s="307" t="s">
        <v>750</v>
      </c>
      <c r="W14" s="82" t="s">
        <v>685</v>
      </c>
      <c r="X14" s="83" t="s">
        <v>732</v>
      </c>
      <c r="Y14" s="83">
        <f t="shared" ref="Y14:Y25" si="0">$Y$7</f>
        <v>1E-4</v>
      </c>
      <c r="Z14" s="83">
        <f t="shared" ref="Z14:Z25" si="1">$AA$7</f>
        <v>1E-4</v>
      </c>
      <c r="AA14" s="179">
        <f t="shared" ref="AA14:AA25" si="2">$AC$7</f>
        <v>4.4999999999999997E-3</v>
      </c>
      <c r="AB14" s="92">
        <f t="shared" ref="AB14:AB25" si="3">$AE$7</f>
        <v>4.8</v>
      </c>
    </row>
    <row r="15" spans="1:33" ht="25.2" customHeight="1" x14ac:dyDescent="0.3">
      <c r="F15" s="308" t="s">
        <v>870</v>
      </c>
      <c r="G15" s="32" t="s">
        <v>524</v>
      </c>
      <c r="H15" s="185" t="s">
        <v>524</v>
      </c>
      <c r="I15" s="32" t="s">
        <v>524</v>
      </c>
      <c r="J15" s="33"/>
      <c r="K15" s="32" t="s">
        <v>524</v>
      </c>
      <c r="L15" s="33"/>
      <c r="M15" s="32" t="s">
        <v>524</v>
      </c>
      <c r="N15" s="33"/>
      <c r="O15" s="32" t="s">
        <v>524</v>
      </c>
      <c r="P15" s="33"/>
      <c r="Q15" s="32" t="s">
        <v>524</v>
      </c>
      <c r="R15" s="33"/>
      <c r="S15" s="309" t="s">
        <v>524</v>
      </c>
      <c r="W15" s="82" t="s">
        <v>687</v>
      </c>
      <c r="X15" s="83" t="s">
        <v>732</v>
      </c>
      <c r="Y15" s="83">
        <f t="shared" si="0"/>
        <v>1E-4</v>
      </c>
      <c r="Z15" s="83">
        <f t="shared" si="1"/>
        <v>1E-4</v>
      </c>
      <c r="AA15" s="179">
        <f t="shared" si="2"/>
        <v>4.4999999999999997E-3</v>
      </c>
      <c r="AB15" s="92">
        <f t="shared" si="3"/>
        <v>4.8</v>
      </c>
    </row>
    <row r="16" spans="1:33" ht="29.4" customHeight="1" x14ac:dyDescent="0.3">
      <c r="F16" s="310"/>
      <c r="G16" s="65"/>
      <c r="H16" s="187"/>
      <c r="I16" s="65"/>
      <c r="J16" s="65"/>
      <c r="K16" s="65"/>
      <c r="L16" s="65"/>
      <c r="M16" s="65"/>
      <c r="N16" s="65"/>
      <c r="O16" s="65"/>
      <c r="P16" s="65"/>
      <c r="Q16" s="65"/>
      <c r="R16" s="65"/>
      <c r="S16" s="311"/>
      <c r="T16" s="65"/>
      <c r="W16" s="82" t="s">
        <v>689</v>
      </c>
      <c r="X16" s="83" t="s">
        <v>732</v>
      </c>
      <c r="Y16" s="83">
        <f t="shared" si="0"/>
        <v>1E-4</v>
      </c>
      <c r="Z16" s="83">
        <f t="shared" si="1"/>
        <v>1E-4</v>
      </c>
      <c r="AA16" s="179">
        <f t="shared" si="2"/>
        <v>4.4999999999999997E-3</v>
      </c>
      <c r="AB16" s="92">
        <f t="shared" si="3"/>
        <v>4.8</v>
      </c>
    </row>
    <row r="17" spans="1:29" ht="29.4" customHeight="1" x14ac:dyDescent="0.3">
      <c r="A17" s="318" t="s">
        <v>742</v>
      </c>
      <c r="B17" s="319"/>
      <c r="C17" s="320"/>
      <c r="D17" s="320"/>
      <c r="E17" s="321"/>
      <c r="F17" s="310"/>
      <c r="G17" s="70">
        <f>G19+SUM(G21:G35)</f>
        <v>0.18830174917667303</v>
      </c>
      <c r="H17" s="187"/>
      <c r="I17" s="70">
        <f t="shared" ref="I17:S17" si="4">I19+SUM(I21:I35)</f>
        <v>1.0852555758276766E-3</v>
      </c>
      <c r="J17" s="70"/>
      <c r="K17" s="70">
        <f t="shared" si="4"/>
        <v>9.0884621447251748E-3</v>
      </c>
      <c r="L17" s="70"/>
      <c r="M17" s="70">
        <f t="shared" si="4"/>
        <v>1.718345113448509E-4</v>
      </c>
      <c r="N17" s="70"/>
      <c r="O17" s="70">
        <f t="shared" si="4"/>
        <v>0.29214010004709268</v>
      </c>
      <c r="P17" s="70"/>
      <c r="Q17" s="70">
        <f t="shared" si="4"/>
        <v>7.9127646401761283E-3</v>
      </c>
      <c r="R17" s="70"/>
      <c r="S17" s="311">
        <f t="shared" si="4"/>
        <v>7.5435176541772148E-2</v>
      </c>
      <c r="T17" s="65"/>
      <c r="W17" s="82" t="s">
        <v>691</v>
      </c>
      <c r="X17" s="83" t="s">
        <v>732</v>
      </c>
      <c r="Y17" s="83">
        <f t="shared" si="0"/>
        <v>1E-4</v>
      </c>
      <c r="Z17" s="83">
        <f t="shared" si="1"/>
        <v>1E-4</v>
      </c>
      <c r="AA17" s="179">
        <f t="shared" si="2"/>
        <v>4.4999999999999997E-3</v>
      </c>
      <c r="AB17" s="92">
        <f t="shared" si="3"/>
        <v>4.8</v>
      </c>
    </row>
    <row r="18" spans="1:29" ht="14.4" x14ac:dyDescent="0.3">
      <c r="A18" s="322"/>
      <c r="E18" s="323"/>
      <c r="F18" s="310"/>
      <c r="G18" s="68"/>
      <c r="H18" s="186"/>
      <c r="I18" s="68"/>
      <c r="J18" s="68"/>
      <c r="K18" s="68"/>
      <c r="L18" s="68"/>
      <c r="M18" s="68"/>
      <c r="N18" s="68"/>
      <c r="O18" s="68"/>
      <c r="P18" s="68"/>
      <c r="Q18" s="68"/>
      <c r="R18" s="68"/>
      <c r="S18" s="312"/>
      <c r="W18" s="82" t="s">
        <v>693</v>
      </c>
      <c r="X18" s="83" t="s">
        <v>732</v>
      </c>
      <c r="Y18" s="83">
        <f t="shared" si="0"/>
        <v>1E-4</v>
      </c>
      <c r="Z18" s="83">
        <f t="shared" si="1"/>
        <v>1E-4</v>
      </c>
      <c r="AA18" s="179">
        <f t="shared" si="2"/>
        <v>4.4999999999999997E-3</v>
      </c>
      <c r="AB18" s="92">
        <f t="shared" si="3"/>
        <v>4.8</v>
      </c>
    </row>
    <row r="19" spans="1:29" ht="14.4" x14ac:dyDescent="0.3">
      <c r="A19" s="324" t="s">
        <v>679</v>
      </c>
      <c r="B19" s="72" t="s">
        <v>680</v>
      </c>
      <c r="E19" s="323"/>
      <c r="F19" s="313">
        <f>MAX(G19,K19,O19)</f>
        <v>0.27043521942691795</v>
      </c>
      <c r="G19" s="68">
        <f>'TEU-1A'!G271</f>
        <v>0.18259066176375938</v>
      </c>
      <c r="H19" s="186">
        <f>MAX(I19,M19,Q19)</f>
        <v>5.3145533001840673E-3</v>
      </c>
      <c r="I19" s="68">
        <f>'TEU-1A'!I271</f>
        <v>8.3560779735014537E-4</v>
      </c>
      <c r="J19" s="68"/>
      <c r="K19" s="68">
        <f>'TEU-1A'!K271</f>
        <v>8.8655544514269699E-3</v>
      </c>
      <c r="L19" s="68"/>
      <c r="M19" s="68">
        <f>'TEU-1A'!M271</f>
        <v>1.1434341948880876E-4</v>
      </c>
      <c r="N19" s="68"/>
      <c r="O19" s="68">
        <f>'TEU-1A'!O271</f>
        <v>0.27043521942691795</v>
      </c>
      <c r="P19" s="68"/>
      <c r="Q19" s="68">
        <f>'TEU-1A'!Q271</f>
        <v>5.3145533001840673E-3</v>
      </c>
      <c r="R19" s="68"/>
      <c r="S19" s="312">
        <f>'TEU-1A'!S271</f>
        <v>6.928353409904682E-2</v>
      </c>
      <c r="W19" s="82" t="s">
        <v>695</v>
      </c>
      <c r="X19" s="83" t="s">
        <v>732</v>
      </c>
      <c r="Y19" s="83">
        <f t="shared" si="0"/>
        <v>1E-4</v>
      </c>
      <c r="Z19" s="83">
        <f t="shared" si="1"/>
        <v>1E-4</v>
      </c>
      <c r="AA19" s="179">
        <f t="shared" si="2"/>
        <v>4.4999999999999997E-3</v>
      </c>
      <c r="AB19" s="92">
        <f t="shared" si="3"/>
        <v>4.8</v>
      </c>
    </row>
    <row r="20" spans="1:29" ht="14.4" x14ac:dyDescent="0.3">
      <c r="A20" s="324"/>
      <c r="B20" s="72"/>
      <c r="E20" s="323"/>
      <c r="F20" s="313"/>
      <c r="G20" s="68"/>
      <c r="H20" s="186">
        <f t="shared" ref="H20:H35" si="5">MAX(I20,M20,Q20)</f>
        <v>0</v>
      </c>
      <c r="I20" s="68"/>
      <c r="J20" s="68"/>
      <c r="K20" s="68"/>
      <c r="L20" s="68"/>
      <c r="M20" s="68"/>
      <c r="N20" s="68"/>
      <c r="O20" s="68"/>
      <c r="P20" s="68"/>
      <c r="Q20" s="68"/>
      <c r="R20" s="68"/>
      <c r="S20" s="312"/>
      <c r="W20" s="82" t="s">
        <v>697</v>
      </c>
      <c r="X20" s="83" t="s">
        <v>732</v>
      </c>
      <c r="Y20" s="83">
        <f t="shared" si="0"/>
        <v>1E-4</v>
      </c>
      <c r="Z20" s="83">
        <f t="shared" si="1"/>
        <v>1E-4</v>
      </c>
      <c r="AA20" s="179">
        <f t="shared" si="2"/>
        <v>4.4999999999999997E-3</v>
      </c>
      <c r="AB20" s="92">
        <f t="shared" si="3"/>
        <v>4.8</v>
      </c>
    </row>
    <row r="21" spans="1:29" ht="14.4" x14ac:dyDescent="0.3">
      <c r="A21" s="324" t="s">
        <v>681</v>
      </c>
      <c r="B21" s="72" t="s">
        <v>682</v>
      </c>
      <c r="E21" s="323"/>
      <c r="F21" s="313">
        <f t="shared" ref="F21:F35" si="6">MAX(G21,K21,O21)</f>
        <v>1.3783548852459018E-3</v>
      </c>
      <c r="G21" s="68">
        <f>'TEU-1B'!G271</f>
        <v>3.4873189866822644E-4</v>
      </c>
      <c r="H21" s="186">
        <f t="shared" si="5"/>
        <v>3.4924077477663506E-4</v>
      </c>
      <c r="I21" s="68">
        <f>'TEU-1B'!I271</f>
        <v>3.2671769710823378E-5</v>
      </c>
      <c r="J21" s="68"/>
      <c r="K21" s="68">
        <f>'TEU-1B'!K271</f>
        <v>1.3731198111837319E-5</v>
      </c>
      <c r="L21" s="68"/>
      <c r="M21" s="68">
        <f>'TEU-1B'!M271</f>
        <v>7.5139681845882095E-6</v>
      </c>
      <c r="N21" s="68"/>
      <c r="O21" s="68">
        <f>'TEU-1B'!O271</f>
        <v>1.3783548852459018E-3</v>
      </c>
      <c r="P21" s="68"/>
      <c r="Q21" s="68">
        <f>'TEU-1B'!Q271</f>
        <v>3.4924077477663506E-4</v>
      </c>
      <c r="R21" s="68"/>
      <c r="S21" s="312">
        <f>'TEU-1B'!S271</f>
        <v>2.0834544554714503E-3</v>
      </c>
      <c r="T21" s="67"/>
      <c r="W21" s="82" t="s">
        <v>699</v>
      </c>
      <c r="X21" s="83" t="s">
        <v>732</v>
      </c>
      <c r="Y21" s="83">
        <f t="shared" si="0"/>
        <v>1E-4</v>
      </c>
      <c r="Z21" s="83">
        <f t="shared" si="1"/>
        <v>1E-4</v>
      </c>
      <c r="AA21" s="179">
        <f t="shared" si="2"/>
        <v>4.4999999999999997E-3</v>
      </c>
      <c r="AB21" s="92">
        <f t="shared" si="3"/>
        <v>4.8</v>
      </c>
    </row>
    <row r="22" spans="1:29" ht="14.4" x14ac:dyDescent="0.3">
      <c r="A22" s="325" t="s">
        <v>683</v>
      </c>
      <c r="B22" s="71" t="s">
        <v>684</v>
      </c>
      <c r="E22" s="323"/>
      <c r="F22" s="313">
        <f t="shared" si="6"/>
        <v>1.5581826865260452E-3</v>
      </c>
      <c r="G22" s="68">
        <f>'TEU-2A'!G271</f>
        <v>4.0866200841561051E-4</v>
      </c>
      <c r="H22" s="186">
        <f t="shared" si="5"/>
        <v>2.0991834115948425E-4</v>
      </c>
      <c r="I22" s="68">
        <f>'TEU-2A'!I271</f>
        <v>2.0259873007300721E-5</v>
      </c>
      <c r="J22" s="68"/>
      <c r="K22" s="68">
        <f>'TEU-2A'!K271</f>
        <v>1.598107287302261E-5</v>
      </c>
      <c r="L22" s="68"/>
      <c r="M22" s="68">
        <f>'TEU-2A'!M271</f>
        <v>4.6648520257663166E-6</v>
      </c>
      <c r="N22" s="68"/>
      <c r="O22" s="68">
        <f>'TEU-2A'!O271</f>
        <v>1.5581826865260452E-3</v>
      </c>
      <c r="P22" s="68"/>
      <c r="Q22" s="68">
        <f>'TEU-2A'!Q271</f>
        <v>2.0991834115948425E-4</v>
      </c>
      <c r="R22" s="68"/>
      <c r="S22" s="312">
        <f>'TEU-2A'!S271</f>
        <v>1.8919804601007806E-4</v>
      </c>
      <c r="W22" s="82" t="s">
        <v>701</v>
      </c>
      <c r="X22" s="83" t="s">
        <v>732</v>
      </c>
      <c r="Y22" s="83">
        <f t="shared" si="0"/>
        <v>1E-4</v>
      </c>
      <c r="Z22" s="83">
        <f t="shared" si="1"/>
        <v>1E-4</v>
      </c>
      <c r="AA22" s="179">
        <f t="shared" si="2"/>
        <v>4.4999999999999997E-3</v>
      </c>
      <c r="AB22" s="92">
        <f t="shared" si="3"/>
        <v>4.8</v>
      </c>
    </row>
    <row r="23" spans="1:29" ht="14.4" x14ac:dyDescent="0.3">
      <c r="A23" s="325" t="s">
        <v>685</v>
      </c>
      <c r="B23" s="71" t="s">
        <v>686</v>
      </c>
      <c r="E23" s="323"/>
      <c r="F23" s="313">
        <f t="shared" si="6"/>
        <v>7.1519812962057589E-4</v>
      </c>
      <c r="G23" s="68">
        <f>'TEU-2NH'!G271</f>
        <v>1.8761230288974668E-4</v>
      </c>
      <c r="H23" s="186">
        <f t="shared" si="5"/>
        <v>9.6311595525179185E-5</v>
      </c>
      <c r="I23" s="68">
        <f>'TEU-2NH'!I271</f>
        <v>9.2953316822432078E-6</v>
      </c>
      <c r="J23" s="68"/>
      <c r="K23" s="68">
        <f>'TEU-2NH'!K271</f>
        <v>7.3356669489758047E-6</v>
      </c>
      <c r="L23" s="68"/>
      <c r="M23" s="68">
        <f>'TEU-2NH'!M271</f>
        <v>2.1402576783373153E-6</v>
      </c>
      <c r="N23" s="68"/>
      <c r="O23" s="68">
        <f>'TEU-2NH'!O271</f>
        <v>7.1519812962057589E-4</v>
      </c>
      <c r="P23" s="68"/>
      <c r="Q23" s="68">
        <f>'TEU-2NH'!Q271</f>
        <v>9.6311595525179185E-5</v>
      </c>
      <c r="R23" s="68"/>
      <c r="S23" s="312">
        <f>'TEU-2NH'!S271</f>
        <v>2.5839325664138847E-4</v>
      </c>
      <c r="W23" s="82" t="s">
        <v>703</v>
      </c>
      <c r="X23" s="83" t="s">
        <v>732</v>
      </c>
      <c r="Y23" s="83">
        <f t="shared" si="0"/>
        <v>1E-4</v>
      </c>
      <c r="Z23" s="83">
        <f t="shared" si="1"/>
        <v>1E-4</v>
      </c>
      <c r="AA23" s="179">
        <f t="shared" si="2"/>
        <v>4.4999999999999997E-3</v>
      </c>
      <c r="AB23" s="92">
        <f t="shared" si="3"/>
        <v>4.8</v>
      </c>
    </row>
    <row r="24" spans="1:29" ht="14.4" x14ac:dyDescent="0.3">
      <c r="A24" s="325" t="s">
        <v>687</v>
      </c>
      <c r="B24" s="71" t="s">
        <v>688</v>
      </c>
      <c r="E24" s="323"/>
      <c r="F24" s="313">
        <f t="shared" si="6"/>
        <v>1.2895890676134976E-2</v>
      </c>
      <c r="G24" s="68">
        <f>'TEU-2H'!G271</f>
        <v>3.4170244899885886E-3</v>
      </c>
      <c r="H24" s="186">
        <f t="shared" si="5"/>
        <v>1.5949160010243334E-3</v>
      </c>
      <c r="I24" s="68">
        <f>'TEU-2H'!I271</f>
        <v>1.5389825191900066E-4</v>
      </c>
      <c r="J24" s="68"/>
      <c r="K24" s="68">
        <f>'TEU-2H'!K271</f>
        <v>1.3249594307314101E-4</v>
      </c>
      <c r="L24" s="68"/>
      <c r="M24" s="68">
        <f>'TEU-2H'!M271</f>
        <v>3.5442577800540748E-5</v>
      </c>
      <c r="N24" s="68"/>
      <c r="O24" s="68">
        <f>'TEU-2H'!O271</f>
        <v>1.2895890676134976E-2</v>
      </c>
      <c r="P24" s="68"/>
      <c r="Q24" s="68">
        <f>'TEU-2H'!Q271</f>
        <v>1.5949160010243334E-3</v>
      </c>
      <c r="R24" s="68"/>
      <c r="S24" s="312">
        <f>'TEU-2H'!S271</f>
        <v>8.9502582999810511E-4</v>
      </c>
      <c r="W24" s="82" t="s">
        <v>704</v>
      </c>
      <c r="X24" s="83" t="s">
        <v>732</v>
      </c>
      <c r="Y24" s="83">
        <f t="shared" si="0"/>
        <v>1E-4</v>
      </c>
      <c r="Z24" s="83">
        <f t="shared" si="1"/>
        <v>1E-4</v>
      </c>
      <c r="AA24" s="179">
        <f t="shared" si="2"/>
        <v>4.4999999999999997E-3</v>
      </c>
      <c r="AB24" s="92">
        <f t="shared" si="3"/>
        <v>4.8</v>
      </c>
    </row>
    <row r="25" spans="1:29" ht="14.4" x14ac:dyDescent="0.3">
      <c r="A25" s="325" t="s">
        <v>689</v>
      </c>
      <c r="B25" s="71" t="s">
        <v>690</v>
      </c>
      <c r="E25" s="323"/>
      <c r="F25" s="313">
        <f t="shared" si="6"/>
        <v>1.9880111002423969E-4</v>
      </c>
      <c r="G25" s="68">
        <f>'TEU-2L1'!G271</f>
        <v>5.2007258435558712E-5</v>
      </c>
      <c r="H25" s="186">
        <f t="shared" si="5"/>
        <v>1.3315299343701538E-5</v>
      </c>
      <c r="I25" s="68">
        <f>'TEU-2L1'!I271</f>
        <v>1.2830963171003937E-6</v>
      </c>
      <c r="J25" s="68"/>
      <c r="K25" s="68">
        <f>'TEU-2L1'!K271</f>
        <v>2.057195208493054E-6</v>
      </c>
      <c r="L25" s="68"/>
      <c r="M25" s="68">
        <f>'TEU-2L1'!M271</f>
        <v>2.9589554097114537E-7</v>
      </c>
      <c r="N25" s="68"/>
      <c r="O25" s="68">
        <f>'TEU-2L1'!O271</f>
        <v>1.9880111002423969E-4</v>
      </c>
      <c r="P25" s="68"/>
      <c r="Q25" s="68">
        <f>'TEU-2L1'!Q271</f>
        <v>1.3315299343701538E-5</v>
      </c>
      <c r="R25" s="68"/>
      <c r="S25" s="312">
        <f>'TEU-2L1'!S271</f>
        <v>6.9249614753811307E-5</v>
      </c>
      <c r="W25" s="82" t="s">
        <v>705</v>
      </c>
      <c r="X25" s="83" t="s">
        <v>732</v>
      </c>
      <c r="Y25" s="83">
        <f t="shared" si="0"/>
        <v>1E-4</v>
      </c>
      <c r="Z25" s="83">
        <f t="shared" si="1"/>
        <v>1E-4</v>
      </c>
      <c r="AA25" s="179">
        <f t="shared" si="2"/>
        <v>4.4999999999999997E-3</v>
      </c>
      <c r="AB25" s="92">
        <f t="shared" si="3"/>
        <v>4.8</v>
      </c>
    </row>
    <row r="26" spans="1:29" ht="15" thickBot="1" x14ac:dyDescent="0.35">
      <c r="A26" s="325" t="s">
        <v>691</v>
      </c>
      <c r="B26" s="71" t="s">
        <v>692</v>
      </c>
      <c r="E26" s="323"/>
      <c r="F26" s="313">
        <f t="shared" si="6"/>
        <v>1.0651715975465111E-3</v>
      </c>
      <c r="G26" s="68">
        <f>'TEU-2L2'!G271</f>
        <v>2.7864418496686613E-4</v>
      </c>
      <c r="H26" s="186">
        <f t="shared" si="5"/>
        <v>7.1427923618627495E-5</v>
      </c>
      <c r="I26" s="68">
        <f>'TEU-2L2'!I271</f>
        <v>6.8829719798125275E-6</v>
      </c>
      <c r="J26" s="68"/>
      <c r="K26" s="68">
        <f>'TEU-2L2'!K271</f>
        <v>1.102208639238027E-5</v>
      </c>
      <c r="L26" s="68"/>
      <c r="M26" s="68">
        <f>'TEU-2L2'!M271</f>
        <v>1.5872871915250557E-6</v>
      </c>
      <c r="N26" s="68"/>
      <c r="O26" s="68">
        <f>'TEU-2L2'!O271</f>
        <v>1.0651715975465111E-3</v>
      </c>
      <c r="P26" s="68"/>
      <c r="Q26" s="68">
        <f>'TEU-2L2'!Q271</f>
        <v>7.1427923618627495E-5</v>
      </c>
      <c r="R26" s="68"/>
      <c r="S26" s="312">
        <f>'TEU-2L2'!S271</f>
        <v>5.4930008993191745E-4</v>
      </c>
      <c r="W26" s="84" t="s">
        <v>706</v>
      </c>
      <c r="X26" s="85" t="s">
        <v>731</v>
      </c>
      <c r="Y26" s="85">
        <f>Y5</f>
        <v>7.1000000000000005E-5</v>
      </c>
      <c r="Z26" s="85">
        <f>AA5</f>
        <v>7.1000000000000005E-5</v>
      </c>
      <c r="AA26" s="190">
        <f>AC5</f>
        <v>3.3E-3</v>
      </c>
      <c r="AB26" s="93">
        <f>AE5</f>
        <v>8.3000000000000007</v>
      </c>
      <c r="AC26" s="86"/>
    </row>
    <row r="27" spans="1:29" x14ac:dyDescent="0.25">
      <c r="A27" s="325" t="s">
        <v>693</v>
      </c>
      <c r="B27" s="71" t="s">
        <v>694</v>
      </c>
      <c r="E27" s="323"/>
      <c r="F27" s="313">
        <f t="shared" si="6"/>
        <v>0</v>
      </c>
      <c r="G27" s="68">
        <f>'TEU-2AF'!G271</f>
        <v>0</v>
      </c>
      <c r="H27" s="186">
        <f t="shared" si="5"/>
        <v>1.4685786385148082E-6</v>
      </c>
      <c r="I27" s="68">
        <f>'TEU-2AF'!I271</f>
        <v>1.4685786385148083E-7</v>
      </c>
      <c r="J27" s="68"/>
      <c r="K27" s="68">
        <f>'TEU-2AF'!K271</f>
        <v>0</v>
      </c>
      <c r="L27" s="68"/>
      <c r="M27" s="68">
        <f>'TEU-2AF'!M271</f>
        <v>3.2635080855884633E-8</v>
      </c>
      <c r="N27" s="68"/>
      <c r="O27" s="68">
        <f>'TEU-2AF'!O271</f>
        <v>0</v>
      </c>
      <c r="P27" s="68"/>
      <c r="Q27" s="68">
        <f>'TEU-2AF'!Q271</f>
        <v>1.4685786385148082E-6</v>
      </c>
      <c r="R27" s="68"/>
      <c r="S27" s="312">
        <f>'TEU-2AF'!S271</f>
        <v>2.2557367887587453E-5</v>
      </c>
    </row>
    <row r="28" spans="1:29" x14ac:dyDescent="0.25">
      <c r="A28" s="325" t="s">
        <v>695</v>
      </c>
      <c r="B28" s="71" t="s">
        <v>696</v>
      </c>
      <c r="E28" s="323"/>
      <c r="F28" s="313">
        <f t="shared" si="6"/>
        <v>1.7576661850086696E-3</v>
      </c>
      <c r="G28" s="68">
        <f>'TEU-2D'!G271</f>
        <v>4.5973867239234879E-4</v>
      </c>
      <c r="H28" s="186">
        <f t="shared" si="5"/>
        <v>1.1839495129900693E-4</v>
      </c>
      <c r="I28" s="68">
        <f>'TEU-2D'!I271</f>
        <v>1.1408796737559615E-5</v>
      </c>
      <c r="J28" s="68"/>
      <c r="K28" s="68">
        <f>'TEU-2D'!K271</f>
        <v>1.8185835032978324E-5</v>
      </c>
      <c r="L28" s="68"/>
      <c r="M28" s="68">
        <f>'TEU-2D'!M271</f>
        <v>2.6309989177557097E-6</v>
      </c>
      <c r="N28" s="68"/>
      <c r="O28" s="68">
        <f>'TEU-2D'!O271</f>
        <v>1.7576661850086696E-3</v>
      </c>
      <c r="P28" s="68"/>
      <c r="Q28" s="68">
        <f>'TEU-2D'!Q271</f>
        <v>1.1839495129900693E-4</v>
      </c>
      <c r="R28" s="68"/>
      <c r="S28" s="312">
        <f>'TEU-2D'!S271</f>
        <v>6.1657996553033821E-4</v>
      </c>
    </row>
    <row r="29" spans="1:29" x14ac:dyDescent="0.25">
      <c r="A29" s="325" t="s">
        <v>697</v>
      </c>
      <c r="B29" s="71" t="s">
        <v>698</v>
      </c>
      <c r="E29" s="323"/>
      <c r="F29" s="313">
        <f t="shared" si="6"/>
        <v>7.4712587295398673E-5</v>
      </c>
      <c r="G29" s="68">
        <f>'TEU-2R'!G271</f>
        <v>1.9543230245370339E-5</v>
      </c>
      <c r="H29" s="186">
        <f t="shared" si="5"/>
        <v>5.0212916260216201E-6</v>
      </c>
      <c r="I29" s="68">
        <f>'TEU-2R'!I271</f>
        <v>4.8386339022680716E-7</v>
      </c>
      <c r="J29" s="68"/>
      <c r="K29" s="68">
        <f>'TEU-2R'!K271</f>
        <v>7.7306214698044177E-7</v>
      </c>
      <c r="L29" s="68"/>
      <c r="M29" s="68">
        <f>'TEU-2R'!M271</f>
        <v>1.1158425835603602E-7</v>
      </c>
      <c r="N29" s="68"/>
      <c r="O29" s="68">
        <f>'TEU-2R'!O271</f>
        <v>7.4712587295398673E-5</v>
      </c>
      <c r="P29" s="68"/>
      <c r="Q29" s="68">
        <f>'TEU-2R'!Q271</f>
        <v>5.0212916260216201E-6</v>
      </c>
      <c r="R29" s="68"/>
      <c r="S29" s="312">
        <f>'TEU-2R'!S271</f>
        <v>2.4992552165190494E-5</v>
      </c>
    </row>
    <row r="30" spans="1:29" x14ac:dyDescent="0.25">
      <c r="A30" s="325" t="s">
        <v>699</v>
      </c>
      <c r="B30" s="71" t="s">
        <v>700</v>
      </c>
      <c r="E30" s="323"/>
      <c r="F30" s="313">
        <f t="shared" si="6"/>
        <v>2.1408459003431781E-4</v>
      </c>
      <c r="G30" s="68">
        <f>'TEU-2F'!G271</f>
        <v>5.6003952588566268E-5</v>
      </c>
      <c r="H30" s="186">
        <f t="shared" si="5"/>
        <v>1.4352699436381709E-5</v>
      </c>
      <c r="I30" s="68">
        <f>'TEU-2F'!I271</f>
        <v>1.3830619515610887E-6</v>
      </c>
      <c r="J30" s="68"/>
      <c r="K30" s="68">
        <f>'TEU-2F'!K271</f>
        <v>2.2152975363279573E-6</v>
      </c>
      <c r="L30" s="68"/>
      <c r="M30" s="68">
        <f>'TEU-2F'!M271</f>
        <v>3.1894887636403796E-7</v>
      </c>
      <c r="N30" s="68"/>
      <c r="O30" s="68">
        <f>'TEU-2F'!O271</f>
        <v>2.1408459003431781E-4</v>
      </c>
      <c r="P30" s="68"/>
      <c r="Q30" s="68">
        <f>'TEU-2F'!Q271</f>
        <v>1.4352699436381709E-5</v>
      </c>
      <c r="R30" s="68"/>
      <c r="S30" s="312">
        <f>'TEU-2F'!S271</f>
        <v>1.068396735466003E-4</v>
      </c>
    </row>
    <row r="31" spans="1:29" x14ac:dyDescent="0.25">
      <c r="A31" s="325" t="s">
        <v>701</v>
      </c>
      <c r="B31" s="71" t="s">
        <v>702</v>
      </c>
      <c r="E31" s="323"/>
      <c r="F31" s="313">
        <f t="shared" si="6"/>
        <v>9.9220729831790699E-4</v>
      </c>
      <c r="G31" s="68">
        <f>'TEU-2PWA'!G271</f>
        <v>2.5955410588824587E-4</v>
      </c>
      <c r="H31" s="186">
        <f t="shared" si="5"/>
        <v>6.6561487555557371E-5</v>
      </c>
      <c r="I31" s="68">
        <f>'TEU-2PWA'!I271</f>
        <v>6.4140284088613779E-6</v>
      </c>
      <c r="J31" s="68"/>
      <c r="K31" s="68">
        <f>'TEU-2PWA'!K271</f>
        <v>1.0266974548917056E-5</v>
      </c>
      <c r="L31" s="68"/>
      <c r="M31" s="68">
        <f>'TEU-2PWA'!M271</f>
        <v>1.479144167901275E-6</v>
      </c>
      <c r="N31" s="68"/>
      <c r="O31" s="68">
        <f>'TEU-2PWA'!O271</f>
        <v>9.9220729831790699E-4</v>
      </c>
      <c r="P31" s="68"/>
      <c r="Q31" s="68">
        <f>'TEU-2PWA'!Q271</f>
        <v>6.6561487555557371E-5</v>
      </c>
      <c r="R31" s="68"/>
      <c r="S31" s="312">
        <f>'TEU-2PWA'!S271</f>
        <v>7.5691706274269523E-4</v>
      </c>
    </row>
    <row r="32" spans="1:29" x14ac:dyDescent="0.25">
      <c r="A32" s="325" t="s">
        <v>703</v>
      </c>
      <c r="B32" s="71" t="s">
        <v>702</v>
      </c>
      <c r="E32" s="323"/>
      <c r="F32" s="313">
        <f t="shared" si="6"/>
        <v>5.2564571960939522E-4</v>
      </c>
      <c r="G32" s="68">
        <f>'TEU-2PWB'!G271</f>
        <v>1.3750695335164843E-4</v>
      </c>
      <c r="H32" s="186">
        <f t="shared" si="5"/>
        <v>3.5245392671309753E-5</v>
      </c>
      <c r="I32" s="68">
        <f>'TEU-2PWB'!I271</f>
        <v>3.3963337118255911E-6</v>
      </c>
      <c r="J32" s="68"/>
      <c r="K32" s="68">
        <f>'TEU-2PWB'!K271</f>
        <v>5.4392411505809239E-6</v>
      </c>
      <c r="L32" s="68"/>
      <c r="M32" s="68">
        <f>'TEU-2PWB'!M271</f>
        <v>7.8323094825132802E-7</v>
      </c>
      <c r="N32" s="68"/>
      <c r="O32" s="68">
        <f>'TEU-2PWB'!O271</f>
        <v>5.2564571960939522E-4</v>
      </c>
      <c r="P32" s="68"/>
      <c r="Q32" s="68">
        <f>'TEU-2PWB'!Q271</f>
        <v>3.5245392671309753E-5</v>
      </c>
      <c r="R32" s="68"/>
      <c r="S32" s="312">
        <f>'TEU-2PWB'!S271</f>
        <v>1.1132030478672174E-4</v>
      </c>
    </row>
    <row r="33" spans="1:19" x14ac:dyDescent="0.25">
      <c r="A33" s="325" t="s">
        <v>704</v>
      </c>
      <c r="B33" s="71" t="s">
        <v>702</v>
      </c>
      <c r="E33" s="323"/>
      <c r="F33" s="313">
        <f t="shared" si="6"/>
        <v>1.9698217581528568E-4</v>
      </c>
      <c r="G33" s="68">
        <f>'TEU-2PWC'!G271</f>
        <v>5.1530729774783785E-5</v>
      </c>
      <c r="H33" s="186">
        <f t="shared" si="5"/>
        <v>1.3199634372049674E-5</v>
      </c>
      <c r="I33" s="68">
        <f>'TEU-2PWC'!I271</f>
        <v>1.2719501441230138E-6</v>
      </c>
      <c r="J33" s="68"/>
      <c r="K33" s="68">
        <f>'TEU-2PWC'!K271</f>
        <v>2.0383499005234119E-6</v>
      </c>
      <c r="L33" s="68"/>
      <c r="M33" s="68">
        <f>'TEU-2PWC'!M271</f>
        <v>2.9332520826777054E-7</v>
      </c>
      <c r="N33" s="68"/>
      <c r="O33" s="68">
        <f>'TEU-2PWC'!O271</f>
        <v>1.9698217581528568E-4</v>
      </c>
      <c r="P33" s="68"/>
      <c r="Q33" s="68">
        <f>'TEU-2PWC'!Q271</f>
        <v>1.3199634372049674E-5</v>
      </c>
      <c r="R33" s="68"/>
      <c r="S33" s="312">
        <f>'TEU-2PWC'!S271</f>
        <v>2.3342966728429231E-4</v>
      </c>
    </row>
    <row r="34" spans="1:19" x14ac:dyDescent="0.25">
      <c r="A34" s="325" t="s">
        <v>705</v>
      </c>
      <c r="B34" s="71" t="s">
        <v>702</v>
      </c>
      <c r="E34" s="323"/>
      <c r="F34" s="313">
        <f t="shared" si="6"/>
        <v>1.3198297899548537E-4</v>
      </c>
      <c r="G34" s="68">
        <f>'TEU-2PWD'!G271</f>
        <v>3.4527625308083453E-5</v>
      </c>
      <c r="H34" s="186">
        <f t="shared" si="5"/>
        <v>8.8373689452588691E-6</v>
      </c>
      <c r="I34" s="68">
        <f>'TEU-2PWD'!I271</f>
        <v>8.5159165324144031E-7</v>
      </c>
      <c r="J34" s="68"/>
      <c r="K34" s="68">
        <f>'TEU-2PWD'!K271</f>
        <v>1.3657703740459158E-6</v>
      </c>
      <c r="L34" s="68"/>
      <c r="M34" s="68">
        <f>'TEU-2PWD'!M271</f>
        <v>1.9638597656130823E-7</v>
      </c>
      <c r="N34" s="68"/>
      <c r="O34" s="68">
        <f>'TEU-2PWD'!O271</f>
        <v>1.3198297899548537E-4</v>
      </c>
      <c r="P34" s="68"/>
      <c r="Q34" s="68">
        <f>'TEU-2PWD'!Q271</f>
        <v>8.8373689452588691E-6</v>
      </c>
      <c r="R34" s="68"/>
      <c r="S34" s="312">
        <f>'TEU-2PWD'!S271</f>
        <v>2.343845559751548E-4</v>
      </c>
    </row>
    <row r="35" spans="1:19" x14ac:dyDescent="0.25">
      <c r="A35" s="326" t="s">
        <v>706</v>
      </c>
      <c r="B35" s="327" t="s">
        <v>707</v>
      </c>
      <c r="C35" s="328"/>
      <c r="D35" s="328"/>
      <c r="E35" s="329"/>
      <c r="F35" s="314">
        <f t="shared" si="6"/>
        <v>0</v>
      </c>
      <c r="G35" s="315">
        <f>'TEU-1C'!G271</f>
        <v>0</v>
      </c>
      <c r="H35" s="316">
        <f t="shared" si="5"/>
        <v>0</v>
      </c>
      <c r="I35" s="315">
        <f>'TEU-1C'!I271</f>
        <v>0</v>
      </c>
      <c r="J35" s="315"/>
      <c r="K35" s="315">
        <f>'TEU-1C'!K271</f>
        <v>0</v>
      </c>
      <c r="L35" s="315"/>
      <c r="M35" s="315">
        <f>'TEU-1C'!M271</f>
        <v>0</v>
      </c>
      <c r="N35" s="315"/>
      <c r="O35" s="315">
        <f>'TEU-1C'!O271</f>
        <v>0</v>
      </c>
      <c r="P35" s="315"/>
      <c r="Q35" s="315">
        <f>'TEU-1C'!Q271</f>
        <v>0</v>
      </c>
      <c r="R35" s="315"/>
      <c r="S35" s="317">
        <f>'TEU-1C'!S271</f>
        <v>0</v>
      </c>
    </row>
    <row r="36" spans="1:19" x14ac:dyDescent="0.25">
      <c r="G36" s="69"/>
      <c r="H36" s="69"/>
      <c r="I36" s="69"/>
      <c r="J36" s="69"/>
      <c r="K36" s="69"/>
      <c r="L36" s="69"/>
      <c r="M36" s="69"/>
      <c r="N36" s="69"/>
      <c r="O36" s="69"/>
      <c r="P36" s="69"/>
      <c r="Q36" s="69"/>
      <c r="R36" s="69"/>
      <c r="S36" s="69"/>
    </row>
    <row r="37" spans="1:19" x14ac:dyDescent="0.25">
      <c r="C37" s="66"/>
      <c r="G37" s="69"/>
      <c r="H37" s="69"/>
      <c r="I37" s="69"/>
      <c r="J37" s="69"/>
      <c r="K37" s="69"/>
      <c r="L37" s="69"/>
      <c r="M37" s="69"/>
      <c r="N37" s="69"/>
      <c r="O37" s="69"/>
      <c r="P37" s="69"/>
      <c r="Q37" s="69"/>
      <c r="R37" s="69"/>
      <c r="S37" s="69"/>
    </row>
    <row r="38" spans="1:19" x14ac:dyDescent="0.25">
      <c r="C38" s="162"/>
      <c r="D38" s="162"/>
      <c r="G38" s="69"/>
      <c r="H38" s="69"/>
      <c r="I38" s="69"/>
      <c r="J38" s="69"/>
      <c r="K38" s="69"/>
      <c r="L38" s="69"/>
      <c r="M38" s="69"/>
      <c r="N38" s="69"/>
      <c r="O38" s="69"/>
      <c r="P38" s="69"/>
      <c r="Q38" s="69"/>
      <c r="R38" s="69"/>
      <c r="S38" s="69"/>
    </row>
    <row r="39" spans="1:19" ht="13.8" x14ac:dyDescent="0.25">
      <c r="A39" s="330" t="s">
        <v>720</v>
      </c>
      <c r="B39" s="320"/>
      <c r="C39" s="320"/>
      <c r="D39" s="320"/>
      <c r="E39" s="320"/>
      <c r="F39" s="331">
        <f>SUM(F19:F35)</f>
        <v>0.29214010004709257</v>
      </c>
      <c r="G39" s="332">
        <f>G17+K17+O17</f>
        <v>0.4895303113684909</v>
      </c>
      <c r="H39" s="331">
        <f>SUM(H19:H35)</f>
        <v>7.9127646401761301E-3</v>
      </c>
      <c r="I39" s="332">
        <f>I17+M17+Q17+S17</f>
        <v>8.4605031269120806E-2</v>
      </c>
      <c r="J39" s="333"/>
      <c r="K39" s="333"/>
      <c r="L39" s="333"/>
      <c r="M39" s="333"/>
      <c r="N39" s="333"/>
      <c r="O39" s="333"/>
      <c r="P39" s="333"/>
      <c r="Q39" s="333"/>
      <c r="R39" s="333"/>
      <c r="S39" s="334">
        <f>SUM(S19:S35)</f>
        <v>7.5435176541772148E-2</v>
      </c>
    </row>
    <row r="40" spans="1:19" x14ac:dyDescent="0.25">
      <c r="A40" s="335"/>
      <c r="B40" s="344" t="s">
        <v>709</v>
      </c>
      <c r="C40" s="345"/>
      <c r="D40" s="345"/>
      <c r="E40" s="345"/>
      <c r="F40" s="346">
        <f>ROUND(F17,1)</f>
        <v>0</v>
      </c>
      <c r="G40" s="347">
        <f>ROUND(G17,1)</f>
        <v>0.2</v>
      </c>
      <c r="H40" s="346">
        <f t="shared" ref="H40:S40" si="7">ROUND(H17,1)</f>
        <v>0</v>
      </c>
      <c r="I40" s="347">
        <f t="shared" si="7"/>
        <v>0</v>
      </c>
      <c r="J40" s="348"/>
      <c r="K40" s="348">
        <f t="shared" si="7"/>
        <v>0</v>
      </c>
      <c r="L40" s="348"/>
      <c r="M40" s="348">
        <f t="shared" si="7"/>
        <v>0</v>
      </c>
      <c r="N40" s="348"/>
      <c r="O40" s="348">
        <f t="shared" si="7"/>
        <v>0.3</v>
      </c>
      <c r="P40" s="348"/>
      <c r="Q40" s="348">
        <f t="shared" si="7"/>
        <v>0</v>
      </c>
      <c r="R40" s="348"/>
      <c r="S40" s="349">
        <f t="shared" si="7"/>
        <v>0.1</v>
      </c>
    </row>
    <row r="41" spans="1:19" x14ac:dyDescent="0.25">
      <c r="A41" s="335"/>
      <c r="B41" s="66" t="s">
        <v>739</v>
      </c>
      <c r="G41" s="87">
        <v>5</v>
      </c>
      <c r="H41" s="87"/>
      <c r="I41" s="88">
        <v>0.5</v>
      </c>
      <c r="J41" s="87"/>
      <c r="K41" s="87">
        <v>5</v>
      </c>
      <c r="L41" s="87"/>
      <c r="M41" s="88">
        <v>0.5</v>
      </c>
      <c r="N41" s="87"/>
      <c r="O41" s="87">
        <v>5</v>
      </c>
      <c r="P41" s="87"/>
      <c r="Q41" s="88">
        <v>0.5</v>
      </c>
      <c r="R41" s="87"/>
      <c r="S41" s="336">
        <v>0.5</v>
      </c>
    </row>
    <row r="42" spans="1:19" x14ac:dyDescent="0.25">
      <c r="A42" s="335"/>
      <c r="B42" t="s">
        <v>710</v>
      </c>
      <c r="G42" s="69">
        <v>25</v>
      </c>
      <c r="H42" s="69"/>
      <c r="I42" s="69">
        <v>1</v>
      </c>
      <c r="J42" s="69"/>
      <c r="K42" s="69">
        <v>25</v>
      </c>
      <c r="L42" s="69"/>
      <c r="M42" s="69">
        <v>1</v>
      </c>
      <c r="N42" s="69"/>
      <c r="O42" s="69">
        <v>25</v>
      </c>
      <c r="P42" s="69"/>
      <c r="Q42" s="69">
        <v>1</v>
      </c>
      <c r="R42" s="69"/>
      <c r="S42" s="337">
        <v>1</v>
      </c>
    </row>
    <row r="43" spans="1:19" x14ac:dyDescent="0.25">
      <c r="A43" s="335"/>
      <c r="B43" s="66" t="s">
        <v>736</v>
      </c>
      <c r="G43" s="69">
        <v>50</v>
      </c>
      <c r="H43" s="69"/>
      <c r="I43" s="89" t="s">
        <v>733</v>
      </c>
      <c r="J43" s="69"/>
      <c r="K43" s="69">
        <v>50</v>
      </c>
      <c r="L43" s="69"/>
      <c r="M43" s="89" t="s">
        <v>733</v>
      </c>
      <c r="N43" s="69"/>
      <c r="O43" s="69">
        <v>50</v>
      </c>
      <c r="P43" s="69"/>
      <c r="Q43" s="89" t="s">
        <v>733</v>
      </c>
      <c r="R43" s="69"/>
      <c r="S43" s="338" t="s">
        <v>733</v>
      </c>
    </row>
    <row r="44" spans="1:19" x14ac:dyDescent="0.25">
      <c r="A44" s="335"/>
      <c r="B44" s="66" t="s">
        <v>737</v>
      </c>
      <c r="G44" s="69">
        <v>200</v>
      </c>
      <c r="H44" s="69"/>
      <c r="I44" s="89" t="s">
        <v>734</v>
      </c>
      <c r="J44" s="69"/>
      <c r="K44" s="69">
        <v>200</v>
      </c>
      <c r="L44" s="69"/>
      <c r="M44" s="89" t="s">
        <v>734</v>
      </c>
      <c r="N44" s="69"/>
      <c r="O44" s="69">
        <v>200</v>
      </c>
      <c r="P44" s="69"/>
      <c r="Q44" s="89" t="s">
        <v>734</v>
      </c>
      <c r="R44" s="69"/>
      <c r="S44" s="338" t="s">
        <v>734</v>
      </c>
    </row>
    <row r="45" spans="1:19" x14ac:dyDescent="0.25">
      <c r="A45" s="339"/>
      <c r="B45" s="340" t="s">
        <v>738</v>
      </c>
      <c r="C45" s="328"/>
      <c r="D45" s="328"/>
      <c r="E45" s="328"/>
      <c r="F45" s="328"/>
      <c r="G45" s="341">
        <v>500</v>
      </c>
      <c r="H45" s="341"/>
      <c r="I45" s="342" t="s">
        <v>735</v>
      </c>
      <c r="J45" s="341"/>
      <c r="K45" s="341">
        <v>500</v>
      </c>
      <c r="L45" s="341"/>
      <c r="M45" s="342" t="s">
        <v>735</v>
      </c>
      <c r="N45" s="341"/>
      <c r="O45" s="341">
        <v>500</v>
      </c>
      <c r="P45" s="341"/>
      <c r="Q45" s="342" t="s">
        <v>735</v>
      </c>
      <c r="R45" s="341"/>
      <c r="S45" s="343" t="s">
        <v>735</v>
      </c>
    </row>
    <row r="46" spans="1:19" x14ac:dyDescent="0.25">
      <c r="G46" s="69"/>
      <c r="H46" s="69"/>
      <c r="I46" s="69"/>
      <c r="J46" s="69"/>
      <c r="K46" s="69"/>
      <c r="L46" s="69"/>
      <c r="M46" s="69"/>
      <c r="N46" s="69"/>
      <c r="O46" s="69"/>
      <c r="P46" s="69"/>
      <c r="Q46" s="69"/>
      <c r="R46" s="69"/>
      <c r="S46" s="69"/>
    </row>
    <row r="47" spans="1:19" x14ac:dyDescent="0.25">
      <c r="G47" s="69"/>
      <c r="H47" s="69"/>
      <c r="I47" s="69"/>
      <c r="J47" s="69"/>
      <c r="K47" s="69"/>
      <c r="L47" s="69"/>
      <c r="M47" s="69"/>
      <c r="N47" s="69"/>
      <c r="O47" s="69"/>
      <c r="P47" s="69"/>
      <c r="Q47" s="69"/>
      <c r="R47" s="69"/>
      <c r="S47" s="69"/>
    </row>
    <row r="48" spans="1:19" ht="13.8" thickBot="1" x14ac:dyDescent="0.3">
      <c r="G48" s="69"/>
      <c r="H48" s="69"/>
      <c r="I48" s="69"/>
      <c r="J48" s="69"/>
      <c r="K48" s="69"/>
      <c r="L48" s="69"/>
      <c r="M48" s="69"/>
      <c r="N48" s="69"/>
      <c r="O48" s="69"/>
      <c r="P48" s="69"/>
      <c r="Q48" s="69"/>
      <c r="R48" s="69"/>
      <c r="S48" s="69"/>
    </row>
    <row r="49" spans="1:19" ht="14.4" x14ac:dyDescent="0.25">
      <c r="A49" s="215" t="s">
        <v>714</v>
      </c>
      <c r="B49" s="210" t="s">
        <v>715</v>
      </c>
      <c r="C49" s="211"/>
      <c r="D49" s="212"/>
      <c r="E49" s="210" t="s">
        <v>716</v>
      </c>
      <c r="F49" s="211"/>
      <c r="G49" s="212"/>
      <c r="H49" s="213" t="s">
        <v>532</v>
      </c>
      <c r="I49" s="69"/>
      <c r="J49" s="69"/>
      <c r="K49" s="69"/>
      <c r="L49" s="69"/>
      <c r="M49" s="69"/>
      <c r="N49" s="69"/>
      <c r="O49" s="69"/>
      <c r="P49" s="69"/>
      <c r="Q49" s="69"/>
      <c r="R49" s="69"/>
      <c r="S49" s="69"/>
    </row>
    <row r="50" spans="1:19" ht="14.4" x14ac:dyDescent="0.25">
      <c r="A50" s="216"/>
      <c r="B50" s="78" t="s">
        <v>717</v>
      </c>
      <c r="C50" s="78" t="s">
        <v>718</v>
      </c>
      <c r="D50" s="78" t="s">
        <v>719</v>
      </c>
      <c r="E50" s="78" t="s">
        <v>717</v>
      </c>
      <c r="F50" s="78" t="s">
        <v>718</v>
      </c>
      <c r="G50" s="78" t="s">
        <v>719</v>
      </c>
      <c r="H50" s="214"/>
      <c r="I50" s="69"/>
      <c r="J50" s="69"/>
      <c r="K50" s="69"/>
      <c r="L50" s="69"/>
      <c r="M50" s="69"/>
      <c r="N50" s="69"/>
      <c r="O50" s="69"/>
      <c r="P50" s="69"/>
      <c r="Q50" s="69"/>
      <c r="R50" s="69"/>
      <c r="S50" s="69"/>
    </row>
    <row r="51" spans="1:19" s="15" customFormat="1" ht="16.95" customHeight="1" x14ac:dyDescent="0.25">
      <c r="A51" s="292" t="str">
        <f>A19</f>
        <v>TEU-1A</v>
      </c>
      <c r="B51" s="293">
        <f>G19</f>
        <v>0.18259066176375938</v>
      </c>
      <c r="C51" s="293">
        <f>K19</f>
        <v>8.8655544514269699E-3</v>
      </c>
      <c r="D51" s="293">
        <f>O19</f>
        <v>0.27043521942691795</v>
      </c>
      <c r="E51" s="293">
        <f>I19</f>
        <v>8.3560779735014537E-4</v>
      </c>
      <c r="F51" s="293">
        <f>M19</f>
        <v>1.1434341948880876E-4</v>
      </c>
      <c r="G51" s="293">
        <f>Q19</f>
        <v>5.3145533001840673E-3</v>
      </c>
      <c r="H51" s="294">
        <f>S19</f>
        <v>6.928353409904682E-2</v>
      </c>
      <c r="I51" s="30"/>
      <c r="J51" s="30"/>
      <c r="K51" s="30"/>
      <c r="L51" s="30"/>
      <c r="M51" s="30"/>
      <c r="N51" s="30"/>
      <c r="O51" s="30"/>
      <c r="P51" s="30"/>
      <c r="Q51" s="30"/>
      <c r="R51" s="30"/>
      <c r="S51" s="30"/>
    </row>
    <row r="52" spans="1:19" s="15" customFormat="1" ht="16.95" customHeight="1" x14ac:dyDescent="0.25">
      <c r="A52" s="292" t="str">
        <f t="shared" ref="A52:A66" si="8">A21</f>
        <v>TEU-1B</v>
      </c>
      <c r="B52" s="293">
        <f>G21</f>
        <v>3.4873189866822644E-4</v>
      </c>
      <c r="C52" s="293">
        <f>K21</f>
        <v>1.3731198111837319E-5</v>
      </c>
      <c r="D52" s="293">
        <f>O21</f>
        <v>1.3783548852459018E-3</v>
      </c>
      <c r="E52" s="293">
        <f>I21</f>
        <v>3.2671769710823378E-5</v>
      </c>
      <c r="F52" s="293">
        <f>M21</f>
        <v>7.5139681845882095E-6</v>
      </c>
      <c r="G52" s="293">
        <f>Q21</f>
        <v>3.4924077477663506E-4</v>
      </c>
      <c r="H52" s="294">
        <f>S21</f>
        <v>2.0834544554714503E-3</v>
      </c>
      <c r="I52" s="30"/>
      <c r="J52" s="30"/>
      <c r="K52" s="30"/>
      <c r="L52" s="30"/>
      <c r="M52" s="30"/>
      <c r="N52" s="30"/>
      <c r="O52" s="30"/>
      <c r="P52" s="30"/>
      <c r="Q52" s="30"/>
      <c r="R52" s="30"/>
      <c r="S52" s="30"/>
    </row>
    <row r="53" spans="1:19" s="15" customFormat="1" ht="16.95" customHeight="1" x14ac:dyDescent="0.25">
      <c r="A53" s="292" t="str">
        <f t="shared" si="8"/>
        <v>TEU-2A</v>
      </c>
      <c r="B53" s="293">
        <f t="shared" ref="B53:B66" si="9">G22</f>
        <v>4.0866200841561051E-4</v>
      </c>
      <c r="C53" s="293">
        <f t="shared" ref="C53:C66" si="10">K22</f>
        <v>1.598107287302261E-5</v>
      </c>
      <c r="D53" s="293">
        <f t="shared" ref="D53:D66" si="11">O22</f>
        <v>1.5581826865260452E-3</v>
      </c>
      <c r="E53" s="293">
        <f t="shared" ref="E53:E66" si="12">I22</f>
        <v>2.0259873007300721E-5</v>
      </c>
      <c r="F53" s="293">
        <f t="shared" ref="F53:F66" si="13">M22</f>
        <v>4.6648520257663166E-6</v>
      </c>
      <c r="G53" s="293">
        <f t="shared" ref="G53:G66" si="14">Q22</f>
        <v>2.0991834115948425E-4</v>
      </c>
      <c r="H53" s="294">
        <f t="shared" ref="H53:H66" si="15">S22</f>
        <v>1.8919804601007806E-4</v>
      </c>
      <c r="I53" s="30"/>
      <c r="J53" s="30"/>
      <c r="K53" s="30"/>
      <c r="L53" s="30"/>
      <c r="M53" s="30"/>
      <c r="N53" s="30"/>
      <c r="O53" s="30"/>
      <c r="P53" s="30"/>
      <c r="Q53" s="30"/>
      <c r="R53" s="30"/>
      <c r="S53" s="30"/>
    </row>
    <row r="54" spans="1:19" s="15" customFormat="1" ht="16.95" customHeight="1" x14ac:dyDescent="0.25">
      <c r="A54" s="292" t="str">
        <f t="shared" si="8"/>
        <v>TEU-2NH</v>
      </c>
      <c r="B54" s="293">
        <f t="shared" si="9"/>
        <v>1.8761230288974668E-4</v>
      </c>
      <c r="C54" s="293">
        <f t="shared" si="10"/>
        <v>7.3356669489758047E-6</v>
      </c>
      <c r="D54" s="293">
        <f t="shared" si="11"/>
        <v>7.1519812962057589E-4</v>
      </c>
      <c r="E54" s="293">
        <f t="shared" si="12"/>
        <v>9.2953316822432078E-6</v>
      </c>
      <c r="F54" s="293">
        <f t="shared" si="13"/>
        <v>2.1402576783373153E-6</v>
      </c>
      <c r="G54" s="293">
        <f t="shared" si="14"/>
        <v>9.6311595525179185E-5</v>
      </c>
      <c r="H54" s="294">
        <f t="shared" si="15"/>
        <v>2.5839325664138847E-4</v>
      </c>
      <c r="I54" s="30"/>
      <c r="J54" s="30"/>
      <c r="K54" s="30"/>
      <c r="L54" s="30"/>
      <c r="M54" s="30"/>
      <c r="N54" s="30"/>
      <c r="O54" s="30"/>
      <c r="P54" s="30"/>
      <c r="Q54" s="30"/>
      <c r="R54" s="30"/>
      <c r="S54" s="30"/>
    </row>
    <row r="55" spans="1:19" s="15" customFormat="1" ht="16.95" customHeight="1" x14ac:dyDescent="0.25">
      <c r="A55" s="292" t="str">
        <f t="shared" si="8"/>
        <v>TEU-2H</v>
      </c>
      <c r="B55" s="293">
        <f t="shared" si="9"/>
        <v>3.4170244899885886E-3</v>
      </c>
      <c r="C55" s="293">
        <f t="shared" si="10"/>
        <v>1.3249594307314101E-4</v>
      </c>
      <c r="D55" s="293">
        <f t="shared" si="11"/>
        <v>1.2895890676134976E-2</v>
      </c>
      <c r="E55" s="293">
        <f t="shared" si="12"/>
        <v>1.5389825191900066E-4</v>
      </c>
      <c r="F55" s="293">
        <f t="shared" si="13"/>
        <v>3.5442577800540748E-5</v>
      </c>
      <c r="G55" s="293">
        <f t="shared" si="14"/>
        <v>1.5949160010243334E-3</v>
      </c>
      <c r="H55" s="294">
        <f t="shared" si="15"/>
        <v>8.9502582999810511E-4</v>
      </c>
      <c r="I55" s="30"/>
      <c r="J55" s="30"/>
      <c r="K55" s="30"/>
      <c r="L55" s="30"/>
      <c r="M55" s="30"/>
      <c r="N55" s="30"/>
      <c r="O55" s="30"/>
      <c r="P55" s="30"/>
      <c r="Q55" s="30"/>
      <c r="R55" s="30"/>
      <c r="S55" s="30"/>
    </row>
    <row r="56" spans="1:19" s="15" customFormat="1" ht="16.95" customHeight="1" x14ac:dyDescent="0.25">
      <c r="A56" s="292" t="str">
        <f t="shared" si="8"/>
        <v>TEU-2L1</v>
      </c>
      <c r="B56" s="293">
        <f t="shared" si="9"/>
        <v>5.2007258435558712E-5</v>
      </c>
      <c r="C56" s="293">
        <f t="shared" si="10"/>
        <v>2.057195208493054E-6</v>
      </c>
      <c r="D56" s="293">
        <f t="shared" si="11"/>
        <v>1.9880111002423969E-4</v>
      </c>
      <c r="E56" s="293">
        <f t="shared" si="12"/>
        <v>1.2830963171003937E-6</v>
      </c>
      <c r="F56" s="293">
        <f t="shared" si="13"/>
        <v>2.9589554097114537E-7</v>
      </c>
      <c r="G56" s="293">
        <f t="shared" si="14"/>
        <v>1.3315299343701538E-5</v>
      </c>
      <c r="H56" s="294">
        <f t="shared" si="15"/>
        <v>6.9249614753811307E-5</v>
      </c>
      <c r="I56" s="30"/>
      <c r="J56" s="30"/>
      <c r="K56" s="30"/>
      <c r="L56" s="30"/>
      <c r="M56" s="30"/>
      <c r="N56" s="30"/>
      <c r="O56" s="30"/>
      <c r="P56" s="30"/>
      <c r="Q56" s="30"/>
      <c r="R56" s="30"/>
      <c r="S56" s="30"/>
    </row>
    <row r="57" spans="1:19" s="15" customFormat="1" ht="16.95" customHeight="1" x14ac:dyDescent="0.25">
      <c r="A57" s="292" t="str">
        <f t="shared" si="8"/>
        <v>TEU-2L2</v>
      </c>
      <c r="B57" s="293">
        <f t="shared" si="9"/>
        <v>2.7864418496686613E-4</v>
      </c>
      <c r="C57" s="293">
        <f t="shared" si="10"/>
        <v>1.102208639238027E-5</v>
      </c>
      <c r="D57" s="293">
        <f t="shared" si="11"/>
        <v>1.0651715975465111E-3</v>
      </c>
      <c r="E57" s="293">
        <f t="shared" si="12"/>
        <v>6.8829719798125275E-6</v>
      </c>
      <c r="F57" s="293">
        <f t="shared" si="13"/>
        <v>1.5872871915250557E-6</v>
      </c>
      <c r="G57" s="293">
        <f t="shared" si="14"/>
        <v>7.1427923618627495E-5</v>
      </c>
      <c r="H57" s="294">
        <f t="shared" si="15"/>
        <v>5.4930008993191745E-4</v>
      </c>
      <c r="I57" s="30"/>
      <c r="J57" s="30"/>
      <c r="K57" s="30"/>
      <c r="L57" s="30"/>
      <c r="M57" s="30"/>
      <c r="N57" s="30"/>
      <c r="O57" s="30"/>
      <c r="P57" s="30"/>
      <c r="Q57" s="30"/>
      <c r="R57" s="30"/>
      <c r="S57" s="30"/>
    </row>
    <row r="58" spans="1:19" s="15" customFormat="1" ht="16.95" customHeight="1" x14ac:dyDescent="0.25">
      <c r="A58" s="292" t="str">
        <f t="shared" si="8"/>
        <v>TEU-2AF</v>
      </c>
      <c r="B58" s="293">
        <f t="shared" si="9"/>
        <v>0</v>
      </c>
      <c r="C58" s="293">
        <f t="shared" si="10"/>
        <v>0</v>
      </c>
      <c r="D58" s="293">
        <f t="shared" si="11"/>
        <v>0</v>
      </c>
      <c r="E58" s="293">
        <f t="shared" si="12"/>
        <v>1.4685786385148083E-7</v>
      </c>
      <c r="F58" s="293">
        <f t="shared" si="13"/>
        <v>3.2635080855884633E-8</v>
      </c>
      <c r="G58" s="293">
        <f t="shared" si="14"/>
        <v>1.4685786385148082E-6</v>
      </c>
      <c r="H58" s="294">
        <f t="shared" si="15"/>
        <v>2.2557367887587453E-5</v>
      </c>
      <c r="I58" s="30"/>
      <c r="J58" s="30"/>
      <c r="K58" s="30"/>
      <c r="L58" s="30"/>
      <c r="M58" s="30"/>
      <c r="N58" s="30"/>
      <c r="O58" s="30"/>
      <c r="P58" s="30"/>
      <c r="Q58" s="30"/>
      <c r="R58" s="30"/>
      <c r="S58" s="30"/>
    </row>
    <row r="59" spans="1:19" s="15" customFormat="1" ht="16.95" customHeight="1" x14ac:dyDescent="0.25">
      <c r="A59" s="292" t="str">
        <f t="shared" si="8"/>
        <v>TEU-2D</v>
      </c>
      <c r="B59" s="293">
        <f t="shared" si="9"/>
        <v>4.5973867239234879E-4</v>
      </c>
      <c r="C59" s="293">
        <f t="shared" si="10"/>
        <v>1.8185835032978324E-5</v>
      </c>
      <c r="D59" s="293">
        <f t="shared" si="11"/>
        <v>1.7576661850086696E-3</v>
      </c>
      <c r="E59" s="293">
        <f t="shared" si="12"/>
        <v>1.1408796737559615E-5</v>
      </c>
      <c r="F59" s="293">
        <f t="shared" si="13"/>
        <v>2.6309989177557097E-6</v>
      </c>
      <c r="G59" s="293">
        <f t="shared" si="14"/>
        <v>1.1839495129900693E-4</v>
      </c>
      <c r="H59" s="294">
        <f t="shared" si="15"/>
        <v>6.1657996553033821E-4</v>
      </c>
      <c r="I59" s="30"/>
      <c r="J59" s="30"/>
      <c r="K59" s="30"/>
      <c r="L59" s="30"/>
      <c r="M59" s="30"/>
      <c r="N59" s="30"/>
      <c r="O59" s="30"/>
      <c r="P59" s="30"/>
      <c r="Q59" s="30"/>
      <c r="R59" s="30"/>
      <c r="S59" s="30"/>
    </row>
    <row r="60" spans="1:19" s="15" customFormat="1" ht="16.95" customHeight="1" x14ac:dyDescent="0.25">
      <c r="A60" s="292" t="str">
        <f t="shared" si="8"/>
        <v>TEU-2R</v>
      </c>
      <c r="B60" s="293">
        <f t="shared" si="9"/>
        <v>1.9543230245370339E-5</v>
      </c>
      <c r="C60" s="293">
        <f t="shared" si="10"/>
        <v>7.7306214698044177E-7</v>
      </c>
      <c r="D60" s="293">
        <f t="shared" si="11"/>
        <v>7.4712587295398673E-5</v>
      </c>
      <c r="E60" s="293">
        <f t="shared" si="12"/>
        <v>4.8386339022680716E-7</v>
      </c>
      <c r="F60" s="293">
        <f t="shared" si="13"/>
        <v>1.1158425835603602E-7</v>
      </c>
      <c r="G60" s="293">
        <f t="shared" si="14"/>
        <v>5.0212916260216201E-6</v>
      </c>
      <c r="H60" s="294">
        <f t="shared" si="15"/>
        <v>2.4992552165190494E-5</v>
      </c>
      <c r="I60" s="30"/>
      <c r="J60" s="30"/>
      <c r="K60" s="30"/>
      <c r="L60" s="30"/>
      <c r="M60" s="30"/>
      <c r="N60" s="30"/>
      <c r="O60" s="30"/>
      <c r="P60" s="30"/>
      <c r="Q60" s="30"/>
      <c r="R60" s="30"/>
      <c r="S60" s="30"/>
    </row>
    <row r="61" spans="1:19" s="15" customFormat="1" ht="16.95" customHeight="1" x14ac:dyDescent="0.25">
      <c r="A61" s="292" t="str">
        <f t="shared" si="8"/>
        <v>TEU-2F</v>
      </c>
      <c r="B61" s="293">
        <f t="shared" si="9"/>
        <v>5.6003952588566268E-5</v>
      </c>
      <c r="C61" s="293">
        <f t="shared" si="10"/>
        <v>2.2152975363279573E-6</v>
      </c>
      <c r="D61" s="293">
        <f t="shared" si="11"/>
        <v>2.1408459003431781E-4</v>
      </c>
      <c r="E61" s="293">
        <f t="shared" si="12"/>
        <v>1.3830619515610887E-6</v>
      </c>
      <c r="F61" s="293">
        <f t="shared" si="13"/>
        <v>3.1894887636403796E-7</v>
      </c>
      <c r="G61" s="293">
        <f t="shared" si="14"/>
        <v>1.4352699436381709E-5</v>
      </c>
      <c r="H61" s="294">
        <f t="shared" si="15"/>
        <v>1.068396735466003E-4</v>
      </c>
      <c r="I61" s="30"/>
      <c r="J61" s="30"/>
      <c r="K61" s="30"/>
      <c r="L61" s="30"/>
      <c r="M61" s="30"/>
      <c r="N61" s="30"/>
      <c r="O61" s="30"/>
      <c r="P61" s="30"/>
      <c r="Q61" s="30"/>
      <c r="R61" s="30"/>
      <c r="S61" s="30"/>
    </row>
    <row r="62" spans="1:19" s="15" customFormat="1" ht="16.95" customHeight="1" x14ac:dyDescent="0.25">
      <c r="A62" s="292" t="str">
        <f t="shared" si="8"/>
        <v>TEU-2PWA</v>
      </c>
      <c r="B62" s="293">
        <f t="shared" si="9"/>
        <v>2.5955410588824587E-4</v>
      </c>
      <c r="C62" s="293">
        <f t="shared" si="10"/>
        <v>1.0266974548917056E-5</v>
      </c>
      <c r="D62" s="293">
        <f t="shared" si="11"/>
        <v>9.9220729831790699E-4</v>
      </c>
      <c r="E62" s="293">
        <f t="shared" si="12"/>
        <v>6.4140284088613779E-6</v>
      </c>
      <c r="F62" s="293">
        <f t="shared" si="13"/>
        <v>1.479144167901275E-6</v>
      </c>
      <c r="G62" s="293">
        <f t="shared" si="14"/>
        <v>6.6561487555557371E-5</v>
      </c>
      <c r="H62" s="294">
        <f t="shared" si="15"/>
        <v>7.5691706274269523E-4</v>
      </c>
      <c r="I62" s="30"/>
      <c r="J62" s="30"/>
      <c r="K62" s="30"/>
      <c r="L62" s="30"/>
      <c r="M62" s="30"/>
      <c r="N62" s="30"/>
      <c r="O62" s="30"/>
      <c r="P62" s="30"/>
      <c r="Q62" s="30"/>
      <c r="R62" s="30"/>
      <c r="S62" s="30"/>
    </row>
    <row r="63" spans="1:19" s="15" customFormat="1" ht="16.95" customHeight="1" x14ac:dyDescent="0.25">
      <c r="A63" s="292" t="str">
        <f t="shared" si="8"/>
        <v>TEU-2PWB</v>
      </c>
      <c r="B63" s="293">
        <f t="shared" si="9"/>
        <v>1.3750695335164843E-4</v>
      </c>
      <c r="C63" s="293">
        <f t="shared" si="10"/>
        <v>5.4392411505809239E-6</v>
      </c>
      <c r="D63" s="293">
        <f t="shared" si="11"/>
        <v>5.2564571960939522E-4</v>
      </c>
      <c r="E63" s="293">
        <f t="shared" si="12"/>
        <v>3.3963337118255911E-6</v>
      </c>
      <c r="F63" s="293">
        <f t="shared" si="13"/>
        <v>7.8323094825132802E-7</v>
      </c>
      <c r="G63" s="293">
        <f t="shared" si="14"/>
        <v>3.5245392671309753E-5</v>
      </c>
      <c r="H63" s="294">
        <f t="shared" si="15"/>
        <v>1.1132030478672174E-4</v>
      </c>
      <c r="I63" s="30"/>
      <c r="J63" s="30"/>
      <c r="K63" s="30"/>
      <c r="L63" s="30"/>
      <c r="M63" s="30"/>
      <c r="N63" s="30"/>
      <c r="O63" s="30"/>
      <c r="P63" s="30"/>
      <c r="Q63" s="30"/>
      <c r="R63" s="30"/>
      <c r="S63" s="30"/>
    </row>
    <row r="64" spans="1:19" s="15" customFormat="1" ht="16.95" customHeight="1" x14ac:dyDescent="0.25">
      <c r="A64" s="292" t="str">
        <f t="shared" si="8"/>
        <v>TEU-2PWC</v>
      </c>
      <c r="B64" s="293">
        <f t="shared" si="9"/>
        <v>5.1530729774783785E-5</v>
      </c>
      <c r="C64" s="293">
        <f t="shared" si="10"/>
        <v>2.0383499005234119E-6</v>
      </c>
      <c r="D64" s="293">
        <f t="shared" si="11"/>
        <v>1.9698217581528568E-4</v>
      </c>
      <c r="E64" s="293">
        <f t="shared" si="12"/>
        <v>1.2719501441230138E-6</v>
      </c>
      <c r="F64" s="293">
        <f t="shared" si="13"/>
        <v>2.9332520826777054E-7</v>
      </c>
      <c r="G64" s="293">
        <f t="shared" si="14"/>
        <v>1.3199634372049674E-5</v>
      </c>
      <c r="H64" s="294">
        <f t="shared" si="15"/>
        <v>2.3342966728429231E-4</v>
      </c>
      <c r="I64" s="30"/>
      <c r="J64" s="30"/>
      <c r="K64" s="30"/>
      <c r="L64" s="30"/>
      <c r="M64" s="30"/>
      <c r="N64" s="30"/>
      <c r="O64" s="30"/>
      <c r="P64" s="30"/>
      <c r="Q64" s="30"/>
      <c r="R64" s="30"/>
      <c r="S64" s="30"/>
    </row>
    <row r="65" spans="1:19" s="15" customFormat="1" ht="16.95" customHeight="1" x14ac:dyDescent="0.25">
      <c r="A65" s="292" t="str">
        <f t="shared" si="8"/>
        <v>TEU-2PWD</v>
      </c>
      <c r="B65" s="293">
        <f t="shared" si="9"/>
        <v>3.4527625308083453E-5</v>
      </c>
      <c r="C65" s="293">
        <f t="shared" si="10"/>
        <v>1.3657703740459158E-6</v>
      </c>
      <c r="D65" s="293">
        <f t="shared" si="11"/>
        <v>1.3198297899548537E-4</v>
      </c>
      <c r="E65" s="293">
        <f t="shared" si="12"/>
        <v>8.5159165324144031E-7</v>
      </c>
      <c r="F65" s="293">
        <f t="shared" si="13"/>
        <v>1.9638597656130823E-7</v>
      </c>
      <c r="G65" s="293">
        <f t="shared" si="14"/>
        <v>8.8373689452588691E-6</v>
      </c>
      <c r="H65" s="294">
        <f t="shared" si="15"/>
        <v>2.343845559751548E-4</v>
      </c>
      <c r="I65" s="30"/>
      <c r="J65" s="30"/>
      <c r="K65" s="30"/>
      <c r="L65" s="30"/>
      <c r="M65" s="30"/>
      <c r="N65" s="30"/>
      <c r="O65" s="30"/>
      <c r="P65" s="30"/>
      <c r="Q65" s="30"/>
      <c r="R65" s="30"/>
      <c r="S65" s="30"/>
    </row>
    <row r="66" spans="1:19" s="15" customFormat="1" ht="16.95" customHeight="1" thickBot="1" x14ac:dyDescent="0.3">
      <c r="A66" s="295" t="str">
        <f t="shared" si="8"/>
        <v>TEU-1C</v>
      </c>
      <c r="B66" s="296">
        <f t="shared" si="9"/>
        <v>0</v>
      </c>
      <c r="C66" s="296">
        <f t="shared" si="10"/>
        <v>0</v>
      </c>
      <c r="D66" s="296">
        <f t="shared" si="11"/>
        <v>0</v>
      </c>
      <c r="E66" s="296">
        <f t="shared" si="12"/>
        <v>0</v>
      </c>
      <c r="F66" s="296">
        <f t="shared" si="13"/>
        <v>0</v>
      </c>
      <c r="G66" s="296">
        <f t="shared" si="14"/>
        <v>0</v>
      </c>
      <c r="H66" s="297">
        <f t="shared" si="15"/>
        <v>0</v>
      </c>
      <c r="I66" s="30"/>
      <c r="J66" s="30"/>
      <c r="K66" s="30"/>
      <c r="L66" s="30"/>
      <c r="M66" s="30"/>
      <c r="N66" s="30"/>
      <c r="O66" s="30"/>
      <c r="P66" s="30"/>
      <c r="Q66" s="30"/>
      <c r="R66" s="30"/>
      <c r="S66" s="30"/>
    </row>
    <row r="67" spans="1:19" ht="4.8" customHeight="1" x14ac:dyDescent="0.25">
      <c r="A67" s="284"/>
      <c r="G67" s="69"/>
      <c r="H67" s="285"/>
      <c r="I67" s="69"/>
      <c r="J67" s="69"/>
      <c r="K67" s="69"/>
      <c r="L67" s="69"/>
      <c r="M67" s="69"/>
      <c r="N67" s="69"/>
      <c r="O67" s="69"/>
      <c r="P67" s="69"/>
      <c r="Q67" s="69"/>
      <c r="R67" s="69"/>
      <c r="S67" s="69"/>
    </row>
    <row r="68" spans="1:19" ht="17.399999999999999" customHeight="1" x14ac:dyDescent="0.25">
      <c r="A68" s="289" t="s">
        <v>873</v>
      </c>
      <c r="B68" s="290">
        <f>SUM(B51:B66)</f>
        <v>0.18830174917667303</v>
      </c>
      <c r="C68" s="290">
        <f t="shared" ref="C68:H68" si="16">SUM(C51:C66)</f>
        <v>9.0884621447251748E-3</v>
      </c>
      <c r="D68" s="290">
        <f t="shared" si="16"/>
        <v>0.29214010004709257</v>
      </c>
      <c r="E68" s="290">
        <f t="shared" si="16"/>
        <v>1.0852555758276768E-3</v>
      </c>
      <c r="F68" s="290">
        <f t="shared" si="16"/>
        <v>1.7183451134485092E-4</v>
      </c>
      <c r="G68" s="290">
        <f t="shared" si="16"/>
        <v>7.9127646401761301E-3</v>
      </c>
      <c r="H68" s="291">
        <f t="shared" si="16"/>
        <v>7.5435176541772148E-2</v>
      </c>
      <c r="I68" s="69"/>
      <c r="J68" s="69"/>
      <c r="K68" s="69"/>
      <c r="L68" s="69"/>
      <c r="M68" s="69"/>
      <c r="N68" s="69"/>
      <c r="O68" s="69"/>
      <c r="P68" s="69"/>
      <c r="Q68" s="69"/>
      <c r="R68" s="69"/>
      <c r="S68" s="69"/>
    </row>
    <row r="69" spans="1:19" ht="49.2" customHeight="1" thickBot="1" x14ac:dyDescent="0.3">
      <c r="A69" s="286" t="s">
        <v>709</v>
      </c>
      <c r="B69" s="287">
        <v>0.2</v>
      </c>
      <c r="C69" s="287">
        <v>0</v>
      </c>
      <c r="D69" s="287">
        <v>0.3</v>
      </c>
      <c r="E69" s="287">
        <v>0</v>
      </c>
      <c r="F69" s="287">
        <v>0</v>
      </c>
      <c r="G69" s="287">
        <v>0</v>
      </c>
      <c r="H69" s="288">
        <v>0.1</v>
      </c>
      <c r="I69" s="69"/>
      <c r="J69" s="69"/>
      <c r="K69" s="69"/>
      <c r="L69" s="69"/>
      <c r="M69" s="69"/>
      <c r="N69" s="69"/>
      <c r="O69" s="69"/>
      <c r="P69" s="69"/>
      <c r="Q69" s="69"/>
      <c r="R69" s="69"/>
      <c r="S69" s="69"/>
    </row>
    <row r="70" spans="1:19" ht="24" customHeight="1" thickBot="1" x14ac:dyDescent="0.3">
      <c r="A70" s="298" t="s">
        <v>874</v>
      </c>
      <c r="B70" s="299">
        <v>5</v>
      </c>
      <c r="C70" s="299">
        <v>5</v>
      </c>
      <c r="D70" s="299">
        <v>5</v>
      </c>
      <c r="E70" s="299">
        <v>0.5</v>
      </c>
      <c r="F70" s="299">
        <v>0.5</v>
      </c>
      <c r="G70" s="299">
        <v>0.5</v>
      </c>
      <c r="H70" s="300">
        <v>0.5</v>
      </c>
      <c r="I70" s="69"/>
      <c r="J70" s="69"/>
      <c r="K70" s="69"/>
      <c r="L70" s="69"/>
      <c r="M70" s="69"/>
      <c r="N70" s="69"/>
      <c r="O70" s="69"/>
      <c r="P70" s="69"/>
      <c r="Q70" s="69"/>
      <c r="R70" s="69"/>
      <c r="S70" s="69"/>
    </row>
    <row r="71" spans="1:19" x14ac:dyDescent="0.25">
      <c r="A71" s="90"/>
      <c r="G71" s="69"/>
      <c r="H71" s="69"/>
      <c r="I71" s="69"/>
      <c r="J71" s="69"/>
      <c r="K71" s="69"/>
      <c r="L71" s="69"/>
      <c r="M71" s="69"/>
      <c r="N71" s="69"/>
      <c r="O71" s="69"/>
      <c r="P71" s="69"/>
      <c r="Q71" s="69"/>
      <c r="R71" s="69"/>
      <c r="S71" s="69"/>
    </row>
    <row r="72" spans="1:19" x14ac:dyDescent="0.25">
      <c r="A72" s="90"/>
      <c r="G72" s="69"/>
      <c r="H72" s="69"/>
      <c r="I72" s="69"/>
      <c r="J72" s="69"/>
      <c r="K72" s="69"/>
      <c r="L72" s="69"/>
      <c r="M72" s="69"/>
      <c r="N72" s="69"/>
      <c r="O72" s="69"/>
      <c r="P72" s="69"/>
      <c r="Q72" s="69"/>
      <c r="R72" s="69"/>
      <c r="S72" s="69"/>
    </row>
    <row r="73" spans="1:19" x14ac:dyDescent="0.25">
      <c r="A73" s="90"/>
      <c r="G73" s="69"/>
      <c r="H73" s="69"/>
      <c r="I73" s="69"/>
      <c r="J73" s="69"/>
      <c r="K73" s="69"/>
      <c r="L73" s="69"/>
      <c r="M73" s="69"/>
      <c r="N73" s="69"/>
      <c r="O73" s="69"/>
      <c r="P73" s="69"/>
      <c r="Q73" s="69"/>
      <c r="R73" s="69"/>
      <c r="S73" s="69"/>
    </row>
    <row r="74" spans="1:19" x14ac:dyDescent="0.25">
      <c r="B74" s="64"/>
      <c r="C74" s="64"/>
      <c r="D74" s="64"/>
      <c r="E74" s="64"/>
      <c r="F74" s="64"/>
      <c r="G74" s="68"/>
      <c r="H74" s="68"/>
      <c r="I74" s="68"/>
      <c r="J74" s="68"/>
      <c r="K74" s="68"/>
      <c r="L74" s="68"/>
      <c r="M74" s="68"/>
      <c r="N74" s="68"/>
      <c r="O74" s="69"/>
      <c r="P74" s="69"/>
      <c r="Q74" s="69"/>
      <c r="R74" s="69"/>
      <c r="S74" s="69"/>
    </row>
    <row r="75" spans="1:19" x14ac:dyDescent="0.25">
      <c r="G75" s="69"/>
      <c r="H75" s="69"/>
      <c r="I75" s="69"/>
      <c r="J75" s="69"/>
      <c r="K75" s="69"/>
      <c r="L75" s="69"/>
      <c r="M75" s="69"/>
      <c r="N75" s="69"/>
      <c r="O75" s="69"/>
      <c r="P75" s="69"/>
      <c r="Q75" s="69"/>
      <c r="R75" s="69"/>
      <c r="S75" s="69"/>
    </row>
    <row r="76" spans="1:19" x14ac:dyDescent="0.25">
      <c r="G76" s="69"/>
      <c r="H76" s="69"/>
      <c r="I76" s="69"/>
      <c r="J76" s="69"/>
      <c r="K76" s="69"/>
      <c r="L76" s="69"/>
      <c r="M76" s="69"/>
      <c r="N76" s="69"/>
      <c r="O76" s="69"/>
      <c r="P76" s="69"/>
      <c r="Q76" s="69"/>
      <c r="R76" s="69"/>
      <c r="S76" s="69"/>
    </row>
    <row r="77" spans="1:19" x14ac:dyDescent="0.25">
      <c r="G77" s="69"/>
      <c r="H77" s="69"/>
      <c r="I77" s="69"/>
      <c r="J77" s="69"/>
      <c r="K77" s="69"/>
      <c r="L77" s="69"/>
      <c r="M77" s="69"/>
      <c r="N77" s="69"/>
      <c r="O77" s="69"/>
      <c r="P77" s="69"/>
      <c r="Q77" s="69"/>
      <c r="R77" s="69"/>
      <c r="S77" s="69"/>
    </row>
    <row r="78" spans="1:19" x14ac:dyDescent="0.25">
      <c r="G78" s="69"/>
      <c r="H78" s="69"/>
      <c r="I78" s="69"/>
      <c r="J78" s="69"/>
      <c r="K78" s="69"/>
      <c r="L78" s="69"/>
      <c r="M78" s="69"/>
      <c r="N78" s="69"/>
      <c r="O78" s="69"/>
      <c r="P78" s="69"/>
      <c r="Q78" s="69"/>
      <c r="R78" s="69"/>
      <c r="S78" s="69"/>
    </row>
    <row r="79" spans="1:19" x14ac:dyDescent="0.25">
      <c r="G79" s="69"/>
      <c r="H79" s="69"/>
      <c r="I79" s="69"/>
      <c r="J79" s="69"/>
      <c r="K79" s="69"/>
      <c r="L79" s="69"/>
      <c r="M79" s="69"/>
      <c r="N79" s="69"/>
      <c r="O79" s="69"/>
      <c r="P79" s="69"/>
      <c r="Q79" s="69"/>
      <c r="R79" s="69"/>
      <c r="S79" s="69"/>
    </row>
    <row r="80" spans="1:19" x14ac:dyDescent="0.25">
      <c r="G80" s="69"/>
      <c r="H80" s="69"/>
      <c r="I80" s="69"/>
      <c r="J80" s="69"/>
      <c r="K80" s="69"/>
      <c r="L80" s="69"/>
      <c r="M80" s="69"/>
      <c r="N80" s="69"/>
      <c r="O80" s="69"/>
      <c r="P80" s="69"/>
      <c r="Q80" s="69"/>
      <c r="R80" s="69"/>
      <c r="S80" s="69"/>
    </row>
    <row r="81" spans="7:19" x14ac:dyDescent="0.25">
      <c r="G81" s="69"/>
      <c r="H81" s="69"/>
      <c r="I81" s="69"/>
      <c r="J81" s="69"/>
      <c r="K81" s="69"/>
      <c r="L81" s="69"/>
      <c r="M81" s="69"/>
      <c r="N81" s="69"/>
      <c r="O81" s="69"/>
      <c r="P81" s="69"/>
      <c r="Q81" s="69"/>
      <c r="R81" s="69"/>
      <c r="S81" s="69"/>
    </row>
    <row r="82" spans="7:19" x14ac:dyDescent="0.25">
      <c r="G82" s="69"/>
      <c r="H82" s="69"/>
      <c r="I82" s="69"/>
      <c r="J82" s="69"/>
      <c r="K82" s="69"/>
      <c r="L82" s="69"/>
      <c r="M82" s="69"/>
      <c r="N82" s="69"/>
      <c r="O82" s="69"/>
      <c r="P82" s="69"/>
      <c r="Q82" s="69"/>
      <c r="R82" s="69"/>
      <c r="S82" s="69"/>
    </row>
    <row r="83" spans="7:19" x14ac:dyDescent="0.25">
      <c r="G83" s="69"/>
      <c r="H83" s="69"/>
      <c r="I83" s="69"/>
      <c r="J83" s="69"/>
      <c r="K83" s="69"/>
      <c r="L83" s="69"/>
      <c r="M83" s="69"/>
      <c r="N83" s="69"/>
      <c r="O83" s="69"/>
      <c r="P83" s="69"/>
      <c r="Q83" s="69"/>
      <c r="R83" s="69"/>
      <c r="S83" s="69"/>
    </row>
    <row r="84" spans="7:19" x14ac:dyDescent="0.25">
      <c r="G84" s="69"/>
      <c r="H84" s="69"/>
      <c r="I84" s="69"/>
      <c r="J84" s="69"/>
      <c r="K84" s="69"/>
      <c r="L84" s="69"/>
      <c r="M84" s="69"/>
      <c r="N84" s="69"/>
      <c r="O84" s="69"/>
      <c r="P84" s="69"/>
      <c r="Q84" s="69"/>
      <c r="R84" s="69"/>
      <c r="S84" s="69"/>
    </row>
    <row r="85" spans="7:19" x14ac:dyDescent="0.25">
      <c r="G85" s="69"/>
      <c r="H85" s="69"/>
      <c r="I85" s="69"/>
      <c r="J85" s="69"/>
      <c r="K85" s="69"/>
      <c r="L85" s="69"/>
      <c r="M85" s="69"/>
      <c r="N85" s="69"/>
      <c r="O85" s="69"/>
      <c r="P85" s="69"/>
      <c r="Q85" s="69"/>
      <c r="R85" s="69"/>
      <c r="S85" s="69"/>
    </row>
    <row r="86" spans="7:19" x14ac:dyDescent="0.25">
      <c r="G86" s="69"/>
      <c r="H86" s="69"/>
      <c r="I86" s="69"/>
      <c r="J86" s="69"/>
      <c r="K86" s="69"/>
      <c r="L86" s="69"/>
      <c r="M86" s="69"/>
      <c r="N86" s="69"/>
      <c r="O86" s="69"/>
      <c r="P86" s="69"/>
      <c r="Q86" s="69"/>
      <c r="R86" s="69"/>
      <c r="S86" s="69"/>
    </row>
    <row r="87" spans="7:19" x14ac:dyDescent="0.25">
      <c r="G87" s="69"/>
      <c r="H87" s="69"/>
      <c r="I87" s="69"/>
      <c r="J87" s="69"/>
      <c r="K87" s="69"/>
      <c r="L87" s="69"/>
      <c r="M87" s="69"/>
      <c r="N87" s="69"/>
      <c r="O87" s="69"/>
      <c r="P87" s="69"/>
      <c r="Q87" s="69"/>
      <c r="R87" s="69"/>
      <c r="S87" s="69"/>
    </row>
    <row r="88" spans="7:19" x14ac:dyDescent="0.25">
      <c r="G88" s="69"/>
      <c r="H88" s="69"/>
      <c r="I88" s="69"/>
      <c r="J88" s="69"/>
      <c r="K88" s="69"/>
      <c r="L88" s="69"/>
      <c r="M88" s="69"/>
      <c r="N88" s="69"/>
      <c r="O88" s="69"/>
      <c r="P88" s="69"/>
      <c r="Q88" s="69"/>
      <c r="R88" s="69"/>
      <c r="S88" s="69"/>
    </row>
    <row r="89" spans="7:19" x14ac:dyDescent="0.25">
      <c r="G89" s="69"/>
      <c r="H89" s="69"/>
      <c r="I89" s="69"/>
      <c r="J89" s="69"/>
      <c r="K89" s="69"/>
      <c r="L89" s="69"/>
      <c r="M89" s="69"/>
      <c r="N89" s="69"/>
      <c r="O89" s="69"/>
      <c r="P89" s="69"/>
      <c r="Q89" s="69"/>
      <c r="R89" s="69"/>
      <c r="S89" s="69"/>
    </row>
    <row r="90" spans="7:19" x14ac:dyDescent="0.25">
      <c r="G90" s="69"/>
      <c r="H90" s="69"/>
      <c r="I90" s="69"/>
      <c r="J90" s="69"/>
      <c r="K90" s="69"/>
      <c r="L90" s="69"/>
      <c r="M90" s="69"/>
      <c r="N90" s="69"/>
      <c r="O90" s="69"/>
      <c r="P90" s="69"/>
      <c r="Q90" s="69"/>
      <c r="R90" s="69"/>
      <c r="S90" s="69"/>
    </row>
    <row r="91" spans="7:19" x14ac:dyDescent="0.25">
      <c r="G91" s="69"/>
      <c r="H91" s="69"/>
      <c r="I91" s="69"/>
      <c r="J91" s="69"/>
      <c r="K91" s="69"/>
      <c r="L91" s="69"/>
      <c r="M91" s="69"/>
      <c r="N91" s="69"/>
      <c r="O91" s="69"/>
      <c r="P91" s="69"/>
      <c r="Q91" s="69"/>
      <c r="R91" s="69"/>
      <c r="S91" s="69"/>
    </row>
    <row r="92" spans="7:19" x14ac:dyDescent="0.25">
      <c r="G92" s="69"/>
      <c r="H92" s="69"/>
      <c r="I92" s="69"/>
      <c r="J92" s="69"/>
      <c r="K92" s="69"/>
      <c r="L92" s="69"/>
      <c r="M92" s="69"/>
      <c r="N92" s="69"/>
      <c r="O92" s="69"/>
      <c r="P92" s="69"/>
      <c r="Q92" s="69"/>
      <c r="R92" s="69"/>
      <c r="S92" s="69"/>
    </row>
    <row r="93" spans="7:19" x14ac:dyDescent="0.25">
      <c r="G93" s="69"/>
      <c r="H93" s="69"/>
      <c r="I93" s="69"/>
      <c r="J93" s="69"/>
      <c r="K93" s="69"/>
      <c r="L93" s="69"/>
      <c r="M93" s="69"/>
      <c r="N93" s="69"/>
      <c r="O93" s="69"/>
      <c r="P93" s="69"/>
      <c r="Q93" s="69"/>
      <c r="R93" s="69"/>
      <c r="S93" s="69"/>
    </row>
    <row r="94" spans="7:19" x14ac:dyDescent="0.25">
      <c r="G94" s="69"/>
      <c r="H94" s="69"/>
      <c r="I94" s="69"/>
      <c r="J94" s="69"/>
      <c r="K94" s="69"/>
      <c r="L94" s="69"/>
      <c r="M94" s="69"/>
      <c r="N94" s="69"/>
      <c r="O94" s="69"/>
      <c r="P94" s="69"/>
      <c r="Q94" s="69"/>
      <c r="R94" s="69"/>
      <c r="S94" s="69"/>
    </row>
    <row r="95" spans="7:19" x14ac:dyDescent="0.25">
      <c r="G95" s="69"/>
      <c r="H95" s="69"/>
      <c r="I95" s="69"/>
      <c r="J95" s="69"/>
      <c r="K95" s="69"/>
      <c r="L95" s="69"/>
      <c r="M95" s="69"/>
      <c r="N95" s="69"/>
      <c r="O95" s="69"/>
      <c r="P95" s="69"/>
      <c r="Q95" s="69"/>
      <c r="R95" s="69"/>
      <c r="S95" s="69"/>
    </row>
    <row r="96" spans="7:19" x14ac:dyDescent="0.25">
      <c r="G96" s="69"/>
      <c r="H96" s="69"/>
      <c r="I96" s="69"/>
      <c r="J96" s="69"/>
      <c r="K96" s="69"/>
      <c r="L96" s="69"/>
      <c r="M96" s="69"/>
      <c r="N96" s="69"/>
      <c r="O96" s="69"/>
      <c r="P96" s="69"/>
      <c r="Q96" s="69"/>
      <c r="R96" s="69"/>
      <c r="S96" s="69"/>
    </row>
    <row r="97" spans="7:19" x14ac:dyDescent="0.25">
      <c r="G97" s="69"/>
      <c r="H97" s="69"/>
      <c r="I97" s="69"/>
      <c r="J97" s="69"/>
      <c r="K97" s="69"/>
      <c r="L97" s="69"/>
      <c r="M97" s="69"/>
      <c r="N97" s="69"/>
      <c r="O97" s="69"/>
      <c r="P97" s="69"/>
      <c r="Q97" s="69"/>
      <c r="R97" s="69"/>
      <c r="S97" s="69"/>
    </row>
    <row r="98" spans="7:19" x14ac:dyDescent="0.25">
      <c r="G98" s="69"/>
      <c r="H98" s="69"/>
      <c r="I98" s="69"/>
      <c r="J98" s="69"/>
      <c r="K98" s="69"/>
      <c r="L98" s="69"/>
      <c r="M98" s="69"/>
      <c r="N98" s="69"/>
      <c r="O98" s="69"/>
      <c r="P98" s="69"/>
      <c r="Q98" s="69"/>
      <c r="R98" s="69"/>
      <c r="S98" s="69"/>
    </row>
    <row r="99" spans="7:19" x14ac:dyDescent="0.25">
      <c r="G99" s="69"/>
      <c r="H99" s="69"/>
      <c r="I99" s="69"/>
      <c r="J99" s="69"/>
      <c r="K99" s="69"/>
      <c r="L99" s="69"/>
      <c r="M99" s="69"/>
      <c r="N99" s="69"/>
      <c r="O99" s="69"/>
      <c r="P99" s="69"/>
      <c r="Q99" s="69"/>
      <c r="R99" s="69"/>
      <c r="S99" s="69"/>
    </row>
    <row r="100" spans="7:19" x14ac:dyDescent="0.25">
      <c r="G100" s="69"/>
      <c r="H100" s="69"/>
      <c r="I100" s="69"/>
      <c r="J100" s="69"/>
      <c r="K100" s="69"/>
      <c r="L100" s="69"/>
      <c r="M100" s="69"/>
      <c r="N100" s="69"/>
      <c r="O100" s="69"/>
      <c r="P100" s="69"/>
      <c r="Q100" s="69"/>
      <c r="R100" s="69"/>
      <c r="S100" s="69"/>
    </row>
    <row r="101" spans="7:19" x14ac:dyDescent="0.25">
      <c r="G101" s="69"/>
      <c r="H101" s="69"/>
      <c r="I101" s="69"/>
      <c r="J101" s="69"/>
      <c r="K101" s="69"/>
      <c r="L101" s="69"/>
      <c r="M101" s="69"/>
      <c r="N101" s="69"/>
      <c r="O101" s="69"/>
      <c r="P101" s="69"/>
      <c r="Q101" s="69"/>
      <c r="R101" s="69"/>
      <c r="S101" s="69"/>
    </row>
    <row r="102" spans="7:19" x14ac:dyDescent="0.25">
      <c r="G102" s="69"/>
      <c r="H102" s="69"/>
      <c r="I102" s="69"/>
      <c r="J102" s="69"/>
      <c r="K102" s="69"/>
      <c r="L102" s="69"/>
      <c r="M102" s="69"/>
      <c r="N102" s="69"/>
      <c r="O102" s="69"/>
      <c r="P102" s="69"/>
      <c r="Q102" s="69"/>
      <c r="R102" s="69"/>
      <c r="S102" s="69"/>
    </row>
    <row r="103" spans="7:19" x14ac:dyDescent="0.25">
      <c r="G103" s="69"/>
      <c r="H103" s="69"/>
      <c r="I103" s="69"/>
      <c r="J103" s="69"/>
      <c r="K103" s="69"/>
      <c r="L103" s="69"/>
      <c r="M103" s="69"/>
      <c r="N103" s="69"/>
      <c r="O103" s="69"/>
      <c r="P103" s="69"/>
      <c r="Q103" s="69"/>
      <c r="R103" s="69"/>
      <c r="S103" s="69"/>
    </row>
    <row r="104" spans="7:19" x14ac:dyDescent="0.25">
      <c r="G104" s="69"/>
      <c r="H104" s="69"/>
      <c r="I104" s="69"/>
      <c r="J104" s="69"/>
      <c r="K104" s="69"/>
      <c r="L104" s="69"/>
      <c r="M104" s="69"/>
      <c r="N104" s="69"/>
      <c r="O104" s="69"/>
      <c r="P104" s="69"/>
      <c r="Q104" s="69"/>
      <c r="R104" s="69"/>
      <c r="S104" s="69"/>
    </row>
    <row r="105" spans="7:19" x14ac:dyDescent="0.25">
      <c r="G105" s="69"/>
      <c r="H105" s="69"/>
      <c r="I105" s="69"/>
      <c r="J105" s="69"/>
      <c r="K105" s="69"/>
      <c r="L105" s="69"/>
      <c r="M105" s="69"/>
      <c r="N105" s="69"/>
      <c r="O105" s="69"/>
      <c r="P105" s="69"/>
      <c r="Q105" s="69"/>
      <c r="R105" s="69"/>
      <c r="S105" s="69"/>
    </row>
    <row r="106" spans="7:19" x14ac:dyDescent="0.25">
      <c r="G106" s="69"/>
      <c r="H106" s="69"/>
      <c r="I106" s="69"/>
      <c r="J106" s="69"/>
      <c r="K106" s="69"/>
      <c r="L106" s="69"/>
      <c r="M106" s="69"/>
      <c r="N106" s="69"/>
      <c r="O106" s="69"/>
      <c r="P106" s="69"/>
      <c r="Q106" s="69"/>
      <c r="R106" s="69"/>
      <c r="S106" s="69"/>
    </row>
    <row r="107" spans="7:19" x14ac:dyDescent="0.25">
      <c r="G107" s="69"/>
      <c r="H107" s="69"/>
      <c r="I107" s="69"/>
      <c r="J107" s="69"/>
      <c r="K107" s="69"/>
      <c r="L107" s="69"/>
      <c r="M107" s="69"/>
      <c r="N107" s="69"/>
      <c r="O107" s="69"/>
      <c r="P107" s="69"/>
      <c r="Q107" s="69"/>
      <c r="R107" s="69"/>
      <c r="S107" s="69"/>
    </row>
    <row r="108" spans="7:19" x14ac:dyDescent="0.25">
      <c r="G108" s="69"/>
      <c r="H108" s="69"/>
      <c r="I108" s="69"/>
      <c r="J108" s="69"/>
      <c r="K108" s="69"/>
      <c r="L108" s="69"/>
      <c r="M108" s="69"/>
      <c r="N108" s="69"/>
      <c r="O108" s="69"/>
      <c r="P108" s="69"/>
      <c r="Q108" s="69"/>
      <c r="R108" s="69"/>
      <c r="S108" s="69"/>
    </row>
  </sheetData>
  <mergeCells count="24">
    <mergeCell ref="X9:X10"/>
    <mergeCell ref="B49:D49"/>
    <mergeCell ref="E49:G49"/>
    <mergeCell ref="H49:H50"/>
    <mergeCell ref="A49:A50"/>
    <mergeCell ref="F13:I13"/>
    <mergeCell ref="J13:Q13"/>
    <mergeCell ref="R13:S13"/>
    <mergeCell ref="W9:W10"/>
    <mergeCell ref="W4:W5"/>
    <mergeCell ref="X4:X5"/>
    <mergeCell ref="Z4:Z5"/>
    <mergeCell ref="AB4:AB5"/>
    <mergeCell ref="AD4:AD5"/>
    <mergeCell ref="W6:W7"/>
    <mergeCell ref="X6:X7"/>
    <mergeCell ref="Z6:Z7"/>
    <mergeCell ref="AB6:AB7"/>
    <mergeCell ref="AD6:AD7"/>
    <mergeCell ref="W2:W3"/>
    <mergeCell ref="X2:X3"/>
    <mergeCell ref="Z2:Z3"/>
    <mergeCell ref="AB2:AB3"/>
    <mergeCell ref="AD2:AD3"/>
  </mergeCell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7E965-3C80-4E5D-8DAA-B494AE4F809C}">
  <sheetPr>
    <pageSetUpPr fitToPage="1"/>
  </sheetPr>
  <dimension ref="A1:I231"/>
  <sheetViews>
    <sheetView workbookViewId="0">
      <selection activeCell="B4" sqref="A1:XFD4"/>
    </sheetView>
  </sheetViews>
  <sheetFormatPr defaultRowHeight="13.8" x14ac:dyDescent="0.25"/>
  <cols>
    <col min="1" max="1" width="11.44140625" style="172" customWidth="1"/>
    <col min="2" max="2" width="15" style="172" customWidth="1"/>
    <col min="3" max="3" width="44.21875" style="173" customWidth="1"/>
    <col min="4" max="4" width="12.77734375" style="172" customWidth="1"/>
    <col min="5" max="5" width="17" style="172" customWidth="1"/>
    <col min="6" max="7" width="12.77734375" style="172" customWidth="1"/>
    <col min="8" max="8" width="15.44140625" style="172" customWidth="1"/>
    <col min="9" max="9" width="12.77734375" style="172" customWidth="1"/>
    <col min="10" max="16384" width="8.88671875" style="173"/>
  </cols>
  <sheetData>
    <row r="1" spans="1:9" ht="23.4" customHeight="1" thickBot="1" x14ac:dyDescent="0.3">
      <c r="A1" s="241" t="s">
        <v>868</v>
      </c>
      <c r="B1" s="241"/>
      <c r="C1" s="242"/>
      <c r="D1" s="219" t="s">
        <v>545</v>
      </c>
      <c r="E1" s="220"/>
      <c r="F1" s="220"/>
      <c r="G1" s="220"/>
      <c r="H1" s="220"/>
      <c r="I1" s="221"/>
    </row>
    <row r="2" spans="1:9" x14ac:dyDescent="0.25">
      <c r="A2" s="234" t="s">
        <v>772</v>
      </c>
      <c r="B2" s="237" t="s">
        <v>854</v>
      </c>
      <c r="C2" s="238"/>
      <c r="D2" s="222" t="s">
        <v>546</v>
      </c>
      <c r="E2" s="223"/>
      <c r="F2" s="224"/>
      <c r="G2" s="228" t="s">
        <v>547</v>
      </c>
      <c r="H2" s="229"/>
      <c r="I2" s="230"/>
    </row>
    <row r="3" spans="1:9" ht="16.2" customHeight="1" thickBot="1" x14ac:dyDescent="0.3">
      <c r="A3" s="235"/>
      <c r="B3" s="239"/>
      <c r="C3" s="240"/>
      <c r="D3" s="225"/>
      <c r="E3" s="226"/>
      <c r="F3" s="227"/>
      <c r="G3" s="231"/>
      <c r="H3" s="232"/>
      <c r="I3" s="233"/>
    </row>
    <row r="4" spans="1:9" ht="24.6" customHeight="1" thickBot="1" x14ac:dyDescent="0.35">
      <c r="A4" s="236"/>
      <c r="B4" s="170" t="s">
        <v>548</v>
      </c>
      <c r="C4" s="171" t="s">
        <v>549</v>
      </c>
      <c r="D4" s="168" t="s">
        <v>550</v>
      </c>
      <c r="E4" s="166" t="s">
        <v>551</v>
      </c>
      <c r="F4" s="167" t="s">
        <v>552</v>
      </c>
      <c r="G4" s="168" t="s">
        <v>550</v>
      </c>
      <c r="H4" s="166" t="s">
        <v>551</v>
      </c>
      <c r="I4" s="169" t="s">
        <v>552</v>
      </c>
    </row>
    <row r="6" spans="1:9" x14ac:dyDescent="0.25">
      <c r="A6" s="172" t="s">
        <v>679</v>
      </c>
      <c r="B6" s="172" t="s">
        <v>554</v>
      </c>
      <c r="C6" s="173" t="s">
        <v>573</v>
      </c>
      <c r="D6" s="174">
        <v>0.27339389999999997</v>
      </c>
      <c r="E6" s="174">
        <v>3.6504000000000003</v>
      </c>
      <c r="F6" s="174">
        <v>5.1245999999999992</v>
      </c>
      <c r="G6" s="174">
        <v>1.4039999999999999E-2</v>
      </c>
      <c r="H6" s="174">
        <v>1.4039999999999999E-2</v>
      </c>
      <c r="I6" s="174">
        <v>1.4039999999999999E-2</v>
      </c>
    </row>
    <row r="7" spans="1:9" x14ac:dyDescent="0.25">
      <c r="A7" s="172" t="s">
        <v>679</v>
      </c>
      <c r="B7" s="172" t="s">
        <v>553</v>
      </c>
      <c r="C7" s="173" t="s">
        <v>572</v>
      </c>
      <c r="D7" s="174">
        <v>0</v>
      </c>
      <c r="E7" s="174">
        <v>0</v>
      </c>
      <c r="F7" s="174">
        <v>0</v>
      </c>
      <c r="G7" s="174">
        <v>0</v>
      </c>
      <c r="H7" s="174">
        <v>0</v>
      </c>
      <c r="I7" s="174">
        <v>0</v>
      </c>
    </row>
    <row r="8" spans="1:9" x14ac:dyDescent="0.25">
      <c r="A8" s="172" t="s">
        <v>679</v>
      </c>
      <c r="B8" s="172" t="s">
        <v>555</v>
      </c>
      <c r="C8" s="173" t="s">
        <v>574</v>
      </c>
      <c r="D8" s="174">
        <v>3.4271599999999999E-2</v>
      </c>
      <c r="E8" s="174">
        <v>0.45760000000000001</v>
      </c>
      <c r="F8" s="174">
        <v>0.64240000000000008</v>
      </c>
      <c r="G8" s="174">
        <v>1.7600000000000001E-3</v>
      </c>
      <c r="H8" s="174">
        <v>1.7600000000000001E-3</v>
      </c>
      <c r="I8" s="174">
        <v>1.7600000000000001E-3</v>
      </c>
    </row>
    <row r="9" spans="1:9" x14ac:dyDescent="0.25">
      <c r="A9" s="172" t="s">
        <v>679</v>
      </c>
      <c r="B9" s="172" t="s">
        <v>556</v>
      </c>
      <c r="C9" s="173" t="s">
        <v>575</v>
      </c>
      <c r="D9" s="174">
        <v>0.11527720000000001</v>
      </c>
      <c r="E9" s="174">
        <v>1.5392000000000001</v>
      </c>
      <c r="F9" s="174">
        <v>2.1608000000000001</v>
      </c>
      <c r="G9" s="174">
        <v>5.9199999999999999E-3</v>
      </c>
      <c r="H9" s="174">
        <v>5.9199999999999999E-3</v>
      </c>
      <c r="I9" s="174">
        <v>5.9199999999999999E-3</v>
      </c>
    </row>
    <row r="10" spans="1:9" x14ac:dyDescent="0.25">
      <c r="A10" s="172" t="s">
        <v>679</v>
      </c>
      <c r="B10" s="172" t="s">
        <v>557</v>
      </c>
      <c r="C10" s="173" t="s">
        <v>576</v>
      </c>
      <c r="D10" s="174">
        <v>1.1605609999999999E-4</v>
      </c>
      <c r="E10" s="174">
        <v>1.5495999999999999E-3</v>
      </c>
      <c r="F10" s="174">
        <v>2.1753999999999996E-3</v>
      </c>
      <c r="G10" s="174">
        <v>5.9599999999999997E-6</v>
      </c>
      <c r="H10" s="174">
        <v>5.9599999999999997E-6</v>
      </c>
      <c r="I10" s="174">
        <v>5.9599999999999997E-6</v>
      </c>
    </row>
    <row r="11" spans="1:9" x14ac:dyDescent="0.25">
      <c r="A11" s="172" t="s">
        <v>679</v>
      </c>
      <c r="B11" s="172" t="s">
        <v>558</v>
      </c>
      <c r="C11" s="173" t="s">
        <v>591</v>
      </c>
      <c r="D11" s="174">
        <v>3.1709685496992346E-3</v>
      </c>
      <c r="E11" s="174">
        <v>4.2339289917668568E-2</v>
      </c>
      <c r="F11" s="174">
        <v>5.9437849307496252E-2</v>
      </c>
      <c r="G11" s="174">
        <v>1.628434227602637E-4</v>
      </c>
      <c r="H11" s="174">
        <v>1.628434227602637E-4</v>
      </c>
      <c r="I11" s="174">
        <v>1.628434227602637E-4</v>
      </c>
    </row>
    <row r="12" spans="1:9" x14ac:dyDescent="0.25">
      <c r="A12" s="172" t="s">
        <v>679</v>
      </c>
      <c r="B12" s="172" t="s">
        <v>560</v>
      </c>
      <c r="C12" s="173" t="s">
        <v>578</v>
      </c>
      <c r="D12" s="174">
        <v>3.1156000000000001E-3</v>
      </c>
      <c r="E12" s="174">
        <v>4.1599999999999998E-2</v>
      </c>
      <c r="F12" s="174">
        <v>5.8400000000000007E-2</v>
      </c>
      <c r="G12" s="174">
        <v>1.6000000000000001E-4</v>
      </c>
      <c r="H12" s="174">
        <v>1.6000000000000001E-4</v>
      </c>
      <c r="I12" s="174">
        <v>1.628434227602637E-4</v>
      </c>
    </row>
    <row r="13" spans="1:9" x14ac:dyDescent="0.25">
      <c r="A13" s="172" t="s">
        <v>679</v>
      </c>
      <c r="B13" s="172" t="s">
        <v>561</v>
      </c>
      <c r="C13" s="173" t="s">
        <v>579</v>
      </c>
      <c r="D13" s="174">
        <v>0.27339389999999997</v>
      </c>
      <c r="E13" s="174">
        <v>3.6504000000000003</v>
      </c>
      <c r="F13" s="174">
        <v>5.1245999999999992</v>
      </c>
      <c r="G13" s="174">
        <v>1.4039999999999999E-2</v>
      </c>
      <c r="H13" s="174">
        <v>1.4039999999999999E-2</v>
      </c>
      <c r="I13" s="174">
        <v>1.628434227602637E-4</v>
      </c>
    </row>
    <row r="14" spans="1:9" x14ac:dyDescent="0.25">
      <c r="A14" s="172" t="s">
        <v>679</v>
      </c>
      <c r="B14" s="172" t="s">
        <v>562</v>
      </c>
      <c r="C14" s="173" t="s">
        <v>580</v>
      </c>
      <c r="D14" s="174">
        <v>2.7261500000000001E-2</v>
      </c>
      <c r="E14" s="174">
        <v>0.36399999999999999</v>
      </c>
      <c r="F14" s="174">
        <v>0.51100000000000001</v>
      </c>
      <c r="G14" s="174">
        <v>1.4000000000000002E-3</v>
      </c>
      <c r="H14" s="174">
        <v>1.4000000000000002E-3</v>
      </c>
      <c r="I14" s="174">
        <v>1.628434227602637E-4</v>
      </c>
    </row>
    <row r="15" spans="1:9" x14ac:dyDescent="0.25">
      <c r="A15" s="172" t="s">
        <v>679</v>
      </c>
      <c r="B15" s="172" t="s">
        <v>563</v>
      </c>
      <c r="C15" s="173" t="s">
        <v>581</v>
      </c>
      <c r="D15" s="174">
        <v>1.4510907</v>
      </c>
      <c r="E15" s="174">
        <v>19.3752</v>
      </c>
      <c r="F15" s="174">
        <v>27.1998</v>
      </c>
      <c r="G15" s="174">
        <v>7.4520000000000003E-2</v>
      </c>
      <c r="H15" s="174">
        <v>7.4520000000000003E-2</v>
      </c>
      <c r="I15" s="174">
        <v>1.628434227602637E-4</v>
      </c>
    </row>
    <row r="16" spans="1:9" x14ac:dyDescent="0.25">
      <c r="A16" s="172" t="s">
        <v>679</v>
      </c>
      <c r="B16" s="172" t="s">
        <v>564</v>
      </c>
      <c r="C16" s="173" t="s">
        <v>582</v>
      </c>
      <c r="D16" s="174">
        <v>1.9628280000000001E-2</v>
      </c>
      <c r="E16" s="174">
        <v>0.26207999999999998</v>
      </c>
      <c r="F16" s="174">
        <v>0.36792000000000002</v>
      </c>
      <c r="G16" s="174">
        <v>1.008E-3</v>
      </c>
      <c r="H16" s="174">
        <v>1.008E-3</v>
      </c>
      <c r="I16" s="174">
        <v>1.628434227602637E-4</v>
      </c>
    </row>
    <row r="17" spans="1:9" x14ac:dyDescent="0.25">
      <c r="A17" s="172" t="s">
        <v>679</v>
      </c>
      <c r="B17" s="172" t="s">
        <v>565</v>
      </c>
      <c r="C17" s="173" t="s">
        <v>583</v>
      </c>
      <c r="D17" s="174">
        <v>2.3360466436540463E-3</v>
      </c>
      <c r="E17" s="174">
        <v>3.1191276279371006E-2</v>
      </c>
      <c r="F17" s="174">
        <v>4.3787753238347764E-2</v>
      </c>
      <c r="G17" s="174">
        <v>1.1996644722835004E-4</v>
      </c>
      <c r="H17" s="174">
        <v>1.1996644722835004E-4</v>
      </c>
      <c r="I17" s="174">
        <v>1.628434227602637E-4</v>
      </c>
    </row>
    <row r="18" spans="1:9" x14ac:dyDescent="0.25">
      <c r="A18" s="172" t="s">
        <v>679</v>
      </c>
      <c r="B18" s="172" t="s">
        <v>566</v>
      </c>
      <c r="C18" s="173" t="s">
        <v>584</v>
      </c>
      <c r="D18" s="174">
        <v>1.6434790000000003E-4</v>
      </c>
      <c r="E18" s="174">
        <v>2.1944000000000004E-3</v>
      </c>
      <c r="F18" s="174">
        <v>3.0806000000000002E-3</v>
      </c>
      <c r="G18" s="174">
        <v>8.4400000000000005E-6</v>
      </c>
      <c r="H18" s="174">
        <v>8.4400000000000005E-6</v>
      </c>
      <c r="I18" s="174">
        <v>1.628434227602637E-4</v>
      </c>
    </row>
    <row r="19" spans="1:9" x14ac:dyDescent="0.25">
      <c r="A19" s="172" t="s">
        <v>679</v>
      </c>
      <c r="B19" s="172" t="s">
        <v>568</v>
      </c>
      <c r="C19" s="173" t="s">
        <v>586</v>
      </c>
      <c r="D19" s="174">
        <v>5.1000949245331496E-4</v>
      </c>
      <c r="E19" s="174">
        <v>6.8097300314731999E-3</v>
      </c>
      <c r="F19" s="174">
        <v>9.5598133134143001E-3</v>
      </c>
      <c r="G19" s="174">
        <v>2.619126935182E-5</v>
      </c>
      <c r="H19" s="174">
        <v>2.619126935182E-5</v>
      </c>
      <c r="I19" s="174">
        <v>1.628434227602637E-4</v>
      </c>
    </row>
    <row r="20" spans="1:9" x14ac:dyDescent="0.25">
      <c r="A20" s="172" t="s">
        <v>679</v>
      </c>
      <c r="B20" s="172" t="s">
        <v>567</v>
      </c>
      <c r="C20" s="173" t="s">
        <v>585</v>
      </c>
      <c r="D20" s="174">
        <v>6.1766770000000004E-5</v>
      </c>
      <c r="E20" s="174">
        <v>8.2472000000000003E-4</v>
      </c>
      <c r="F20" s="174">
        <v>1.15778E-3</v>
      </c>
      <c r="G20" s="174">
        <v>3.1720000000000003E-6</v>
      </c>
      <c r="H20" s="174">
        <v>3.1720000000000003E-6</v>
      </c>
      <c r="I20" s="174">
        <v>1.628434227602637E-4</v>
      </c>
    </row>
    <row r="21" spans="1:9" x14ac:dyDescent="0.25">
      <c r="A21" s="172" t="s">
        <v>679</v>
      </c>
      <c r="B21" s="172" t="s">
        <v>570</v>
      </c>
      <c r="C21" s="173" t="s">
        <v>588</v>
      </c>
      <c r="D21" s="174">
        <v>3.4271599999999999E-2</v>
      </c>
      <c r="E21" s="174">
        <v>0.45760000000000001</v>
      </c>
      <c r="F21" s="174">
        <v>0.64240000000000008</v>
      </c>
      <c r="G21" s="174">
        <v>1.7600000000000001E-3</v>
      </c>
      <c r="H21" s="174">
        <v>1.7600000000000001E-3</v>
      </c>
      <c r="I21" s="174">
        <v>1.628434227602637E-4</v>
      </c>
    </row>
    <row r="22" spans="1:9" x14ac:dyDescent="0.25">
      <c r="A22" s="172" t="s">
        <v>679</v>
      </c>
      <c r="B22" s="172" t="s">
        <v>590</v>
      </c>
      <c r="C22" s="173" t="s">
        <v>649</v>
      </c>
      <c r="D22" s="174">
        <v>1.24624E-2</v>
      </c>
      <c r="E22" s="174">
        <v>0.16639999999999999</v>
      </c>
      <c r="F22" s="174">
        <v>0.23360000000000003</v>
      </c>
      <c r="G22" s="174">
        <v>6.4000000000000005E-4</v>
      </c>
      <c r="H22" s="174">
        <v>6.4000000000000005E-4</v>
      </c>
      <c r="I22" s="174">
        <v>1.628434227602637E-4</v>
      </c>
    </row>
    <row r="23" spans="1:9" x14ac:dyDescent="0.25">
      <c r="A23" s="172" t="s">
        <v>679</v>
      </c>
      <c r="B23" s="172" t="s">
        <v>594</v>
      </c>
      <c r="C23" s="173" t="s">
        <v>595</v>
      </c>
      <c r="D23" s="174">
        <v>5.1394024526095726E-2</v>
      </c>
      <c r="E23" s="174">
        <v>0.68622140848811852</v>
      </c>
      <c r="F23" s="174">
        <v>0.9633492849929356</v>
      </c>
      <c r="G23" s="174">
        <v>2.6393131095696866E-3</v>
      </c>
      <c r="H23" s="174">
        <v>2.6393131095696866E-3</v>
      </c>
      <c r="I23" s="174">
        <v>1.628434227602637E-4</v>
      </c>
    </row>
    <row r="24" spans="1:9" x14ac:dyDescent="0.25">
      <c r="A24" s="172" t="s">
        <v>679</v>
      </c>
      <c r="B24" s="172" t="s">
        <v>598</v>
      </c>
      <c r="C24" s="173" t="s">
        <v>599</v>
      </c>
      <c r="D24" s="174">
        <v>1.9861950000000001E-4</v>
      </c>
      <c r="E24" s="174">
        <v>2.6520000000000003E-3</v>
      </c>
      <c r="F24" s="174">
        <v>3.7229999999999997E-3</v>
      </c>
      <c r="G24" s="174">
        <v>1.0200000000000001E-5</v>
      </c>
      <c r="H24" s="174">
        <v>1.0200000000000001E-5</v>
      </c>
      <c r="I24" s="174">
        <v>1.628434227602637E-4</v>
      </c>
    </row>
    <row r="25" spans="1:9" x14ac:dyDescent="0.25">
      <c r="A25" s="172" t="s">
        <v>679</v>
      </c>
      <c r="B25" s="172" t="s">
        <v>855</v>
      </c>
      <c r="C25" s="173" t="s">
        <v>856</v>
      </c>
      <c r="D25" s="174">
        <v>0</v>
      </c>
      <c r="E25" s="174">
        <v>0</v>
      </c>
      <c r="F25" s="174">
        <v>0</v>
      </c>
      <c r="G25" s="174">
        <v>0</v>
      </c>
      <c r="H25" s="174">
        <v>0</v>
      </c>
      <c r="I25" s="174">
        <v>1.628434227602637E-4</v>
      </c>
    </row>
    <row r="26" spans="1:9" x14ac:dyDescent="0.25">
      <c r="A26" s="172" t="s">
        <v>679</v>
      </c>
      <c r="B26" s="172" t="s">
        <v>559</v>
      </c>
      <c r="C26" s="173" t="s">
        <v>577</v>
      </c>
      <c r="D26" s="174">
        <v>0</v>
      </c>
      <c r="E26" s="174">
        <v>0</v>
      </c>
      <c r="F26" s="174">
        <v>0</v>
      </c>
      <c r="G26" s="174">
        <v>0</v>
      </c>
      <c r="H26" s="174">
        <v>0</v>
      </c>
      <c r="I26" s="174">
        <v>1.628434227602637E-4</v>
      </c>
    </row>
    <row r="27" spans="1:9" x14ac:dyDescent="0.25">
      <c r="A27" s="172" t="s">
        <v>679</v>
      </c>
      <c r="B27" s="172" t="s">
        <v>600</v>
      </c>
      <c r="C27" s="173" t="s">
        <v>601</v>
      </c>
      <c r="D27" s="174">
        <v>4.4815281116291844E-3</v>
      </c>
      <c r="E27" s="174">
        <v>5.9838095212406621E-2</v>
      </c>
      <c r="F27" s="174">
        <v>8.4003479817416987E-2</v>
      </c>
      <c r="G27" s="174">
        <v>2.3014652004771775E-4</v>
      </c>
      <c r="H27" s="174">
        <v>2.3014652004771775E-4</v>
      </c>
      <c r="I27" s="174">
        <v>1.628434227602637E-4</v>
      </c>
    </row>
    <row r="28" spans="1:9" x14ac:dyDescent="0.25">
      <c r="A28" s="172" t="s">
        <v>679</v>
      </c>
      <c r="B28" s="172" t="s">
        <v>650</v>
      </c>
      <c r="C28" s="173" t="s">
        <v>652</v>
      </c>
      <c r="D28" s="174">
        <v>0.21915955712339091</v>
      </c>
      <c r="E28" s="174">
        <v>2.9262541970513101</v>
      </c>
      <c r="F28" s="174">
        <v>4.1080106997066466</v>
      </c>
      <c r="G28" s="174">
        <v>1.1254823834812732E-2</v>
      </c>
      <c r="H28" s="174">
        <v>1.1254823834812732E-2</v>
      </c>
      <c r="I28" s="174">
        <v>1.628434227602637E-4</v>
      </c>
    </row>
    <row r="29" spans="1:9" x14ac:dyDescent="0.25">
      <c r="A29" s="172" t="s">
        <v>679</v>
      </c>
      <c r="B29" s="172" t="s">
        <v>857</v>
      </c>
      <c r="C29" s="173" t="s">
        <v>858</v>
      </c>
      <c r="D29" s="174">
        <v>0</v>
      </c>
      <c r="E29" s="174">
        <v>0</v>
      </c>
      <c r="F29" s="174">
        <v>0</v>
      </c>
      <c r="G29" s="174">
        <v>0</v>
      </c>
      <c r="H29" s="174">
        <v>0</v>
      </c>
      <c r="I29" s="174">
        <v>1.628434227602637E-4</v>
      </c>
    </row>
    <row r="30" spans="1:9" x14ac:dyDescent="0.25">
      <c r="A30" s="172" t="s">
        <v>679</v>
      </c>
      <c r="B30" s="172" t="s">
        <v>859</v>
      </c>
      <c r="C30" s="173" t="s">
        <v>860</v>
      </c>
      <c r="D30" s="174">
        <v>0</v>
      </c>
      <c r="E30" s="174">
        <v>0</v>
      </c>
      <c r="F30" s="174">
        <v>0</v>
      </c>
      <c r="G30" s="174">
        <v>0</v>
      </c>
      <c r="H30" s="174">
        <v>0</v>
      </c>
      <c r="I30" s="174">
        <v>1.628434227602637E-4</v>
      </c>
    </row>
    <row r="31" spans="1:9" x14ac:dyDescent="0.25">
      <c r="A31" s="172" t="s">
        <v>679</v>
      </c>
      <c r="B31" s="172" t="s">
        <v>651</v>
      </c>
      <c r="C31" s="173" t="s">
        <v>653</v>
      </c>
      <c r="D31" s="174">
        <v>2.23921724077943E-2</v>
      </c>
      <c r="E31" s="174">
        <v>0.29898394279247748</v>
      </c>
      <c r="F31" s="174">
        <v>0.41972745815097806</v>
      </c>
      <c r="G31" s="174">
        <v>1.149938241509529E-3</v>
      </c>
      <c r="H31" s="174">
        <v>1.149938241509529E-3</v>
      </c>
      <c r="I31" s="174">
        <v>1.628434227602637E-4</v>
      </c>
    </row>
    <row r="32" spans="1:9" x14ac:dyDescent="0.25">
      <c r="A32" s="172" t="s">
        <v>681</v>
      </c>
      <c r="B32" s="172" t="s">
        <v>554</v>
      </c>
      <c r="C32" s="173" t="s">
        <v>573</v>
      </c>
      <c r="D32" s="174">
        <v>0</v>
      </c>
      <c r="E32" s="174">
        <v>7.256131147540984E-2</v>
      </c>
      <c r="F32" s="174">
        <v>0.10186491803278688</v>
      </c>
      <c r="G32" s="174">
        <v>0</v>
      </c>
      <c r="H32" s="174">
        <v>2.7908196721311476E-4</v>
      </c>
      <c r="I32" s="174">
        <v>1.628434227602637E-4</v>
      </c>
    </row>
    <row r="33" spans="1:9" x14ac:dyDescent="0.25">
      <c r="A33" s="172" t="s">
        <v>681</v>
      </c>
      <c r="B33" s="172" t="s">
        <v>592</v>
      </c>
      <c r="C33" s="173" t="s">
        <v>593</v>
      </c>
      <c r="D33" s="174">
        <v>0</v>
      </c>
      <c r="E33" s="174">
        <v>4.582819672131147E-2</v>
      </c>
      <c r="F33" s="174">
        <v>6.4335737704918031E-2</v>
      </c>
      <c r="G33" s="174">
        <v>0</v>
      </c>
      <c r="H33" s="174">
        <v>1.7626229508196719E-4</v>
      </c>
      <c r="I33" s="174">
        <v>1.628434227602637E-4</v>
      </c>
    </row>
    <row r="34" spans="1:9" x14ac:dyDescent="0.25">
      <c r="A34" s="172" t="s">
        <v>681</v>
      </c>
      <c r="B34" s="172" t="s">
        <v>596</v>
      </c>
      <c r="C34" s="173" t="s">
        <v>597</v>
      </c>
      <c r="D34" s="174">
        <v>0</v>
      </c>
      <c r="E34" s="174">
        <v>57.285245901639335</v>
      </c>
      <c r="F34" s="174">
        <v>80.419672131147536</v>
      </c>
      <c r="G34" s="174">
        <v>0</v>
      </c>
      <c r="H34" s="174">
        <v>0.220327868852459</v>
      </c>
      <c r="I34" s="174">
        <v>1.628434227602637E-4</v>
      </c>
    </row>
    <row r="35" spans="1:9" x14ac:dyDescent="0.25">
      <c r="A35" s="172" t="s">
        <v>681</v>
      </c>
      <c r="B35" s="172" t="s">
        <v>555</v>
      </c>
      <c r="C35" s="173" t="s">
        <v>574</v>
      </c>
      <c r="D35" s="174">
        <v>0</v>
      </c>
      <c r="E35" s="174">
        <v>0.1355750819672131</v>
      </c>
      <c r="F35" s="174">
        <v>0.1903265573770492</v>
      </c>
      <c r="G35" s="174">
        <v>0</v>
      </c>
      <c r="H35" s="174">
        <v>5.2144262295081962E-4</v>
      </c>
      <c r="I35" s="174">
        <v>1.628434227602637E-4</v>
      </c>
    </row>
    <row r="36" spans="1:9" x14ac:dyDescent="0.25">
      <c r="A36" s="172" t="s">
        <v>681</v>
      </c>
      <c r="B36" s="172" t="s">
        <v>560</v>
      </c>
      <c r="C36" s="173" t="s">
        <v>578</v>
      </c>
      <c r="D36" s="174">
        <v>0</v>
      </c>
      <c r="E36" s="174">
        <v>0.16039868852459013</v>
      </c>
      <c r="F36" s="174">
        <v>0.22517508196721314</v>
      </c>
      <c r="G36" s="174">
        <v>0</v>
      </c>
      <c r="H36" s="174">
        <v>6.1691803278688523E-4</v>
      </c>
      <c r="I36" s="174">
        <v>1.628434227602637E-4</v>
      </c>
    </row>
    <row r="37" spans="1:9" x14ac:dyDescent="0.25">
      <c r="A37" s="172" t="s">
        <v>681</v>
      </c>
      <c r="B37" s="172" t="s">
        <v>561</v>
      </c>
      <c r="C37" s="173" t="s">
        <v>579</v>
      </c>
      <c r="D37" s="174">
        <v>0</v>
      </c>
      <c r="E37" s="174">
        <v>0.28833573770491799</v>
      </c>
      <c r="F37" s="174">
        <v>0.40477901639344266</v>
      </c>
      <c r="G37" s="174">
        <v>0</v>
      </c>
      <c r="H37" s="174">
        <v>1.108983606557377E-3</v>
      </c>
      <c r="I37" s="174">
        <v>1.628434227602637E-4</v>
      </c>
    </row>
    <row r="38" spans="1:9" x14ac:dyDescent="0.25">
      <c r="A38" s="172" t="s">
        <v>681</v>
      </c>
      <c r="B38" s="172" t="s">
        <v>562</v>
      </c>
      <c r="C38" s="173" t="s">
        <v>580</v>
      </c>
      <c r="D38" s="174">
        <v>0</v>
      </c>
      <c r="E38" s="174">
        <v>0.10693245901639342</v>
      </c>
      <c r="F38" s="174">
        <v>0.15011672131147541</v>
      </c>
      <c r="G38" s="174">
        <v>0</v>
      </c>
      <c r="H38" s="174">
        <v>4.112786885245901E-4</v>
      </c>
      <c r="I38" s="174">
        <v>1.628434227602637E-4</v>
      </c>
    </row>
    <row r="39" spans="1:9" x14ac:dyDescent="0.25">
      <c r="A39" s="172" t="s">
        <v>681</v>
      </c>
      <c r="B39" s="172" t="s">
        <v>631</v>
      </c>
      <c r="C39" s="173" t="s">
        <v>632</v>
      </c>
      <c r="D39" s="174">
        <v>0</v>
      </c>
      <c r="E39" s="174">
        <v>1.9095081967213114E-3</v>
      </c>
      <c r="F39" s="174">
        <v>2.6806557377049181E-3</v>
      </c>
      <c r="G39" s="174">
        <v>0</v>
      </c>
      <c r="H39" s="174">
        <v>7.3442622950819676E-6</v>
      </c>
      <c r="I39" s="174">
        <v>1.628434227602637E-4</v>
      </c>
    </row>
    <row r="40" spans="1:9" x14ac:dyDescent="0.25">
      <c r="A40" s="172" t="s">
        <v>681</v>
      </c>
      <c r="B40" s="172" t="s">
        <v>567</v>
      </c>
      <c r="C40" s="173" t="s">
        <v>585</v>
      </c>
      <c r="D40" s="174">
        <v>0</v>
      </c>
      <c r="E40" s="174">
        <v>5.7285245901639338E-3</v>
      </c>
      <c r="F40" s="174">
        <v>8.0419672131147538E-3</v>
      </c>
      <c r="G40" s="174">
        <v>0</v>
      </c>
      <c r="H40" s="174">
        <v>2.2032786885245899E-5</v>
      </c>
      <c r="I40" s="174">
        <v>1.628434227602637E-4</v>
      </c>
    </row>
    <row r="41" spans="1:9" x14ac:dyDescent="0.25">
      <c r="A41" s="172" t="s">
        <v>681</v>
      </c>
      <c r="B41" s="172" t="s">
        <v>570</v>
      </c>
      <c r="C41" s="173" t="s">
        <v>588</v>
      </c>
      <c r="D41" s="174">
        <v>0</v>
      </c>
      <c r="E41" s="174">
        <v>0.62059016393442612</v>
      </c>
      <c r="F41" s="174">
        <v>0.87121311475409835</v>
      </c>
      <c r="G41" s="174">
        <v>0</v>
      </c>
      <c r="H41" s="174">
        <v>2.3868852459016389E-3</v>
      </c>
      <c r="I41" s="174">
        <v>1.628434227602637E-4</v>
      </c>
    </row>
    <row r="42" spans="1:9" x14ac:dyDescent="0.25">
      <c r="A42" s="172" t="s">
        <v>681</v>
      </c>
      <c r="B42" s="172" t="s">
        <v>590</v>
      </c>
      <c r="C42" s="173" t="s">
        <v>649</v>
      </c>
      <c r="D42" s="174">
        <v>0</v>
      </c>
      <c r="E42" s="174">
        <v>0.46019147540983596</v>
      </c>
      <c r="F42" s="174">
        <v>0.64603803278688521</v>
      </c>
      <c r="G42" s="174">
        <v>0</v>
      </c>
      <c r="H42" s="174">
        <v>1.7699672131147538E-3</v>
      </c>
      <c r="I42" s="174">
        <v>1.628434227602637E-4</v>
      </c>
    </row>
    <row r="43" spans="1:9" x14ac:dyDescent="0.25">
      <c r="A43" s="172" t="s">
        <v>683</v>
      </c>
      <c r="B43" s="172" t="s">
        <v>555</v>
      </c>
      <c r="C43" s="173" t="s">
        <v>574</v>
      </c>
      <c r="D43" s="174">
        <v>4.3775165120463574E-2</v>
      </c>
      <c r="E43" s="174">
        <v>0.14875277553156702</v>
      </c>
      <c r="F43" s="174">
        <v>0.24792129255261167</v>
      </c>
      <c r="G43" s="174">
        <v>9.9168517021044661E-4</v>
      </c>
      <c r="H43" s="174">
        <v>9.9168517021044661E-4</v>
      </c>
      <c r="I43" s="174">
        <v>1.628434227602637E-4</v>
      </c>
    </row>
    <row r="44" spans="1:9" x14ac:dyDescent="0.25">
      <c r="A44" s="172" t="s">
        <v>683</v>
      </c>
      <c r="B44" s="172" t="s">
        <v>637</v>
      </c>
      <c r="C44" s="173" t="s">
        <v>638</v>
      </c>
      <c r="D44" s="174">
        <v>3.8447901898073585E-15</v>
      </c>
      <c r="E44" s="174">
        <v>1.3065015528702779E-14</v>
      </c>
      <c r="F44" s="174">
        <v>2.1775025881171297E-14</v>
      </c>
      <c r="G44" s="174">
        <v>8.7100103524685197E-17</v>
      </c>
      <c r="H44" s="174">
        <v>8.7100103524685197E-17</v>
      </c>
      <c r="I44" s="174">
        <v>1.628434227602637E-4</v>
      </c>
    </row>
    <row r="45" spans="1:9" x14ac:dyDescent="0.25">
      <c r="A45" s="172" t="s">
        <v>683</v>
      </c>
      <c r="B45" s="172" t="s">
        <v>560</v>
      </c>
      <c r="C45" s="173" t="s">
        <v>578</v>
      </c>
      <c r="D45" s="174">
        <v>5.814994059664888E-2</v>
      </c>
      <c r="E45" s="174">
        <v>0.19759982713814292</v>
      </c>
      <c r="F45" s="174">
        <v>0.32933304523023821</v>
      </c>
      <c r="G45" s="174">
        <v>1.3173321809209527E-3</v>
      </c>
      <c r="H45" s="174">
        <v>1.3173321809209527E-3</v>
      </c>
      <c r="I45" s="174">
        <v>1.628434227602637E-4</v>
      </c>
    </row>
    <row r="46" spans="1:9" x14ac:dyDescent="0.25">
      <c r="A46" s="172" t="s">
        <v>683</v>
      </c>
      <c r="B46" s="172" t="s">
        <v>562</v>
      </c>
      <c r="C46" s="173" t="s">
        <v>580</v>
      </c>
      <c r="D46" s="174">
        <v>9.1104883585814596E-3</v>
      </c>
      <c r="E46" s="174">
        <v>3.0958431020366425E-2</v>
      </c>
      <c r="F46" s="174">
        <v>5.1597385033944045E-2</v>
      </c>
      <c r="G46" s="174">
        <v>2.0638954013577619E-4</v>
      </c>
      <c r="H46" s="174">
        <v>2.0638954013577619E-4</v>
      </c>
      <c r="I46" s="174">
        <v>1.628434227602637E-4</v>
      </c>
    </row>
    <row r="47" spans="1:9" x14ac:dyDescent="0.25">
      <c r="A47" s="172" t="s">
        <v>683</v>
      </c>
      <c r="B47" s="172" t="s">
        <v>567</v>
      </c>
      <c r="C47" s="173" t="s">
        <v>585</v>
      </c>
      <c r="D47" s="174">
        <v>6.9444186254473579E-3</v>
      </c>
      <c r="E47" s="174">
        <v>2.3597890313964955E-2</v>
      </c>
      <c r="F47" s="174">
        <v>3.9329817189941586E-2</v>
      </c>
      <c r="G47" s="174">
        <v>1.5731926875976634E-4</v>
      </c>
      <c r="H47" s="174">
        <v>1.5731926875976634E-4</v>
      </c>
      <c r="I47" s="174">
        <v>1.628434227602637E-4</v>
      </c>
    </row>
    <row r="48" spans="1:9" x14ac:dyDescent="0.25">
      <c r="A48" s="172" t="s">
        <v>683</v>
      </c>
      <c r="B48" s="172" t="s">
        <v>641</v>
      </c>
      <c r="C48" s="173" t="s">
        <v>642</v>
      </c>
      <c r="D48" s="174">
        <v>9.5133121957431218E-13</v>
      </c>
      <c r="E48" s="174">
        <v>3.2327270262050103E-12</v>
      </c>
      <c r="F48" s="174">
        <v>5.3878783770083502E-12</v>
      </c>
      <c r="G48" s="174">
        <v>2.1551513508033402E-14</v>
      </c>
      <c r="H48" s="174">
        <v>2.1551513508033402E-14</v>
      </c>
      <c r="I48" s="174">
        <v>1.628434227602637E-4</v>
      </c>
    </row>
    <row r="49" spans="1:9" x14ac:dyDescent="0.25">
      <c r="A49" s="172" t="s">
        <v>683</v>
      </c>
      <c r="B49" s="172" t="s">
        <v>570</v>
      </c>
      <c r="C49" s="173" t="s">
        <v>588</v>
      </c>
      <c r="D49" s="174">
        <v>0.47698592030772796</v>
      </c>
      <c r="E49" s="174">
        <v>1.6208500719528978</v>
      </c>
      <c r="F49" s="174">
        <v>2.7014167865881626</v>
      </c>
      <c r="G49" s="174">
        <v>1.080566714635265E-2</v>
      </c>
      <c r="H49" s="174">
        <v>1.080566714635265E-2</v>
      </c>
      <c r="I49" s="174">
        <v>1.628434227602637E-4</v>
      </c>
    </row>
    <row r="50" spans="1:9" x14ac:dyDescent="0.25">
      <c r="A50" s="172" t="s">
        <v>683</v>
      </c>
      <c r="B50" s="172" t="s">
        <v>647</v>
      </c>
      <c r="C50" s="173" t="s">
        <v>648</v>
      </c>
      <c r="D50" s="174">
        <v>0.83112383691862224</v>
      </c>
      <c r="E50" s="174">
        <v>2.8242492566703365</v>
      </c>
      <c r="F50" s="174">
        <v>4.7070820944505609</v>
      </c>
      <c r="G50" s="174">
        <v>1.8828328377802246E-2</v>
      </c>
      <c r="H50" s="174">
        <v>1.8828328377802246E-2</v>
      </c>
      <c r="I50" s="174">
        <v>1.628434227602637E-4</v>
      </c>
    </row>
    <row r="51" spans="1:9" x14ac:dyDescent="0.25">
      <c r="A51" s="172" t="s">
        <v>683</v>
      </c>
      <c r="B51" s="172" t="s">
        <v>590</v>
      </c>
      <c r="C51" s="173" t="s">
        <v>649</v>
      </c>
      <c r="D51" s="174">
        <v>1.1263765284573954</v>
      </c>
      <c r="E51" s="174">
        <v>3.8275500375742331</v>
      </c>
      <c r="F51" s="174">
        <v>6.3792500626237212</v>
      </c>
      <c r="G51" s="174">
        <v>2.5517000250494883E-2</v>
      </c>
      <c r="H51" s="174">
        <v>2.5517000250494883E-2</v>
      </c>
      <c r="I51" s="174">
        <v>1.628434227602637E-4</v>
      </c>
    </row>
    <row r="52" spans="1:9" x14ac:dyDescent="0.25">
      <c r="A52" s="172" t="s">
        <v>685</v>
      </c>
      <c r="B52" s="172" t="s">
        <v>555</v>
      </c>
      <c r="C52" s="173" t="s">
        <v>574</v>
      </c>
      <c r="D52" s="174">
        <v>2.2093426583353035E-2</v>
      </c>
      <c r="E52" s="174">
        <v>4.5082798651915133E-2</v>
      </c>
      <c r="F52" s="174">
        <v>0.11270699662978782</v>
      </c>
      <c r="G52" s="174">
        <v>1.3524839595574539E-3</v>
      </c>
      <c r="H52" s="174">
        <v>1.3524839595574539E-3</v>
      </c>
      <c r="I52" s="174">
        <v>1.628434227602637E-4</v>
      </c>
    </row>
    <row r="53" spans="1:9" x14ac:dyDescent="0.25">
      <c r="A53" s="172" t="s">
        <v>685</v>
      </c>
      <c r="B53" s="172" t="s">
        <v>637</v>
      </c>
      <c r="C53" s="173" t="s">
        <v>638</v>
      </c>
      <c r="D53" s="174">
        <v>2.1369674058897445E-15</v>
      </c>
      <c r="E53" s="174">
        <v>4.3605943569669451E-15</v>
      </c>
      <c r="F53" s="174">
        <v>1.0901485892417365E-14</v>
      </c>
      <c r="G53" s="174">
        <v>1.3081783070900838E-16</v>
      </c>
      <c r="H53" s="174">
        <v>1.3081783070900838E-16</v>
      </c>
      <c r="I53" s="174">
        <v>1.628434227602637E-4</v>
      </c>
    </row>
    <row r="54" spans="1:9" x14ac:dyDescent="0.25">
      <c r="A54" s="172" t="s">
        <v>685</v>
      </c>
      <c r="B54" s="172" t="s">
        <v>560</v>
      </c>
      <c r="C54" s="173" t="s">
        <v>578</v>
      </c>
      <c r="D54" s="174">
        <v>2.9631647792674926E-2</v>
      </c>
      <c r="E54" s="174">
        <v>6.0464935401563592E-2</v>
      </c>
      <c r="F54" s="174">
        <v>0.15116233850390898</v>
      </c>
      <c r="G54" s="174">
        <v>1.8139480620469077E-3</v>
      </c>
      <c r="H54" s="174">
        <v>1.8139480620469077E-3</v>
      </c>
      <c r="I54" s="174">
        <v>1.628434227602637E-4</v>
      </c>
    </row>
    <row r="55" spans="1:9" x14ac:dyDescent="0.25">
      <c r="A55" s="172" t="s">
        <v>685</v>
      </c>
      <c r="B55" s="172" t="s">
        <v>562</v>
      </c>
      <c r="C55" s="173" t="s">
        <v>580</v>
      </c>
      <c r="D55" s="174">
        <v>4.5875625810627664E-3</v>
      </c>
      <c r="E55" s="174">
        <v>9.3611626682185978E-3</v>
      </c>
      <c r="F55" s="174">
        <v>2.3402906670546494E-2</v>
      </c>
      <c r="G55" s="174">
        <v>2.8083488004655786E-4</v>
      </c>
      <c r="H55" s="174">
        <v>2.8083488004655786E-4</v>
      </c>
      <c r="I55" s="174">
        <v>1.628434227602637E-4</v>
      </c>
    </row>
    <row r="56" spans="1:9" x14ac:dyDescent="0.25">
      <c r="A56" s="172" t="s">
        <v>685</v>
      </c>
      <c r="B56" s="172" t="s">
        <v>567</v>
      </c>
      <c r="C56" s="173" t="s">
        <v>585</v>
      </c>
      <c r="D56" s="174">
        <v>3.5884334985246766E-3</v>
      </c>
      <c r="E56" s="174">
        <v>7.3223872394547846E-3</v>
      </c>
      <c r="F56" s="174">
        <v>1.8305968098636962E-2</v>
      </c>
      <c r="G56" s="174">
        <v>2.1967161718364353E-4</v>
      </c>
      <c r="H56" s="174">
        <v>2.1967161718364353E-4</v>
      </c>
      <c r="I56" s="174">
        <v>1.628434227602637E-4</v>
      </c>
    </row>
    <row r="57" spans="1:9" x14ac:dyDescent="0.25">
      <c r="A57" s="172" t="s">
        <v>685</v>
      </c>
      <c r="B57" s="172" t="s">
        <v>641</v>
      </c>
      <c r="C57" s="173" t="s">
        <v>642</v>
      </c>
      <c r="D57" s="174">
        <v>5.2427395919325948E-13</v>
      </c>
      <c r="E57" s="174">
        <v>1.069808580917962E-12</v>
      </c>
      <c r="F57" s="174">
        <v>2.674521452294905E-12</v>
      </c>
      <c r="G57" s="174">
        <v>3.2094257427538865E-14</v>
      </c>
      <c r="H57" s="174">
        <v>3.2094257427538865E-14</v>
      </c>
      <c r="I57" s="174">
        <v>1.628434227602637E-4</v>
      </c>
    </row>
    <row r="58" spans="1:9" x14ac:dyDescent="0.25">
      <c r="A58" s="172" t="s">
        <v>685</v>
      </c>
      <c r="B58" s="172" t="s">
        <v>570</v>
      </c>
      <c r="C58" s="173" t="s">
        <v>588</v>
      </c>
      <c r="D58" s="174">
        <v>0.24180219802310715</v>
      </c>
      <c r="E58" s="174">
        <v>0.49341009942206204</v>
      </c>
      <c r="F58" s="174">
        <v>1.2335252485551553</v>
      </c>
      <c r="G58" s="174">
        <v>1.4802302982661861E-2</v>
      </c>
      <c r="H58" s="174">
        <v>1.4802302982661861E-2</v>
      </c>
      <c r="I58" s="174">
        <v>1.628434227602637E-4</v>
      </c>
    </row>
    <row r="59" spans="1:9" x14ac:dyDescent="0.25">
      <c r="A59" s="172" t="s">
        <v>685</v>
      </c>
      <c r="B59" s="172" t="s">
        <v>647</v>
      </c>
      <c r="C59" s="173" t="s">
        <v>648</v>
      </c>
      <c r="D59" s="174">
        <v>0.42648755934132859</v>
      </c>
      <c r="E59" s="174">
        <v>0.87027029025091029</v>
      </c>
      <c r="F59" s="174">
        <v>2.1756757256272756</v>
      </c>
      <c r="G59" s="174">
        <v>2.6108108707527312E-2</v>
      </c>
      <c r="H59" s="174">
        <v>2.6108108707527312E-2</v>
      </c>
      <c r="I59" s="174">
        <v>1.628434227602637E-4</v>
      </c>
    </row>
    <row r="60" spans="1:9" x14ac:dyDescent="0.25">
      <c r="A60" s="172" t="s">
        <v>685</v>
      </c>
      <c r="B60" s="172" t="s">
        <v>590</v>
      </c>
      <c r="C60" s="173" t="s">
        <v>649</v>
      </c>
      <c r="D60" s="174">
        <v>0.57417239653315522</v>
      </c>
      <c r="E60" s="174">
        <v>1.1716289660516435</v>
      </c>
      <c r="F60" s="174">
        <v>2.9290724151291085</v>
      </c>
      <c r="G60" s="174">
        <v>3.51488689815493E-2</v>
      </c>
      <c r="H60" s="174">
        <v>3.51488689815493E-2</v>
      </c>
      <c r="I60" s="174">
        <v>1.628434227602637E-4</v>
      </c>
    </row>
    <row r="61" spans="1:9" x14ac:dyDescent="0.25">
      <c r="A61" s="172" t="s">
        <v>687</v>
      </c>
      <c r="B61" s="172" t="s">
        <v>555</v>
      </c>
      <c r="C61" s="173" t="s">
        <v>574</v>
      </c>
      <c r="D61" s="174">
        <v>0.19267237445875565</v>
      </c>
      <c r="E61" s="174">
        <v>0.58813301116836281</v>
      </c>
      <c r="F61" s="174">
        <v>1.0821647405497874</v>
      </c>
      <c r="G61" s="174">
        <v>4.2345576804122126E-3</v>
      </c>
      <c r="H61" s="174">
        <v>4.2345576804122126E-3</v>
      </c>
      <c r="I61" s="174">
        <v>1.628434227602637E-4</v>
      </c>
    </row>
    <row r="62" spans="1:9" x14ac:dyDescent="0.25">
      <c r="A62" s="172" t="s">
        <v>687</v>
      </c>
      <c r="B62" s="172" t="s">
        <v>637</v>
      </c>
      <c r="C62" s="173" t="s">
        <v>638</v>
      </c>
      <c r="D62" s="174">
        <v>3.2954933227404387E-12</v>
      </c>
      <c r="E62" s="174">
        <v>1.0059503427168616E-11</v>
      </c>
      <c r="F62" s="174">
        <v>1.8509486305990255E-11</v>
      </c>
      <c r="G62" s="174">
        <v>7.2428424675614047E-14</v>
      </c>
      <c r="H62" s="174">
        <v>7.2428424675614047E-14</v>
      </c>
      <c r="I62" s="174">
        <v>1.628434227602637E-4</v>
      </c>
    </row>
    <row r="63" spans="1:9" x14ac:dyDescent="0.25">
      <c r="A63" s="172" t="s">
        <v>687</v>
      </c>
      <c r="B63" s="172" t="s">
        <v>560</v>
      </c>
      <c r="C63" s="173" t="s">
        <v>578</v>
      </c>
      <c r="D63" s="174">
        <v>0.41775534074449144</v>
      </c>
      <c r="E63" s="174">
        <v>1.275199452822013</v>
      </c>
      <c r="F63" s="174">
        <v>2.3463669931925035</v>
      </c>
      <c r="G63" s="174">
        <v>9.1814360603184927E-3</v>
      </c>
      <c r="H63" s="174">
        <v>9.1814360603184927E-3</v>
      </c>
      <c r="I63" s="174">
        <v>1.628434227602637E-4</v>
      </c>
    </row>
    <row r="64" spans="1:9" x14ac:dyDescent="0.25">
      <c r="A64" s="172" t="s">
        <v>687</v>
      </c>
      <c r="B64" s="172" t="s">
        <v>562</v>
      </c>
      <c r="C64" s="173" t="s">
        <v>580</v>
      </c>
      <c r="D64" s="174">
        <v>3.5713240574359338E-2</v>
      </c>
      <c r="E64" s="174">
        <v>0.10901477586800776</v>
      </c>
      <c r="F64" s="174">
        <v>0.20058718759713429</v>
      </c>
      <c r="G64" s="174">
        <v>7.8490638624965589E-4</v>
      </c>
      <c r="H64" s="174">
        <v>7.8490638624965589E-4</v>
      </c>
      <c r="I64" s="174">
        <v>1.628434227602637E-4</v>
      </c>
    </row>
    <row r="65" spans="1:9" x14ac:dyDescent="0.25">
      <c r="A65" s="172" t="s">
        <v>687</v>
      </c>
      <c r="B65" s="172" t="s">
        <v>567</v>
      </c>
      <c r="C65" s="173" t="s">
        <v>585</v>
      </c>
      <c r="D65" s="174">
        <v>0.10316183100957141</v>
      </c>
      <c r="E65" s="174">
        <v>0.31490180405852081</v>
      </c>
      <c r="F65" s="174">
        <v>0.57941931946767833</v>
      </c>
      <c r="G65" s="174">
        <v>2.2672929892213495E-3</v>
      </c>
      <c r="H65" s="174">
        <v>2.2672929892213495E-3</v>
      </c>
      <c r="I65" s="174">
        <v>1.628434227602637E-4</v>
      </c>
    </row>
    <row r="66" spans="1:9" x14ac:dyDescent="0.25">
      <c r="A66" s="172" t="s">
        <v>687</v>
      </c>
      <c r="B66" s="172" t="s">
        <v>641</v>
      </c>
      <c r="C66" s="173" t="s">
        <v>642</v>
      </c>
      <c r="D66" s="174">
        <v>5.1459102859828705E-10</v>
      </c>
      <c r="E66" s="174">
        <v>1.5707906855869568E-9</v>
      </c>
      <c r="F66" s="174">
        <v>2.8902548614800004E-9</v>
      </c>
      <c r="G66" s="174">
        <v>1.130969293622609E-11</v>
      </c>
      <c r="H66" s="174">
        <v>1.130969293622609E-11</v>
      </c>
      <c r="I66" s="174">
        <v>1.628434227602637E-4</v>
      </c>
    </row>
    <row r="67" spans="1:9" x14ac:dyDescent="0.25">
      <c r="A67" s="172" t="s">
        <v>687</v>
      </c>
      <c r="B67" s="172" t="s">
        <v>570</v>
      </c>
      <c r="C67" s="173" t="s">
        <v>588</v>
      </c>
      <c r="D67" s="174">
        <v>2.6546202675768424</v>
      </c>
      <c r="E67" s="174">
        <v>8.1032364700147816</v>
      </c>
      <c r="F67" s="174">
        <v>14.909955104827199</v>
      </c>
      <c r="G67" s="174">
        <v>5.8343302584106423E-2</v>
      </c>
      <c r="H67" s="174">
        <v>5.8343302584106423E-2</v>
      </c>
      <c r="I67" s="174">
        <v>1.628434227602637E-4</v>
      </c>
    </row>
    <row r="68" spans="1:9" x14ac:dyDescent="0.25">
      <c r="A68" s="172" t="s">
        <v>687</v>
      </c>
      <c r="B68" s="172" t="s">
        <v>647</v>
      </c>
      <c r="C68" s="173" t="s">
        <v>648</v>
      </c>
      <c r="D68" s="174">
        <v>8.5250897921166615</v>
      </c>
      <c r="E68" s="174">
        <v>26.022862613298724</v>
      </c>
      <c r="F68" s="174">
        <v>47.88206720846965</v>
      </c>
      <c r="G68" s="174">
        <v>0.18736461081575081</v>
      </c>
      <c r="H68" s="174">
        <v>0.18736461081575081</v>
      </c>
      <c r="I68" s="174">
        <v>1.628434227602637E-4</v>
      </c>
    </row>
    <row r="69" spans="1:9" x14ac:dyDescent="0.25">
      <c r="A69" s="172" t="s">
        <v>687</v>
      </c>
      <c r="B69" s="172" t="s">
        <v>590</v>
      </c>
      <c r="C69" s="173" t="s">
        <v>649</v>
      </c>
      <c r="D69" s="174">
        <v>8.2778466723387147</v>
      </c>
      <c r="E69" s="174">
        <v>25.268152235466165</v>
      </c>
      <c r="F69" s="174">
        <v>46.493400113257749</v>
      </c>
      <c r="G69" s="174">
        <v>0.18193069609535639</v>
      </c>
      <c r="H69" s="174">
        <v>0.18193069609535639</v>
      </c>
      <c r="I69" s="174">
        <v>1.628434227602637E-4</v>
      </c>
    </row>
    <row r="70" spans="1:9" x14ac:dyDescent="0.25">
      <c r="A70" s="172" t="s">
        <v>689</v>
      </c>
      <c r="B70" s="172" t="s">
        <v>555</v>
      </c>
      <c r="C70" s="173" t="s">
        <v>574</v>
      </c>
      <c r="D70" s="174">
        <v>8.1507154690361808E-3</v>
      </c>
      <c r="E70" s="174">
        <v>1.9683914869194793E-2</v>
      </c>
      <c r="F70" s="174">
        <v>3.3462655277631148E-2</v>
      </c>
      <c r="G70" s="174">
        <v>3.9367829738389589E-4</v>
      </c>
      <c r="H70" s="174">
        <v>3.9367829738389589E-4</v>
      </c>
      <c r="I70" s="174">
        <v>1.628434227602637E-4</v>
      </c>
    </row>
    <row r="71" spans="1:9" x14ac:dyDescent="0.25">
      <c r="A71" s="172" t="s">
        <v>689</v>
      </c>
      <c r="B71" s="172" t="s">
        <v>637</v>
      </c>
      <c r="C71" s="173" t="s">
        <v>638</v>
      </c>
      <c r="D71" s="174">
        <v>7.9488926137969001E-17</v>
      </c>
      <c r="E71" s="174">
        <v>1.9196514233473968E-16</v>
      </c>
      <c r="F71" s="174">
        <v>3.2634074196905747E-16</v>
      </c>
      <c r="G71" s="174">
        <v>3.8393028466947925E-18</v>
      </c>
      <c r="H71" s="174">
        <v>3.8393028466947925E-18</v>
      </c>
      <c r="I71" s="174">
        <v>1.628434227602637E-4</v>
      </c>
    </row>
    <row r="72" spans="1:9" x14ac:dyDescent="0.25">
      <c r="A72" s="172" t="s">
        <v>689</v>
      </c>
      <c r="B72" s="172" t="s">
        <v>560</v>
      </c>
      <c r="C72" s="173" t="s">
        <v>578</v>
      </c>
      <c r="D72" s="174">
        <v>2.1627774496723401E-2</v>
      </c>
      <c r="E72" s="174">
        <v>5.2230908270680554E-2</v>
      </c>
      <c r="F72" s="174">
        <v>8.8792544060156922E-2</v>
      </c>
      <c r="G72" s="174">
        <v>1.044618165413611E-3</v>
      </c>
      <c r="H72" s="174">
        <v>1.044618165413611E-3</v>
      </c>
      <c r="I72" s="174">
        <v>1.628434227602637E-4</v>
      </c>
    </row>
    <row r="73" spans="1:9" x14ac:dyDescent="0.25">
      <c r="A73" s="172" t="s">
        <v>689</v>
      </c>
      <c r="B73" s="172" t="s">
        <v>562</v>
      </c>
      <c r="C73" s="173" t="s">
        <v>580</v>
      </c>
      <c r="D73" s="174">
        <v>1.6874046409769399E-2</v>
      </c>
      <c r="E73" s="174">
        <v>4.0750691677379734E-2</v>
      </c>
      <c r="F73" s="174">
        <v>6.9276175851545552E-2</v>
      </c>
      <c r="G73" s="174">
        <v>8.1501383354759462E-4</v>
      </c>
      <c r="H73" s="174">
        <v>8.1501383354759462E-4</v>
      </c>
      <c r="I73" s="174">
        <v>1.628434227602637E-4</v>
      </c>
    </row>
    <row r="74" spans="1:9" x14ac:dyDescent="0.25">
      <c r="A74" s="172" t="s">
        <v>689</v>
      </c>
      <c r="B74" s="172" t="s">
        <v>567</v>
      </c>
      <c r="C74" s="173" t="s">
        <v>585</v>
      </c>
      <c r="D74" s="174">
        <v>2.87395712252366E-4</v>
      </c>
      <c r="E74" s="174">
        <v>6.940584241025068E-4</v>
      </c>
      <c r="F74" s="174">
        <v>1.1798993209742616E-3</v>
      </c>
      <c r="G74" s="174">
        <v>1.3881168482050136E-5</v>
      </c>
      <c r="H74" s="174">
        <v>1.3881168482050136E-5</v>
      </c>
      <c r="I74" s="174">
        <v>1.628434227602637E-4</v>
      </c>
    </row>
    <row r="75" spans="1:9" x14ac:dyDescent="0.25">
      <c r="A75" s="172" t="s">
        <v>689</v>
      </c>
      <c r="B75" s="172" t="s">
        <v>641</v>
      </c>
      <c r="C75" s="173" t="s">
        <v>642</v>
      </c>
      <c r="D75" s="174">
        <v>1.3206563954589799E-14</v>
      </c>
      <c r="E75" s="174">
        <v>3.1893749890334719E-14</v>
      </c>
      <c r="F75" s="174">
        <v>5.421937481356902E-14</v>
      </c>
      <c r="G75" s="174">
        <v>6.3787499780669437E-16</v>
      </c>
      <c r="H75" s="174">
        <v>6.3787499780669437E-16</v>
      </c>
      <c r="I75" s="174">
        <v>1.628434227602637E-4</v>
      </c>
    </row>
    <row r="76" spans="1:9" x14ac:dyDescent="0.25">
      <c r="A76" s="172" t="s">
        <v>689</v>
      </c>
      <c r="B76" s="172" t="s">
        <v>570</v>
      </c>
      <c r="C76" s="173" t="s">
        <v>588</v>
      </c>
      <c r="D76" s="174">
        <v>7.4581140294211215E-2</v>
      </c>
      <c r="E76" s="174">
        <v>0.18011287744931223</v>
      </c>
      <c r="F76" s="174">
        <v>0.30619189166383082</v>
      </c>
      <c r="G76" s="174">
        <v>3.6022575489862447E-3</v>
      </c>
      <c r="H76" s="174">
        <v>3.6022575489862447E-3</v>
      </c>
      <c r="I76" s="174">
        <v>1.628434227602637E-4</v>
      </c>
    </row>
    <row r="77" spans="1:9" x14ac:dyDescent="0.25">
      <c r="A77" s="172" t="s">
        <v>689</v>
      </c>
      <c r="B77" s="172" t="s">
        <v>647</v>
      </c>
      <c r="C77" s="173" t="s">
        <v>648</v>
      </c>
      <c r="D77" s="174">
        <v>0</v>
      </c>
      <c r="E77" s="174">
        <v>0</v>
      </c>
      <c r="F77" s="174">
        <v>0</v>
      </c>
      <c r="G77" s="174">
        <v>0</v>
      </c>
      <c r="H77" s="174">
        <v>0</v>
      </c>
      <c r="I77" s="174">
        <v>1.628434227602637E-4</v>
      </c>
    </row>
    <row r="78" spans="1:9" x14ac:dyDescent="0.25">
      <c r="A78" s="172" t="s">
        <v>689</v>
      </c>
      <c r="B78" s="172" t="s">
        <v>590</v>
      </c>
      <c r="C78" s="173" t="s">
        <v>649</v>
      </c>
      <c r="D78" s="174">
        <v>4.5877764583610509E-2</v>
      </c>
      <c r="E78" s="174">
        <v>0.11079444692718921</v>
      </c>
      <c r="F78" s="174">
        <v>0.18835055977622164</v>
      </c>
      <c r="G78" s="174">
        <v>2.215888938543784E-3</v>
      </c>
      <c r="H78" s="174">
        <v>2.215888938543784E-3</v>
      </c>
      <c r="I78" s="174">
        <v>1.628434227602637E-4</v>
      </c>
    </row>
    <row r="79" spans="1:9" x14ac:dyDescent="0.25">
      <c r="A79" s="172" t="s">
        <v>691</v>
      </c>
      <c r="B79" s="172" t="s">
        <v>555</v>
      </c>
      <c r="C79" s="173" t="s">
        <v>574</v>
      </c>
      <c r="D79" s="174">
        <v>2.2814451161517396E-2</v>
      </c>
      <c r="E79" s="174">
        <v>0.11711730575727618</v>
      </c>
      <c r="F79" s="174">
        <v>0.17957986882782348</v>
      </c>
      <c r="G79" s="174">
        <v>3.1231281535273646E-3</v>
      </c>
      <c r="H79" s="174">
        <v>3.1231281535273646E-3</v>
      </c>
      <c r="I79" s="174">
        <v>1.628434227602637E-4</v>
      </c>
    </row>
    <row r="80" spans="1:9" x14ac:dyDescent="0.25">
      <c r="A80" s="172" t="s">
        <v>691</v>
      </c>
      <c r="B80" s="172" t="s">
        <v>637</v>
      </c>
      <c r="C80" s="173" t="s">
        <v>638</v>
      </c>
      <c r="D80" s="174">
        <v>2.1662888663022803E-16</v>
      </c>
      <c r="E80" s="174">
        <v>1.112057939580226E-15</v>
      </c>
      <c r="F80" s="174">
        <v>1.7051555073563466E-15</v>
      </c>
      <c r="G80" s="174">
        <v>2.9654878388806028E-17</v>
      </c>
      <c r="H80" s="174">
        <v>2.9654878388806028E-17</v>
      </c>
      <c r="I80" s="174">
        <v>1.628434227602637E-4</v>
      </c>
    </row>
    <row r="81" spans="1:9" x14ac:dyDescent="0.25">
      <c r="A81" s="172" t="s">
        <v>691</v>
      </c>
      <c r="B81" s="172" t="s">
        <v>560</v>
      </c>
      <c r="C81" s="173" t="s">
        <v>578</v>
      </c>
      <c r="D81" s="174">
        <v>6.0377578547174002E-2</v>
      </c>
      <c r="E81" s="174">
        <v>0.3099465017822074</v>
      </c>
      <c r="F81" s="174">
        <v>0.47525130273271798</v>
      </c>
      <c r="G81" s="174">
        <v>8.2652400475255305E-3</v>
      </c>
      <c r="H81" s="174">
        <v>8.2652400475255305E-3</v>
      </c>
      <c r="I81" s="174">
        <v>1.628434227602637E-4</v>
      </c>
    </row>
    <row r="82" spans="1:9" x14ac:dyDescent="0.25">
      <c r="A82" s="172" t="s">
        <v>691</v>
      </c>
      <c r="B82" s="172" t="s">
        <v>562</v>
      </c>
      <c r="C82" s="173" t="s">
        <v>580</v>
      </c>
      <c r="D82" s="174">
        <v>4.7261531331668501E-2</v>
      </c>
      <c r="E82" s="174">
        <v>0.24261566392026951</v>
      </c>
      <c r="F82" s="174">
        <v>0.37201068467774656</v>
      </c>
      <c r="G82" s="174">
        <v>6.4697510378738535E-3</v>
      </c>
      <c r="H82" s="174">
        <v>6.4697510378738535E-3</v>
      </c>
      <c r="I82" s="174">
        <v>1.628434227602637E-4</v>
      </c>
    </row>
    <row r="83" spans="1:9" x14ac:dyDescent="0.25">
      <c r="A83" s="172" t="s">
        <v>691</v>
      </c>
      <c r="B83" s="172" t="s">
        <v>567</v>
      </c>
      <c r="C83" s="173" t="s">
        <v>585</v>
      </c>
      <c r="D83" s="174">
        <v>7.9922665814862695E-4</v>
      </c>
      <c r="E83" s="174">
        <v>4.1028062533297067E-3</v>
      </c>
      <c r="F83" s="174">
        <v>6.290969588438884E-3</v>
      </c>
      <c r="G83" s="174">
        <v>1.0940816675545885E-4</v>
      </c>
      <c r="H83" s="174">
        <v>1.0940816675545885E-4</v>
      </c>
      <c r="I83" s="174">
        <v>1.628434227602637E-4</v>
      </c>
    </row>
    <row r="84" spans="1:9" x14ac:dyDescent="0.25">
      <c r="A84" s="172" t="s">
        <v>691</v>
      </c>
      <c r="B84" s="172" t="s">
        <v>641</v>
      </c>
      <c r="C84" s="173" t="s">
        <v>642</v>
      </c>
      <c r="D84" s="174">
        <v>3.6076423172685303E-14</v>
      </c>
      <c r="E84" s="174">
        <v>1.8519724421296357E-13</v>
      </c>
      <c r="F84" s="174">
        <v>2.8396910779321084E-13</v>
      </c>
      <c r="G84" s="174">
        <v>4.9385931790123618E-15</v>
      </c>
      <c r="H84" s="174">
        <v>4.9385931790123618E-15</v>
      </c>
      <c r="I84" s="174">
        <v>1.628434227602637E-4</v>
      </c>
    </row>
    <row r="85" spans="1:9" x14ac:dyDescent="0.25">
      <c r="A85" s="172" t="s">
        <v>691</v>
      </c>
      <c r="B85" s="172" t="s">
        <v>570</v>
      </c>
      <c r="C85" s="173" t="s">
        <v>588</v>
      </c>
      <c r="D85" s="174">
        <v>0.208503127226872</v>
      </c>
      <c r="E85" s="174">
        <v>1.0703445956204929</v>
      </c>
      <c r="F85" s="174">
        <v>1.6411950466180889</v>
      </c>
      <c r="G85" s="174">
        <v>2.8542522549879809E-2</v>
      </c>
      <c r="H85" s="174">
        <v>2.8542522549879809E-2</v>
      </c>
      <c r="I85" s="174">
        <v>1.628434227602637E-4</v>
      </c>
    </row>
    <row r="86" spans="1:9" x14ac:dyDescent="0.25">
      <c r="A86" s="172" t="s">
        <v>691</v>
      </c>
      <c r="B86" s="172" t="s">
        <v>647</v>
      </c>
      <c r="C86" s="173" t="s">
        <v>648</v>
      </c>
      <c r="D86" s="174">
        <v>0</v>
      </c>
      <c r="E86" s="174">
        <v>0</v>
      </c>
      <c r="F86" s="174">
        <v>0</v>
      </c>
      <c r="G86" s="174">
        <v>0</v>
      </c>
      <c r="H86" s="174">
        <v>0</v>
      </c>
      <c r="I86" s="174">
        <v>1.628434227602637E-4</v>
      </c>
    </row>
    <row r="87" spans="1:9" x14ac:dyDescent="0.25">
      <c r="A87" s="172" t="s">
        <v>691</v>
      </c>
      <c r="B87" s="172" t="s">
        <v>590</v>
      </c>
      <c r="C87" s="173" t="s">
        <v>649</v>
      </c>
      <c r="D87" s="174">
        <v>0.12806292342881501</v>
      </c>
      <c r="E87" s="174">
        <v>0.65740720446003598</v>
      </c>
      <c r="F87" s="174">
        <v>1.0080243801720552</v>
      </c>
      <c r="G87" s="174">
        <v>1.7530858785600959E-2</v>
      </c>
      <c r="H87" s="174">
        <v>1.7530858785600959E-2</v>
      </c>
      <c r="I87" s="174">
        <v>1.628434227602637E-4</v>
      </c>
    </row>
    <row r="88" spans="1:9" x14ac:dyDescent="0.25">
      <c r="A88" s="172" t="s">
        <v>693</v>
      </c>
      <c r="B88" s="172" t="s">
        <v>602</v>
      </c>
      <c r="C88" s="173" t="s">
        <v>603</v>
      </c>
      <c r="D88" s="174">
        <v>0.17622943662177698</v>
      </c>
      <c r="E88" s="174">
        <v>0.35245887324355396</v>
      </c>
      <c r="F88" s="174">
        <v>0.58743145540592334</v>
      </c>
      <c r="G88" s="174">
        <v>9.3989032864947725E-3</v>
      </c>
      <c r="H88" s="174">
        <v>9.3989032864947725E-3</v>
      </c>
      <c r="I88" s="174">
        <v>1.628434227602637E-4</v>
      </c>
    </row>
    <row r="89" spans="1:9" x14ac:dyDescent="0.25">
      <c r="A89" s="172" t="s">
        <v>695</v>
      </c>
      <c r="B89" s="172" t="s">
        <v>555</v>
      </c>
      <c r="C89" s="173" t="s">
        <v>574</v>
      </c>
      <c r="D89" s="174">
        <v>7.0147173178338504E-2</v>
      </c>
      <c r="E89" s="174">
        <v>0.17536793294584627</v>
      </c>
      <c r="F89" s="174">
        <v>0.29812548600793864</v>
      </c>
      <c r="G89" s="174">
        <v>3.5073586589169248E-3</v>
      </c>
      <c r="H89" s="174">
        <v>3.5073586589169248E-3</v>
      </c>
      <c r="I89" s="174">
        <v>1.628434227602637E-4</v>
      </c>
    </row>
    <row r="90" spans="1:9" x14ac:dyDescent="0.25">
      <c r="A90" s="172" t="s">
        <v>695</v>
      </c>
      <c r="B90" s="172" t="s">
        <v>637</v>
      </c>
      <c r="C90" s="173" t="s">
        <v>638</v>
      </c>
      <c r="D90" s="174">
        <v>6.0203810699744725E-16</v>
      </c>
      <c r="E90" s="174">
        <v>1.5050952674936183E-15</v>
      </c>
      <c r="F90" s="174">
        <v>2.558661954739151E-15</v>
      </c>
      <c r="G90" s="174">
        <v>3.0101905349872366E-17</v>
      </c>
      <c r="H90" s="174">
        <v>3.0101905349872366E-17</v>
      </c>
      <c r="I90" s="174">
        <v>1.628434227602637E-4</v>
      </c>
    </row>
    <row r="91" spans="1:9" x14ac:dyDescent="0.25">
      <c r="A91" s="172" t="s">
        <v>695</v>
      </c>
      <c r="B91" s="172" t="s">
        <v>560</v>
      </c>
      <c r="C91" s="173" t="s">
        <v>578</v>
      </c>
      <c r="D91" s="174">
        <v>0.18378786801366667</v>
      </c>
      <c r="E91" s="174">
        <v>0.45946967003416667</v>
      </c>
      <c r="F91" s="174">
        <v>0.78109843905808329</v>
      </c>
      <c r="G91" s="174">
        <v>9.1893934006833326E-3</v>
      </c>
      <c r="H91" s="174">
        <v>9.1893934006833326E-3</v>
      </c>
      <c r="I91" s="174">
        <v>1.628434227602637E-4</v>
      </c>
    </row>
    <row r="92" spans="1:9" x14ac:dyDescent="0.25">
      <c r="A92" s="172" t="s">
        <v>695</v>
      </c>
      <c r="B92" s="172" t="s">
        <v>562</v>
      </c>
      <c r="C92" s="173" t="s">
        <v>580</v>
      </c>
      <c r="D92" s="174">
        <v>0.14566235392311333</v>
      </c>
      <c r="E92" s="174">
        <v>0.36415588480778333</v>
      </c>
      <c r="F92" s="174">
        <v>0.61906500417323163</v>
      </c>
      <c r="G92" s="174">
        <v>7.2831176961556665E-3</v>
      </c>
      <c r="H92" s="174">
        <v>7.2831176961556665E-3</v>
      </c>
      <c r="I92" s="174">
        <v>1.628434227602637E-4</v>
      </c>
    </row>
    <row r="93" spans="1:9" x14ac:dyDescent="0.25">
      <c r="A93" s="172" t="s">
        <v>695</v>
      </c>
      <c r="B93" s="172" t="s">
        <v>567</v>
      </c>
      <c r="C93" s="173" t="s">
        <v>585</v>
      </c>
      <c r="D93" s="174">
        <v>2.3975675349637775E-3</v>
      </c>
      <c r="E93" s="174">
        <v>5.993918837409443E-3</v>
      </c>
      <c r="F93" s="174">
        <v>1.0189662023596053E-2</v>
      </c>
      <c r="G93" s="174">
        <v>1.1987837674818886E-4</v>
      </c>
      <c r="H93" s="174">
        <v>1.1987837674818886E-4</v>
      </c>
      <c r="I93" s="174">
        <v>1.628434227602637E-4</v>
      </c>
    </row>
    <row r="94" spans="1:9" x14ac:dyDescent="0.25">
      <c r="A94" s="172" t="s">
        <v>695</v>
      </c>
      <c r="B94" s="172" t="s">
        <v>641</v>
      </c>
      <c r="C94" s="173" t="s">
        <v>642</v>
      </c>
      <c r="D94" s="174">
        <v>1.0115909431038259E-13</v>
      </c>
      <c r="E94" s="174">
        <v>2.528977357759565E-13</v>
      </c>
      <c r="F94" s="174">
        <v>4.2992615081912597E-13</v>
      </c>
      <c r="G94" s="174">
        <v>5.0579547155191289E-15</v>
      </c>
      <c r="H94" s="174">
        <v>5.0579547155191289E-15</v>
      </c>
      <c r="I94" s="174">
        <v>1.628434227602637E-4</v>
      </c>
    </row>
    <row r="95" spans="1:9" x14ac:dyDescent="0.25">
      <c r="A95" s="172" t="s">
        <v>695</v>
      </c>
      <c r="B95" s="172" t="s">
        <v>570</v>
      </c>
      <c r="C95" s="173" t="s">
        <v>588</v>
      </c>
      <c r="D95" s="174">
        <v>0.63812212952666791</v>
      </c>
      <c r="E95" s="174">
        <v>1.5953053238166697</v>
      </c>
      <c r="F95" s="174">
        <v>2.7120190504883386</v>
      </c>
      <c r="G95" s="174">
        <v>3.1906106476333393E-2</v>
      </c>
      <c r="H95" s="174">
        <v>3.1906106476333393E-2</v>
      </c>
      <c r="I95" s="174">
        <v>1.628434227602637E-4</v>
      </c>
    </row>
    <row r="96" spans="1:9" x14ac:dyDescent="0.25">
      <c r="A96" s="172" t="s">
        <v>695</v>
      </c>
      <c r="B96" s="172" t="s">
        <v>647</v>
      </c>
      <c r="C96" s="173" t="s">
        <v>648</v>
      </c>
      <c r="D96" s="174">
        <v>0</v>
      </c>
      <c r="E96" s="174">
        <v>0</v>
      </c>
      <c r="F96" s="174">
        <v>0</v>
      </c>
      <c r="G96" s="174">
        <v>0</v>
      </c>
      <c r="H96" s="174">
        <v>0</v>
      </c>
      <c r="I96" s="174">
        <v>1.628434227602637E-4</v>
      </c>
    </row>
    <row r="97" spans="1:9" x14ac:dyDescent="0.25">
      <c r="A97" s="172" t="s">
        <v>695</v>
      </c>
      <c r="B97" s="172" t="s">
        <v>590</v>
      </c>
      <c r="C97" s="173" t="s">
        <v>649</v>
      </c>
      <c r="D97" s="174">
        <v>0.38967619114594393</v>
      </c>
      <c r="E97" s="174">
        <v>0.97419047786485979</v>
      </c>
      <c r="F97" s="174">
        <v>1.6561238123702617</v>
      </c>
      <c r="G97" s="174">
        <v>1.9483809557297196E-2</v>
      </c>
      <c r="H97" s="174">
        <v>1.9483809557297196E-2</v>
      </c>
      <c r="I97" s="174">
        <v>1.628434227602637E-4</v>
      </c>
    </row>
    <row r="98" spans="1:9" x14ac:dyDescent="0.25">
      <c r="A98" s="172" t="s">
        <v>697</v>
      </c>
      <c r="B98" s="172" t="s">
        <v>555</v>
      </c>
      <c r="C98" s="173" t="s">
        <v>574</v>
      </c>
      <c r="D98" s="174">
        <v>6.3170394727822404E-3</v>
      </c>
      <c r="E98" s="174">
        <v>1.2634078945564481E-2</v>
      </c>
      <c r="F98" s="174">
        <v>1.2634078945564481E-2</v>
      </c>
      <c r="G98" s="174">
        <v>1.4213338813760039E-4</v>
      </c>
      <c r="H98" s="174">
        <v>1.4213338813760039E-4</v>
      </c>
      <c r="I98" s="174">
        <v>1.628434227602637E-4</v>
      </c>
    </row>
    <row r="99" spans="1:9" x14ac:dyDescent="0.25">
      <c r="A99" s="172" t="s">
        <v>697</v>
      </c>
      <c r="B99" s="172" t="s">
        <v>637</v>
      </c>
      <c r="C99" s="173" t="s">
        <v>638</v>
      </c>
      <c r="D99" s="174">
        <v>5.7031577515955389E-17</v>
      </c>
      <c r="E99" s="174">
        <v>1.1406315503191078E-16</v>
      </c>
      <c r="F99" s="174">
        <v>1.1406315503191078E-16</v>
      </c>
      <c r="G99" s="174">
        <v>1.2832104941089962E-18</v>
      </c>
      <c r="H99" s="174">
        <v>1.2832104941089962E-18</v>
      </c>
      <c r="I99" s="174">
        <v>1.628434227602637E-4</v>
      </c>
    </row>
    <row r="100" spans="1:9" x14ac:dyDescent="0.25">
      <c r="A100" s="172" t="s">
        <v>697</v>
      </c>
      <c r="B100" s="172" t="s">
        <v>560</v>
      </c>
      <c r="C100" s="173" t="s">
        <v>578</v>
      </c>
      <c r="D100" s="174">
        <v>1.6634333872985303E-2</v>
      </c>
      <c r="E100" s="174">
        <v>3.3268667745970606E-2</v>
      </c>
      <c r="F100" s="174">
        <v>3.3268667745970606E-2</v>
      </c>
      <c r="G100" s="174">
        <v>3.7427251214216926E-4</v>
      </c>
      <c r="H100" s="174">
        <v>3.7427251214216926E-4</v>
      </c>
      <c r="I100" s="174">
        <v>1.628434227602637E-4</v>
      </c>
    </row>
    <row r="101" spans="1:9" x14ac:dyDescent="0.25">
      <c r="A101" s="172" t="s">
        <v>697</v>
      </c>
      <c r="B101" s="172" t="s">
        <v>562</v>
      </c>
      <c r="C101" s="173" t="s">
        <v>580</v>
      </c>
      <c r="D101" s="174">
        <v>1.31017604284562E-2</v>
      </c>
      <c r="E101" s="174">
        <v>2.62035208569124E-2</v>
      </c>
      <c r="F101" s="174">
        <v>2.62035208569124E-2</v>
      </c>
      <c r="G101" s="174">
        <v>2.9478960964026449E-4</v>
      </c>
      <c r="H101" s="174">
        <v>2.9478960964026449E-4</v>
      </c>
      <c r="I101" s="174">
        <v>1.628434227602637E-4</v>
      </c>
    </row>
    <row r="102" spans="1:9" x14ac:dyDescent="0.25">
      <c r="A102" s="172" t="s">
        <v>697</v>
      </c>
      <c r="B102" s="172" t="s">
        <v>567</v>
      </c>
      <c r="C102" s="173" t="s">
        <v>585</v>
      </c>
      <c r="D102" s="174">
        <v>2.1859345059977602E-4</v>
      </c>
      <c r="E102" s="174">
        <v>4.3718690119955205E-4</v>
      </c>
      <c r="F102" s="174">
        <v>4.3718690119955205E-4</v>
      </c>
      <c r="G102" s="174">
        <v>4.91835263849496E-6</v>
      </c>
      <c r="H102" s="174">
        <v>4.91835263849496E-6</v>
      </c>
      <c r="I102" s="174">
        <v>1.628434227602637E-4</v>
      </c>
    </row>
    <row r="103" spans="1:9" x14ac:dyDescent="0.25">
      <c r="A103" s="172" t="s">
        <v>697</v>
      </c>
      <c r="B103" s="172" t="s">
        <v>641</v>
      </c>
      <c r="C103" s="173" t="s">
        <v>642</v>
      </c>
      <c r="D103" s="174">
        <v>9.5401567584121995E-15</v>
      </c>
      <c r="E103" s="174">
        <v>1.9080313516824399E-14</v>
      </c>
      <c r="F103" s="174">
        <v>1.9080313516824399E-14</v>
      </c>
      <c r="G103" s="174">
        <v>2.1465352706427448E-16</v>
      </c>
      <c r="H103" s="174">
        <v>2.1465352706427448E-16</v>
      </c>
      <c r="I103" s="174">
        <v>1.628434227602637E-4</v>
      </c>
    </row>
    <row r="104" spans="1:9" x14ac:dyDescent="0.25">
      <c r="A104" s="172" t="s">
        <v>697</v>
      </c>
      <c r="B104" s="172" t="s">
        <v>570</v>
      </c>
      <c r="C104" s="173" t="s">
        <v>588</v>
      </c>
      <c r="D104" s="174">
        <v>5.7598859106710497E-2</v>
      </c>
      <c r="E104" s="174">
        <v>0.11519771821342099</v>
      </c>
      <c r="F104" s="174">
        <v>0.11519771821342099</v>
      </c>
      <c r="G104" s="174">
        <v>1.2959743299009862E-3</v>
      </c>
      <c r="H104" s="174">
        <v>1.2959743299009862E-3</v>
      </c>
      <c r="I104" s="174">
        <v>1.628434227602637E-4</v>
      </c>
    </row>
    <row r="105" spans="1:9" x14ac:dyDescent="0.25">
      <c r="A105" s="172" t="s">
        <v>697</v>
      </c>
      <c r="B105" s="172" t="s">
        <v>647</v>
      </c>
      <c r="C105" s="173" t="s">
        <v>648</v>
      </c>
      <c r="D105" s="174">
        <v>0</v>
      </c>
      <c r="E105" s="174">
        <v>0</v>
      </c>
      <c r="F105" s="174">
        <v>0</v>
      </c>
      <c r="G105" s="174">
        <v>0</v>
      </c>
      <c r="H105" s="174">
        <v>0</v>
      </c>
      <c r="I105" s="174">
        <v>1.628434227602637E-4</v>
      </c>
    </row>
    <row r="106" spans="1:9" x14ac:dyDescent="0.25">
      <c r="A106" s="172" t="s">
        <v>697</v>
      </c>
      <c r="B106" s="172" t="s">
        <v>590</v>
      </c>
      <c r="C106" s="173" t="s">
        <v>649</v>
      </c>
      <c r="D106" s="174">
        <v>3.5275467977896102E-2</v>
      </c>
      <c r="E106" s="174">
        <v>7.0550935955792204E-2</v>
      </c>
      <c r="F106" s="174">
        <v>7.0550935955792204E-2</v>
      </c>
      <c r="G106" s="174">
        <v>7.9369802950266227E-4</v>
      </c>
      <c r="H106" s="174">
        <v>7.9369802950266227E-4</v>
      </c>
      <c r="I106" s="174">
        <v>1.628434227602637E-4</v>
      </c>
    </row>
    <row r="107" spans="1:9" x14ac:dyDescent="0.25">
      <c r="A107" s="172" t="s">
        <v>699</v>
      </c>
      <c r="B107" s="172" t="s">
        <v>555</v>
      </c>
      <c r="C107" s="173" t="s">
        <v>574</v>
      </c>
      <c r="D107" s="174">
        <v>1.5485776334274198E-2</v>
      </c>
      <c r="E107" s="174">
        <v>2.5876850340480782E-2</v>
      </c>
      <c r="F107" s="174">
        <v>3.6081805404332354E-2</v>
      </c>
      <c r="G107" s="174">
        <v>6.0743780141973673E-4</v>
      </c>
      <c r="H107" s="174">
        <v>6.0743780141973673E-4</v>
      </c>
      <c r="I107" s="174">
        <v>1.628434227602637E-4</v>
      </c>
    </row>
    <row r="108" spans="1:9" x14ac:dyDescent="0.25">
      <c r="A108" s="172" t="s">
        <v>699</v>
      </c>
      <c r="B108" s="172" t="s">
        <v>637</v>
      </c>
      <c r="C108" s="173" t="s">
        <v>638</v>
      </c>
      <c r="D108" s="174">
        <v>1.4780656628094401E-16</v>
      </c>
      <c r="E108" s="174">
        <v>2.4698589934604037E-16</v>
      </c>
      <c r="F108" s="174">
        <v>3.4438878922898587E-16</v>
      </c>
      <c r="G108" s="174">
        <v>5.7977910644610415E-18</v>
      </c>
      <c r="H108" s="174">
        <v>5.7977910644610415E-18</v>
      </c>
      <c r="I108" s="174">
        <v>1.628434227602637E-4</v>
      </c>
    </row>
    <row r="109" spans="1:9" x14ac:dyDescent="0.25">
      <c r="A109" s="172" t="s">
        <v>699</v>
      </c>
      <c r="B109" s="172" t="s">
        <v>560</v>
      </c>
      <c r="C109" s="173" t="s">
        <v>578</v>
      </c>
      <c r="D109" s="174">
        <v>4.1003620744641998E-2</v>
      </c>
      <c r="E109" s="174">
        <v>6.8517362935079748E-2</v>
      </c>
      <c r="F109" s="174">
        <v>9.5538294796801343E-2</v>
      </c>
      <c r="G109" s="174">
        <v>1.608388801292952E-3</v>
      </c>
      <c r="H109" s="174">
        <v>1.608388801292952E-3</v>
      </c>
      <c r="I109" s="174">
        <v>1.628434227602637E-4</v>
      </c>
    </row>
    <row r="110" spans="1:9" x14ac:dyDescent="0.25">
      <c r="A110" s="172" t="s">
        <v>699</v>
      </c>
      <c r="B110" s="172" t="s">
        <v>562</v>
      </c>
      <c r="C110" s="173" t="s">
        <v>580</v>
      </c>
      <c r="D110" s="174">
        <v>3.207579643590619E-2</v>
      </c>
      <c r="E110" s="174">
        <v>5.3598900436564623E-2</v>
      </c>
      <c r="F110" s="174">
        <v>7.4736494974928139E-2</v>
      </c>
      <c r="G110" s="174">
        <v>1.2581901510930662E-3</v>
      </c>
      <c r="H110" s="174">
        <v>1.2581901510930662E-3</v>
      </c>
      <c r="I110" s="174">
        <v>1.628434227602637E-4</v>
      </c>
    </row>
    <row r="111" spans="1:9" x14ac:dyDescent="0.25">
      <c r="A111" s="172" t="s">
        <v>699</v>
      </c>
      <c r="B111" s="172" t="s">
        <v>567</v>
      </c>
      <c r="C111" s="173" t="s">
        <v>585</v>
      </c>
      <c r="D111" s="174">
        <v>5.4317751946547903E-4</v>
      </c>
      <c r="E111" s="174">
        <v>9.0765377699616404E-4</v>
      </c>
      <c r="F111" s="174">
        <v>1.2656017453890173E-3</v>
      </c>
      <c r="G111" s="174">
        <v>2.1306426690050797E-5</v>
      </c>
      <c r="H111" s="174">
        <v>2.1306426690050797E-5</v>
      </c>
      <c r="I111" s="174">
        <v>1.628434227602637E-4</v>
      </c>
    </row>
    <row r="112" spans="1:9" x14ac:dyDescent="0.25">
      <c r="A112" s="172" t="s">
        <v>699</v>
      </c>
      <c r="B112" s="172" t="s">
        <v>641</v>
      </c>
      <c r="C112" s="173" t="s">
        <v>642</v>
      </c>
      <c r="D112" s="174">
        <v>2.4603784368199901E-14</v>
      </c>
      <c r="E112" s="174">
        <v>4.1113111294023438E-14</v>
      </c>
      <c r="F112" s="174">
        <v>5.7326732649412955E-14</v>
      </c>
      <c r="G112" s="174">
        <v>9.6509650924937645E-16</v>
      </c>
      <c r="H112" s="174">
        <v>9.6509650924937645E-16</v>
      </c>
      <c r="I112" s="174">
        <v>1.628434227602637E-4</v>
      </c>
    </row>
    <row r="113" spans="1:9" x14ac:dyDescent="0.25">
      <c r="A113" s="172" t="s">
        <v>699</v>
      </c>
      <c r="B113" s="172" t="s">
        <v>570</v>
      </c>
      <c r="C113" s="173" t="s">
        <v>588</v>
      </c>
      <c r="D113" s="174">
        <v>0.14155937894898901</v>
      </c>
      <c r="E113" s="174">
        <v>0.23654680167677108</v>
      </c>
      <c r="F113" s="174">
        <v>0.32983286430986392</v>
      </c>
      <c r="G113" s="174">
        <v>5.5527418233983824E-3</v>
      </c>
      <c r="H113" s="174">
        <v>5.5527418233983824E-3</v>
      </c>
      <c r="I113" s="174">
        <v>1.628434227602637E-4</v>
      </c>
    </row>
    <row r="114" spans="1:9" x14ac:dyDescent="0.25">
      <c r="A114" s="172" t="s">
        <v>699</v>
      </c>
      <c r="B114" s="172" t="s">
        <v>647</v>
      </c>
      <c r="C114" s="173" t="s">
        <v>648</v>
      </c>
      <c r="D114" s="174">
        <v>0</v>
      </c>
      <c r="E114" s="174">
        <v>0</v>
      </c>
      <c r="F114" s="174">
        <v>0</v>
      </c>
      <c r="G114" s="174">
        <v>0</v>
      </c>
      <c r="H114" s="174">
        <v>0</v>
      </c>
      <c r="I114" s="174">
        <v>1.628434227602637E-4</v>
      </c>
    </row>
    <row r="115" spans="1:9" x14ac:dyDescent="0.25">
      <c r="A115" s="172" t="s">
        <v>699</v>
      </c>
      <c r="B115" s="172" t="s">
        <v>590</v>
      </c>
      <c r="C115" s="173" t="s">
        <v>649</v>
      </c>
      <c r="D115" s="174">
        <v>8.6971751355393104E-2</v>
      </c>
      <c r="E115" s="174">
        <v>0.14533045971301606</v>
      </c>
      <c r="F115" s="174">
        <v>0.20264388044490972</v>
      </c>
      <c r="G115" s="174">
        <v>3.4115131388031939E-3</v>
      </c>
      <c r="H115" s="174">
        <v>3.4115131388031939E-3</v>
      </c>
      <c r="I115" s="174">
        <v>1.628434227602637E-4</v>
      </c>
    </row>
    <row r="116" spans="1:9" x14ac:dyDescent="0.25">
      <c r="A116" s="172" t="s">
        <v>701</v>
      </c>
      <c r="B116" s="172" t="s">
        <v>555</v>
      </c>
      <c r="C116" s="173" t="s">
        <v>574</v>
      </c>
      <c r="D116" s="174">
        <v>9.5638901079742614E-2</v>
      </c>
      <c r="E116" s="174">
        <v>0.11954862634967826</v>
      </c>
      <c r="F116" s="174">
        <v>0.16736807688954958</v>
      </c>
      <c r="G116" s="174">
        <v>4.3037505485884172E-3</v>
      </c>
      <c r="H116" s="174">
        <v>4.3037505485884172E-3</v>
      </c>
      <c r="I116" s="174">
        <v>1.628434227602637E-4</v>
      </c>
    </row>
    <row r="117" spans="1:9" x14ac:dyDescent="0.25">
      <c r="A117" s="172" t="s">
        <v>701</v>
      </c>
      <c r="B117" s="172" t="s">
        <v>637</v>
      </c>
      <c r="C117" s="173" t="s">
        <v>638</v>
      </c>
      <c r="D117" s="174">
        <v>9.0005519223535901E-16</v>
      </c>
      <c r="E117" s="174">
        <v>1.1250689902941987E-15</v>
      </c>
      <c r="F117" s="174">
        <v>1.5750965864118783E-15</v>
      </c>
      <c r="G117" s="174">
        <v>4.0502483650591158E-17</v>
      </c>
      <c r="H117" s="174">
        <v>4.0502483650591158E-17</v>
      </c>
      <c r="I117" s="174">
        <v>1.628434227602637E-4</v>
      </c>
    </row>
    <row r="118" spans="1:9" x14ac:dyDescent="0.25">
      <c r="A118" s="172" t="s">
        <v>701</v>
      </c>
      <c r="B118" s="172" t="s">
        <v>560</v>
      </c>
      <c r="C118" s="173" t="s">
        <v>578</v>
      </c>
      <c r="D118" s="174">
        <v>0.25288101217711101</v>
      </c>
      <c r="E118" s="174">
        <v>0.31610126522138876</v>
      </c>
      <c r="F118" s="174">
        <v>0.44254177130994427</v>
      </c>
      <c r="G118" s="174">
        <v>1.1379645547969995E-2</v>
      </c>
      <c r="H118" s="174">
        <v>1.1379645547969995E-2</v>
      </c>
      <c r="I118" s="174">
        <v>1.628434227602637E-4</v>
      </c>
    </row>
    <row r="119" spans="1:9" x14ac:dyDescent="0.25">
      <c r="A119" s="172" t="s">
        <v>701</v>
      </c>
      <c r="B119" s="172" t="s">
        <v>562</v>
      </c>
      <c r="C119" s="173" t="s">
        <v>580</v>
      </c>
      <c r="D119" s="174">
        <v>0.19816360538534702</v>
      </c>
      <c r="E119" s="174">
        <v>0.24770450673168376</v>
      </c>
      <c r="F119" s="174">
        <v>0.34678630942435723</v>
      </c>
      <c r="G119" s="174">
        <v>8.9173622423406162E-3</v>
      </c>
      <c r="H119" s="174">
        <v>8.9173622423406162E-3</v>
      </c>
      <c r="I119" s="174">
        <v>1.628434227602637E-4</v>
      </c>
    </row>
    <row r="120" spans="1:9" x14ac:dyDescent="0.25">
      <c r="A120" s="172" t="s">
        <v>701</v>
      </c>
      <c r="B120" s="172" t="s">
        <v>567</v>
      </c>
      <c r="C120" s="173" t="s">
        <v>585</v>
      </c>
      <c r="D120" s="174">
        <v>3.3431180891905494E-3</v>
      </c>
      <c r="E120" s="174">
        <v>4.1788976114881873E-3</v>
      </c>
      <c r="F120" s="174">
        <v>5.8504566560834623E-3</v>
      </c>
      <c r="G120" s="174">
        <v>1.5044031401357475E-4</v>
      </c>
      <c r="H120" s="174">
        <v>1.5044031401357475E-4</v>
      </c>
      <c r="I120" s="174">
        <v>1.628434227602637E-4</v>
      </c>
    </row>
    <row r="121" spans="1:9" x14ac:dyDescent="0.25">
      <c r="A121" s="172" t="s">
        <v>701</v>
      </c>
      <c r="B121" s="172" t="s">
        <v>641</v>
      </c>
      <c r="C121" s="173" t="s">
        <v>642</v>
      </c>
      <c r="D121" s="174">
        <v>1.500091980626E-13</v>
      </c>
      <c r="E121" s="174">
        <v>1.8751149757824997E-13</v>
      </c>
      <c r="F121" s="174">
        <v>2.6251609660954999E-13</v>
      </c>
      <c r="G121" s="174">
        <v>6.7504139128169995E-15</v>
      </c>
      <c r="H121" s="174">
        <v>6.7504139128169995E-15</v>
      </c>
      <c r="I121" s="174">
        <v>1.628434227602637E-4</v>
      </c>
    </row>
    <row r="122" spans="1:9" x14ac:dyDescent="0.25">
      <c r="A122" s="172" t="s">
        <v>701</v>
      </c>
      <c r="B122" s="172" t="s">
        <v>570</v>
      </c>
      <c r="C122" s="173" t="s">
        <v>588</v>
      </c>
      <c r="D122" s="174">
        <v>0.87369532389223414</v>
      </c>
      <c r="E122" s="174">
        <v>1.0921191548652927</v>
      </c>
      <c r="F122" s="174">
        <v>1.5289668168114097</v>
      </c>
      <c r="G122" s="174">
        <v>3.9316289575150536E-2</v>
      </c>
      <c r="H122" s="174">
        <v>3.9316289575150536E-2</v>
      </c>
      <c r="I122" s="174">
        <v>1.628434227602637E-4</v>
      </c>
    </row>
    <row r="123" spans="1:9" x14ac:dyDescent="0.25">
      <c r="A123" s="172" t="s">
        <v>701</v>
      </c>
      <c r="B123" s="172" t="s">
        <v>647</v>
      </c>
      <c r="C123" s="173" t="s">
        <v>648</v>
      </c>
      <c r="D123" s="174">
        <v>0</v>
      </c>
      <c r="E123" s="174">
        <v>0</v>
      </c>
      <c r="F123" s="174">
        <v>0</v>
      </c>
      <c r="G123" s="174">
        <v>0</v>
      </c>
      <c r="H123" s="174">
        <v>0</v>
      </c>
      <c r="I123" s="174">
        <v>1.628434227602637E-4</v>
      </c>
    </row>
    <row r="124" spans="1:9" x14ac:dyDescent="0.25">
      <c r="A124" s="172" t="s">
        <v>701</v>
      </c>
      <c r="B124" s="172" t="s">
        <v>590</v>
      </c>
      <c r="C124" s="173" t="s">
        <v>649</v>
      </c>
      <c r="D124" s="174">
        <v>0.53635176711641297</v>
      </c>
      <c r="E124" s="174">
        <v>0.67043970889551618</v>
      </c>
      <c r="F124" s="174">
        <v>0.93861559245372272</v>
      </c>
      <c r="G124" s="174">
        <v>2.4135829520238582E-2</v>
      </c>
      <c r="H124" s="174">
        <v>2.4135829520238582E-2</v>
      </c>
      <c r="I124" s="174">
        <v>1.628434227602637E-4</v>
      </c>
    </row>
    <row r="125" spans="1:9" x14ac:dyDescent="0.25">
      <c r="A125" s="172" t="s">
        <v>703</v>
      </c>
      <c r="B125" s="172" t="s">
        <v>555</v>
      </c>
      <c r="C125" s="173" t="s">
        <v>574</v>
      </c>
      <c r="D125" s="174">
        <v>5.0633768962187006E-2</v>
      </c>
      <c r="E125" s="174">
        <v>6.3292211202733761E-2</v>
      </c>
      <c r="F125" s="174">
        <v>8.8609095683827258E-2</v>
      </c>
      <c r="G125" s="174">
        <v>6.3292211202733767E-4</v>
      </c>
      <c r="H125" s="174">
        <v>6.3292211202733767E-4</v>
      </c>
      <c r="I125" s="174">
        <v>1.628434227602637E-4</v>
      </c>
    </row>
    <row r="126" spans="1:9" x14ac:dyDescent="0.25">
      <c r="A126" s="172" t="s">
        <v>703</v>
      </c>
      <c r="B126" s="172" t="s">
        <v>637</v>
      </c>
      <c r="C126" s="173" t="s">
        <v>638</v>
      </c>
      <c r="D126" s="174">
        <v>4.8175767093413387E-16</v>
      </c>
      <c r="E126" s="174">
        <v>6.0219708866766741E-16</v>
      </c>
      <c r="F126" s="174">
        <v>8.4307592413473439E-16</v>
      </c>
      <c r="G126" s="174">
        <v>6.0219708866766746E-18</v>
      </c>
      <c r="H126" s="174">
        <v>6.0219708866766746E-18</v>
      </c>
      <c r="I126" s="174">
        <v>1.628434227602637E-4</v>
      </c>
    </row>
    <row r="127" spans="1:9" x14ac:dyDescent="0.25">
      <c r="A127" s="172" t="s">
        <v>703</v>
      </c>
      <c r="B127" s="172" t="s">
        <v>560</v>
      </c>
      <c r="C127" s="173" t="s">
        <v>578</v>
      </c>
      <c r="D127" s="174">
        <v>0.13402733854988799</v>
      </c>
      <c r="E127" s="174">
        <v>0.16753417318735997</v>
      </c>
      <c r="F127" s="174">
        <v>0.23454784246230398</v>
      </c>
      <c r="G127" s="174">
        <v>1.6753417318735998E-3</v>
      </c>
      <c r="H127" s="174">
        <v>1.6753417318735998E-3</v>
      </c>
      <c r="I127" s="174">
        <v>1.628434227602637E-4</v>
      </c>
    </row>
    <row r="128" spans="1:9" x14ac:dyDescent="0.25">
      <c r="A128" s="172" t="s">
        <v>703</v>
      </c>
      <c r="B128" s="172" t="s">
        <v>562</v>
      </c>
      <c r="C128" s="173" t="s">
        <v>580</v>
      </c>
      <c r="D128" s="174">
        <v>0.10488591361880001</v>
      </c>
      <c r="E128" s="174">
        <v>0.1311073920235</v>
      </c>
      <c r="F128" s="174">
        <v>0.1835503488329</v>
      </c>
      <c r="G128" s="174">
        <v>1.311073920235E-3</v>
      </c>
      <c r="H128" s="174">
        <v>1.311073920235E-3</v>
      </c>
      <c r="I128" s="174">
        <v>1.628434227602637E-4</v>
      </c>
    </row>
    <row r="129" spans="1:9" x14ac:dyDescent="0.25">
      <c r="A129" s="172" t="s">
        <v>703</v>
      </c>
      <c r="B129" s="172" t="s">
        <v>567</v>
      </c>
      <c r="C129" s="173" t="s">
        <v>585</v>
      </c>
      <c r="D129" s="174">
        <v>1.77465912126381E-3</v>
      </c>
      <c r="E129" s="174">
        <v>2.2183239015797626E-3</v>
      </c>
      <c r="F129" s="174">
        <v>3.1056534622116673E-3</v>
      </c>
      <c r="G129" s="174">
        <v>2.2183239015797623E-5</v>
      </c>
      <c r="H129" s="174">
        <v>2.2183239015797623E-5</v>
      </c>
      <c r="I129" s="174">
        <v>1.628434227602637E-4</v>
      </c>
    </row>
    <row r="130" spans="1:9" x14ac:dyDescent="0.25">
      <c r="A130" s="172" t="s">
        <v>703</v>
      </c>
      <c r="B130" s="172" t="s">
        <v>641</v>
      </c>
      <c r="C130" s="173" t="s">
        <v>642</v>
      </c>
      <c r="D130" s="174">
        <v>8.0215429774155598E-14</v>
      </c>
      <c r="E130" s="174">
        <v>1.002692872176945E-13</v>
      </c>
      <c r="F130" s="174">
        <v>1.4037700210477229E-13</v>
      </c>
      <c r="G130" s="174">
        <v>1.0026928721769449E-15</v>
      </c>
      <c r="H130" s="174">
        <v>1.0026928721769449E-15</v>
      </c>
      <c r="I130" s="174">
        <v>1.628434227602637E-4</v>
      </c>
    </row>
    <row r="131" spans="1:9" x14ac:dyDescent="0.25">
      <c r="A131" s="172" t="s">
        <v>703</v>
      </c>
      <c r="B131" s="172" t="s">
        <v>570</v>
      </c>
      <c r="C131" s="173" t="s">
        <v>588</v>
      </c>
      <c r="D131" s="174">
        <v>0.46278912965049795</v>
      </c>
      <c r="E131" s="174">
        <v>0.57848641206312246</v>
      </c>
      <c r="F131" s="174">
        <v>0.80988097688837146</v>
      </c>
      <c r="G131" s="174">
        <v>5.7848641206312244E-3</v>
      </c>
      <c r="H131" s="174">
        <v>5.7848641206312244E-3</v>
      </c>
      <c r="I131" s="174">
        <v>1.628434227602637E-4</v>
      </c>
    </row>
    <row r="132" spans="1:9" x14ac:dyDescent="0.25">
      <c r="A132" s="172" t="s">
        <v>703</v>
      </c>
      <c r="B132" s="172" t="s">
        <v>647</v>
      </c>
      <c r="C132" s="173" t="s">
        <v>648</v>
      </c>
      <c r="D132" s="174">
        <v>0</v>
      </c>
      <c r="E132" s="174">
        <v>0</v>
      </c>
      <c r="F132" s="174">
        <v>0</v>
      </c>
      <c r="G132" s="174">
        <v>0</v>
      </c>
      <c r="H132" s="174">
        <v>0</v>
      </c>
      <c r="I132" s="174">
        <v>1.628434227602637E-4</v>
      </c>
    </row>
    <row r="133" spans="1:9" x14ac:dyDescent="0.25">
      <c r="A133" s="172" t="s">
        <v>703</v>
      </c>
      <c r="B133" s="172" t="s">
        <v>590</v>
      </c>
      <c r="C133" s="173" t="s">
        <v>649</v>
      </c>
      <c r="D133" s="174">
        <v>0.28427872300426799</v>
      </c>
      <c r="E133" s="174">
        <v>0.35534840375533505</v>
      </c>
      <c r="F133" s="174">
        <v>0.49748776525746902</v>
      </c>
      <c r="G133" s="174">
        <v>3.5534840375533497E-3</v>
      </c>
      <c r="H133" s="174">
        <v>3.5534840375533497E-3</v>
      </c>
      <c r="I133" s="174">
        <v>1.628434227602637E-4</v>
      </c>
    </row>
    <row r="134" spans="1:9" x14ac:dyDescent="0.25">
      <c r="A134" s="172" t="s">
        <v>704</v>
      </c>
      <c r="B134" s="172" t="s">
        <v>555</v>
      </c>
      <c r="C134" s="173" t="s">
        <v>574</v>
      </c>
      <c r="D134" s="174">
        <v>3.3177387968560797E-2</v>
      </c>
      <c r="E134" s="174">
        <v>3.3177387968560797E-2</v>
      </c>
      <c r="F134" s="174">
        <v>3.3177387968560797E-2</v>
      </c>
      <c r="G134" s="174">
        <v>1.3270955187424317E-3</v>
      </c>
      <c r="H134" s="174">
        <v>1.3270955187424317E-3</v>
      </c>
      <c r="I134" s="174">
        <v>1.628434227602637E-4</v>
      </c>
    </row>
    <row r="135" spans="1:9" x14ac:dyDescent="0.25">
      <c r="A135" s="172" t="s">
        <v>704</v>
      </c>
      <c r="B135" s="172" t="s">
        <v>637</v>
      </c>
      <c r="C135" s="173" t="s">
        <v>638</v>
      </c>
      <c r="D135" s="174">
        <v>3.2018092069423595E-16</v>
      </c>
      <c r="E135" s="174">
        <v>3.2018092069423595E-16</v>
      </c>
      <c r="F135" s="174">
        <v>3.2018092069423595E-16</v>
      </c>
      <c r="G135" s="174">
        <v>1.2807236827769437E-17</v>
      </c>
      <c r="H135" s="174">
        <v>1.2807236827769437E-17</v>
      </c>
      <c r="I135" s="174">
        <v>1.628434227602637E-4</v>
      </c>
    </row>
    <row r="136" spans="1:9" x14ac:dyDescent="0.25">
      <c r="A136" s="172" t="s">
        <v>704</v>
      </c>
      <c r="B136" s="172" t="s">
        <v>560</v>
      </c>
      <c r="C136" s="173" t="s">
        <v>578</v>
      </c>
      <c r="D136" s="174">
        <v>8.7944070688571796E-2</v>
      </c>
      <c r="E136" s="174">
        <v>8.7944070688571796E-2</v>
      </c>
      <c r="F136" s="174">
        <v>8.7944070688571796E-2</v>
      </c>
      <c r="G136" s="174">
        <v>3.5177628275428717E-3</v>
      </c>
      <c r="H136" s="174">
        <v>3.5177628275428717E-3</v>
      </c>
      <c r="I136" s="174">
        <v>1.628434227602637E-4</v>
      </c>
    </row>
    <row r="137" spans="1:9" x14ac:dyDescent="0.25">
      <c r="A137" s="172" t="s">
        <v>704</v>
      </c>
      <c r="B137" s="172" t="s">
        <v>562</v>
      </c>
      <c r="C137" s="173" t="s">
        <v>580</v>
      </c>
      <c r="D137" s="174">
        <v>6.8702633420008694E-2</v>
      </c>
      <c r="E137" s="174">
        <v>6.8702633420008694E-2</v>
      </c>
      <c r="F137" s="174">
        <v>6.8702633420008694E-2</v>
      </c>
      <c r="G137" s="174">
        <v>2.7481053368003474E-3</v>
      </c>
      <c r="H137" s="174">
        <v>2.7481053368003474E-3</v>
      </c>
      <c r="I137" s="174">
        <v>1.628434227602637E-4</v>
      </c>
    </row>
    <row r="138" spans="1:9" x14ac:dyDescent="0.25">
      <c r="A138" s="172" t="s">
        <v>704</v>
      </c>
      <c r="B138" s="172" t="s">
        <v>567</v>
      </c>
      <c r="C138" s="173" t="s">
        <v>585</v>
      </c>
      <c r="D138" s="174">
        <v>1.16685688241704E-3</v>
      </c>
      <c r="E138" s="174">
        <v>1.16685688241704E-3</v>
      </c>
      <c r="F138" s="174">
        <v>1.16685688241704E-3</v>
      </c>
      <c r="G138" s="174">
        <v>4.6674275296681597E-5</v>
      </c>
      <c r="H138" s="174">
        <v>4.6674275296681597E-5</v>
      </c>
      <c r="I138" s="174">
        <v>1.628434227602637E-4</v>
      </c>
    </row>
    <row r="139" spans="1:9" x14ac:dyDescent="0.25">
      <c r="A139" s="172" t="s">
        <v>704</v>
      </c>
      <c r="B139" s="172" t="s">
        <v>641</v>
      </c>
      <c r="C139" s="173" t="s">
        <v>642</v>
      </c>
      <c r="D139" s="174">
        <v>5.3245238193582092E-14</v>
      </c>
      <c r="E139" s="174">
        <v>5.3245238193582092E-14</v>
      </c>
      <c r="F139" s="174">
        <v>5.3245238193582092E-14</v>
      </c>
      <c r="G139" s="174">
        <v>2.1298095277432838E-15</v>
      </c>
      <c r="H139" s="174">
        <v>2.1298095277432838E-15</v>
      </c>
      <c r="I139" s="174">
        <v>1.628434227602637E-4</v>
      </c>
    </row>
    <row r="140" spans="1:9" x14ac:dyDescent="0.25">
      <c r="A140" s="172" t="s">
        <v>704</v>
      </c>
      <c r="B140" s="172" t="s">
        <v>570</v>
      </c>
      <c r="C140" s="173" t="s">
        <v>588</v>
      </c>
      <c r="D140" s="174">
        <v>0.30343596298929199</v>
      </c>
      <c r="E140" s="174">
        <v>0.30343596298929199</v>
      </c>
      <c r="F140" s="174">
        <v>0.30343596298929199</v>
      </c>
      <c r="G140" s="174">
        <v>1.2137438519571679E-2</v>
      </c>
      <c r="H140" s="174">
        <v>1.2137438519571679E-2</v>
      </c>
      <c r="I140" s="174">
        <v>1.628434227602637E-4</v>
      </c>
    </row>
    <row r="141" spans="1:9" x14ac:dyDescent="0.25">
      <c r="A141" s="172" t="s">
        <v>704</v>
      </c>
      <c r="B141" s="172" t="s">
        <v>647</v>
      </c>
      <c r="C141" s="173" t="s">
        <v>648</v>
      </c>
      <c r="D141" s="174">
        <v>0</v>
      </c>
      <c r="E141" s="174">
        <v>0</v>
      </c>
      <c r="F141" s="174">
        <v>0</v>
      </c>
      <c r="G141" s="174">
        <v>0</v>
      </c>
      <c r="H141" s="174">
        <v>0</v>
      </c>
      <c r="I141" s="174">
        <v>1.628434227602637E-4</v>
      </c>
    </row>
    <row r="142" spans="1:9" x14ac:dyDescent="0.25">
      <c r="A142" s="172" t="s">
        <v>704</v>
      </c>
      <c r="B142" s="172" t="s">
        <v>590</v>
      </c>
      <c r="C142" s="173" t="s">
        <v>649</v>
      </c>
      <c r="D142" s="174">
        <v>0.186543534298965</v>
      </c>
      <c r="E142" s="174">
        <v>0.186543534298965</v>
      </c>
      <c r="F142" s="174">
        <v>0.186543534298965</v>
      </c>
      <c r="G142" s="174">
        <v>7.4617413719586002E-3</v>
      </c>
      <c r="H142" s="174">
        <v>7.4617413719586002E-3</v>
      </c>
      <c r="I142" s="174">
        <v>1.628434227602637E-4</v>
      </c>
    </row>
    <row r="143" spans="1:9" x14ac:dyDescent="0.25">
      <c r="A143" s="172" t="s">
        <v>705</v>
      </c>
      <c r="B143" s="172" t="s">
        <v>555</v>
      </c>
      <c r="C143" s="173" t="s">
        <v>574</v>
      </c>
      <c r="D143" s="174">
        <v>2.2206905918574504E-2</v>
      </c>
      <c r="E143" s="174">
        <v>2.2206905918574504E-2</v>
      </c>
      <c r="F143" s="174">
        <v>2.2206905918574504E-2</v>
      </c>
      <c r="G143" s="174">
        <v>1.33241435511447E-3</v>
      </c>
      <c r="H143" s="174">
        <v>1.33241435511447E-3</v>
      </c>
      <c r="I143" s="174">
        <v>1.628434227602637E-4</v>
      </c>
    </row>
    <row r="144" spans="1:9" x14ac:dyDescent="0.25">
      <c r="A144" s="172" t="s">
        <v>705</v>
      </c>
      <c r="B144" s="172" t="s">
        <v>637</v>
      </c>
      <c r="C144" s="173" t="s">
        <v>638</v>
      </c>
      <c r="D144" s="174">
        <v>2.1799833626673901E-16</v>
      </c>
      <c r="E144" s="174">
        <v>2.1799833626673901E-16</v>
      </c>
      <c r="F144" s="174">
        <v>2.1799833626673901E-16</v>
      </c>
      <c r="G144" s="174">
        <v>1.3079900176004341E-17</v>
      </c>
      <c r="H144" s="174">
        <v>1.3079900176004341E-17</v>
      </c>
      <c r="I144" s="174">
        <v>1.628434227602637E-4</v>
      </c>
    </row>
    <row r="145" spans="1:9" x14ac:dyDescent="0.25">
      <c r="A145" s="172" t="s">
        <v>705</v>
      </c>
      <c r="B145" s="172" t="s">
        <v>560</v>
      </c>
      <c r="C145" s="173" t="s">
        <v>578</v>
      </c>
      <c r="D145" s="174">
        <v>5.8964005942653108E-2</v>
      </c>
      <c r="E145" s="174">
        <v>5.8964005942653108E-2</v>
      </c>
      <c r="F145" s="174">
        <v>5.8964005942653108E-2</v>
      </c>
      <c r="G145" s="174">
        <v>3.5378403565591863E-3</v>
      </c>
      <c r="H145" s="174">
        <v>3.5378403565591863E-3</v>
      </c>
      <c r="I145" s="174">
        <v>1.628434227602637E-4</v>
      </c>
    </row>
    <row r="146" spans="1:9" x14ac:dyDescent="0.25">
      <c r="A146" s="172" t="s">
        <v>705</v>
      </c>
      <c r="B146" s="172" t="s">
        <v>562</v>
      </c>
      <c r="C146" s="173" t="s">
        <v>580</v>
      </c>
      <c r="D146" s="174">
        <v>4.5966785918137999E-2</v>
      </c>
      <c r="E146" s="174">
        <v>4.5966785918137999E-2</v>
      </c>
      <c r="F146" s="174">
        <v>4.5966785918137999E-2</v>
      </c>
      <c r="G146" s="174">
        <v>2.7580071550882801E-3</v>
      </c>
      <c r="H146" s="174">
        <v>2.7580071550882801E-3</v>
      </c>
      <c r="I146" s="174">
        <v>1.628434227602637E-4</v>
      </c>
    </row>
    <row r="147" spans="1:9" x14ac:dyDescent="0.25">
      <c r="A147" s="172" t="s">
        <v>705</v>
      </c>
      <c r="B147" s="172" t="s">
        <v>567</v>
      </c>
      <c r="C147" s="173" t="s">
        <v>585</v>
      </c>
      <c r="D147" s="174">
        <v>7.8427266268493397E-4</v>
      </c>
      <c r="E147" s="174">
        <v>7.8427266268493397E-4</v>
      </c>
      <c r="F147" s="174">
        <v>7.8427266268493397E-4</v>
      </c>
      <c r="G147" s="174">
        <v>4.7056359761096041E-5</v>
      </c>
      <c r="H147" s="174">
        <v>4.7056359761096041E-5</v>
      </c>
      <c r="I147" s="174">
        <v>1.628434227602637E-4</v>
      </c>
    </row>
    <row r="148" spans="1:9" x14ac:dyDescent="0.25">
      <c r="A148" s="172" t="s">
        <v>705</v>
      </c>
      <c r="B148" s="172" t="s">
        <v>641</v>
      </c>
      <c r="C148" s="173" t="s">
        <v>642</v>
      </c>
      <c r="D148" s="174">
        <v>3.6197999675095399E-14</v>
      </c>
      <c r="E148" s="174">
        <v>3.6197999675095399E-14</v>
      </c>
      <c r="F148" s="174">
        <v>3.6197999675095399E-14</v>
      </c>
      <c r="G148" s="174">
        <v>2.1718799805057242E-15</v>
      </c>
      <c r="H148" s="174">
        <v>2.1718799805057242E-15</v>
      </c>
      <c r="I148" s="174">
        <v>1.628434227602637E-4</v>
      </c>
    </row>
    <row r="149" spans="1:9" x14ac:dyDescent="0.25">
      <c r="A149" s="172" t="s">
        <v>705</v>
      </c>
      <c r="B149" s="172" t="s">
        <v>570</v>
      </c>
      <c r="C149" s="173" t="s">
        <v>588</v>
      </c>
      <c r="D149" s="174">
        <v>0.20325996824717402</v>
      </c>
      <c r="E149" s="174">
        <v>0.20325996824717402</v>
      </c>
      <c r="F149" s="174">
        <v>0.20325996824717402</v>
      </c>
      <c r="G149" s="174">
        <v>1.2195598094830441E-2</v>
      </c>
      <c r="H149" s="174">
        <v>1.2195598094830441E-2</v>
      </c>
      <c r="I149" s="174">
        <v>1.628434227602637E-4</v>
      </c>
    </row>
    <row r="150" spans="1:9" x14ac:dyDescent="0.25">
      <c r="A150" s="172" t="s">
        <v>705</v>
      </c>
      <c r="B150" s="172" t="s">
        <v>647</v>
      </c>
      <c r="C150" s="173" t="s">
        <v>648</v>
      </c>
      <c r="D150" s="174">
        <v>0</v>
      </c>
      <c r="E150" s="174">
        <v>0</v>
      </c>
      <c r="F150" s="174">
        <v>0</v>
      </c>
      <c r="G150" s="174">
        <v>0</v>
      </c>
      <c r="H150" s="174">
        <v>0</v>
      </c>
      <c r="I150" s="174">
        <v>1.628434227602637E-4</v>
      </c>
    </row>
    <row r="151" spans="1:9" x14ac:dyDescent="0.25">
      <c r="A151" s="172" t="s">
        <v>705</v>
      </c>
      <c r="B151" s="172" t="s">
        <v>590</v>
      </c>
      <c r="C151" s="173" t="s">
        <v>649</v>
      </c>
      <c r="D151" s="174">
        <v>0.125080011348704</v>
      </c>
      <c r="E151" s="174">
        <v>0.125080011348704</v>
      </c>
      <c r="F151" s="174">
        <v>0.125080011348704</v>
      </c>
      <c r="G151" s="174">
        <v>7.5048006809222394E-3</v>
      </c>
      <c r="H151" s="174">
        <v>7.5048006809222394E-3</v>
      </c>
      <c r="I151" s="174">
        <v>1.628434227602637E-4</v>
      </c>
    </row>
    <row r="152" spans="1:9" x14ac:dyDescent="0.25">
      <c r="A152" s="172" t="s">
        <v>679</v>
      </c>
      <c r="B152" s="172" t="s">
        <v>792</v>
      </c>
      <c r="C152" s="173" t="s">
        <v>823</v>
      </c>
      <c r="D152" s="174">
        <v>0</v>
      </c>
      <c r="E152" s="174">
        <v>0</v>
      </c>
      <c r="F152" s="174">
        <v>0</v>
      </c>
      <c r="G152" s="174">
        <v>0</v>
      </c>
      <c r="H152" s="174">
        <v>0</v>
      </c>
      <c r="I152" s="174">
        <v>1.628434227602637E-4</v>
      </c>
    </row>
    <row r="153" spans="1:9" x14ac:dyDescent="0.25">
      <c r="A153" s="172" t="s">
        <v>679</v>
      </c>
      <c r="B153" s="172" t="s">
        <v>604</v>
      </c>
      <c r="C153" s="173" t="s">
        <v>605</v>
      </c>
      <c r="D153" s="174">
        <v>9.0352399999999983E-9</v>
      </c>
      <c r="E153" s="174">
        <v>1.2064E-7</v>
      </c>
      <c r="F153" s="174">
        <v>1.6936E-7</v>
      </c>
      <c r="G153" s="174">
        <v>4.6399999999999995E-10</v>
      </c>
      <c r="H153" s="174">
        <v>4.6399999999999995E-10</v>
      </c>
      <c r="I153" s="174">
        <v>1.628434227602637E-4</v>
      </c>
    </row>
    <row r="154" spans="1:9" x14ac:dyDescent="0.25">
      <c r="A154" s="172" t="s">
        <v>679</v>
      </c>
      <c r="B154" s="172" t="s">
        <v>606</v>
      </c>
      <c r="C154" s="173" t="s">
        <v>607</v>
      </c>
      <c r="D154" s="174">
        <v>8.9573499999999995E-9</v>
      </c>
      <c r="E154" s="174">
        <v>1.1959999999999999E-7</v>
      </c>
      <c r="F154" s="174">
        <v>1.6789999999999999E-7</v>
      </c>
      <c r="G154" s="174">
        <v>4.6000000000000001E-10</v>
      </c>
      <c r="H154" s="174">
        <v>4.6000000000000001E-10</v>
      </c>
      <c r="I154" s="174">
        <v>1.628434227602637E-4</v>
      </c>
    </row>
    <row r="155" spans="1:9" x14ac:dyDescent="0.25">
      <c r="A155" s="172" t="s">
        <v>679</v>
      </c>
      <c r="B155" s="172" t="s">
        <v>608</v>
      </c>
      <c r="C155" s="173" t="s">
        <v>609</v>
      </c>
      <c r="D155" s="174">
        <v>3.2558019999999999E-8</v>
      </c>
      <c r="E155" s="174">
        <v>4.3471999999999996E-7</v>
      </c>
      <c r="F155" s="174">
        <v>6.1028000000000009E-7</v>
      </c>
      <c r="G155" s="174">
        <v>1.672E-9</v>
      </c>
      <c r="H155" s="174">
        <v>1.672E-9</v>
      </c>
      <c r="I155" s="174">
        <v>1.628434227602637E-4</v>
      </c>
    </row>
    <row r="156" spans="1:9" x14ac:dyDescent="0.25">
      <c r="A156" s="172" t="s">
        <v>679</v>
      </c>
      <c r="B156" s="172" t="s">
        <v>610</v>
      </c>
      <c r="C156" s="173" t="s">
        <v>611</v>
      </c>
      <c r="D156" s="174">
        <v>1.199506E-8</v>
      </c>
      <c r="E156" s="174">
        <v>1.6016E-7</v>
      </c>
      <c r="F156" s="174">
        <v>2.2483999999999999E-7</v>
      </c>
      <c r="G156" s="174">
        <v>6.1600000000000004E-10</v>
      </c>
      <c r="H156" s="174">
        <v>6.1600000000000004E-10</v>
      </c>
      <c r="I156" s="174">
        <v>1.628434227602637E-4</v>
      </c>
    </row>
    <row r="157" spans="1:9" x14ac:dyDescent="0.25">
      <c r="A157" s="172" t="s">
        <v>679</v>
      </c>
      <c r="B157" s="172" t="s">
        <v>612</v>
      </c>
      <c r="C157" s="173" t="s">
        <v>613</v>
      </c>
      <c r="D157" s="174">
        <v>2.0562960000000003E-7</v>
      </c>
      <c r="E157" s="174">
        <v>2.7456E-6</v>
      </c>
      <c r="F157" s="174">
        <v>3.8543999999999999E-6</v>
      </c>
      <c r="G157" s="174">
        <v>1.056E-8</v>
      </c>
      <c r="H157" s="174">
        <v>1.056E-8</v>
      </c>
      <c r="I157" s="174">
        <v>1.628434227602637E-4</v>
      </c>
    </row>
    <row r="158" spans="1:9" x14ac:dyDescent="0.25">
      <c r="A158" s="172" t="s">
        <v>679</v>
      </c>
      <c r="B158" s="172" t="s">
        <v>614</v>
      </c>
      <c r="C158" s="173" t="s">
        <v>615</v>
      </c>
      <c r="D158" s="174">
        <v>2.3055440000000001E-7</v>
      </c>
      <c r="E158" s="174">
        <v>3.0784E-6</v>
      </c>
      <c r="F158" s="174">
        <v>4.3216000000000003E-6</v>
      </c>
      <c r="G158" s="174">
        <v>1.184E-8</v>
      </c>
      <c r="H158" s="174">
        <v>1.184E-8</v>
      </c>
      <c r="I158" s="174">
        <v>1.628434227602637E-4</v>
      </c>
    </row>
    <row r="159" spans="1:9" x14ac:dyDescent="0.25">
      <c r="A159" s="172" t="s">
        <v>679</v>
      </c>
      <c r="B159" s="172" t="s">
        <v>616</v>
      </c>
      <c r="C159" s="173" t="s">
        <v>617</v>
      </c>
      <c r="D159" s="174">
        <v>1.2851850000000002E-8</v>
      </c>
      <c r="E159" s="174">
        <v>1.716E-7</v>
      </c>
      <c r="F159" s="174">
        <v>2.4089999999999999E-7</v>
      </c>
      <c r="G159" s="174">
        <v>6.6E-10</v>
      </c>
      <c r="H159" s="174">
        <v>6.6E-10</v>
      </c>
      <c r="I159" s="174">
        <v>1.628434227602637E-4</v>
      </c>
    </row>
    <row r="160" spans="1:9" x14ac:dyDescent="0.25">
      <c r="A160" s="172" t="s">
        <v>679</v>
      </c>
      <c r="B160" s="172" t="s">
        <v>793</v>
      </c>
      <c r="C160" s="173" t="s">
        <v>824</v>
      </c>
      <c r="D160" s="174">
        <v>0</v>
      </c>
      <c r="E160" s="174">
        <v>0</v>
      </c>
      <c r="F160" s="174">
        <v>0</v>
      </c>
      <c r="G160" s="174">
        <v>0</v>
      </c>
      <c r="H160" s="174">
        <v>0</v>
      </c>
      <c r="I160" s="174">
        <v>1.628434227602637E-4</v>
      </c>
    </row>
    <row r="161" spans="1:9" x14ac:dyDescent="0.25">
      <c r="A161" s="172" t="s">
        <v>679</v>
      </c>
      <c r="B161" s="172" t="s">
        <v>618</v>
      </c>
      <c r="C161" s="173" t="s">
        <v>619</v>
      </c>
      <c r="D161" s="174">
        <v>2.0329289999999999E-8</v>
      </c>
      <c r="E161" s="174">
        <v>2.7143999999999995E-7</v>
      </c>
      <c r="F161" s="174">
        <v>3.8105999999999995E-7</v>
      </c>
      <c r="G161" s="174">
        <v>1.0439999999999999E-9</v>
      </c>
      <c r="H161" s="174">
        <v>1.0439999999999999E-9</v>
      </c>
      <c r="I161" s="174">
        <v>1.628434227602637E-4</v>
      </c>
    </row>
    <row r="162" spans="1:9" x14ac:dyDescent="0.25">
      <c r="A162" s="172" t="s">
        <v>679</v>
      </c>
      <c r="B162" s="172" t="s">
        <v>620</v>
      </c>
      <c r="C162" s="173" t="s">
        <v>621</v>
      </c>
      <c r="D162" s="174">
        <v>1.3552859999999999E-8</v>
      </c>
      <c r="E162" s="174">
        <v>1.8096E-7</v>
      </c>
      <c r="F162" s="174">
        <v>2.5403999999999996E-7</v>
      </c>
      <c r="G162" s="174">
        <v>6.9599999999999997E-10</v>
      </c>
      <c r="H162" s="174">
        <v>6.9599999999999997E-10</v>
      </c>
      <c r="I162" s="174">
        <v>1.628434227602637E-4</v>
      </c>
    </row>
    <row r="163" spans="1:9" x14ac:dyDescent="0.25">
      <c r="A163" s="172" t="s">
        <v>679</v>
      </c>
      <c r="B163" s="172" t="s">
        <v>622</v>
      </c>
      <c r="C163" s="173" t="s">
        <v>623</v>
      </c>
      <c r="D163" s="174">
        <v>1.3552859999999999E-8</v>
      </c>
      <c r="E163" s="174">
        <v>1.8096E-7</v>
      </c>
      <c r="F163" s="174">
        <v>2.5403999999999996E-7</v>
      </c>
      <c r="G163" s="174">
        <v>6.9599999999999997E-10</v>
      </c>
      <c r="H163" s="174">
        <v>6.9599999999999997E-10</v>
      </c>
      <c r="I163" s="174">
        <v>1.628434227602637E-4</v>
      </c>
    </row>
    <row r="164" spans="1:9" x14ac:dyDescent="0.25">
      <c r="A164" s="172" t="s">
        <v>679</v>
      </c>
      <c r="B164" s="172" t="s">
        <v>624</v>
      </c>
      <c r="C164" s="173" t="s">
        <v>625</v>
      </c>
      <c r="D164" s="174">
        <v>1.456543E-8</v>
      </c>
      <c r="E164" s="174">
        <v>1.9448000000000001E-7</v>
      </c>
      <c r="F164" s="174">
        <v>2.7301999999999999E-7</v>
      </c>
      <c r="G164" s="174">
        <v>7.48E-10</v>
      </c>
      <c r="H164" s="174">
        <v>7.48E-10</v>
      </c>
      <c r="I164" s="174">
        <v>1.628434227602637E-4</v>
      </c>
    </row>
    <row r="165" spans="1:9" x14ac:dyDescent="0.25">
      <c r="A165" s="172" t="s">
        <v>679</v>
      </c>
      <c r="B165" s="172" t="s">
        <v>626</v>
      </c>
      <c r="C165" s="173" t="s">
        <v>654</v>
      </c>
      <c r="D165" s="174">
        <v>2.2510210000000003E-9</v>
      </c>
      <c r="E165" s="174">
        <v>3.0056000000000001E-8</v>
      </c>
      <c r="F165" s="174">
        <v>4.2193999999999994E-8</v>
      </c>
      <c r="G165" s="174">
        <v>1.1559999999999999E-10</v>
      </c>
      <c r="H165" s="174">
        <v>1.1559999999999999E-10</v>
      </c>
      <c r="I165" s="174">
        <v>1.628434227602637E-4</v>
      </c>
    </row>
    <row r="166" spans="1:9" x14ac:dyDescent="0.25">
      <c r="A166" s="172" t="s">
        <v>679</v>
      </c>
      <c r="B166" s="172" t="s">
        <v>627</v>
      </c>
      <c r="C166" s="173" t="s">
        <v>628</v>
      </c>
      <c r="D166" s="174">
        <v>3.1623339999999994E-8</v>
      </c>
      <c r="E166" s="174">
        <v>4.2223999999999995E-7</v>
      </c>
      <c r="F166" s="174">
        <v>5.9275999999999992E-7</v>
      </c>
      <c r="G166" s="174">
        <v>1.6239999999999998E-9</v>
      </c>
      <c r="H166" s="174">
        <v>1.6239999999999998E-9</v>
      </c>
      <c r="I166" s="174">
        <v>1.628434227602637E-4</v>
      </c>
    </row>
    <row r="167" spans="1:9" x14ac:dyDescent="0.25">
      <c r="A167" s="172" t="s">
        <v>679</v>
      </c>
      <c r="B167" s="172" t="s">
        <v>794</v>
      </c>
      <c r="C167" s="173" t="s">
        <v>825</v>
      </c>
      <c r="D167" s="174">
        <v>0</v>
      </c>
      <c r="E167" s="174">
        <v>0</v>
      </c>
      <c r="F167" s="174">
        <v>0</v>
      </c>
      <c r="G167" s="174">
        <v>0</v>
      </c>
      <c r="H167" s="174">
        <v>0</v>
      </c>
      <c r="I167" s="174">
        <v>1.628434227602637E-4</v>
      </c>
    </row>
    <row r="168" spans="1:9" x14ac:dyDescent="0.25">
      <c r="A168" s="172" t="s">
        <v>679</v>
      </c>
      <c r="B168" s="172" t="s">
        <v>629</v>
      </c>
      <c r="C168" s="173" t="s">
        <v>630</v>
      </c>
      <c r="D168" s="174">
        <v>1.0670930000000001E-8</v>
      </c>
      <c r="E168" s="174">
        <v>1.4248000000000002E-7</v>
      </c>
      <c r="F168" s="174">
        <v>2.0001999999999999E-7</v>
      </c>
      <c r="G168" s="174">
        <v>5.4799999999999997E-10</v>
      </c>
      <c r="H168" s="174">
        <v>5.4799999999999997E-10</v>
      </c>
      <c r="I168" s="174">
        <v>1.628434227602637E-4</v>
      </c>
    </row>
    <row r="169" spans="1:9" x14ac:dyDescent="0.25">
      <c r="A169" s="172" t="s">
        <v>679</v>
      </c>
      <c r="B169" s="172" t="s">
        <v>655</v>
      </c>
      <c r="C169" s="173" t="s">
        <v>656</v>
      </c>
      <c r="D169" s="174">
        <v>1.8070480000000001E-6</v>
      </c>
      <c r="E169" s="174">
        <v>2.4128E-5</v>
      </c>
      <c r="F169" s="174">
        <v>3.3871999999999997E-5</v>
      </c>
      <c r="G169" s="174">
        <v>9.280000000000001E-8</v>
      </c>
      <c r="H169" s="174">
        <v>9.280000000000001E-8</v>
      </c>
      <c r="I169" s="174">
        <v>1.628434227602637E-4</v>
      </c>
    </row>
    <row r="170" spans="1:9" x14ac:dyDescent="0.25">
      <c r="A170" s="172" t="s">
        <v>679</v>
      </c>
      <c r="B170" s="172" t="s">
        <v>657</v>
      </c>
      <c r="C170" s="173" t="s">
        <v>658</v>
      </c>
      <c r="D170" s="174">
        <v>1.3630749999999999E-6</v>
      </c>
      <c r="E170" s="174">
        <v>1.8200000000000002E-5</v>
      </c>
      <c r="F170" s="174">
        <v>2.5550000000000001E-5</v>
      </c>
      <c r="G170" s="174">
        <v>6.9999999999999992E-8</v>
      </c>
      <c r="H170" s="174">
        <v>6.9999999999999992E-8</v>
      </c>
      <c r="I170" s="174">
        <v>1.628434227602637E-4</v>
      </c>
    </row>
    <row r="171" spans="1:9" x14ac:dyDescent="0.25">
      <c r="A171" s="172" t="s">
        <v>679</v>
      </c>
      <c r="B171" s="172" t="s">
        <v>795</v>
      </c>
      <c r="C171" s="173" t="s">
        <v>826</v>
      </c>
      <c r="D171" s="174">
        <v>0</v>
      </c>
      <c r="E171" s="174">
        <v>0</v>
      </c>
      <c r="F171" s="174">
        <v>0</v>
      </c>
      <c r="G171" s="174">
        <v>0</v>
      </c>
      <c r="H171" s="174">
        <v>0</v>
      </c>
      <c r="I171" s="174">
        <v>1.628434227602637E-4</v>
      </c>
    </row>
    <row r="172" spans="1:9" x14ac:dyDescent="0.25">
      <c r="A172" s="172" t="s">
        <v>679</v>
      </c>
      <c r="B172" s="172" t="s">
        <v>796</v>
      </c>
      <c r="C172" s="173" t="s">
        <v>827</v>
      </c>
      <c r="D172" s="174">
        <v>0</v>
      </c>
      <c r="E172" s="174">
        <v>0</v>
      </c>
      <c r="F172" s="174">
        <v>0</v>
      </c>
      <c r="G172" s="174">
        <v>0</v>
      </c>
      <c r="H172" s="174">
        <v>0</v>
      </c>
      <c r="I172" s="174">
        <v>1.628434227602637E-4</v>
      </c>
    </row>
    <row r="173" spans="1:9" x14ac:dyDescent="0.25">
      <c r="A173" s="172" t="s">
        <v>679</v>
      </c>
      <c r="B173" s="172" t="s">
        <v>633</v>
      </c>
      <c r="C173" s="173" t="s">
        <v>634</v>
      </c>
      <c r="D173" s="174">
        <v>1.8615709999999999E-6</v>
      </c>
      <c r="E173" s="174">
        <v>2.4856000000000001E-5</v>
      </c>
      <c r="F173" s="174">
        <v>3.4894000000000002E-5</v>
      </c>
      <c r="G173" s="174">
        <v>9.5600000000000009E-8</v>
      </c>
      <c r="H173" s="174">
        <v>9.5600000000000009E-8</v>
      </c>
      <c r="I173" s="174">
        <v>1.628434227602637E-4</v>
      </c>
    </row>
    <row r="174" spans="1:9" x14ac:dyDescent="0.25">
      <c r="A174" s="172" t="s">
        <v>679</v>
      </c>
      <c r="B174" s="172" t="s">
        <v>635</v>
      </c>
      <c r="C174" s="173" t="s">
        <v>636</v>
      </c>
      <c r="D174" s="174">
        <v>5.0862170000000004E-6</v>
      </c>
      <c r="E174" s="174">
        <v>6.7911999999999996E-5</v>
      </c>
      <c r="F174" s="174">
        <v>9.5338000000000001E-5</v>
      </c>
      <c r="G174" s="174">
        <v>2.6119999999999998E-7</v>
      </c>
      <c r="H174" s="174">
        <v>2.6119999999999998E-7</v>
      </c>
      <c r="I174" s="174">
        <v>1.628434227602637E-4</v>
      </c>
    </row>
    <row r="175" spans="1:9" x14ac:dyDescent="0.25">
      <c r="A175" s="172" t="s">
        <v>679</v>
      </c>
      <c r="B175" s="172" t="s">
        <v>659</v>
      </c>
      <c r="C175" s="173" t="s">
        <v>660</v>
      </c>
      <c r="D175" s="174">
        <v>9.8141400000000009E-6</v>
      </c>
      <c r="E175" s="174">
        <v>1.3103999999999999E-4</v>
      </c>
      <c r="F175" s="174">
        <v>1.8396000000000002E-4</v>
      </c>
      <c r="G175" s="174">
        <v>5.0399999999999996E-7</v>
      </c>
      <c r="H175" s="174">
        <v>5.0399999999999996E-7</v>
      </c>
      <c r="I175" s="174">
        <v>1.628434227602637E-4</v>
      </c>
    </row>
    <row r="176" spans="1:9" x14ac:dyDescent="0.25">
      <c r="A176" s="172" t="s">
        <v>679</v>
      </c>
      <c r="B176" s="172" t="s">
        <v>637</v>
      </c>
      <c r="C176" s="173" t="s">
        <v>638</v>
      </c>
      <c r="D176" s="174">
        <v>4.4630969999999998E-5</v>
      </c>
      <c r="E176" s="174">
        <v>5.9592E-4</v>
      </c>
      <c r="F176" s="174">
        <v>8.3657999999999996E-4</v>
      </c>
      <c r="G176" s="174">
        <v>2.2920000000000002E-6</v>
      </c>
      <c r="H176" s="174">
        <v>2.2920000000000002E-6</v>
      </c>
      <c r="I176" s="174">
        <v>1.628434227602637E-4</v>
      </c>
    </row>
    <row r="177" spans="1:9" x14ac:dyDescent="0.25">
      <c r="A177" s="172" t="s">
        <v>679</v>
      </c>
      <c r="B177" s="172" t="s">
        <v>639</v>
      </c>
      <c r="C177" s="173" t="s">
        <v>640</v>
      </c>
      <c r="D177" s="174">
        <v>1.9472499999999999E-6</v>
      </c>
      <c r="E177" s="174">
        <v>2.5999999999999998E-5</v>
      </c>
      <c r="F177" s="174">
        <v>3.65E-5</v>
      </c>
      <c r="G177" s="174">
        <v>9.9999999999999995E-8</v>
      </c>
      <c r="H177" s="174">
        <v>9.9999999999999995E-8</v>
      </c>
      <c r="I177" s="174">
        <v>1.628434227602637E-4</v>
      </c>
    </row>
    <row r="178" spans="1:9" x14ac:dyDescent="0.25">
      <c r="A178" s="172" t="s">
        <v>679</v>
      </c>
      <c r="B178" s="172" t="s">
        <v>641</v>
      </c>
      <c r="C178" s="173" t="s">
        <v>642</v>
      </c>
      <c r="D178" s="174">
        <v>3.411582E-6</v>
      </c>
      <c r="E178" s="174">
        <v>4.5551999999999993E-5</v>
      </c>
      <c r="F178" s="174">
        <v>6.3947999999999992E-5</v>
      </c>
      <c r="G178" s="174">
        <v>1.7520000000000001E-7</v>
      </c>
      <c r="H178" s="174">
        <v>1.7520000000000001E-7</v>
      </c>
      <c r="I178" s="174">
        <v>1.628434227602637E-4</v>
      </c>
    </row>
    <row r="179" spans="1:9" x14ac:dyDescent="0.25">
      <c r="A179" s="172" t="s">
        <v>679</v>
      </c>
      <c r="B179" s="172" t="s">
        <v>797</v>
      </c>
      <c r="C179" s="173" t="s">
        <v>828</v>
      </c>
      <c r="D179" s="174">
        <v>0</v>
      </c>
      <c r="E179" s="174">
        <v>0</v>
      </c>
      <c r="F179" s="174">
        <v>0</v>
      </c>
      <c r="G179" s="174">
        <v>0</v>
      </c>
      <c r="H179" s="174">
        <v>0</v>
      </c>
      <c r="I179" s="174">
        <v>1.628434227602637E-4</v>
      </c>
    </row>
    <row r="180" spans="1:9" x14ac:dyDescent="0.25">
      <c r="A180" s="172" t="s">
        <v>679</v>
      </c>
      <c r="B180" s="172" t="s">
        <v>643</v>
      </c>
      <c r="C180" s="173" t="s">
        <v>644</v>
      </c>
      <c r="D180" s="174">
        <v>2.165342E-5</v>
      </c>
      <c r="E180" s="174">
        <v>2.8911999999999997E-4</v>
      </c>
      <c r="F180" s="174">
        <v>4.0588000000000001E-4</v>
      </c>
      <c r="G180" s="174">
        <v>1.1119999999999999E-6</v>
      </c>
      <c r="H180" s="174">
        <v>1.1119999999999999E-6</v>
      </c>
      <c r="I180" s="174">
        <v>1.628434227602637E-4</v>
      </c>
    </row>
    <row r="181" spans="1:9" x14ac:dyDescent="0.25">
      <c r="A181" s="172" t="s">
        <v>679</v>
      </c>
      <c r="B181" s="172" t="s">
        <v>661</v>
      </c>
      <c r="C181" s="173" t="s">
        <v>662</v>
      </c>
      <c r="D181" s="174">
        <v>2.9598200000000001E-6</v>
      </c>
      <c r="E181" s="174">
        <v>3.9520000000000001E-5</v>
      </c>
      <c r="F181" s="174">
        <v>5.5480000000000004E-5</v>
      </c>
      <c r="G181" s="174">
        <v>1.5200000000000001E-7</v>
      </c>
      <c r="H181" s="174">
        <v>1.5200000000000001E-7</v>
      </c>
      <c r="I181" s="174">
        <v>1.628434227602637E-4</v>
      </c>
    </row>
    <row r="182" spans="1:9" x14ac:dyDescent="0.25">
      <c r="A182" s="172" t="s">
        <v>679</v>
      </c>
      <c r="B182" s="172" t="s">
        <v>645</v>
      </c>
      <c r="C182" s="173" t="s">
        <v>646</v>
      </c>
      <c r="D182" s="174">
        <v>6.4960260000000004E-6</v>
      </c>
      <c r="E182" s="174">
        <v>8.6735999999999991E-5</v>
      </c>
      <c r="F182" s="174">
        <v>1.2176399999999999E-4</v>
      </c>
      <c r="G182" s="174">
        <v>3.3359999999999997E-7</v>
      </c>
      <c r="H182" s="174">
        <v>3.3359999999999997E-7</v>
      </c>
      <c r="I182" s="174">
        <v>1.628434227602637E-4</v>
      </c>
    </row>
    <row r="183" spans="1:9" x14ac:dyDescent="0.25">
      <c r="A183" s="172" t="s">
        <v>679</v>
      </c>
      <c r="B183" s="172" t="s">
        <v>663</v>
      </c>
      <c r="C183" s="173" t="s">
        <v>664</v>
      </c>
      <c r="D183" s="174">
        <v>2.6872050000000003E-5</v>
      </c>
      <c r="E183" s="174">
        <v>3.5879999999999999E-4</v>
      </c>
      <c r="F183" s="174">
        <v>5.0370000000000005E-4</v>
      </c>
      <c r="G183" s="174">
        <v>1.3799999999999999E-6</v>
      </c>
      <c r="H183" s="174">
        <v>1.3799999999999999E-6</v>
      </c>
      <c r="I183" s="174">
        <v>1.628434227602637E-4</v>
      </c>
    </row>
    <row r="184" spans="1:9" x14ac:dyDescent="0.25">
      <c r="A184" s="172" t="s">
        <v>679</v>
      </c>
      <c r="B184" s="172" t="s">
        <v>798</v>
      </c>
      <c r="C184" s="173" t="s">
        <v>829</v>
      </c>
      <c r="D184" s="174">
        <v>0</v>
      </c>
      <c r="E184" s="174">
        <v>0</v>
      </c>
      <c r="F184" s="174">
        <v>0</v>
      </c>
      <c r="G184" s="174">
        <v>0</v>
      </c>
      <c r="H184" s="174">
        <v>0</v>
      </c>
      <c r="I184" s="174">
        <v>1.628434227602637E-4</v>
      </c>
    </row>
    <row r="185" spans="1:9" x14ac:dyDescent="0.25">
      <c r="A185" s="172" t="s">
        <v>679</v>
      </c>
      <c r="B185" s="172" t="s">
        <v>665</v>
      </c>
      <c r="C185" s="173" t="s">
        <v>666</v>
      </c>
      <c r="D185" s="174">
        <v>3.1155999999999998E-5</v>
      </c>
      <c r="E185" s="174">
        <v>4.1599999999999997E-4</v>
      </c>
      <c r="F185" s="174">
        <v>5.8399999999999999E-4</v>
      </c>
      <c r="G185" s="174">
        <v>1.5999999999999999E-6</v>
      </c>
      <c r="H185" s="174">
        <v>1.5999999999999999E-6</v>
      </c>
      <c r="I185" s="174">
        <v>1.628434227602637E-4</v>
      </c>
    </row>
    <row r="186" spans="1:9" x14ac:dyDescent="0.25">
      <c r="A186" s="172" t="s">
        <v>679</v>
      </c>
      <c r="B186" s="172" t="s">
        <v>667</v>
      </c>
      <c r="C186" s="173" t="s">
        <v>668</v>
      </c>
      <c r="D186" s="174">
        <v>1.6980019999999998E-5</v>
      </c>
      <c r="E186" s="174">
        <v>2.2671999999999997E-4</v>
      </c>
      <c r="F186" s="174">
        <v>3.1828E-4</v>
      </c>
      <c r="G186" s="174">
        <v>8.7199999999999997E-7</v>
      </c>
      <c r="H186" s="174">
        <v>8.7199999999999997E-7</v>
      </c>
      <c r="I186" s="174">
        <v>1.628434227602637E-4</v>
      </c>
    </row>
    <row r="187" spans="1:9" x14ac:dyDescent="0.25">
      <c r="A187" s="172" t="s">
        <v>679</v>
      </c>
      <c r="B187" s="172" t="s">
        <v>799</v>
      </c>
      <c r="C187" s="173" t="s">
        <v>830</v>
      </c>
      <c r="D187" s="174">
        <v>0</v>
      </c>
      <c r="E187" s="174">
        <v>0</v>
      </c>
      <c r="F187" s="174">
        <v>0</v>
      </c>
      <c r="G187" s="174">
        <v>0</v>
      </c>
      <c r="H187" s="174">
        <v>0</v>
      </c>
      <c r="I187" s="174">
        <v>1.628434227602637E-4</v>
      </c>
    </row>
    <row r="188" spans="1:9" x14ac:dyDescent="0.25">
      <c r="A188" s="172" t="s">
        <v>679</v>
      </c>
      <c r="B188" s="172" t="s">
        <v>800</v>
      </c>
      <c r="C188" s="173" t="s">
        <v>831</v>
      </c>
      <c r="D188" s="174">
        <v>0</v>
      </c>
      <c r="E188" s="174">
        <v>0</v>
      </c>
      <c r="F188" s="174">
        <v>0</v>
      </c>
      <c r="G188" s="174">
        <v>0</v>
      </c>
      <c r="H188" s="174">
        <v>0</v>
      </c>
      <c r="I188" s="174">
        <v>1.628434227602637E-4</v>
      </c>
    </row>
    <row r="189" spans="1:9" x14ac:dyDescent="0.25">
      <c r="A189" s="172" t="s">
        <v>679</v>
      </c>
      <c r="B189" s="172" t="s">
        <v>669</v>
      </c>
      <c r="C189" s="173" t="s">
        <v>670</v>
      </c>
      <c r="D189" s="174">
        <v>2.8196179999999998E-7</v>
      </c>
      <c r="E189" s="174">
        <v>3.7647999999999999E-6</v>
      </c>
      <c r="F189" s="174">
        <v>5.2852000000000007E-6</v>
      </c>
      <c r="G189" s="174">
        <v>1.448E-8</v>
      </c>
      <c r="H189" s="174">
        <v>1.448E-8</v>
      </c>
      <c r="I189" s="174">
        <v>1.628434227602637E-4</v>
      </c>
    </row>
    <row r="190" spans="1:9" x14ac:dyDescent="0.25">
      <c r="A190" s="172" t="s">
        <v>679</v>
      </c>
      <c r="B190" s="172" t="s">
        <v>801</v>
      </c>
      <c r="C190" s="173" t="s">
        <v>832</v>
      </c>
      <c r="D190" s="174">
        <v>0</v>
      </c>
      <c r="E190" s="174">
        <v>0</v>
      </c>
      <c r="F190" s="174">
        <v>0</v>
      </c>
      <c r="G190" s="174">
        <v>0</v>
      </c>
      <c r="H190" s="174">
        <v>0</v>
      </c>
      <c r="I190" s="174">
        <v>1.628434227602637E-4</v>
      </c>
    </row>
    <row r="191" spans="1:9" x14ac:dyDescent="0.25">
      <c r="A191" s="172" t="s">
        <v>679</v>
      </c>
      <c r="B191" s="172" t="s">
        <v>671</v>
      </c>
      <c r="C191" s="173" t="s">
        <v>672</v>
      </c>
      <c r="D191" s="174">
        <v>1.4175980000000001E-7</v>
      </c>
      <c r="E191" s="174">
        <v>1.8928000000000001E-6</v>
      </c>
      <c r="F191" s="174">
        <v>2.6572000000000002E-6</v>
      </c>
      <c r="G191" s="174">
        <v>7.2800000000000005E-9</v>
      </c>
      <c r="H191" s="174">
        <v>7.2800000000000005E-9</v>
      </c>
      <c r="I191" s="174">
        <v>1.628434227602637E-4</v>
      </c>
    </row>
    <row r="192" spans="1:9" x14ac:dyDescent="0.25">
      <c r="A192" s="172" t="s">
        <v>679</v>
      </c>
      <c r="B192" s="172" t="s">
        <v>673</v>
      </c>
      <c r="C192" s="173" t="s">
        <v>674</v>
      </c>
      <c r="D192" s="174">
        <v>1.7681030000000001E-7</v>
      </c>
      <c r="E192" s="174">
        <v>2.3608000000000003E-6</v>
      </c>
      <c r="F192" s="174">
        <v>3.3142000000000004E-6</v>
      </c>
      <c r="G192" s="174">
        <v>9.0800000000000009E-9</v>
      </c>
      <c r="H192" s="174">
        <v>9.0800000000000009E-9</v>
      </c>
      <c r="I192" s="174">
        <v>1.628434227602637E-4</v>
      </c>
    </row>
    <row r="193" spans="1:9" x14ac:dyDescent="0.25">
      <c r="A193" s="172" t="s">
        <v>679</v>
      </c>
      <c r="B193" s="172" t="s">
        <v>802</v>
      </c>
      <c r="C193" s="173" t="s">
        <v>833</v>
      </c>
      <c r="D193" s="174">
        <v>0</v>
      </c>
      <c r="E193" s="174">
        <v>0</v>
      </c>
      <c r="F193" s="174">
        <v>0</v>
      </c>
      <c r="G193" s="174">
        <v>0</v>
      </c>
      <c r="H193" s="174">
        <v>0</v>
      </c>
      <c r="I193" s="174">
        <v>1.628434227602637E-4</v>
      </c>
    </row>
    <row r="194" spans="1:9" x14ac:dyDescent="0.25">
      <c r="A194" s="172" t="s">
        <v>679</v>
      </c>
      <c r="B194" s="172" t="s">
        <v>803</v>
      </c>
      <c r="C194" s="173" t="s">
        <v>834</v>
      </c>
      <c r="D194" s="174">
        <v>0</v>
      </c>
      <c r="E194" s="174">
        <v>0</v>
      </c>
      <c r="F194" s="174">
        <v>0</v>
      </c>
      <c r="G194" s="174">
        <v>0</v>
      </c>
      <c r="H194" s="174">
        <v>0</v>
      </c>
      <c r="I194" s="174">
        <v>1.628434227602637E-4</v>
      </c>
    </row>
    <row r="195" spans="1:9" x14ac:dyDescent="0.25">
      <c r="A195" s="172" t="s">
        <v>679</v>
      </c>
      <c r="B195" s="172" t="s">
        <v>804</v>
      </c>
      <c r="C195" s="173" t="s">
        <v>835</v>
      </c>
      <c r="D195" s="174">
        <v>0</v>
      </c>
      <c r="E195" s="174">
        <v>0</v>
      </c>
      <c r="F195" s="174">
        <v>0</v>
      </c>
      <c r="G195" s="174">
        <v>0</v>
      </c>
      <c r="H195" s="174">
        <v>0</v>
      </c>
      <c r="I195" s="174">
        <v>1.628434227602637E-4</v>
      </c>
    </row>
    <row r="196" spans="1:9" x14ac:dyDescent="0.25">
      <c r="A196" s="172" t="s">
        <v>679</v>
      </c>
      <c r="B196" s="172" t="s">
        <v>805</v>
      </c>
      <c r="C196" s="173" t="s">
        <v>836</v>
      </c>
      <c r="D196" s="174">
        <v>0</v>
      </c>
      <c r="E196" s="174">
        <v>0</v>
      </c>
      <c r="F196" s="174">
        <v>0</v>
      </c>
      <c r="G196" s="174">
        <v>0</v>
      </c>
      <c r="H196" s="174">
        <v>0</v>
      </c>
      <c r="I196" s="174">
        <v>1.628434227602637E-4</v>
      </c>
    </row>
    <row r="197" spans="1:9" x14ac:dyDescent="0.25">
      <c r="A197" s="172" t="s">
        <v>679</v>
      </c>
      <c r="B197" s="172" t="s">
        <v>806</v>
      </c>
      <c r="C197" s="173" t="s">
        <v>837</v>
      </c>
      <c r="D197" s="174">
        <v>0</v>
      </c>
      <c r="E197" s="174">
        <v>0</v>
      </c>
      <c r="F197" s="174">
        <v>0</v>
      </c>
      <c r="G197" s="174">
        <v>0</v>
      </c>
      <c r="H197" s="174">
        <v>0</v>
      </c>
      <c r="I197" s="174">
        <v>1.628434227602637E-4</v>
      </c>
    </row>
    <row r="198" spans="1:9" x14ac:dyDescent="0.25">
      <c r="A198" s="172" t="s">
        <v>679</v>
      </c>
      <c r="B198" s="172" t="s">
        <v>807</v>
      </c>
      <c r="C198" s="173" t="s">
        <v>838</v>
      </c>
      <c r="D198" s="174">
        <v>0</v>
      </c>
      <c r="E198" s="174">
        <v>0</v>
      </c>
      <c r="F198" s="174">
        <v>0</v>
      </c>
      <c r="G198" s="174">
        <v>0</v>
      </c>
      <c r="H198" s="174">
        <v>0</v>
      </c>
      <c r="I198" s="174">
        <v>1.628434227602637E-4</v>
      </c>
    </row>
    <row r="199" spans="1:9" x14ac:dyDescent="0.25">
      <c r="A199" s="172" t="s">
        <v>679</v>
      </c>
      <c r="B199" s="172" t="s">
        <v>808</v>
      </c>
      <c r="C199" s="173" t="s">
        <v>839</v>
      </c>
      <c r="D199" s="174">
        <v>0</v>
      </c>
      <c r="E199" s="174">
        <v>0</v>
      </c>
      <c r="F199" s="174">
        <v>0</v>
      </c>
      <c r="G199" s="174">
        <v>0</v>
      </c>
      <c r="H199" s="174">
        <v>0</v>
      </c>
      <c r="I199" s="174">
        <v>1.628434227602637E-4</v>
      </c>
    </row>
    <row r="200" spans="1:9" x14ac:dyDescent="0.25">
      <c r="A200" s="172" t="s">
        <v>679</v>
      </c>
      <c r="B200" s="172" t="s">
        <v>809</v>
      </c>
      <c r="C200" s="173" t="s">
        <v>840</v>
      </c>
      <c r="D200" s="174">
        <v>0</v>
      </c>
      <c r="E200" s="174">
        <v>0</v>
      </c>
      <c r="F200" s="174">
        <v>0</v>
      </c>
      <c r="G200" s="174">
        <v>0</v>
      </c>
      <c r="H200" s="174">
        <v>0</v>
      </c>
      <c r="I200" s="174">
        <v>1.628434227602637E-4</v>
      </c>
    </row>
    <row r="201" spans="1:9" x14ac:dyDescent="0.25">
      <c r="A201" s="172" t="s">
        <v>679</v>
      </c>
      <c r="B201" s="172" t="s">
        <v>810</v>
      </c>
      <c r="C201" s="173" t="s">
        <v>841</v>
      </c>
      <c r="D201" s="174">
        <v>0</v>
      </c>
      <c r="E201" s="174">
        <v>0</v>
      </c>
      <c r="F201" s="174">
        <v>0</v>
      </c>
      <c r="G201" s="174">
        <v>0</v>
      </c>
      <c r="H201" s="174">
        <v>0</v>
      </c>
      <c r="I201" s="174">
        <v>1.628434227602637E-4</v>
      </c>
    </row>
    <row r="202" spans="1:9" x14ac:dyDescent="0.25">
      <c r="A202" s="172" t="s">
        <v>679</v>
      </c>
      <c r="B202" s="172" t="s">
        <v>811</v>
      </c>
      <c r="C202" s="173" t="s">
        <v>842</v>
      </c>
      <c r="D202" s="174">
        <v>0</v>
      </c>
      <c r="E202" s="174">
        <v>0</v>
      </c>
      <c r="F202" s="174">
        <v>0</v>
      </c>
      <c r="G202" s="174">
        <v>0</v>
      </c>
      <c r="H202" s="174">
        <v>0</v>
      </c>
      <c r="I202" s="174">
        <v>1.628434227602637E-4</v>
      </c>
    </row>
    <row r="203" spans="1:9" x14ac:dyDescent="0.25">
      <c r="A203" s="172" t="s">
        <v>679</v>
      </c>
      <c r="B203" s="172" t="s">
        <v>675</v>
      </c>
      <c r="C203" s="173" t="s">
        <v>676</v>
      </c>
      <c r="D203" s="174">
        <v>2.9442419999999998E-8</v>
      </c>
      <c r="E203" s="174">
        <v>3.9311999999999996E-7</v>
      </c>
      <c r="F203" s="174">
        <v>5.5187999999999994E-7</v>
      </c>
      <c r="G203" s="174">
        <v>1.5119999999999999E-9</v>
      </c>
      <c r="H203" s="174">
        <v>1.5119999999999999E-9</v>
      </c>
      <c r="I203" s="174">
        <v>1.628434227602637E-4</v>
      </c>
    </row>
    <row r="204" spans="1:9" x14ac:dyDescent="0.25">
      <c r="A204" s="172" t="s">
        <v>679</v>
      </c>
      <c r="B204" s="172" t="s">
        <v>812</v>
      </c>
      <c r="C204" s="173" t="s">
        <v>843</v>
      </c>
      <c r="D204" s="174">
        <v>0</v>
      </c>
      <c r="E204" s="174">
        <v>0</v>
      </c>
      <c r="F204" s="174">
        <v>0</v>
      </c>
      <c r="G204" s="174">
        <v>0</v>
      </c>
      <c r="H204" s="174">
        <v>0</v>
      </c>
      <c r="I204" s="174">
        <v>1.628434227602637E-4</v>
      </c>
    </row>
    <row r="205" spans="1:9" x14ac:dyDescent="0.25">
      <c r="A205" s="172" t="s">
        <v>679</v>
      </c>
      <c r="B205" s="172" t="s">
        <v>813</v>
      </c>
      <c r="C205" s="173" t="s">
        <v>844</v>
      </c>
      <c r="D205" s="174">
        <v>0</v>
      </c>
      <c r="E205" s="174">
        <v>0</v>
      </c>
      <c r="F205" s="174">
        <v>0</v>
      </c>
      <c r="G205" s="174">
        <v>0</v>
      </c>
      <c r="H205" s="174">
        <v>0</v>
      </c>
      <c r="I205" s="174">
        <v>1.628434227602637E-4</v>
      </c>
    </row>
    <row r="206" spans="1:9" x14ac:dyDescent="0.25">
      <c r="A206" s="172" t="s">
        <v>679</v>
      </c>
      <c r="B206" s="172" t="s">
        <v>814</v>
      </c>
      <c r="C206" s="173" t="s">
        <v>845</v>
      </c>
      <c r="D206" s="174">
        <v>0</v>
      </c>
      <c r="E206" s="174">
        <v>0</v>
      </c>
      <c r="F206" s="174">
        <v>0</v>
      </c>
      <c r="G206" s="174">
        <v>0</v>
      </c>
      <c r="H206" s="174">
        <v>0</v>
      </c>
      <c r="I206" s="174">
        <v>1.628434227602637E-4</v>
      </c>
    </row>
    <row r="207" spans="1:9" x14ac:dyDescent="0.25">
      <c r="A207" s="172" t="s">
        <v>679</v>
      </c>
      <c r="B207" s="172" t="s">
        <v>815</v>
      </c>
      <c r="C207" s="173" t="s">
        <v>846</v>
      </c>
      <c r="D207" s="174">
        <v>0</v>
      </c>
      <c r="E207" s="174">
        <v>0</v>
      </c>
      <c r="F207" s="174">
        <v>0</v>
      </c>
      <c r="G207" s="174">
        <v>0</v>
      </c>
      <c r="H207" s="174">
        <v>0</v>
      </c>
      <c r="I207" s="174">
        <v>1.628434227602637E-4</v>
      </c>
    </row>
    <row r="208" spans="1:9" x14ac:dyDescent="0.25">
      <c r="A208" s="172" t="s">
        <v>679</v>
      </c>
      <c r="B208" s="172" t="s">
        <v>816</v>
      </c>
      <c r="C208" s="173" t="s">
        <v>847</v>
      </c>
      <c r="D208" s="174">
        <v>0</v>
      </c>
      <c r="E208" s="174">
        <v>0</v>
      </c>
      <c r="F208" s="174">
        <v>0</v>
      </c>
      <c r="G208" s="174">
        <v>0</v>
      </c>
      <c r="H208" s="174">
        <v>0</v>
      </c>
      <c r="I208" s="174">
        <v>1.628434227602637E-4</v>
      </c>
    </row>
    <row r="209" spans="1:9" x14ac:dyDescent="0.25">
      <c r="A209" s="172" t="s">
        <v>679</v>
      </c>
      <c r="B209" s="172" t="s">
        <v>817</v>
      </c>
      <c r="C209" s="173" t="s">
        <v>848</v>
      </c>
      <c r="D209" s="174">
        <v>0</v>
      </c>
      <c r="E209" s="174">
        <v>0</v>
      </c>
      <c r="F209" s="174">
        <v>0</v>
      </c>
      <c r="G209" s="174">
        <v>0</v>
      </c>
      <c r="H209" s="174">
        <v>0</v>
      </c>
      <c r="I209" s="174">
        <v>1.628434227602637E-4</v>
      </c>
    </row>
    <row r="210" spans="1:9" x14ac:dyDescent="0.25">
      <c r="A210" s="172" t="s">
        <v>679</v>
      </c>
      <c r="B210" s="172" t="s">
        <v>818</v>
      </c>
      <c r="C210" s="173" t="s">
        <v>849</v>
      </c>
      <c r="D210" s="174">
        <v>0</v>
      </c>
      <c r="E210" s="174">
        <v>0</v>
      </c>
      <c r="F210" s="174">
        <v>0</v>
      </c>
      <c r="G210" s="174">
        <v>0</v>
      </c>
      <c r="H210" s="174">
        <v>0</v>
      </c>
      <c r="I210" s="174">
        <v>1.628434227602637E-4</v>
      </c>
    </row>
    <row r="211" spans="1:9" x14ac:dyDescent="0.25">
      <c r="A211" s="172" t="s">
        <v>679</v>
      </c>
      <c r="B211" s="172" t="s">
        <v>819</v>
      </c>
      <c r="C211" s="173" t="s">
        <v>850</v>
      </c>
      <c r="D211" s="174">
        <v>0</v>
      </c>
      <c r="E211" s="174">
        <v>0</v>
      </c>
      <c r="F211" s="174">
        <v>0</v>
      </c>
      <c r="G211" s="174">
        <v>0</v>
      </c>
      <c r="H211" s="174">
        <v>0</v>
      </c>
      <c r="I211" s="174">
        <v>1.628434227602637E-4</v>
      </c>
    </row>
    <row r="212" spans="1:9" x14ac:dyDescent="0.25">
      <c r="A212" s="172" t="s">
        <v>679</v>
      </c>
      <c r="B212" s="172" t="s">
        <v>820</v>
      </c>
      <c r="C212" s="173" t="s">
        <v>851</v>
      </c>
      <c r="D212" s="174">
        <v>0</v>
      </c>
      <c r="E212" s="174">
        <v>0</v>
      </c>
      <c r="F212" s="174">
        <v>0</v>
      </c>
      <c r="G212" s="174">
        <v>0</v>
      </c>
      <c r="H212" s="174">
        <v>0</v>
      </c>
      <c r="I212" s="174">
        <v>1.628434227602637E-4</v>
      </c>
    </row>
    <row r="213" spans="1:9" x14ac:dyDescent="0.25">
      <c r="A213" s="172" t="s">
        <v>679</v>
      </c>
      <c r="B213" s="172" t="s">
        <v>821</v>
      </c>
      <c r="C213" s="173" t="s">
        <v>852</v>
      </c>
      <c r="D213" s="174">
        <v>0</v>
      </c>
      <c r="E213" s="174">
        <v>0</v>
      </c>
      <c r="F213" s="174">
        <v>0</v>
      </c>
      <c r="G213" s="174">
        <v>0</v>
      </c>
      <c r="H213" s="174">
        <v>0</v>
      </c>
      <c r="I213" s="174">
        <v>1.628434227602637E-4</v>
      </c>
    </row>
    <row r="214" spans="1:9" x14ac:dyDescent="0.25">
      <c r="A214" s="172" t="s">
        <v>679</v>
      </c>
      <c r="B214" s="172" t="s">
        <v>822</v>
      </c>
      <c r="C214" s="173" t="s">
        <v>853</v>
      </c>
      <c r="D214" s="174">
        <v>0</v>
      </c>
      <c r="E214" s="174">
        <v>0</v>
      </c>
      <c r="F214" s="174">
        <v>0</v>
      </c>
      <c r="G214" s="174">
        <v>0</v>
      </c>
      <c r="H214" s="174">
        <v>0</v>
      </c>
      <c r="I214" s="174">
        <v>1.628434227602637E-4</v>
      </c>
    </row>
    <row r="215" spans="1:9" x14ac:dyDescent="0.25">
      <c r="A215" s="172" t="s">
        <v>706</v>
      </c>
      <c r="B215" s="172" t="s">
        <v>553</v>
      </c>
      <c r="C215" s="173" t="s">
        <v>572</v>
      </c>
      <c r="D215" s="174">
        <v>6.15395</v>
      </c>
      <c r="E215" s="174">
        <v>0</v>
      </c>
      <c r="F215" s="174">
        <v>0</v>
      </c>
      <c r="G215" s="174">
        <v>3.8939999999999995E-2</v>
      </c>
      <c r="H215" s="174">
        <v>0</v>
      </c>
      <c r="I215" s="174">
        <v>1.628434227602637E-4</v>
      </c>
    </row>
    <row r="216" spans="1:9" x14ac:dyDescent="0.25">
      <c r="A216" s="172" t="s">
        <v>706</v>
      </c>
      <c r="B216" s="172" t="s">
        <v>555</v>
      </c>
      <c r="C216" s="173" t="s">
        <v>574</v>
      </c>
      <c r="D216" s="174">
        <v>1.197223E-2</v>
      </c>
      <c r="E216" s="174">
        <v>0</v>
      </c>
      <c r="F216" s="174">
        <v>0</v>
      </c>
      <c r="G216" s="174">
        <v>7.5755999999999998E-5</v>
      </c>
      <c r="H216" s="174">
        <v>0</v>
      </c>
      <c r="I216" s="174">
        <v>1.628434227602637E-4</v>
      </c>
    </row>
    <row r="217" spans="1:9" x14ac:dyDescent="0.25">
      <c r="A217" s="172" t="s">
        <v>706</v>
      </c>
      <c r="B217" s="172" t="s">
        <v>557</v>
      </c>
      <c r="C217" s="173" t="s">
        <v>576</v>
      </c>
      <c r="D217" s="174">
        <v>0.52028850000000004</v>
      </c>
      <c r="E217" s="174">
        <v>0</v>
      </c>
      <c r="F217" s="174">
        <v>0</v>
      </c>
      <c r="G217" s="174">
        <v>3.2921999999999999E-3</v>
      </c>
      <c r="H217" s="174">
        <v>0</v>
      </c>
      <c r="I217" s="174">
        <v>1.628434227602637E-4</v>
      </c>
    </row>
    <row r="218" spans="1:9" x14ac:dyDescent="0.25">
      <c r="A218" s="172" t="s">
        <v>706</v>
      </c>
      <c r="B218" s="172" t="s">
        <v>558</v>
      </c>
      <c r="C218" s="173" t="s">
        <v>591</v>
      </c>
      <c r="D218" s="174">
        <v>1.1189</v>
      </c>
      <c r="E218" s="174">
        <v>0</v>
      </c>
      <c r="F218" s="174">
        <v>0</v>
      </c>
      <c r="G218" s="174">
        <v>7.0800000000000004E-3</v>
      </c>
      <c r="H218" s="174">
        <v>0</v>
      </c>
      <c r="I218" s="174">
        <v>1.628434227602637E-4</v>
      </c>
    </row>
    <row r="219" spans="1:9" x14ac:dyDescent="0.25">
      <c r="A219" s="172" t="s">
        <v>706</v>
      </c>
      <c r="B219" s="172" t="s">
        <v>559</v>
      </c>
      <c r="C219" s="173" t="s">
        <v>577</v>
      </c>
      <c r="D219" s="174">
        <v>1.1748450000000001E-2</v>
      </c>
      <c r="E219" s="174">
        <v>0</v>
      </c>
      <c r="F219" s="174">
        <v>0</v>
      </c>
      <c r="G219" s="174">
        <v>7.434000000000001E-5</v>
      </c>
      <c r="H219" s="174">
        <v>0</v>
      </c>
      <c r="I219" s="174">
        <v>1.628434227602637E-4</v>
      </c>
    </row>
    <row r="220" spans="1:9" x14ac:dyDescent="0.25">
      <c r="A220" s="172" t="s">
        <v>706</v>
      </c>
      <c r="B220" s="172" t="s">
        <v>560</v>
      </c>
      <c r="C220" s="173" t="s">
        <v>578</v>
      </c>
      <c r="D220" s="174">
        <v>3.5581020000000001E-3</v>
      </c>
      <c r="E220" s="174">
        <v>0</v>
      </c>
      <c r="F220" s="174">
        <v>0</v>
      </c>
      <c r="G220" s="174">
        <v>2.2514399999999999E-5</v>
      </c>
      <c r="H220" s="174">
        <v>0</v>
      </c>
      <c r="I220" s="174">
        <v>1.628434227602637E-4</v>
      </c>
    </row>
    <row r="221" spans="1:9" x14ac:dyDescent="0.25">
      <c r="A221" s="172" t="s">
        <v>706</v>
      </c>
      <c r="B221" s="172" t="s">
        <v>561</v>
      </c>
      <c r="C221" s="173" t="s">
        <v>579</v>
      </c>
      <c r="D221" s="174">
        <v>1.8461850000000002</v>
      </c>
      <c r="E221" s="174">
        <v>0</v>
      </c>
      <c r="F221" s="174">
        <v>0</v>
      </c>
      <c r="G221" s="174">
        <v>1.1682E-2</v>
      </c>
      <c r="H221" s="174">
        <v>0</v>
      </c>
      <c r="I221" s="174">
        <v>1.628434227602637E-4</v>
      </c>
    </row>
    <row r="222" spans="1:9" x14ac:dyDescent="0.25">
      <c r="A222" s="172" t="s">
        <v>706</v>
      </c>
      <c r="B222" s="172" t="s">
        <v>564</v>
      </c>
      <c r="C222" s="173" t="s">
        <v>582</v>
      </c>
      <c r="D222" s="174">
        <v>0.839175</v>
      </c>
      <c r="E222" s="174">
        <v>0</v>
      </c>
      <c r="F222" s="174">
        <v>0</v>
      </c>
      <c r="G222" s="174">
        <v>5.3099999999999996E-3</v>
      </c>
      <c r="H222" s="174">
        <v>0</v>
      </c>
      <c r="I222" s="174">
        <v>1.628434227602637E-4</v>
      </c>
    </row>
    <row r="223" spans="1:9" x14ac:dyDescent="0.25">
      <c r="A223" s="172" t="s">
        <v>706</v>
      </c>
      <c r="B223" s="172" t="s">
        <v>565</v>
      </c>
      <c r="C223" s="173" t="s">
        <v>583</v>
      </c>
      <c r="D223" s="174">
        <v>3.8042600000000002</v>
      </c>
      <c r="E223" s="174">
        <v>0</v>
      </c>
      <c r="F223" s="174">
        <v>0</v>
      </c>
      <c r="G223" s="174">
        <v>2.4072000000000003E-2</v>
      </c>
      <c r="H223" s="174">
        <v>0</v>
      </c>
      <c r="I223" s="174">
        <v>1.628434227602637E-4</v>
      </c>
    </row>
    <row r="224" spans="1:9" x14ac:dyDescent="0.25">
      <c r="A224" s="172" t="s">
        <v>706</v>
      </c>
      <c r="B224" s="172" t="s">
        <v>568</v>
      </c>
      <c r="C224" s="173" t="s">
        <v>586</v>
      </c>
      <c r="D224" s="174">
        <v>0.61539500000000003</v>
      </c>
      <c r="E224" s="174">
        <v>0</v>
      </c>
      <c r="F224" s="174">
        <v>0</v>
      </c>
      <c r="G224" s="174">
        <v>3.8939999999999999E-3</v>
      </c>
      <c r="H224" s="174">
        <v>0</v>
      </c>
      <c r="I224" s="174">
        <v>1.628434227602637E-4</v>
      </c>
    </row>
    <row r="225" spans="1:9" x14ac:dyDescent="0.25">
      <c r="A225" s="172" t="s">
        <v>706</v>
      </c>
      <c r="B225" s="172" t="s">
        <v>569</v>
      </c>
      <c r="C225" s="173" t="s">
        <v>587</v>
      </c>
      <c r="D225" s="174">
        <v>0.134268</v>
      </c>
      <c r="E225" s="174">
        <v>0</v>
      </c>
      <c r="F225" s="174">
        <v>0</v>
      </c>
      <c r="G225" s="174">
        <v>8.4959999999999994E-4</v>
      </c>
      <c r="H225" s="174">
        <v>0</v>
      </c>
      <c r="I225" s="174">
        <v>1.628434227602637E-4</v>
      </c>
    </row>
    <row r="226" spans="1:9" x14ac:dyDescent="0.25">
      <c r="A226" s="172" t="s">
        <v>706</v>
      </c>
      <c r="B226" s="172" t="s">
        <v>567</v>
      </c>
      <c r="C226" s="173" t="s">
        <v>585</v>
      </c>
      <c r="D226" s="174">
        <v>6.3217849999999992E-2</v>
      </c>
      <c r="E226" s="174">
        <v>0</v>
      </c>
      <c r="F226" s="174">
        <v>0</v>
      </c>
      <c r="G226" s="174">
        <v>4.0002000000000001E-4</v>
      </c>
      <c r="H226" s="174">
        <v>0</v>
      </c>
      <c r="I226" s="174">
        <v>1.628434227602637E-4</v>
      </c>
    </row>
    <row r="227" spans="1:9" x14ac:dyDescent="0.25">
      <c r="A227" s="172" t="s">
        <v>706</v>
      </c>
      <c r="B227" s="172" t="s">
        <v>570</v>
      </c>
      <c r="C227" s="173" t="s">
        <v>588</v>
      </c>
      <c r="D227" s="174">
        <v>0.34685899999999997</v>
      </c>
      <c r="E227" s="174">
        <v>0</v>
      </c>
      <c r="F227" s="174">
        <v>0</v>
      </c>
      <c r="G227" s="174">
        <v>2.1947999999999998E-3</v>
      </c>
      <c r="H227" s="174">
        <v>0</v>
      </c>
      <c r="I227" s="174">
        <v>1.628434227602637E-4</v>
      </c>
    </row>
    <row r="228" spans="1:9" x14ac:dyDescent="0.25">
      <c r="A228" s="172" t="s">
        <v>706</v>
      </c>
      <c r="B228" s="172" t="s">
        <v>571</v>
      </c>
      <c r="C228" s="173" t="s">
        <v>589</v>
      </c>
      <c r="D228" s="174">
        <v>1.3203019999999999E-2</v>
      </c>
      <c r="E228" s="174">
        <v>0</v>
      </c>
      <c r="F228" s="174">
        <v>0</v>
      </c>
      <c r="G228" s="174">
        <v>8.3543999999999998E-5</v>
      </c>
      <c r="H228" s="174">
        <v>0</v>
      </c>
      <c r="I228" s="174">
        <v>1.628434227602637E-4</v>
      </c>
    </row>
    <row r="229" spans="1:9" x14ac:dyDescent="0.25">
      <c r="A229" s="172" t="s">
        <v>706</v>
      </c>
      <c r="B229" s="172" t="s">
        <v>590</v>
      </c>
      <c r="C229" s="173" t="s">
        <v>649</v>
      </c>
      <c r="D229" s="174">
        <v>6.098005000000001E-3</v>
      </c>
      <c r="E229" s="174">
        <v>0</v>
      </c>
      <c r="F229" s="174">
        <v>0</v>
      </c>
      <c r="G229" s="174">
        <v>3.8586E-5</v>
      </c>
      <c r="H229" s="174">
        <v>0</v>
      </c>
      <c r="I229" s="174">
        <v>1.628434227602637E-4</v>
      </c>
    </row>
    <row r="230" spans="1:9" x14ac:dyDescent="0.25">
      <c r="A230" s="172" t="s">
        <v>679</v>
      </c>
      <c r="B230" s="172" t="s">
        <v>861</v>
      </c>
      <c r="C230" s="173" t="s">
        <v>862</v>
      </c>
      <c r="D230" s="174">
        <v>1.238451E-5</v>
      </c>
      <c r="E230" s="174">
        <v>1.6536E-4</v>
      </c>
      <c r="F230" s="174">
        <v>2.3214000000000001E-4</v>
      </c>
      <c r="G230" s="174">
        <v>6.3600000000000003E-7</v>
      </c>
      <c r="H230" s="174">
        <v>6.3600000000000003E-7</v>
      </c>
      <c r="I230" s="174">
        <v>6.3600000000000003E-7</v>
      </c>
    </row>
    <row r="231" spans="1:9" x14ac:dyDescent="0.25">
      <c r="D231" s="174"/>
    </row>
  </sheetData>
  <mergeCells count="6">
    <mergeCell ref="D1:I1"/>
    <mergeCell ref="D2:F3"/>
    <mergeCell ref="G2:I3"/>
    <mergeCell ref="A2:A4"/>
    <mergeCell ref="B2:C3"/>
    <mergeCell ref="A1:C1"/>
  </mergeCells>
  <pageMargins left="0.7" right="0.7" top="1.5" bottom="0.75" header="0.3" footer="0.3"/>
  <pageSetup scale="89" fitToHeight="0" orientation="landscape"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2410C-AAEF-4DDC-BDD5-58C503916228}">
  <dimension ref="A1:K20"/>
  <sheetViews>
    <sheetView workbookViewId="0">
      <selection activeCell="F26" sqref="F26"/>
    </sheetView>
  </sheetViews>
  <sheetFormatPr defaultRowHeight="13.2" x14ac:dyDescent="0.25"/>
  <cols>
    <col min="1" max="1" width="15.5546875" style="124" customWidth="1"/>
    <col min="2" max="2" width="26" style="124" customWidth="1"/>
    <col min="3" max="3" width="12.88671875" style="124" customWidth="1"/>
    <col min="4" max="4" width="11.77734375" style="124" customWidth="1"/>
    <col min="5" max="5" width="12.109375" style="124" customWidth="1"/>
    <col min="6" max="6" width="13.21875" style="124" customWidth="1"/>
    <col min="7" max="7" width="12.109375" style="124" customWidth="1"/>
    <col min="8" max="8" width="11.21875" style="124" customWidth="1"/>
    <col min="9" max="9" width="13.44140625" style="124" customWidth="1"/>
    <col min="10" max="10" width="14.33203125" style="124" customWidth="1"/>
    <col min="11" max="11" width="19.88671875" style="124" customWidth="1"/>
    <col min="12" max="16384" width="8.88671875" style="124"/>
  </cols>
  <sheetData>
    <row r="1" spans="1:11" ht="13.8" thickBot="1" x14ac:dyDescent="0.3"/>
    <row r="2" spans="1:11" ht="18.600000000000001" thickBot="1" x14ac:dyDescent="0.3">
      <c r="A2" s="245" t="s">
        <v>772</v>
      </c>
      <c r="B2" s="247" t="s">
        <v>773</v>
      </c>
      <c r="C2" s="125"/>
      <c r="D2" s="249" t="s">
        <v>774</v>
      </c>
      <c r="E2" s="250"/>
      <c r="F2" s="251"/>
      <c r="G2" s="252" t="s">
        <v>775</v>
      </c>
      <c r="H2" s="253"/>
      <c r="I2" s="254"/>
      <c r="J2" s="255" t="s">
        <v>776</v>
      </c>
      <c r="K2" s="243" t="s">
        <v>777</v>
      </c>
    </row>
    <row r="3" spans="1:11" ht="40.200000000000003" customHeight="1" thickBot="1" x14ac:dyDescent="0.3">
      <c r="A3" s="246"/>
      <c r="B3" s="248"/>
      <c r="C3" s="126" t="s">
        <v>778</v>
      </c>
      <c r="D3" s="127" t="s">
        <v>550</v>
      </c>
      <c r="E3" s="128" t="s">
        <v>779</v>
      </c>
      <c r="F3" s="129" t="s">
        <v>552</v>
      </c>
      <c r="G3" s="130" t="s">
        <v>550</v>
      </c>
      <c r="H3" s="128" t="s">
        <v>779</v>
      </c>
      <c r="I3" s="129" t="s">
        <v>552</v>
      </c>
      <c r="J3" s="256"/>
      <c r="K3" s="244"/>
    </row>
    <row r="4" spans="1:11" ht="7.8" customHeight="1" thickBot="1" x14ac:dyDescent="0.3">
      <c r="A4" s="131"/>
      <c r="B4" s="132"/>
      <c r="C4" s="132"/>
      <c r="D4" s="132"/>
      <c r="E4" s="132"/>
      <c r="F4" s="132"/>
      <c r="G4" s="132"/>
      <c r="H4" s="132"/>
      <c r="I4" s="132"/>
      <c r="J4" s="132"/>
      <c r="K4" s="133"/>
    </row>
    <row r="5" spans="1:11" ht="14.4" x14ac:dyDescent="0.3">
      <c r="A5" s="134" t="s">
        <v>679</v>
      </c>
      <c r="B5" s="135" t="s">
        <v>680</v>
      </c>
      <c r="C5" s="136" t="s">
        <v>731</v>
      </c>
      <c r="D5" s="137">
        <v>7789</v>
      </c>
      <c r="E5" s="138">
        <v>104000</v>
      </c>
      <c r="F5" s="138">
        <v>146000</v>
      </c>
      <c r="G5" s="139">
        <v>400</v>
      </c>
      <c r="H5" s="140">
        <v>400</v>
      </c>
      <c r="I5" s="141">
        <v>400</v>
      </c>
      <c r="J5" s="136" t="s">
        <v>780</v>
      </c>
      <c r="K5" s="142" t="s">
        <v>781</v>
      </c>
    </row>
    <row r="6" spans="1:11" ht="14.4" x14ac:dyDescent="0.3">
      <c r="A6" s="143" t="s">
        <v>681</v>
      </c>
      <c r="B6" s="144" t="s">
        <v>682</v>
      </c>
      <c r="C6" s="145" t="s">
        <v>731</v>
      </c>
      <c r="D6" s="146">
        <v>0</v>
      </c>
      <c r="E6" s="147">
        <v>190950.81967213113</v>
      </c>
      <c r="F6" s="148">
        <v>268065.57377049181</v>
      </c>
      <c r="G6" s="147">
        <v>0</v>
      </c>
      <c r="H6" s="147">
        <v>734.42622950819668</v>
      </c>
      <c r="I6" s="148">
        <v>734.42622950819668</v>
      </c>
      <c r="J6" s="145" t="s">
        <v>780</v>
      </c>
      <c r="K6" s="149" t="s">
        <v>782</v>
      </c>
    </row>
    <row r="7" spans="1:11" ht="14.4" x14ac:dyDescent="0.3">
      <c r="A7" s="143" t="s">
        <v>683</v>
      </c>
      <c r="B7" s="144" t="s">
        <v>684</v>
      </c>
      <c r="C7" s="145" t="s">
        <v>732</v>
      </c>
      <c r="D7" s="146">
        <v>882844</v>
      </c>
      <c r="E7" s="147">
        <v>3000000</v>
      </c>
      <c r="F7" s="148">
        <v>5000000</v>
      </c>
      <c r="G7" s="147">
        <v>20000</v>
      </c>
      <c r="H7" s="147">
        <v>20000</v>
      </c>
      <c r="I7" s="148">
        <v>20000</v>
      </c>
      <c r="J7" s="145" t="s">
        <v>780</v>
      </c>
      <c r="K7" s="149" t="s">
        <v>783</v>
      </c>
    </row>
    <row r="8" spans="1:11" ht="14.4" x14ac:dyDescent="0.3">
      <c r="A8" s="143" t="s">
        <v>685</v>
      </c>
      <c r="B8" s="144" t="s">
        <v>686</v>
      </c>
      <c r="C8" s="145" t="s">
        <v>732</v>
      </c>
      <c r="D8" s="146">
        <v>294038</v>
      </c>
      <c r="E8" s="147">
        <v>600000</v>
      </c>
      <c r="F8" s="148">
        <v>1500000</v>
      </c>
      <c r="G8" s="147">
        <v>18000</v>
      </c>
      <c r="H8" s="147">
        <v>18000</v>
      </c>
      <c r="I8" s="148">
        <v>18000</v>
      </c>
      <c r="J8" s="145" t="s">
        <v>780</v>
      </c>
      <c r="K8" s="149" t="s">
        <v>783</v>
      </c>
    </row>
    <row r="9" spans="1:11" ht="14.4" x14ac:dyDescent="0.3">
      <c r="A9" s="143" t="s">
        <v>687</v>
      </c>
      <c r="B9" s="144" t="s">
        <v>688</v>
      </c>
      <c r="C9" s="145" t="s">
        <v>732</v>
      </c>
      <c r="D9" s="146">
        <v>819000</v>
      </c>
      <c r="E9" s="147">
        <v>2500000</v>
      </c>
      <c r="F9" s="148">
        <v>4600000</v>
      </c>
      <c r="G9" s="147">
        <v>18000</v>
      </c>
      <c r="H9" s="147">
        <v>18000</v>
      </c>
      <c r="I9" s="148">
        <v>18000</v>
      </c>
      <c r="J9" s="145" t="s">
        <v>780</v>
      </c>
      <c r="K9" s="149" t="s">
        <v>783</v>
      </c>
    </row>
    <row r="10" spans="1:11" ht="14.4" x14ac:dyDescent="0.3">
      <c r="A10" s="143" t="s">
        <v>689</v>
      </c>
      <c r="B10" s="144" t="s">
        <v>690</v>
      </c>
      <c r="C10" s="145" t="s">
        <v>732</v>
      </c>
      <c r="D10" s="146">
        <v>41408</v>
      </c>
      <c r="E10" s="147">
        <v>100000</v>
      </c>
      <c r="F10" s="148">
        <v>170000</v>
      </c>
      <c r="G10" s="147">
        <v>2000</v>
      </c>
      <c r="H10" s="147">
        <v>2000</v>
      </c>
      <c r="I10" s="148">
        <v>2000</v>
      </c>
      <c r="J10" s="145" t="s">
        <v>780</v>
      </c>
      <c r="K10" s="149" t="s">
        <v>783</v>
      </c>
    </row>
    <row r="11" spans="1:11" ht="14.4" x14ac:dyDescent="0.3">
      <c r="A11" s="143" t="s">
        <v>691</v>
      </c>
      <c r="B11" s="144" t="s">
        <v>692</v>
      </c>
      <c r="C11" s="145" t="s">
        <v>732</v>
      </c>
      <c r="D11" s="146">
        <v>29220</v>
      </c>
      <c r="E11" s="147">
        <v>150000</v>
      </c>
      <c r="F11" s="148">
        <v>230000</v>
      </c>
      <c r="G11" s="147">
        <v>4000</v>
      </c>
      <c r="H11" s="147">
        <v>4000</v>
      </c>
      <c r="I11" s="148">
        <v>4000</v>
      </c>
      <c r="J11" s="145" t="s">
        <v>780</v>
      </c>
      <c r="K11" s="149" t="s">
        <v>783</v>
      </c>
    </row>
    <row r="12" spans="1:11" ht="14.4" x14ac:dyDescent="0.3">
      <c r="A12" s="143" t="s">
        <v>693</v>
      </c>
      <c r="B12" s="144" t="s">
        <v>694</v>
      </c>
      <c r="C12" s="145" t="s">
        <v>732</v>
      </c>
      <c r="D12" s="146">
        <v>75000</v>
      </c>
      <c r="E12" s="147">
        <v>150000</v>
      </c>
      <c r="F12" s="148">
        <v>250000</v>
      </c>
      <c r="G12" s="147">
        <v>4000</v>
      </c>
      <c r="H12" s="147">
        <v>4000</v>
      </c>
      <c r="I12" s="148">
        <v>4000</v>
      </c>
      <c r="J12" s="145" t="s">
        <v>780</v>
      </c>
      <c r="K12" s="149" t="s">
        <v>783</v>
      </c>
    </row>
    <row r="13" spans="1:11" ht="14.4" x14ac:dyDescent="0.3">
      <c r="A13" s="143" t="s">
        <v>695</v>
      </c>
      <c r="B13" s="144" t="s">
        <v>696</v>
      </c>
      <c r="C13" s="145" t="s">
        <v>732</v>
      </c>
      <c r="D13" s="146">
        <v>200000</v>
      </c>
      <c r="E13" s="147">
        <v>500000</v>
      </c>
      <c r="F13" s="148">
        <v>850000</v>
      </c>
      <c r="G13" s="147">
        <v>10000</v>
      </c>
      <c r="H13" s="147">
        <v>10000</v>
      </c>
      <c r="I13" s="148">
        <v>10000</v>
      </c>
      <c r="J13" s="145" t="s">
        <v>780</v>
      </c>
      <c r="K13" s="149" t="s">
        <v>783</v>
      </c>
    </row>
    <row r="14" spans="1:11" ht="14.4" x14ac:dyDescent="0.3">
      <c r="A14" s="143" t="s">
        <v>697</v>
      </c>
      <c r="B14" s="144" t="s">
        <v>698</v>
      </c>
      <c r="C14" s="145" t="s">
        <v>732</v>
      </c>
      <c r="D14" s="146">
        <v>200000</v>
      </c>
      <c r="E14" s="147">
        <v>400000</v>
      </c>
      <c r="F14" s="148">
        <v>400000</v>
      </c>
      <c r="G14" s="147">
        <v>4500</v>
      </c>
      <c r="H14" s="147">
        <v>4500</v>
      </c>
      <c r="I14" s="148">
        <v>4500</v>
      </c>
      <c r="J14" s="145" t="s">
        <v>780</v>
      </c>
      <c r="K14" s="149" t="s">
        <v>783</v>
      </c>
    </row>
    <row r="15" spans="1:11" ht="14.4" x14ac:dyDescent="0.3">
      <c r="A15" s="143" t="s">
        <v>699</v>
      </c>
      <c r="B15" s="144" t="s">
        <v>700</v>
      </c>
      <c r="C15" s="145" t="s">
        <v>732</v>
      </c>
      <c r="D15" s="146">
        <v>63734</v>
      </c>
      <c r="E15" s="147">
        <v>106500</v>
      </c>
      <c r="F15" s="148">
        <v>148500</v>
      </c>
      <c r="G15" s="147">
        <v>2500</v>
      </c>
      <c r="H15" s="147">
        <v>2500</v>
      </c>
      <c r="I15" s="148">
        <v>2500</v>
      </c>
      <c r="J15" s="145" t="s">
        <v>780</v>
      </c>
      <c r="K15" s="149" t="s">
        <v>783</v>
      </c>
    </row>
    <row r="16" spans="1:11" ht="14.4" x14ac:dyDescent="0.3">
      <c r="A16" s="143" t="s">
        <v>701</v>
      </c>
      <c r="B16" s="144" t="s">
        <v>702</v>
      </c>
      <c r="C16" s="145" t="s">
        <v>732</v>
      </c>
      <c r="D16" s="146">
        <v>400000</v>
      </c>
      <c r="E16" s="147">
        <v>500000</v>
      </c>
      <c r="F16" s="148">
        <v>700000</v>
      </c>
      <c r="G16" s="147">
        <v>18000</v>
      </c>
      <c r="H16" s="147">
        <v>18000</v>
      </c>
      <c r="I16" s="148">
        <v>18000</v>
      </c>
      <c r="J16" s="145" t="s">
        <v>780</v>
      </c>
      <c r="K16" s="149" t="s">
        <v>783</v>
      </c>
    </row>
    <row r="17" spans="1:11" ht="14.4" x14ac:dyDescent="0.3">
      <c r="A17" s="143" t="s">
        <v>703</v>
      </c>
      <c r="B17" s="144" t="s">
        <v>702</v>
      </c>
      <c r="C17" s="145" t="s">
        <v>732</v>
      </c>
      <c r="D17" s="146">
        <v>200000</v>
      </c>
      <c r="E17" s="147">
        <v>250000</v>
      </c>
      <c r="F17" s="148">
        <v>350000</v>
      </c>
      <c r="G17" s="147">
        <v>2500</v>
      </c>
      <c r="H17" s="147">
        <v>2500</v>
      </c>
      <c r="I17" s="148">
        <v>2500</v>
      </c>
      <c r="J17" s="145" t="s">
        <v>780</v>
      </c>
      <c r="K17" s="149" t="s">
        <v>783</v>
      </c>
    </row>
    <row r="18" spans="1:11" ht="14.4" x14ac:dyDescent="0.3">
      <c r="A18" s="143" t="s">
        <v>704</v>
      </c>
      <c r="B18" s="144" t="s">
        <v>702</v>
      </c>
      <c r="C18" s="145" t="s">
        <v>732</v>
      </c>
      <c r="D18" s="146">
        <v>75000</v>
      </c>
      <c r="E18" s="147">
        <v>75000</v>
      </c>
      <c r="F18" s="148">
        <v>75000</v>
      </c>
      <c r="G18" s="147">
        <v>3000</v>
      </c>
      <c r="H18" s="147">
        <v>3000</v>
      </c>
      <c r="I18" s="148">
        <v>3000</v>
      </c>
      <c r="J18" s="145" t="s">
        <v>780</v>
      </c>
      <c r="K18" s="149" t="s">
        <v>783</v>
      </c>
    </row>
    <row r="19" spans="1:11" ht="14.4" x14ac:dyDescent="0.3">
      <c r="A19" s="143" t="s">
        <v>705</v>
      </c>
      <c r="B19" s="144" t="s">
        <v>702</v>
      </c>
      <c r="C19" s="145" t="s">
        <v>732</v>
      </c>
      <c r="D19" s="146">
        <v>50000</v>
      </c>
      <c r="E19" s="147">
        <v>50000</v>
      </c>
      <c r="F19" s="148">
        <v>50000</v>
      </c>
      <c r="G19" s="147">
        <v>3000</v>
      </c>
      <c r="H19" s="147">
        <v>3000</v>
      </c>
      <c r="I19" s="148">
        <v>3000</v>
      </c>
      <c r="J19" s="145" t="s">
        <v>780</v>
      </c>
      <c r="K19" s="149" t="s">
        <v>783</v>
      </c>
    </row>
    <row r="20" spans="1:11" ht="15" thickBot="1" x14ac:dyDescent="0.35">
      <c r="A20" s="150" t="s">
        <v>706</v>
      </c>
      <c r="B20" s="151" t="s">
        <v>707</v>
      </c>
      <c r="C20" s="152" t="s">
        <v>731</v>
      </c>
      <c r="D20" s="153">
        <v>55945</v>
      </c>
      <c r="E20" s="154">
        <v>0</v>
      </c>
      <c r="F20" s="155">
        <v>0</v>
      </c>
      <c r="G20" s="154">
        <v>354</v>
      </c>
      <c r="H20" s="154">
        <v>0</v>
      </c>
      <c r="I20" s="155">
        <v>0</v>
      </c>
      <c r="J20" s="152" t="s">
        <v>780</v>
      </c>
      <c r="K20" s="156" t="s">
        <v>781</v>
      </c>
    </row>
  </sheetData>
  <mergeCells count="6">
    <mergeCell ref="K2:K3"/>
    <mergeCell ref="A2:A3"/>
    <mergeCell ref="B2:B3"/>
    <mergeCell ref="D2:F2"/>
    <mergeCell ref="G2:I2"/>
    <mergeCell ref="J2:J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F702A-053A-4679-8DED-8F35454AF472}">
  <dimension ref="A1:P62"/>
  <sheetViews>
    <sheetView workbookViewId="0">
      <selection activeCell="A2" sqref="A2"/>
    </sheetView>
  </sheetViews>
  <sheetFormatPr defaultRowHeight="14.4" x14ac:dyDescent="0.25"/>
  <cols>
    <col min="1" max="1" width="17.44140625" style="47" customWidth="1"/>
    <col min="2" max="2" width="46.77734375" style="36" customWidth="1"/>
    <col min="3" max="3" width="10.21875" style="47" customWidth="1"/>
    <col min="4" max="4" width="10.5546875" style="47" customWidth="1"/>
    <col min="5" max="5" width="9.88671875" style="47" customWidth="1"/>
    <col min="6" max="6" width="9.5546875" style="47" customWidth="1"/>
    <col min="7" max="7" width="10.33203125" style="47" customWidth="1"/>
    <col min="8" max="8" width="10" style="47" customWidth="1"/>
    <col min="9" max="12" width="8.88671875" style="36"/>
    <col min="13" max="13" width="4.77734375" style="36" customWidth="1"/>
    <col min="14" max="16384" width="8.88671875" style="36"/>
  </cols>
  <sheetData>
    <row r="1" spans="1:16" ht="15.6" x14ac:dyDescent="0.25">
      <c r="A1" s="31" t="s">
        <v>867</v>
      </c>
    </row>
    <row r="2" spans="1:16" x14ac:dyDescent="0.25">
      <c r="C2" s="193" t="s">
        <v>545</v>
      </c>
      <c r="D2" s="193"/>
      <c r="E2" s="193"/>
      <c r="F2" s="193"/>
      <c r="G2" s="193"/>
      <c r="H2" s="193"/>
    </row>
    <row r="3" spans="1:16" x14ac:dyDescent="0.25">
      <c r="C3" s="192" t="s">
        <v>546</v>
      </c>
      <c r="D3" s="192"/>
      <c r="E3" s="192"/>
      <c r="F3" s="192" t="s">
        <v>547</v>
      </c>
      <c r="G3" s="192"/>
      <c r="H3" s="192"/>
    </row>
    <row r="5" spans="1:16" s="39" customFormat="1" ht="41.4" customHeight="1" x14ac:dyDescent="0.3">
      <c r="A5" s="38" t="s">
        <v>548</v>
      </c>
      <c r="B5" s="39" t="s">
        <v>549</v>
      </c>
      <c r="C5" s="41" t="s">
        <v>550</v>
      </c>
      <c r="D5" s="41" t="s">
        <v>551</v>
      </c>
      <c r="E5" s="41" t="s">
        <v>552</v>
      </c>
      <c r="F5" s="41" t="s">
        <v>550</v>
      </c>
      <c r="G5" s="41" t="s">
        <v>551</v>
      </c>
      <c r="H5" s="41" t="s">
        <v>552</v>
      </c>
    </row>
    <row r="6" spans="1:16" x14ac:dyDescent="0.3">
      <c r="A6" s="37" t="s">
        <v>554</v>
      </c>
      <c r="B6" s="36" t="s">
        <v>573</v>
      </c>
      <c r="C6" s="55">
        <v>0</v>
      </c>
      <c r="D6" s="55">
        <v>7.256131147540984E-2</v>
      </c>
      <c r="E6" s="55">
        <v>0.10186491803278688</v>
      </c>
      <c r="F6" s="55">
        <v>0</v>
      </c>
      <c r="G6" s="55">
        <v>2.7908196721311476E-4</v>
      </c>
      <c r="H6" s="55">
        <v>2.7908196721311476E-4</v>
      </c>
      <c r="J6" s="44"/>
      <c r="K6" s="45"/>
      <c r="L6" s="45"/>
      <c r="M6" s="47"/>
      <c r="P6" s="47"/>
    </row>
    <row r="7" spans="1:16" x14ac:dyDescent="0.3">
      <c r="A7" s="37" t="s">
        <v>592</v>
      </c>
      <c r="B7" s="36" t="s">
        <v>593</v>
      </c>
      <c r="C7" s="55">
        <v>0</v>
      </c>
      <c r="D7" s="55">
        <v>4.582819672131147E-2</v>
      </c>
      <c r="E7" s="55">
        <v>6.4335737704918031E-2</v>
      </c>
      <c r="F7" s="55">
        <v>0</v>
      </c>
      <c r="G7" s="55">
        <v>1.7626229508196719E-4</v>
      </c>
      <c r="H7" s="55">
        <v>1.7626229508196719E-4</v>
      </c>
    </row>
    <row r="8" spans="1:16" x14ac:dyDescent="0.3">
      <c r="A8" s="37" t="s">
        <v>596</v>
      </c>
      <c r="B8" s="36" t="s">
        <v>597</v>
      </c>
      <c r="C8" s="55">
        <v>0</v>
      </c>
      <c r="D8" s="55">
        <v>57.285245901639335</v>
      </c>
      <c r="E8" s="55">
        <v>80.419672131147536</v>
      </c>
      <c r="F8" s="55">
        <v>0</v>
      </c>
      <c r="G8" s="55">
        <v>0.220327868852459</v>
      </c>
      <c r="H8" s="55">
        <v>0.220327868852459</v>
      </c>
    </row>
    <row r="9" spans="1:16" x14ac:dyDescent="0.3">
      <c r="A9" s="37" t="s">
        <v>555</v>
      </c>
      <c r="B9" s="36" t="s">
        <v>574</v>
      </c>
      <c r="C9" s="55">
        <v>0</v>
      </c>
      <c r="D9" s="55">
        <v>0.1355750819672131</v>
      </c>
      <c r="E9" s="55">
        <v>0.1903265573770492</v>
      </c>
      <c r="F9" s="55">
        <v>0</v>
      </c>
      <c r="G9" s="55">
        <v>5.2144262295081962E-4</v>
      </c>
      <c r="H9" s="55">
        <v>5.2144262295081962E-4</v>
      </c>
    </row>
    <row r="10" spans="1:16" x14ac:dyDescent="0.3">
      <c r="A10" s="37" t="s">
        <v>560</v>
      </c>
      <c r="B10" s="36" t="s">
        <v>578</v>
      </c>
      <c r="C10" s="55">
        <v>0</v>
      </c>
      <c r="D10" s="55">
        <v>0.16039868852459013</v>
      </c>
      <c r="E10" s="55">
        <v>0.22517508196721314</v>
      </c>
      <c r="F10" s="55">
        <v>0</v>
      </c>
      <c r="G10" s="55">
        <v>6.1691803278688523E-4</v>
      </c>
      <c r="H10" s="55">
        <v>6.1691803278688523E-4</v>
      </c>
    </row>
    <row r="11" spans="1:16" x14ac:dyDescent="0.3">
      <c r="A11" s="37" t="s">
        <v>561</v>
      </c>
      <c r="B11" s="36" t="s">
        <v>579</v>
      </c>
      <c r="C11" s="55">
        <v>0</v>
      </c>
      <c r="D11" s="55">
        <v>0.28833573770491799</v>
      </c>
      <c r="E11" s="55">
        <v>0.40477901639344266</v>
      </c>
      <c r="F11" s="55">
        <v>0</v>
      </c>
      <c r="G11" s="55">
        <v>1.108983606557377E-3</v>
      </c>
      <c r="H11" s="55">
        <v>1.108983606557377E-3</v>
      </c>
    </row>
    <row r="12" spans="1:16" x14ac:dyDescent="0.3">
      <c r="A12" s="37" t="s">
        <v>562</v>
      </c>
      <c r="B12" s="36" t="s">
        <v>580</v>
      </c>
      <c r="C12" s="55">
        <v>0</v>
      </c>
      <c r="D12" s="55">
        <v>0.10693245901639342</v>
      </c>
      <c r="E12" s="55">
        <v>0.15011672131147541</v>
      </c>
      <c r="F12" s="55">
        <v>0</v>
      </c>
      <c r="G12" s="55">
        <v>4.112786885245901E-4</v>
      </c>
      <c r="H12" s="55">
        <v>4.112786885245901E-4</v>
      </c>
    </row>
    <row r="13" spans="1:16" x14ac:dyDescent="0.3">
      <c r="A13" s="37" t="s">
        <v>631</v>
      </c>
      <c r="B13" s="36" t="s">
        <v>632</v>
      </c>
      <c r="C13" s="55">
        <v>0</v>
      </c>
      <c r="D13" s="55">
        <v>1.9095081967213114E-3</v>
      </c>
      <c r="E13" s="55">
        <v>2.6806557377049181E-3</v>
      </c>
      <c r="F13" s="55">
        <v>0</v>
      </c>
      <c r="G13" s="55">
        <v>7.3442622950819676E-6</v>
      </c>
      <c r="H13" s="55">
        <v>7.3442622950819676E-6</v>
      </c>
    </row>
    <row r="14" spans="1:16" x14ac:dyDescent="0.3">
      <c r="A14" s="37" t="s">
        <v>567</v>
      </c>
      <c r="B14" s="36" t="s">
        <v>585</v>
      </c>
      <c r="C14" s="55">
        <v>0</v>
      </c>
      <c r="D14" s="55">
        <v>5.7285245901639338E-3</v>
      </c>
      <c r="E14" s="55">
        <v>8.0419672131147538E-3</v>
      </c>
      <c r="F14" s="55">
        <v>0</v>
      </c>
      <c r="G14" s="55">
        <v>2.2032786885245899E-5</v>
      </c>
      <c r="H14" s="55">
        <v>2.2032786885245899E-5</v>
      </c>
    </row>
    <row r="15" spans="1:16" x14ac:dyDescent="0.3">
      <c r="A15" s="37" t="s">
        <v>570</v>
      </c>
      <c r="B15" s="36" t="s">
        <v>588</v>
      </c>
      <c r="C15" s="55">
        <v>0</v>
      </c>
      <c r="D15" s="55">
        <v>0.62059016393442612</v>
      </c>
      <c r="E15" s="55">
        <v>0.87121311475409835</v>
      </c>
      <c r="F15" s="55">
        <v>0</v>
      </c>
      <c r="G15" s="55">
        <v>2.3868852459016389E-3</v>
      </c>
      <c r="H15" s="55">
        <v>2.3868852459016389E-3</v>
      </c>
    </row>
    <row r="16" spans="1:16" x14ac:dyDescent="0.3">
      <c r="A16" s="37" t="s">
        <v>590</v>
      </c>
      <c r="B16" s="36" t="s">
        <v>649</v>
      </c>
      <c r="C16" s="55">
        <v>0</v>
      </c>
      <c r="D16" s="55">
        <v>0.46019147540983596</v>
      </c>
      <c r="E16" s="55">
        <v>0.64603803278688521</v>
      </c>
      <c r="F16" s="55">
        <v>0</v>
      </c>
      <c r="G16" s="55">
        <v>1.7699672131147538E-3</v>
      </c>
      <c r="H16" s="55">
        <v>1.7699672131147538E-3</v>
      </c>
    </row>
    <row r="17" spans="1:8" x14ac:dyDescent="0.3">
      <c r="A17" s="37"/>
      <c r="C17" s="55"/>
      <c r="D17" s="55"/>
      <c r="E17" s="55"/>
      <c r="F17" s="55"/>
      <c r="G17" s="55"/>
      <c r="H17" s="55"/>
    </row>
    <row r="18" spans="1:8" x14ac:dyDescent="0.3">
      <c r="A18" s="37"/>
      <c r="C18" s="55"/>
      <c r="D18" s="55"/>
      <c r="E18" s="55"/>
      <c r="F18" s="55"/>
      <c r="G18" s="55"/>
      <c r="H18" s="55"/>
    </row>
    <row r="19" spans="1:8" x14ac:dyDescent="0.3">
      <c r="A19" s="37"/>
      <c r="C19" s="55"/>
      <c r="D19" s="55"/>
      <c r="E19" s="55"/>
      <c r="F19" s="55"/>
      <c r="G19" s="55"/>
      <c r="H19" s="55"/>
    </row>
    <row r="20" spans="1:8" x14ac:dyDescent="0.3">
      <c r="A20" s="37"/>
      <c r="C20" s="55"/>
      <c r="D20" s="55"/>
      <c r="E20" s="55"/>
      <c r="F20" s="55"/>
      <c r="G20" s="55"/>
      <c r="H20" s="55"/>
    </row>
    <row r="21" spans="1:8" x14ac:dyDescent="0.3">
      <c r="A21" s="37"/>
      <c r="C21" s="55"/>
      <c r="D21" s="55"/>
      <c r="E21" s="55"/>
      <c r="F21" s="55"/>
      <c r="G21" s="55"/>
      <c r="H21" s="55"/>
    </row>
    <row r="22" spans="1:8" x14ac:dyDescent="0.3">
      <c r="A22" s="37"/>
      <c r="C22" s="55"/>
      <c r="D22" s="55"/>
      <c r="E22" s="55"/>
      <c r="F22" s="55"/>
      <c r="G22" s="55"/>
      <c r="H22" s="55"/>
    </row>
    <row r="23" spans="1:8" x14ac:dyDescent="0.3">
      <c r="A23" s="37"/>
      <c r="C23" s="55"/>
      <c r="D23" s="55"/>
      <c r="E23" s="55"/>
      <c r="F23" s="55"/>
      <c r="G23" s="55"/>
      <c r="H23" s="55"/>
    </row>
    <row r="24" spans="1:8" x14ac:dyDescent="0.25">
      <c r="C24" s="55"/>
      <c r="D24" s="55"/>
      <c r="E24" s="55"/>
      <c r="F24" s="55"/>
      <c r="G24" s="55"/>
      <c r="H24" s="55"/>
    </row>
    <row r="25" spans="1:8" x14ac:dyDescent="0.25">
      <c r="C25" s="55"/>
      <c r="D25" s="55"/>
      <c r="E25" s="55"/>
      <c r="F25" s="55"/>
      <c r="G25" s="55"/>
      <c r="H25" s="55"/>
    </row>
    <row r="26" spans="1:8" x14ac:dyDescent="0.25">
      <c r="C26" s="55"/>
      <c r="D26" s="55"/>
      <c r="E26" s="55"/>
      <c r="F26" s="55"/>
      <c r="G26" s="55"/>
      <c r="H26" s="55"/>
    </row>
    <row r="27" spans="1:8" x14ac:dyDescent="0.25">
      <c r="C27" s="55"/>
      <c r="D27" s="55"/>
      <c r="E27" s="55"/>
      <c r="F27" s="55"/>
      <c r="G27" s="55"/>
      <c r="H27" s="55"/>
    </row>
    <row r="28" spans="1:8" x14ac:dyDescent="0.25">
      <c r="C28" s="55"/>
      <c r="D28" s="55"/>
      <c r="E28" s="55"/>
      <c r="F28" s="55"/>
      <c r="G28" s="55"/>
      <c r="H28" s="55"/>
    </row>
    <row r="29" spans="1:8" x14ac:dyDescent="0.25">
      <c r="C29" s="55"/>
      <c r="D29" s="55"/>
      <c r="E29" s="55"/>
      <c r="F29" s="55"/>
      <c r="G29" s="55"/>
      <c r="H29" s="55"/>
    </row>
    <row r="30" spans="1:8" x14ac:dyDescent="0.25">
      <c r="C30" s="55"/>
      <c r="D30" s="55"/>
      <c r="E30" s="55"/>
      <c r="F30" s="55"/>
      <c r="G30" s="55"/>
      <c r="H30" s="55"/>
    </row>
    <row r="31" spans="1:8" x14ac:dyDescent="0.25">
      <c r="C31" s="55"/>
      <c r="D31" s="55"/>
      <c r="E31" s="55"/>
      <c r="F31" s="55"/>
      <c r="G31" s="55"/>
      <c r="H31" s="55"/>
    </row>
    <row r="32" spans="1:8" x14ac:dyDescent="0.25">
      <c r="C32" s="55"/>
      <c r="D32" s="55"/>
      <c r="E32" s="55"/>
      <c r="F32" s="55"/>
      <c r="G32" s="55"/>
      <c r="H32" s="55"/>
    </row>
    <row r="33" spans="3:8" x14ac:dyDescent="0.25">
      <c r="C33" s="55"/>
      <c r="D33" s="55"/>
      <c r="E33" s="55"/>
      <c r="F33" s="55"/>
      <c r="G33" s="55"/>
      <c r="H33" s="55"/>
    </row>
    <row r="34" spans="3:8" x14ac:dyDescent="0.25">
      <c r="C34" s="55"/>
      <c r="D34" s="55"/>
      <c r="E34" s="55"/>
      <c r="F34" s="55"/>
      <c r="G34" s="55"/>
      <c r="H34" s="55"/>
    </row>
    <row r="35" spans="3:8" x14ac:dyDescent="0.25">
      <c r="C35" s="55"/>
      <c r="D35" s="55"/>
      <c r="E35" s="55"/>
      <c r="F35" s="55"/>
      <c r="G35" s="55"/>
      <c r="H35" s="55"/>
    </row>
    <row r="36" spans="3:8" x14ac:dyDescent="0.25">
      <c r="C36" s="55"/>
      <c r="D36" s="55"/>
      <c r="E36" s="55"/>
      <c r="F36" s="55"/>
      <c r="G36" s="55"/>
      <c r="H36" s="55"/>
    </row>
    <row r="37" spans="3:8" x14ac:dyDescent="0.25">
      <c r="C37" s="55"/>
      <c r="D37" s="55"/>
      <c r="E37" s="55"/>
      <c r="F37" s="55"/>
      <c r="G37" s="55"/>
      <c r="H37" s="55"/>
    </row>
    <row r="38" spans="3:8" x14ac:dyDescent="0.25">
      <c r="C38" s="55"/>
      <c r="D38" s="55"/>
      <c r="E38" s="55"/>
      <c r="F38" s="55"/>
      <c r="G38" s="55"/>
      <c r="H38" s="55"/>
    </row>
    <row r="39" spans="3:8" x14ac:dyDescent="0.25">
      <c r="C39" s="55"/>
      <c r="D39" s="55"/>
      <c r="E39" s="55"/>
      <c r="F39" s="55"/>
      <c r="G39" s="55"/>
      <c r="H39" s="55"/>
    </row>
    <row r="40" spans="3:8" x14ac:dyDescent="0.25">
      <c r="C40" s="55"/>
      <c r="D40" s="55"/>
      <c r="E40" s="55"/>
      <c r="F40" s="55"/>
      <c r="G40" s="55"/>
      <c r="H40" s="55"/>
    </row>
    <row r="41" spans="3:8" x14ac:dyDescent="0.25">
      <c r="C41" s="55"/>
      <c r="D41" s="55"/>
      <c r="E41" s="55"/>
      <c r="F41" s="55"/>
      <c r="G41" s="55"/>
      <c r="H41" s="55"/>
    </row>
    <row r="42" spans="3:8" x14ac:dyDescent="0.25">
      <c r="C42" s="55"/>
      <c r="D42" s="55"/>
      <c r="E42" s="55"/>
      <c r="F42" s="55"/>
      <c r="G42" s="55"/>
      <c r="H42" s="55"/>
    </row>
    <row r="43" spans="3:8" x14ac:dyDescent="0.25">
      <c r="C43" s="55"/>
      <c r="D43" s="55"/>
      <c r="E43" s="55"/>
      <c r="F43" s="55"/>
      <c r="G43" s="55"/>
      <c r="H43" s="55"/>
    </row>
    <row r="44" spans="3:8" x14ac:dyDescent="0.25">
      <c r="C44" s="55"/>
      <c r="D44" s="55"/>
      <c r="E44" s="55"/>
      <c r="F44" s="55"/>
      <c r="G44" s="55"/>
      <c r="H44" s="55"/>
    </row>
    <row r="45" spans="3:8" x14ac:dyDescent="0.25">
      <c r="C45" s="55"/>
      <c r="D45" s="55"/>
      <c r="E45" s="55"/>
      <c r="F45" s="55"/>
      <c r="G45" s="55"/>
      <c r="H45" s="55"/>
    </row>
    <row r="46" spans="3:8" x14ac:dyDescent="0.25">
      <c r="C46" s="55"/>
      <c r="D46" s="55"/>
      <c r="E46" s="55"/>
      <c r="F46" s="55"/>
      <c r="G46" s="55"/>
      <c r="H46" s="55"/>
    </row>
    <row r="47" spans="3:8" x14ac:dyDescent="0.25">
      <c r="C47" s="55"/>
      <c r="D47" s="55"/>
      <c r="E47" s="55"/>
      <c r="F47" s="55"/>
      <c r="G47" s="55"/>
      <c r="H47" s="55"/>
    </row>
    <row r="48" spans="3:8" x14ac:dyDescent="0.25">
      <c r="C48" s="55"/>
      <c r="D48" s="55"/>
      <c r="E48" s="55"/>
      <c r="F48" s="55"/>
      <c r="G48" s="55"/>
      <c r="H48" s="55"/>
    </row>
    <row r="49" spans="3:8" x14ac:dyDescent="0.25">
      <c r="C49" s="55"/>
      <c r="D49" s="55"/>
      <c r="E49" s="55"/>
      <c r="F49" s="55"/>
      <c r="G49" s="55"/>
      <c r="H49" s="55"/>
    </row>
    <row r="50" spans="3:8" x14ac:dyDescent="0.25">
      <c r="C50" s="55"/>
      <c r="D50" s="55"/>
      <c r="E50" s="55"/>
      <c r="F50" s="55"/>
      <c r="G50" s="55"/>
      <c r="H50" s="55"/>
    </row>
    <row r="51" spans="3:8" x14ac:dyDescent="0.25">
      <c r="C51" s="55"/>
      <c r="D51" s="55"/>
      <c r="E51" s="55"/>
      <c r="F51" s="55"/>
      <c r="G51" s="55"/>
      <c r="H51" s="55"/>
    </row>
    <row r="52" spans="3:8" x14ac:dyDescent="0.25">
      <c r="C52" s="55"/>
      <c r="D52" s="55"/>
      <c r="E52" s="55"/>
      <c r="F52" s="55"/>
      <c r="G52" s="55"/>
      <c r="H52" s="55"/>
    </row>
    <row r="53" spans="3:8" x14ac:dyDescent="0.25">
      <c r="C53" s="55"/>
      <c r="D53" s="55"/>
      <c r="E53" s="55"/>
      <c r="F53" s="55"/>
      <c r="G53" s="55"/>
      <c r="H53" s="55"/>
    </row>
    <row r="54" spans="3:8" x14ac:dyDescent="0.25">
      <c r="C54" s="55"/>
      <c r="D54" s="55"/>
      <c r="E54" s="55"/>
      <c r="F54" s="55"/>
      <c r="G54" s="55"/>
      <c r="H54" s="55"/>
    </row>
    <row r="55" spans="3:8" x14ac:dyDescent="0.25">
      <c r="C55" s="55"/>
      <c r="D55" s="55"/>
      <c r="E55" s="55"/>
      <c r="F55" s="55"/>
      <c r="G55" s="55"/>
      <c r="H55" s="55"/>
    </row>
    <row r="56" spans="3:8" x14ac:dyDescent="0.25">
      <c r="C56" s="55"/>
      <c r="D56" s="55"/>
      <c r="E56" s="55"/>
      <c r="F56" s="55"/>
      <c r="G56" s="55"/>
      <c r="H56" s="55"/>
    </row>
    <row r="57" spans="3:8" x14ac:dyDescent="0.25">
      <c r="C57" s="55"/>
      <c r="D57" s="55"/>
      <c r="E57" s="55"/>
      <c r="F57" s="55"/>
      <c r="G57" s="55"/>
      <c r="H57" s="55"/>
    </row>
    <row r="58" spans="3:8" x14ac:dyDescent="0.25">
      <c r="C58" s="55"/>
      <c r="D58" s="55"/>
      <c r="E58" s="55"/>
      <c r="F58" s="55"/>
      <c r="G58" s="55"/>
      <c r="H58" s="55"/>
    </row>
    <row r="62" spans="3:8" x14ac:dyDescent="0.25">
      <c r="C62" s="47">
        <f>COUNT(C6:C58)</f>
        <v>11</v>
      </c>
    </row>
  </sheetData>
  <mergeCells count="3">
    <mergeCell ref="C2:H2"/>
    <mergeCell ref="C3:E3"/>
    <mergeCell ref="F3:H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D92DCC1-F434-4C86-99CE-2BF668138450}">
          <x14:formula1>
            <xm:f>'https://d.docs.live.net/599da54a3efd6538/Work-CEM/ORRCO/[AQ405cao ORRCO Klamath 6.xlsx]DEQ Pollutant List'!#REF!</xm:f>
          </x14:formula1>
          <xm:sqref>A6:A22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6D905-457B-4096-92BB-CF74414164C9}">
  <dimension ref="A1:T276"/>
  <sheetViews>
    <sheetView topLeftCell="B1" workbookViewId="0">
      <selection activeCell="O271" sqref="O271"/>
    </sheetView>
  </sheetViews>
  <sheetFormatPr defaultRowHeight="13.2" x14ac:dyDescent="0.25"/>
  <cols>
    <col min="1" max="1" width="18.21875" style="15" customWidth="1"/>
    <col min="2" max="2" width="25.5546875" style="15" customWidth="1"/>
    <col min="3" max="5" width="9.33203125" style="15" customWidth="1"/>
    <col min="6" max="13" width="10.44140625" style="15" customWidth="1"/>
    <col min="14" max="19" width="9.33203125" style="15" customWidth="1"/>
    <col min="20" max="16384" width="8.88671875" style="15"/>
  </cols>
  <sheetData>
    <row r="1" spans="1:20" ht="40.200000000000003" customHeight="1" x14ac:dyDescent="0.25">
      <c r="A1" s="31" t="s">
        <v>867</v>
      </c>
      <c r="B1" s="31"/>
    </row>
    <row r="2" spans="1:20" s="30" customFormat="1" ht="30" customHeight="1" x14ac:dyDescent="0.25">
      <c r="A2" s="43" t="str">
        <f>Summary!A19</f>
        <v>TEU-1A</v>
      </c>
      <c r="B2" s="44" t="str">
        <f>Summary!B19</f>
        <v>Auxiliary Boiler - Fuel Oil</v>
      </c>
      <c r="C2" s="44"/>
      <c r="D2" s="44"/>
      <c r="G2" s="46"/>
    </row>
    <row r="3" spans="1:20" ht="48.75" customHeight="1" x14ac:dyDescent="0.25">
      <c r="A3" s="260" t="s">
        <v>526</v>
      </c>
      <c r="B3" s="261"/>
      <c r="C3" s="261"/>
      <c r="D3" s="261"/>
      <c r="E3" s="261"/>
      <c r="F3" s="261"/>
      <c r="G3" s="261"/>
      <c r="H3" s="261"/>
      <c r="I3" s="261"/>
      <c r="J3" s="261"/>
      <c r="K3" s="261"/>
      <c r="L3" s="261"/>
      <c r="M3" s="261"/>
      <c r="N3" s="261"/>
      <c r="O3" s="261"/>
      <c r="P3" s="261"/>
      <c r="Q3" s="261"/>
      <c r="R3" s="261"/>
      <c r="S3" s="261"/>
    </row>
    <row r="4" spans="1:20" ht="23.55" customHeight="1" x14ac:dyDescent="0.25">
      <c r="A4" s="262"/>
      <c r="B4" s="263"/>
      <c r="C4" s="264"/>
      <c r="D4" s="268" t="s">
        <v>527</v>
      </c>
      <c r="E4" s="269"/>
      <c r="F4" s="268" t="s">
        <v>530</v>
      </c>
      <c r="G4" s="269"/>
      <c r="H4" s="269"/>
      <c r="I4" s="270"/>
      <c r="J4" s="268" t="s">
        <v>531</v>
      </c>
      <c r="K4" s="269"/>
      <c r="L4" s="269"/>
      <c r="M4" s="269"/>
      <c r="N4" s="269"/>
      <c r="O4" s="269"/>
      <c r="P4" s="269"/>
      <c r="Q4" s="270"/>
      <c r="R4" s="268" t="s">
        <v>532</v>
      </c>
      <c r="S4" s="270"/>
    </row>
    <row r="5" spans="1:20" ht="61.8" customHeight="1" x14ac:dyDescent="0.25">
      <c r="A5" s="265"/>
      <c r="B5" s="266"/>
      <c r="C5" s="267"/>
      <c r="D5" s="32" t="s">
        <v>528</v>
      </c>
      <c r="E5" s="32" t="s">
        <v>529</v>
      </c>
      <c r="F5" s="33" t="s">
        <v>535</v>
      </c>
      <c r="G5" s="35" t="s">
        <v>743</v>
      </c>
      <c r="H5" s="33" t="s">
        <v>536</v>
      </c>
      <c r="I5" s="35" t="s">
        <v>750</v>
      </c>
      <c r="J5" s="33" t="s">
        <v>537</v>
      </c>
      <c r="K5" s="35" t="s">
        <v>746</v>
      </c>
      <c r="L5" s="33" t="s">
        <v>538</v>
      </c>
      <c r="M5" s="35" t="s">
        <v>747</v>
      </c>
      <c r="N5" s="33" t="s">
        <v>539</v>
      </c>
      <c r="O5" s="35" t="s">
        <v>748</v>
      </c>
      <c r="P5" s="33" t="s">
        <v>540</v>
      </c>
      <c r="Q5" s="35" t="s">
        <v>749</v>
      </c>
      <c r="R5" s="33" t="s">
        <v>536</v>
      </c>
      <c r="S5" s="35" t="s">
        <v>750</v>
      </c>
    </row>
    <row r="6" spans="1:20" ht="17.55" customHeight="1" x14ac:dyDescent="0.25">
      <c r="A6" s="33" t="s">
        <v>541</v>
      </c>
      <c r="B6" s="35" t="s">
        <v>533</v>
      </c>
      <c r="C6" s="35" t="s">
        <v>534</v>
      </c>
      <c r="D6" s="35" t="s">
        <v>543</v>
      </c>
      <c r="E6" s="35" t="s">
        <v>544</v>
      </c>
      <c r="F6" s="33" t="s">
        <v>542</v>
      </c>
      <c r="G6" s="32" t="s">
        <v>524</v>
      </c>
      <c r="H6" s="35" t="s">
        <v>542</v>
      </c>
      <c r="I6" s="32" t="s">
        <v>524</v>
      </c>
      <c r="J6" s="33" t="s">
        <v>542</v>
      </c>
      <c r="K6" s="32" t="s">
        <v>524</v>
      </c>
      <c r="L6" s="33" t="s">
        <v>542</v>
      </c>
      <c r="M6" s="32" t="s">
        <v>524</v>
      </c>
      <c r="N6" s="33" t="s">
        <v>542</v>
      </c>
      <c r="O6" s="32" t="s">
        <v>524</v>
      </c>
      <c r="P6" s="33" t="s">
        <v>542</v>
      </c>
      <c r="Q6" s="32" t="s">
        <v>524</v>
      </c>
      <c r="R6" s="33" t="s">
        <v>542</v>
      </c>
      <c r="S6" s="34" t="s">
        <v>524</v>
      </c>
    </row>
    <row r="7" spans="1:20" ht="16.8" customHeight="1" x14ac:dyDescent="0.25">
      <c r="A7" s="2" t="s">
        <v>13</v>
      </c>
      <c r="B7" s="2" t="s">
        <v>14</v>
      </c>
      <c r="C7" s="18"/>
      <c r="D7" s="56">
        <f>IFERROR(VLOOKUP($A7,'Emissions - TEU-1A'!$A$6:$H$58,5,0), " ")</f>
        <v>5.1245999999999992</v>
      </c>
      <c r="E7" s="56">
        <f>IFERROR(VLOOKUP($A7,'Emissions - TEU-1A'!$A$6:$H$58,8,0), " ")</f>
        <v>1.4039999999999999E-2</v>
      </c>
      <c r="F7" s="9">
        <v>0.45</v>
      </c>
      <c r="G7" s="175">
        <f>IFERROR(Summary!$Y$5*D7/F7," ")</f>
        <v>8.0854799999999986E-4</v>
      </c>
      <c r="H7" s="5">
        <v>140</v>
      </c>
      <c r="I7" s="175">
        <f>IFERROR(Summary!$Y$5*D7/H7," ")</f>
        <v>2.5989042857142855E-6</v>
      </c>
      <c r="J7" s="5">
        <v>12</v>
      </c>
      <c r="K7" s="175">
        <f>IFERROR(Summary!$AA$5*D7/J7," ")</f>
        <v>3.0320549999999996E-5</v>
      </c>
      <c r="L7" s="5">
        <v>620</v>
      </c>
      <c r="M7" s="175">
        <f>IFERROR(Summary!$AA$5*D7/L7," ")</f>
        <v>5.8684935483870961E-7</v>
      </c>
      <c r="N7" s="7">
        <v>5.5</v>
      </c>
      <c r="O7" s="175">
        <f>IFERROR(Summary!$AC$5*D7/N7," ")</f>
        <v>3.0747599999999997E-3</v>
      </c>
      <c r="P7" s="5">
        <v>620</v>
      </c>
      <c r="Q7" s="175">
        <f>IFERROR(Summary!$AC$5*D7/P7," ")</f>
        <v>2.7276096774193545E-5</v>
      </c>
      <c r="R7" s="21">
        <v>470</v>
      </c>
      <c r="S7" s="175">
        <f>IFERROR(Summary!$AE$5*E7/R7," ")</f>
        <v>2.4794042553191487E-4</v>
      </c>
      <c r="T7" s="30" t="s">
        <v>711</v>
      </c>
    </row>
    <row r="8" spans="1:20" ht="16.8" customHeight="1" x14ac:dyDescent="0.25">
      <c r="A8" s="2" t="s">
        <v>15</v>
      </c>
      <c r="B8" s="2" t="s">
        <v>16</v>
      </c>
      <c r="C8" s="18"/>
      <c r="D8" s="56" t="str">
        <f>IFERROR(VLOOKUP($A8,'Emissions - TEU-1A'!$A$6:$H$58,5,0), " ")</f>
        <v xml:space="preserve"> </v>
      </c>
      <c r="E8" s="56" t="str">
        <f>IFERROR(VLOOKUP($A8,'Emissions - TEU-1A'!$A$6:$H$58,8,0), " ")</f>
        <v xml:space="preserve"> </v>
      </c>
      <c r="F8" s="4">
        <v>0.05</v>
      </c>
      <c r="G8" s="175" t="str">
        <f>IFERROR(Summary!$Y$5*D8/F8," ")</f>
        <v xml:space="preserve"> </v>
      </c>
      <c r="H8" s="18"/>
      <c r="I8" s="175" t="str">
        <f>IFERROR(Summary!$Y$5*D8/H8," ")</f>
        <v xml:space="preserve"> </v>
      </c>
      <c r="J8" s="7">
        <v>1.3</v>
      </c>
      <c r="K8" s="175" t="str">
        <f>IFERROR(Summary!$AA$5*D8/J8," ")</f>
        <v xml:space="preserve"> </v>
      </c>
      <c r="L8" s="18"/>
      <c r="M8" s="175" t="str">
        <f>IFERROR(Summary!$AA$5*D8/L8," ")</f>
        <v xml:space="preserve"> </v>
      </c>
      <c r="N8" s="9">
        <v>0.6</v>
      </c>
      <c r="O8" s="175" t="str">
        <f>IFERROR(Summary!$AC$5*D8/N8," ")</f>
        <v xml:space="preserve"> </v>
      </c>
      <c r="P8" s="18"/>
      <c r="Q8" s="175" t="str">
        <f>IFERROR(Summary!$AC$5*D8/P8," ")</f>
        <v xml:space="preserve"> </v>
      </c>
      <c r="R8" s="22"/>
      <c r="S8" s="175" t="str">
        <f>IFERROR(Summary!$AE$5*E8/R8," ")</f>
        <v xml:space="preserve"> </v>
      </c>
      <c r="T8" s="30" t="s">
        <v>712</v>
      </c>
    </row>
    <row r="9" spans="1:20" ht="16.95" customHeight="1" x14ac:dyDescent="0.25">
      <c r="A9" s="2" t="s">
        <v>17</v>
      </c>
      <c r="B9" s="2" t="s">
        <v>18</v>
      </c>
      <c r="C9" s="18"/>
      <c r="D9" s="56" t="str">
        <f>IFERROR(VLOOKUP($A9,'Emissions - TEU-1A'!$A$6:$H$58,5,0), " ")</f>
        <v xml:space="preserve"> </v>
      </c>
      <c r="E9" s="56" t="str">
        <f>IFERROR(VLOOKUP($A9,'Emissions - TEU-1A'!$A$6:$H$58,8,0), " ")</f>
        <v xml:space="preserve"> </v>
      </c>
      <c r="F9" s="18"/>
      <c r="G9" s="175" t="str">
        <f>IFERROR(Summary!$Y$5*D9/F9," ")</f>
        <v xml:space="preserve"> </v>
      </c>
      <c r="H9" s="8">
        <v>31000</v>
      </c>
      <c r="I9" s="175" t="str">
        <f>IFERROR(Summary!$Y$5*D9/H9," ")</f>
        <v xml:space="preserve"> </v>
      </c>
      <c r="J9" s="18"/>
      <c r="K9" s="175" t="str">
        <f>IFERROR(Summary!$AA$5*D9/J9," ")</f>
        <v xml:space="preserve"> </v>
      </c>
      <c r="L9" s="8">
        <v>140000</v>
      </c>
      <c r="M9" s="175" t="str">
        <f>IFERROR(Summary!$AA$5*D9/L9," ")</f>
        <v xml:space="preserve"> </v>
      </c>
      <c r="N9" s="18"/>
      <c r="O9" s="175" t="str">
        <f>IFERROR(Summary!$AC$5*D9/N9," ")</f>
        <v xml:space="preserve"> </v>
      </c>
      <c r="P9" s="8">
        <v>140000</v>
      </c>
      <c r="Q9" s="175" t="str">
        <f>IFERROR(Summary!$AC$5*D9/P9," ")</f>
        <v xml:space="preserve"> </v>
      </c>
      <c r="R9" s="23">
        <v>62000</v>
      </c>
      <c r="S9" s="175" t="str">
        <f>IFERROR(Summary!$AE$5*E9/R9," ")</f>
        <v xml:space="preserve"> </v>
      </c>
      <c r="T9" s="30" t="s">
        <v>711</v>
      </c>
    </row>
    <row r="10" spans="1:20" ht="16.8" customHeight="1" x14ac:dyDescent="0.25">
      <c r="A10" s="12">
        <v>64047</v>
      </c>
      <c r="B10" s="2" t="s">
        <v>19</v>
      </c>
      <c r="C10" s="18"/>
      <c r="D10" s="56" t="str">
        <f>IFERROR(VLOOKUP($A10,'Emissions - TEU-1A'!$A$6:$H$58,5,0), " ")</f>
        <v xml:space="preserve"> </v>
      </c>
      <c r="E10" s="56" t="str">
        <f>IFERROR(VLOOKUP($A10,'Emissions - TEU-1A'!$A$6:$H$58,8,0), " ")</f>
        <v xml:space="preserve"> </v>
      </c>
      <c r="F10" s="18"/>
      <c r="G10" s="175" t="str">
        <f>IFERROR(Summary!$Y$5*D10/F10," ")</f>
        <v xml:space="preserve"> </v>
      </c>
      <c r="H10" s="5">
        <v>60</v>
      </c>
      <c r="I10" s="175" t="str">
        <f>IFERROR(Summary!$Y$5*D10/H10," ")</f>
        <v xml:space="preserve"> </v>
      </c>
      <c r="J10" s="18"/>
      <c r="K10" s="175" t="str">
        <f>IFERROR(Summary!$AA$5*D10/J10," ")</f>
        <v xml:space="preserve"> </v>
      </c>
      <c r="L10" s="5">
        <v>260</v>
      </c>
      <c r="M10" s="175" t="str">
        <f>IFERROR(Summary!$AA$5*D10/L10," ")</f>
        <v xml:space="preserve"> </v>
      </c>
      <c r="N10" s="18"/>
      <c r="O10" s="175" t="str">
        <f>IFERROR(Summary!$AC$5*D10/N10," ")</f>
        <v xml:space="preserve"> </v>
      </c>
      <c r="P10" s="5">
        <v>260</v>
      </c>
      <c r="Q10" s="175" t="str">
        <f>IFERROR(Summary!$AC$5*D10/P10," ")</f>
        <v xml:space="preserve"> </v>
      </c>
      <c r="R10" s="22"/>
      <c r="S10" s="175" t="str">
        <f>IFERROR(Summary!$AE$5*E10/R10," ")</f>
        <v xml:space="preserve"> </v>
      </c>
      <c r="T10" s="30" t="s">
        <v>711</v>
      </c>
    </row>
    <row r="11" spans="1:20" ht="16.95" customHeight="1" x14ac:dyDescent="0.25">
      <c r="A11" s="2" t="s">
        <v>20</v>
      </c>
      <c r="B11" s="2" t="s">
        <v>21</v>
      </c>
      <c r="C11" s="18"/>
      <c r="D11" s="56" t="str">
        <f>IFERROR(VLOOKUP($A11,'Emissions - TEU-1A'!$A$6:$H$58,5,0), " ")</f>
        <v xml:space="preserve"> </v>
      </c>
      <c r="E11" s="56" t="str">
        <f>IFERROR(VLOOKUP($A11,'Emissions - TEU-1A'!$A$6:$H$58,8,0), " ")</f>
        <v xml:space="preserve"> </v>
      </c>
      <c r="F11" s="18"/>
      <c r="G11" s="175" t="str">
        <f>IFERROR(Summary!$Y$5*D11/F11," ")</f>
        <v xml:space="preserve"> </v>
      </c>
      <c r="H11" s="9">
        <v>0.35</v>
      </c>
      <c r="I11" s="175" t="str">
        <f>IFERROR(Summary!$Y$5*D11/H11," ")</f>
        <v xml:space="preserve"> </v>
      </c>
      <c r="J11" s="18"/>
      <c r="K11" s="175" t="str">
        <f>IFERROR(Summary!$AA$5*D11/J11," ")</f>
        <v xml:space="preserve"> </v>
      </c>
      <c r="L11" s="7">
        <v>1.5</v>
      </c>
      <c r="M11" s="175" t="str">
        <f>IFERROR(Summary!$AA$5*D11/L11," ")</f>
        <v xml:space="preserve"> </v>
      </c>
      <c r="N11" s="18"/>
      <c r="O11" s="175" t="str">
        <f>IFERROR(Summary!$AC$5*D11/N11," ")</f>
        <v xml:space="preserve"> </v>
      </c>
      <c r="P11" s="7">
        <v>1.5</v>
      </c>
      <c r="Q11" s="175" t="str">
        <f>IFERROR(Summary!$AC$5*D11/P11," ")</f>
        <v xml:space="preserve"> </v>
      </c>
      <c r="R11" s="24">
        <v>6.9</v>
      </c>
      <c r="S11" s="175" t="str">
        <f>IFERROR(Summary!$AE$5*E11/R11," ")</f>
        <v xml:space="preserve"> </v>
      </c>
      <c r="T11" s="30" t="s">
        <v>713</v>
      </c>
    </row>
    <row r="12" spans="1:20" ht="16.8" customHeight="1" x14ac:dyDescent="0.25">
      <c r="A12" s="12">
        <v>65532</v>
      </c>
      <c r="B12" s="2" t="s">
        <v>22</v>
      </c>
      <c r="C12" s="6" t="s">
        <v>23</v>
      </c>
      <c r="D12" s="56" t="str">
        <f>IFERROR(VLOOKUP($A12,'Emissions - TEU-1A'!$A$6:$H$58,5,0), " ")</f>
        <v xml:space="preserve"> </v>
      </c>
      <c r="E12" s="56" t="str">
        <f>IFERROR(VLOOKUP($A12,'Emissions - TEU-1A'!$A$6:$H$58,8,0), " ")</f>
        <v xml:space="preserve"> </v>
      </c>
      <c r="F12" s="3">
        <v>5.8999999999999999E-3</v>
      </c>
      <c r="G12" s="175" t="str">
        <f>IFERROR(Summary!$Y$5*D12/F12," ")</f>
        <v xml:space="preserve"> </v>
      </c>
      <c r="H12" s="7">
        <v>6</v>
      </c>
      <c r="I12" s="175" t="str">
        <f>IFERROR(Summary!$Y$5*D12/H12," ")</f>
        <v xml:space="preserve"> </v>
      </c>
      <c r="J12" s="4">
        <v>6.2E-2</v>
      </c>
      <c r="K12" s="175" t="str">
        <f>IFERROR(Summary!$AA$5*D12/J12," ")</f>
        <v xml:space="preserve"> </v>
      </c>
      <c r="L12" s="5">
        <v>26</v>
      </c>
      <c r="M12" s="175" t="str">
        <f>IFERROR(Summary!$AA$5*D12/L12," ")</f>
        <v xml:space="preserve"> </v>
      </c>
      <c r="N12" s="9">
        <v>0.12</v>
      </c>
      <c r="O12" s="175" t="str">
        <f>IFERROR(Summary!$AC$5*D12/N12," ")</f>
        <v xml:space="preserve"> </v>
      </c>
      <c r="P12" s="5">
        <v>26</v>
      </c>
      <c r="Q12" s="175" t="str">
        <f>IFERROR(Summary!$AC$5*D12/P12," ")</f>
        <v xml:space="preserve"> </v>
      </c>
      <c r="R12" s="22"/>
      <c r="S12" s="175" t="str">
        <f>IFERROR(Summary!$AE$5*E12/R12," ")</f>
        <v xml:space="preserve"> </v>
      </c>
      <c r="T12" s="30" t="s">
        <v>711</v>
      </c>
    </row>
    <row r="13" spans="1:20" ht="16.8" customHeight="1" x14ac:dyDescent="0.25">
      <c r="A13" s="12">
        <v>65660</v>
      </c>
      <c r="B13" s="2" t="s">
        <v>24</v>
      </c>
      <c r="C13" s="18"/>
      <c r="D13" s="56" t="str">
        <f>IFERROR(VLOOKUP($A13,'Emissions - TEU-1A'!$A$6:$H$58,5,0), " ")</f>
        <v xml:space="preserve"> </v>
      </c>
      <c r="E13" s="56" t="str">
        <f>IFERROR(VLOOKUP($A13,'Emissions - TEU-1A'!$A$6:$H$58,8,0), " ")</f>
        <v xml:space="preserve"> </v>
      </c>
      <c r="F13" s="18"/>
      <c r="G13" s="175" t="str">
        <f>IFERROR(Summary!$Y$5*D13/F13," ")</f>
        <v xml:space="preserve"> </v>
      </c>
      <c r="H13" s="7">
        <v>1</v>
      </c>
      <c r="I13" s="175" t="str">
        <f>IFERROR(Summary!$Y$5*D13/H13," ")</f>
        <v xml:space="preserve"> </v>
      </c>
      <c r="J13" s="18"/>
      <c r="K13" s="175" t="str">
        <f>IFERROR(Summary!$AA$5*D13/J13," ")</f>
        <v xml:space="preserve"> </v>
      </c>
      <c r="L13" s="7">
        <v>4.4000000000000004</v>
      </c>
      <c r="M13" s="175" t="str">
        <f>IFERROR(Summary!$AA$5*D13/L13," ")</f>
        <v xml:space="preserve"> </v>
      </c>
      <c r="N13" s="18"/>
      <c r="O13" s="175" t="str">
        <f>IFERROR(Summary!$AC$5*D13/N13," ")</f>
        <v xml:space="preserve"> </v>
      </c>
      <c r="P13" s="7">
        <v>4.4000000000000004</v>
      </c>
      <c r="Q13" s="175" t="str">
        <f>IFERROR(Summary!$AC$5*D13/P13," ")</f>
        <v xml:space="preserve"> </v>
      </c>
      <c r="R13" s="23">
        <v>6000</v>
      </c>
      <c r="S13" s="175" t="str">
        <f>IFERROR(Summary!$AE$5*E13/R13," ")</f>
        <v xml:space="preserve"> </v>
      </c>
      <c r="T13" s="30" t="s">
        <v>711</v>
      </c>
    </row>
    <row r="14" spans="1:20" ht="16.95" customHeight="1" x14ac:dyDescent="0.25">
      <c r="A14" s="2" t="s">
        <v>25</v>
      </c>
      <c r="B14" s="2" t="s">
        <v>26</v>
      </c>
      <c r="C14" s="18"/>
      <c r="D14" s="56" t="str">
        <f>IFERROR(VLOOKUP($A14,'Emissions - TEU-1A'!$A$6:$H$58,5,0), " ")</f>
        <v xml:space="preserve"> </v>
      </c>
      <c r="E14" s="56" t="str">
        <f>IFERROR(VLOOKUP($A14,'Emissions - TEU-1A'!$A$6:$H$58,8,0), " ")</f>
        <v xml:space="preserve"> </v>
      </c>
      <c r="F14" s="4">
        <v>1.4999999999999999E-2</v>
      </c>
      <c r="G14" s="175" t="str">
        <f>IFERROR(Summary!$Y$5*D14/F14," ")</f>
        <v xml:space="preserve"> </v>
      </c>
      <c r="H14" s="7">
        <v>5</v>
      </c>
      <c r="I14" s="175" t="str">
        <f>IFERROR(Summary!$Y$5*D14/H14," ")</f>
        <v xml:space="preserve"> </v>
      </c>
      <c r="J14" s="9">
        <v>0.38</v>
      </c>
      <c r="K14" s="175" t="str">
        <f>IFERROR(Summary!$AA$5*D14/J14," ")</f>
        <v xml:space="preserve"> </v>
      </c>
      <c r="L14" s="5">
        <v>22</v>
      </c>
      <c r="M14" s="175" t="str">
        <f>IFERROR(Summary!$AA$5*D14/L14," ")</f>
        <v xml:space="preserve"> </v>
      </c>
      <c r="N14" s="9">
        <v>0.18</v>
      </c>
      <c r="O14" s="175" t="str">
        <f>IFERROR(Summary!$AC$5*D14/N14," ")</f>
        <v xml:space="preserve"> </v>
      </c>
      <c r="P14" s="5">
        <v>22</v>
      </c>
      <c r="Q14" s="175" t="str">
        <f>IFERROR(Summary!$AC$5*D14/P14," ")</f>
        <v xml:space="preserve"> </v>
      </c>
      <c r="R14" s="21">
        <v>220</v>
      </c>
      <c r="S14" s="175" t="str">
        <f>IFERROR(Summary!$AE$5*E14/R14," ")</f>
        <v xml:space="preserve"> </v>
      </c>
      <c r="T14" s="30" t="s">
        <v>711</v>
      </c>
    </row>
    <row r="15" spans="1:20" ht="16.8" customHeight="1" x14ac:dyDescent="0.25">
      <c r="A15" s="2" t="s">
        <v>27</v>
      </c>
      <c r="B15" s="2" t="s">
        <v>28</v>
      </c>
      <c r="C15" s="18"/>
      <c r="D15" s="56" t="str">
        <f>IFERROR(VLOOKUP($A15,'Emissions - TEU-1A'!$A$6:$H$58,5,0), " ")</f>
        <v xml:space="preserve"> </v>
      </c>
      <c r="E15" s="56" t="str">
        <f>IFERROR(VLOOKUP($A15,'Emissions - TEU-1A'!$A$6:$H$58,8,0), " ")</f>
        <v xml:space="preserve"> </v>
      </c>
      <c r="F15" s="11">
        <v>2.0000000000000001E-4</v>
      </c>
      <c r="G15" s="175" t="str">
        <f>IFERROR(Summary!$Y$5*D15/F15," ")</f>
        <v xml:space="preserve"> </v>
      </c>
      <c r="H15" s="18"/>
      <c r="I15" s="175" t="str">
        <f>IFERROR(Summary!$Y$5*D15/H15," ")</f>
        <v xml:space="preserve"> </v>
      </c>
      <c r="J15" s="3">
        <v>5.3E-3</v>
      </c>
      <c r="K15" s="175" t="str">
        <f>IFERROR(Summary!$AA$5*D15/J15," ")</f>
        <v xml:space="preserve"> </v>
      </c>
      <c r="L15" s="18"/>
      <c r="M15" s="175" t="str">
        <f>IFERROR(Summary!$AA$5*D15/L15," ")</f>
        <v xml:space="preserve"> </v>
      </c>
      <c r="N15" s="3">
        <v>2.3999999999999998E-3</v>
      </c>
      <c r="O15" s="175" t="str">
        <f>IFERROR(Summary!$AC$5*D15/N15," ")</f>
        <v xml:space="preserve"> </v>
      </c>
      <c r="P15" s="18"/>
      <c r="Q15" s="175" t="str">
        <f>IFERROR(Summary!$AC$5*D15/P15," ")</f>
        <v xml:space="preserve"> </v>
      </c>
      <c r="R15" s="22"/>
      <c r="S15" s="175" t="str">
        <f>IFERROR(Summary!$AE$5*E15/R15," ")</f>
        <v xml:space="preserve"> </v>
      </c>
      <c r="T15" s="30" t="s">
        <v>712</v>
      </c>
    </row>
    <row r="16" spans="1:20" ht="16.95" customHeight="1" x14ac:dyDescent="0.25">
      <c r="A16" s="2" t="s">
        <v>29</v>
      </c>
      <c r="B16" s="2" t="s">
        <v>30</v>
      </c>
      <c r="C16" s="18"/>
      <c r="D16" s="56" t="str">
        <f>IFERROR(VLOOKUP($A16,'Emissions - TEU-1A'!$A$6:$H$58,5,0), " ")</f>
        <v xml:space="preserve"> </v>
      </c>
      <c r="E16" s="56" t="str">
        <f>IFERROR(VLOOKUP($A16,'Emissions - TEU-1A'!$A$6:$H$58,8,0), " ")</f>
        <v xml:space="preserve"> </v>
      </c>
      <c r="F16" s="9">
        <v>0.17</v>
      </c>
      <c r="G16" s="175" t="str">
        <f>IFERROR(Summary!$Y$5*D16/F16," ")</f>
        <v xml:space="preserve"> </v>
      </c>
      <c r="H16" s="7">
        <v>1</v>
      </c>
      <c r="I16" s="175" t="str">
        <f>IFERROR(Summary!$Y$5*D16/H16," ")</f>
        <v xml:space="preserve"> </v>
      </c>
      <c r="J16" s="7">
        <v>4.3</v>
      </c>
      <c r="K16" s="175" t="str">
        <f>IFERROR(Summary!$AA$5*D16/J16," ")</f>
        <v xml:space="preserve"> </v>
      </c>
      <c r="L16" s="7">
        <v>4.4000000000000004</v>
      </c>
      <c r="M16" s="175" t="str">
        <f>IFERROR(Summary!$AA$5*D16/L16," ")</f>
        <v xml:space="preserve"> </v>
      </c>
      <c r="N16" s="7">
        <v>2</v>
      </c>
      <c r="O16" s="175" t="str">
        <f>IFERROR(Summary!$AC$5*D16/N16," ")</f>
        <v xml:space="preserve"> </v>
      </c>
      <c r="P16" s="7">
        <v>4.4000000000000004</v>
      </c>
      <c r="Q16" s="175" t="str">
        <f>IFERROR(Summary!$AC$5*D16/P16," ")</f>
        <v xml:space="preserve"> </v>
      </c>
      <c r="R16" s="22"/>
      <c r="S16" s="175" t="str">
        <f>IFERROR(Summary!$AE$5*E16/R16," ")</f>
        <v xml:space="preserve"> </v>
      </c>
      <c r="T16" s="30" t="s">
        <v>711</v>
      </c>
    </row>
    <row r="17" spans="1:20" ht="16.8" customHeight="1" x14ac:dyDescent="0.25">
      <c r="A17" s="2" t="s">
        <v>31</v>
      </c>
      <c r="B17" s="2" t="s">
        <v>32</v>
      </c>
      <c r="C17" s="6" t="s">
        <v>33</v>
      </c>
      <c r="D17" s="56">
        <f>IFERROR(VLOOKUP($A17,'Emissions - TEU-1A'!$A$6:$H$58,5,0), " ")</f>
        <v>0.9633492849929356</v>
      </c>
      <c r="E17" s="56">
        <f>IFERROR(VLOOKUP($A17,'Emissions - TEU-1A'!$A$6:$H$58,8,0), " ")</f>
        <v>2.6393131095696866E-3</v>
      </c>
      <c r="F17" s="18"/>
      <c r="G17" s="175" t="str">
        <f>IFERROR(Summary!$Y$5*D17/F17," ")</f>
        <v xml:space="preserve"> </v>
      </c>
      <c r="H17" s="7">
        <v>5</v>
      </c>
      <c r="I17" s="175">
        <f>IFERROR(Summary!$Y$5*D17/H17," ")</f>
        <v>1.3679559846899687E-5</v>
      </c>
      <c r="J17" s="18"/>
      <c r="K17" s="175" t="str">
        <f>IFERROR(Summary!$AA$5*D17/J17," ")</f>
        <v xml:space="preserve"> </v>
      </c>
      <c r="L17" s="5">
        <v>22</v>
      </c>
      <c r="M17" s="175">
        <f>IFERROR(Summary!$AA$5*D17/L17," ")</f>
        <v>3.1089908742953836E-6</v>
      </c>
      <c r="N17" s="18"/>
      <c r="O17" s="175" t="str">
        <f>IFERROR(Summary!$AC$5*D17/N17," ")</f>
        <v xml:space="preserve"> </v>
      </c>
      <c r="P17" s="5">
        <v>22</v>
      </c>
      <c r="Q17" s="175">
        <f>IFERROR(Summary!$AC$5*D17/P17," ")</f>
        <v>1.4450239274894032E-4</v>
      </c>
      <c r="R17" s="22"/>
      <c r="S17" s="175" t="str">
        <f>IFERROR(Summary!$AE$5*E17/R17," ")</f>
        <v xml:space="preserve"> </v>
      </c>
      <c r="T17" s="30" t="s">
        <v>713</v>
      </c>
    </row>
    <row r="18" spans="1:20" ht="16.8" customHeight="1" x14ac:dyDescent="0.25">
      <c r="A18" s="2" t="s">
        <v>34</v>
      </c>
      <c r="B18" s="2" t="s">
        <v>35</v>
      </c>
      <c r="C18" s="18"/>
      <c r="D18" s="56" t="str">
        <f>IFERROR(VLOOKUP($A18,'Emissions - TEU-1A'!$A$6:$H$58,5,0), " ")</f>
        <v xml:space="preserve"> </v>
      </c>
      <c r="E18" s="56" t="str">
        <f>IFERROR(VLOOKUP($A18,'Emissions - TEU-1A'!$A$6:$H$58,8,0), " ")</f>
        <v xml:space="preserve"> </v>
      </c>
      <c r="F18" s="18"/>
      <c r="G18" s="175" t="str">
        <f>IFERROR(Summary!$Y$5*D18/F18," ")</f>
        <v xml:space="preserve"> </v>
      </c>
      <c r="H18" s="5">
        <v>500</v>
      </c>
      <c r="I18" s="175" t="str">
        <f>IFERROR(Summary!$Y$5*D18/H18," ")</f>
        <v xml:space="preserve"> </v>
      </c>
      <c r="J18" s="18"/>
      <c r="K18" s="175" t="str">
        <f>IFERROR(Summary!$AA$5*D18/J18," ")</f>
        <v xml:space="preserve"> </v>
      </c>
      <c r="L18" s="8">
        <v>2200</v>
      </c>
      <c r="M18" s="175" t="str">
        <f>IFERROR(Summary!$AA$5*D18/L18," ")</f>
        <v xml:space="preserve"> </v>
      </c>
      <c r="N18" s="18"/>
      <c r="O18" s="175" t="str">
        <f>IFERROR(Summary!$AC$5*D18/N18," ")</f>
        <v xml:space="preserve"> </v>
      </c>
      <c r="P18" s="8">
        <v>2200</v>
      </c>
      <c r="Q18" s="175" t="str">
        <f>IFERROR(Summary!$AC$5*D18/P18," ")</f>
        <v xml:space="preserve"> </v>
      </c>
      <c r="R18" s="23">
        <v>1200</v>
      </c>
      <c r="S18" s="175" t="str">
        <f>IFERROR(Summary!$AE$5*E18/R18," ")</f>
        <v xml:space="preserve"> </v>
      </c>
      <c r="T18" s="30" t="s">
        <v>711</v>
      </c>
    </row>
    <row r="19" spans="1:20" ht="16.95" customHeight="1" x14ac:dyDescent="0.25">
      <c r="A19" s="2" t="s">
        <v>36</v>
      </c>
      <c r="B19" s="2" t="s">
        <v>37</v>
      </c>
      <c r="C19" s="18"/>
      <c r="D19" s="56" t="str">
        <f>IFERROR(VLOOKUP($A19,'Emissions - TEU-1A'!$A$6:$H$58,5,0), " ")</f>
        <v xml:space="preserve"> </v>
      </c>
      <c r="E19" s="56" t="str">
        <f>IFERROR(VLOOKUP($A19,'Emissions - TEU-1A'!$A$6:$H$58,8,0), " ")</f>
        <v xml:space="preserve"> </v>
      </c>
      <c r="F19" s="9">
        <v>0.63</v>
      </c>
      <c r="G19" s="175" t="str">
        <f>IFERROR(Summary!$Y$5*D19/F19," ")</f>
        <v xml:space="preserve"> </v>
      </c>
      <c r="H19" s="7">
        <v>1</v>
      </c>
      <c r="I19" s="175" t="str">
        <f>IFERROR(Summary!$Y$5*D19/H19," ")</f>
        <v xml:space="preserve"> </v>
      </c>
      <c r="J19" s="5">
        <v>16</v>
      </c>
      <c r="K19" s="175" t="str">
        <f>IFERROR(Summary!$AA$5*D19/J19," ")</f>
        <v xml:space="preserve"> </v>
      </c>
      <c r="L19" s="7">
        <v>4.4000000000000004</v>
      </c>
      <c r="M19" s="175" t="str">
        <f>IFERROR(Summary!$AA$5*D19/L19," ")</f>
        <v xml:space="preserve"> </v>
      </c>
      <c r="N19" s="7">
        <v>7.5</v>
      </c>
      <c r="O19" s="175" t="str">
        <f>IFERROR(Summary!$AC$5*D19/N19," ")</f>
        <v xml:space="preserve"> </v>
      </c>
      <c r="P19" s="7">
        <v>4.4000000000000004</v>
      </c>
      <c r="Q19" s="175" t="str">
        <f>IFERROR(Summary!$AC$5*D19/P19," ")</f>
        <v xml:space="preserve"> </v>
      </c>
      <c r="R19" s="22"/>
      <c r="S19" s="175" t="str">
        <f>IFERROR(Summary!$AE$5*E19/R19," ")</f>
        <v xml:space="preserve"> </v>
      </c>
      <c r="T19" s="30" t="s">
        <v>713</v>
      </c>
    </row>
    <row r="20" spans="1:20" ht="16.8" customHeight="1" x14ac:dyDescent="0.25">
      <c r="A20" s="2" t="s">
        <v>38</v>
      </c>
      <c r="B20" s="2" t="s">
        <v>39</v>
      </c>
      <c r="C20" s="6" t="s">
        <v>33</v>
      </c>
      <c r="D20" s="56">
        <f>IFERROR(VLOOKUP($A20,'Emissions - TEU-1A'!$A$6:$H$58,5,0), " ")</f>
        <v>3.7229999999999997E-3</v>
      </c>
      <c r="E20" s="56">
        <f>IFERROR(VLOOKUP($A20,'Emissions - TEU-1A'!$A$6:$H$58,8,0), " ")</f>
        <v>1.0200000000000001E-5</v>
      </c>
      <c r="F20" s="18"/>
      <c r="G20" s="175" t="str">
        <f>IFERROR(Summary!$Y$5*D20/F20," ")</f>
        <v xml:space="preserve"> </v>
      </c>
      <c r="H20" s="9">
        <v>0.3</v>
      </c>
      <c r="I20" s="175">
        <f>IFERROR(Summary!$Y$5*D20/H20," ")</f>
        <v>8.8111000000000009E-7</v>
      </c>
      <c r="J20" s="18"/>
      <c r="K20" s="175" t="str">
        <f>IFERROR(Summary!$AA$5*D20/J20," ")</f>
        <v xml:space="preserve"> </v>
      </c>
      <c r="L20" s="7">
        <v>1.3</v>
      </c>
      <c r="M20" s="175">
        <f>IFERROR(Summary!$AA$5*D20/L20," ")</f>
        <v>2.0333307692307694E-7</v>
      </c>
      <c r="N20" s="18"/>
      <c r="O20" s="175" t="str">
        <f>IFERROR(Summary!$AC$5*D20/N20," ")</f>
        <v xml:space="preserve"> </v>
      </c>
      <c r="P20" s="7">
        <v>1.3</v>
      </c>
      <c r="Q20" s="175">
        <f>IFERROR(Summary!$AC$5*D20/P20," ")</f>
        <v>9.4506923076923064E-6</v>
      </c>
      <c r="R20" s="22"/>
      <c r="S20" s="175" t="str">
        <f>IFERROR(Summary!$AE$5*E20/R20," ")</f>
        <v xml:space="preserve"> </v>
      </c>
      <c r="T20" s="30" t="s">
        <v>711</v>
      </c>
    </row>
    <row r="21" spans="1:20" ht="16.95" customHeight="1" x14ac:dyDescent="0.25">
      <c r="A21" s="2" t="s">
        <v>40</v>
      </c>
      <c r="B21" s="2" t="s">
        <v>41</v>
      </c>
      <c r="C21" s="18"/>
      <c r="D21" s="56" t="str">
        <f>IFERROR(VLOOKUP($A21,'Emissions - TEU-1A'!$A$6:$H$58,5,0), " ")</f>
        <v xml:space="preserve"> </v>
      </c>
      <c r="E21" s="56" t="str">
        <f>IFERROR(VLOOKUP($A21,'Emissions - TEU-1A'!$A$6:$H$58,8,0), " ")</f>
        <v xml:space="preserve"> </v>
      </c>
      <c r="F21" s="9">
        <v>0.14000000000000001</v>
      </c>
      <c r="G21" s="175" t="str">
        <f>IFERROR(Summary!$Y$5*D21/F21," ")</f>
        <v xml:space="preserve"> </v>
      </c>
      <c r="H21" s="18"/>
      <c r="I21" s="175" t="str">
        <f>IFERROR(Summary!$Y$5*D21/H21," ")</f>
        <v xml:space="preserve"> </v>
      </c>
      <c r="J21" s="7">
        <v>3.7</v>
      </c>
      <c r="K21" s="175" t="str">
        <f>IFERROR(Summary!$AA$5*D21/J21," ")</f>
        <v xml:space="preserve"> </v>
      </c>
      <c r="L21" s="18"/>
      <c r="M21" s="175" t="str">
        <f>IFERROR(Summary!$AA$5*D21/L21," ")</f>
        <v xml:space="preserve"> </v>
      </c>
      <c r="N21" s="7">
        <v>1.7</v>
      </c>
      <c r="O21" s="175" t="str">
        <f>IFERROR(Summary!$AC$5*D21/N21," ")</f>
        <v xml:space="preserve"> </v>
      </c>
      <c r="P21" s="18"/>
      <c r="Q21" s="175" t="str">
        <f>IFERROR(Summary!$AC$5*D21/P21," ")</f>
        <v xml:space="preserve"> </v>
      </c>
      <c r="R21" s="22"/>
      <c r="S21" s="175" t="str">
        <f>IFERROR(Summary!$AE$5*E21/R21," ")</f>
        <v xml:space="preserve"> </v>
      </c>
      <c r="T21" s="30" t="s">
        <v>712</v>
      </c>
    </row>
    <row r="22" spans="1:20" ht="16.8" customHeight="1" x14ac:dyDescent="0.25">
      <c r="A22" s="2" t="s">
        <v>42</v>
      </c>
      <c r="B22" s="2" t="s">
        <v>43</v>
      </c>
      <c r="C22" s="6" t="s">
        <v>33</v>
      </c>
      <c r="D22" s="56" t="str">
        <f>IFERROR(VLOOKUP($A22,'Emissions - TEU-1A'!$A$6:$H$58,5,0), " ")</f>
        <v xml:space="preserve"> </v>
      </c>
      <c r="E22" s="56" t="str">
        <f>IFERROR(VLOOKUP($A22,'Emissions - TEU-1A'!$A$6:$H$58,8,0), " ")</f>
        <v xml:space="preserve"> </v>
      </c>
      <c r="F22" s="10">
        <v>2.4000000000000001E-5</v>
      </c>
      <c r="G22" s="175" t="str">
        <f>IFERROR(Summary!$Y$5*D22/F22," ")</f>
        <v xml:space="preserve"> </v>
      </c>
      <c r="H22" s="11">
        <v>1.7000000000000001E-4</v>
      </c>
      <c r="I22" s="175" t="str">
        <f>IFERROR(Summary!$Y$5*D22/H22," ")</f>
        <v xml:space="preserve"> </v>
      </c>
      <c r="J22" s="3">
        <v>1.2999999999999999E-3</v>
      </c>
      <c r="K22" s="175" t="str">
        <f>IFERROR(Summary!$AA$5*D22/J22," ")</f>
        <v xml:space="preserve"> </v>
      </c>
      <c r="L22" s="3">
        <v>2.3999999999999998E-3</v>
      </c>
      <c r="M22" s="175" t="str">
        <f>IFERROR(Summary!$AA$5*D22/L22," ")</f>
        <v xml:space="preserve"> </v>
      </c>
      <c r="N22" s="11">
        <v>6.2E-4</v>
      </c>
      <c r="O22" s="175" t="str">
        <f>IFERROR(Summary!$AC$5*D22/N22," ")</f>
        <v xml:space="preserve"> </v>
      </c>
      <c r="P22" s="3">
        <v>2.3999999999999998E-3</v>
      </c>
      <c r="Q22" s="175" t="str">
        <f>IFERROR(Summary!$AC$5*D22/P22," ")</f>
        <v xml:space="preserve"> </v>
      </c>
      <c r="R22" s="25">
        <v>0.2</v>
      </c>
      <c r="S22" s="175" t="str">
        <f>IFERROR(Summary!$AE$5*E22/R22," ")</f>
        <v xml:space="preserve"> </v>
      </c>
      <c r="T22" s="30" t="s">
        <v>711</v>
      </c>
    </row>
    <row r="23" spans="1:20" ht="16.8" customHeight="1" x14ac:dyDescent="0.25">
      <c r="A23" s="2" t="s">
        <v>44</v>
      </c>
      <c r="B23" s="2" t="s">
        <v>45</v>
      </c>
      <c r="C23" s="18"/>
      <c r="D23" s="56" t="str">
        <f>IFERROR(VLOOKUP($A23,'Emissions - TEU-1A'!$A$6:$H$58,5,0), " ")</f>
        <v xml:space="preserve"> </v>
      </c>
      <c r="E23" s="56" t="str">
        <f>IFERROR(VLOOKUP($A23,'Emissions - TEU-1A'!$A$6:$H$58,8,0), " ")</f>
        <v xml:space="preserve"> </v>
      </c>
      <c r="F23" s="18"/>
      <c r="G23" s="175" t="str">
        <f>IFERROR(Summary!$Y$5*D23/F23," ")</f>
        <v xml:space="preserve"> </v>
      </c>
      <c r="H23" s="4">
        <v>1.4999999999999999E-2</v>
      </c>
      <c r="I23" s="175" t="str">
        <f>IFERROR(Summary!$Y$5*D23/H23," ")</f>
        <v xml:space="preserve"> </v>
      </c>
      <c r="J23" s="18"/>
      <c r="K23" s="175" t="str">
        <f>IFERROR(Summary!$AA$5*D23/J23," ")</f>
        <v xml:space="preserve"> </v>
      </c>
      <c r="L23" s="4">
        <v>6.6000000000000003E-2</v>
      </c>
      <c r="M23" s="175" t="str">
        <f>IFERROR(Summary!$AA$5*D23/L23," ")</f>
        <v xml:space="preserve"> </v>
      </c>
      <c r="N23" s="18"/>
      <c r="O23" s="175" t="str">
        <f>IFERROR(Summary!$AC$5*D23/N23," ")</f>
        <v xml:space="preserve"> </v>
      </c>
      <c r="P23" s="4">
        <v>6.6000000000000003E-2</v>
      </c>
      <c r="Q23" s="175" t="str">
        <f>IFERROR(Summary!$AC$5*D23/P23," ")</f>
        <v xml:space="preserve"> </v>
      </c>
      <c r="R23" s="25">
        <v>0.2</v>
      </c>
      <c r="S23" s="175" t="str">
        <f>IFERROR(Summary!$AE$5*E23/R23," ")</f>
        <v xml:space="preserve"> </v>
      </c>
      <c r="T23" s="30" t="s">
        <v>711</v>
      </c>
    </row>
    <row r="24" spans="1:20" ht="16.95" customHeight="1" x14ac:dyDescent="0.25">
      <c r="A24" s="2" t="s">
        <v>46</v>
      </c>
      <c r="B24" s="2" t="s">
        <v>47</v>
      </c>
      <c r="C24" s="6" t="s">
        <v>48</v>
      </c>
      <c r="D24" s="56" t="str">
        <f>IFERROR(VLOOKUP($A24,'Emissions - TEU-1A'!$A$6:$H$58,5,0), " ")</f>
        <v xml:space="preserve"> </v>
      </c>
      <c r="E24" s="56" t="str">
        <f>IFERROR(VLOOKUP($A24,'Emissions - TEU-1A'!$A$6:$H$58,8,0), " ")</f>
        <v xml:space="preserve"> </v>
      </c>
      <c r="F24" s="10">
        <v>4.3000000000000003E-6</v>
      </c>
      <c r="G24" s="175" t="str">
        <f>IFERROR(Summary!$Y$5*D24/F24," ")</f>
        <v xml:space="preserve"> </v>
      </c>
      <c r="H24" s="18"/>
      <c r="I24" s="175" t="str">
        <f>IFERROR(Summary!$Y$5*D24/H24," ")</f>
        <v xml:space="preserve"> </v>
      </c>
      <c r="J24" s="11">
        <v>1.1E-4</v>
      </c>
      <c r="K24" s="175" t="str">
        <f>IFERROR(Summary!$AA$5*D24/J24," ")</f>
        <v xml:space="preserve"> </v>
      </c>
      <c r="L24" s="18"/>
      <c r="M24" s="175" t="str">
        <f>IFERROR(Summary!$AA$5*D24/L24," ")</f>
        <v xml:space="preserve"> </v>
      </c>
      <c r="N24" s="10">
        <v>5.1999999999999997E-5</v>
      </c>
      <c r="O24" s="175" t="str">
        <f>IFERROR(Summary!$AC$5*D24/N24," ")</f>
        <v xml:space="preserve"> </v>
      </c>
      <c r="P24" s="18"/>
      <c r="Q24" s="175" t="str">
        <f>IFERROR(Summary!$AC$5*D24/P24," ")</f>
        <v xml:space="preserve"> </v>
      </c>
      <c r="R24" s="22"/>
      <c r="S24" s="175" t="str">
        <f>IFERROR(Summary!$AE$5*E24/R24," ")</f>
        <v xml:space="preserve"> </v>
      </c>
      <c r="T24" s="30" t="s">
        <v>712</v>
      </c>
    </row>
    <row r="25" spans="1:20" ht="16.8" customHeight="1" x14ac:dyDescent="0.25">
      <c r="A25" s="2" t="s">
        <v>49</v>
      </c>
      <c r="B25" s="2" t="s">
        <v>50</v>
      </c>
      <c r="C25" s="18"/>
      <c r="D25" s="56" t="str">
        <f>IFERROR(VLOOKUP($A25,'Emissions - TEU-1A'!$A$6:$H$58,5,0), " ")</f>
        <v xml:space="preserve"> </v>
      </c>
      <c r="E25" s="56" t="str">
        <f>IFERROR(VLOOKUP($A25,'Emissions - TEU-1A'!$A$6:$H$58,8,0), " ")</f>
        <v xml:space="preserve"> </v>
      </c>
      <c r="F25" s="4">
        <v>3.2000000000000001E-2</v>
      </c>
      <c r="G25" s="175" t="str">
        <f>IFERROR(Summary!$Y$5*D25/F25," ")</f>
        <v xml:space="preserve"> </v>
      </c>
      <c r="H25" s="18"/>
      <c r="I25" s="175" t="str">
        <f>IFERROR(Summary!$Y$5*D25/H25," ")</f>
        <v xml:space="preserve"> </v>
      </c>
      <c r="J25" s="9">
        <v>0.84</v>
      </c>
      <c r="K25" s="175" t="str">
        <f>IFERROR(Summary!$AA$5*D25/J25," ")</f>
        <v xml:space="preserve"> </v>
      </c>
      <c r="L25" s="18"/>
      <c r="M25" s="175" t="str">
        <f>IFERROR(Summary!$AA$5*D25/L25," ")</f>
        <v xml:space="preserve"> </v>
      </c>
      <c r="N25" s="9">
        <v>0.39</v>
      </c>
      <c r="O25" s="175" t="str">
        <f>IFERROR(Summary!$AC$5*D25/N25," ")</f>
        <v xml:space="preserve"> </v>
      </c>
      <c r="P25" s="18"/>
      <c r="Q25" s="175" t="str">
        <f>IFERROR(Summary!$AC$5*D25/P25," ")</f>
        <v xml:space="preserve"> </v>
      </c>
      <c r="R25" s="22"/>
      <c r="S25" s="175" t="str">
        <f>IFERROR(Summary!$AE$5*E25/R25," ")</f>
        <v xml:space="preserve"> </v>
      </c>
      <c r="T25" s="30" t="s">
        <v>712</v>
      </c>
    </row>
    <row r="26" spans="1:20" ht="16.95" customHeight="1" x14ac:dyDescent="0.25">
      <c r="A26" s="2" t="s">
        <v>51</v>
      </c>
      <c r="B26" s="2" t="s">
        <v>52</v>
      </c>
      <c r="C26" s="18"/>
      <c r="D26" s="56">
        <f>IFERROR(VLOOKUP($A26,'Emissions - TEU-1A'!$A$6:$H$58,5,0), " ")</f>
        <v>0.64240000000000008</v>
      </c>
      <c r="E26" s="56">
        <f>IFERROR(VLOOKUP($A26,'Emissions - TEU-1A'!$A$6:$H$58,8,0), " ")</f>
        <v>1.7600000000000001E-3</v>
      </c>
      <c r="F26" s="9">
        <v>0.13</v>
      </c>
      <c r="G26" s="175">
        <f>IFERROR(Summary!$Y$5*D26/F26," ")</f>
        <v>3.5084923076923079E-4</v>
      </c>
      <c r="H26" s="7">
        <v>3</v>
      </c>
      <c r="I26" s="175">
        <f>IFERROR(Summary!$Y$5*D26/H26," ")</f>
        <v>1.5203466666666669E-5</v>
      </c>
      <c r="J26" s="7">
        <v>3.3</v>
      </c>
      <c r="K26" s="175">
        <f>IFERROR(Summary!$AA$5*D26/J26," ")</f>
        <v>1.3821333333333336E-5</v>
      </c>
      <c r="L26" s="5">
        <v>13</v>
      </c>
      <c r="M26" s="175">
        <f>IFERROR(Summary!$AA$5*D26/L26," ")</f>
        <v>3.5084923076923081E-6</v>
      </c>
      <c r="N26" s="7">
        <v>1.5</v>
      </c>
      <c r="O26" s="175">
        <f>IFERROR(Summary!$AC$5*D26/N26," ")</f>
        <v>1.4132800000000003E-3</v>
      </c>
      <c r="P26" s="5">
        <v>13</v>
      </c>
      <c r="Q26" s="175">
        <f>IFERROR(Summary!$AC$5*D26/P26," ")</f>
        <v>1.6307076923076927E-4</v>
      </c>
      <c r="R26" s="21">
        <v>29</v>
      </c>
      <c r="S26" s="175">
        <f>IFERROR(Summary!$AE$5*E26/R26," ")</f>
        <v>5.0372413793103453E-4</v>
      </c>
      <c r="T26" s="30" t="s">
        <v>711</v>
      </c>
    </row>
    <row r="27" spans="1:20" ht="19.8" customHeight="1" x14ac:dyDescent="0.25">
      <c r="A27" s="2" t="s">
        <v>53</v>
      </c>
      <c r="B27" s="2" t="s">
        <v>54</v>
      </c>
      <c r="C27" s="6" t="s">
        <v>23</v>
      </c>
      <c r="D27" s="56" t="str">
        <f>IFERROR(VLOOKUP($A27,'Emissions - TEU-1A'!$A$6:$H$58,5,0), " ")</f>
        <v xml:space="preserve"> </v>
      </c>
      <c r="E27" s="56" t="str">
        <f>IFERROR(VLOOKUP($A27,'Emissions - TEU-1A'!$A$6:$H$58,8,0), " ")</f>
        <v xml:space="preserve"> </v>
      </c>
      <c r="F27" s="10">
        <v>4.1999999999999996E-6</v>
      </c>
      <c r="G27" s="175" t="str">
        <f>IFERROR(Summary!$Y$5*D27/F27," ")</f>
        <v xml:space="preserve"> </v>
      </c>
      <c r="H27" s="18"/>
      <c r="I27" s="175" t="str">
        <f>IFERROR(Summary!$Y$5*D27/H27," ")</f>
        <v xml:space="preserve"> </v>
      </c>
      <c r="J27" s="10">
        <v>4.3999999999999999E-5</v>
      </c>
      <c r="K27" s="175" t="str">
        <f>IFERROR(Summary!$AA$5*D27/J27," ")</f>
        <v xml:space="preserve"> </v>
      </c>
      <c r="L27" s="18"/>
      <c r="M27" s="175" t="str">
        <f>IFERROR(Summary!$AA$5*D27/L27," ")</f>
        <v xml:space="preserve"> </v>
      </c>
      <c r="N27" s="10">
        <v>8.6000000000000003E-5</v>
      </c>
      <c r="O27" s="175" t="str">
        <f>IFERROR(Summary!$AC$5*D27/N27," ")</f>
        <v xml:space="preserve"> </v>
      </c>
      <c r="P27" s="18"/>
      <c r="Q27" s="175" t="str">
        <f>IFERROR(Summary!$AC$5*D27/P27," ")</f>
        <v xml:space="preserve"> </v>
      </c>
      <c r="R27" s="22"/>
      <c r="S27" s="175" t="str">
        <f>IFERROR(Summary!$AE$5*E27/R27," ")</f>
        <v xml:space="preserve"> </v>
      </c>
      <c r="T27" s="30" t="s">
        <v>712</v>
      </c>
    </row>
    <row r="28" spans="1:20" ht="16.8" customHeight="1" x14ac:dyDescent="0.25">
      <c r="A28" s="2" t="s">
        <v>55</v>
      </c>
      <c r="B28" s="2" t="s">
        <v>56</v>
      </c>
      <c r="C28" s="18"/>
      <c r="D28" s="56" t="str">
        <f>IFERROR(VLOOKUP($A28,'Emissions - TEU-1A'!$A$6:$H$58,5,0), " ")</f>
        <v xml:space="preserve"> </v>
      </c>
      <c r="E28" s="56" t="str">
        <f>IFERROR(VLOOKUP($A28,'Emissions - TEU-1A'!$A$6:$H$58,8,0), " ")</f>
        <v xml:space="preserve"> </v>
      </c>
      <c r="F28" s="4">
        <v>0.02</v>
      </c>
      <c r="G28" s="175" t="str">
        <f>IFERROR(Summary!$Y$5*D28/F28," ")</f>
        <v xml:space="preserve"> </v>
      </c>
      <c r="H28" s="7">
        <v>1</v>
      </c>
      <c r="I28" s="175" t="str">
        <f>IFERROR(Summary!$Y$5*D28/H28," ")</f>
        <v xml:space="preserve"> </v>
      </c>
      <c r="J28" s="9">
        <v>0.53</v>
      </c>
      <c r="K28" s="175" t="str">
        <f>IFERROR(Summary!$AA$5*D28/J28," ")</f>
        <v xml:space="preserve"> </v>
      </c>
      <c r="L28" s="7">
        <v>4.4000000000000004</v>
      </c>
      <c r="M28" s="175" t="str">
        <f>IFERROR(Summary!$AA$5*D28/L28," ")</f>
        <v xml:space="preserve"> </v>
      </c>
      <c r="N28" s="9">
        <v>0.24</v>
      </c>
      <c r="O28" s="175" t="str">
        <f>IFERROR(Summary!$AC$5*D28/N28," ")</f>
        <v xml:space="preserve"> </v>
      </c>
      <c r="P28" s="7">
        <v>4.4000000000000004</v>
      </c>
      <c r="Q28" s="175" t="str">
        <f>IFERROR(Summary!$AC$5*D28/P28," ")</f>
        <v xml:space="preserve"> </v>
      </c>
      <c r="R28" s="21">
        <v>240</v>
      </c>
      <c r="S28" s="175" t="str">
        <f>IFERROR(Summary!$AE$5*E28/R28," ")</f>
        <v xml:space="preserve"> </v>
      </c>
      <c r="T28" s="30" t="s">
        <v>711</v>
      </c>
    </row>
    <row r="29" spans="1:20" ht="16.95" customHeight="1" x14ac:dyDescent="0.25">
      <c r="A29" s="2" t="s">
        <v>57</v>
      </c>
      <c r="B29" s="2" t="s">
        <v>58</v>
      </c>
      <c r="C29" s="6" t="s">
        <v>33</v>
      </c>
      <c r="D29" s="56" t="str">
        <f>IFERROR(VLOOKUP($A29,'Emissions - TEU-1A'!$A$6:$H$58,5,0), " ")</f>
        <v xml:space="preserve"> </v>
      </c>
      <c r="E29" s="56" t="str">
        <f>IFERROR(VLOOKUP($A29,'Emissions - TEU-1A'!$A$6:$H$58,8,0), " ")</f>
        <v xml:space="preserve"> </v>
      </c>
      <c r="F29" s="11">
        <v>4.2000000000000002E-4</v>
      </c>
      <c r="G29" s="175" t="str">
        <f>IFERROR(Summary!$Y$5*D29/F29," ")</f>
        <v xml:space="preserve"> </v>
      </c>
      <c r="H29" s="3">
        <v>7.0000000000000001E-3</v>
      </c>
      <c r="I29" s="175" t="str">
        <f>IFERROR(Summary!$Y$5*D29/H29," ")</f>
        <v xml:space="preserve"> </v>
      </c>
      <c r="J29" s="4">
        <v>1.0999999999999999E-2</v>
      </c>
      <c r="K29" s="175" t="str">
        <f>IFERROR(Summary!$AA$5*D29/J29," ")</f>
        <v xml:space="preserve"> </v>
      </c>
      <c r="L29" s="4">
        <v>3.1E-2</v>
      </c>
      <c r="M29" s="175" t="str">
        <f>IFERROR(Summary!$AA$5*D29/L29," ")</f>
        <v xml:space="preserve"> </v>
      </c>
      <c r="N29" s="3">
        <v>5.0000000000000001E-3</v>
      </c>
      <c r="O29" s="175" t="str">
        <f>IFERROR(Summary!$AC$5*D29/N29," ")</f>
        <v xml:space="preserve"> </v>
      </c>
      <c r="P29" s="4">
        <v>3.1E-2</v>
      </c>
      <c r="Q29" s="175" t="str">
        <f>IFERROR(Summary!$AC$5*D29/P29," ")</f>
        <v xml:space="preserve"> </v>
      </c>
      <c r="R29" s="26">
        <v>0.02</v>
      </c>
      <c r="S29" s="175" t="str">
        <f>IFERROR(Summary!$AE$5*E29/R29," ")</f>
        <v xml:space="preserve"> </v>
      </c>
      <c r="T29" s="30" t="s">
        <v>711</v>
      </c>
    </row>
    <row r="30" spans="1:20" ht="29.25" customHeight="1" x14ac:dyDescent="0.25">
      <c r="A30" s="2" t="s">
        <v>59</v>
      </c>
      <c r="B30" s="1" t="s">
        <v>60</v>
      </c>
      <c r="C30" s="18"/>
      <c r="D30" s="56" t="str">
        <f>IFERROR(VLOOKUP($A30,'Emissions - TEU-1A'!$A$6:$H$58,5,0), " ")</f>
        <v xml:space="preserve"> </v>
      </c>
      <c r="E30" s="56" t="str">
        <f>IFERROR(VLOOKUP($A30,'Emissions - TEU-1A'!$A$6:$H$58,8,0), " ")</f>
        <v xml:space="preserve"> </v>
      </c>
      <c r="F30" s="3">
        <v>1.4E-3</v>
      </c>
      <c r="G30" s="175" t="str">
        <f>IFERROR(Summary!$Y$5*D30/F30," ")</f>
        <v xml:space="preserve"> </v>
      </c>
      <c r="H30" s="18"/>
      <c r="I30" s="175" t="str">
        <f>IFERROR(Summary!$Y$5*D30/H30," ")</f>
        <v xml:space="preserve"> </v>
      </c>
      <c r="J30" s="4">
        <v>3.6999999999999998E-2</v>
      </c>
      <c r="K30" s="175" t="str">
        <f>IFERROR(Summary!$AA$5*D30/J30," ")</f>
        <v xml:space="preserve"> </v>
      </c>
      <c r="L30" s="18"/>
      <c r="M30" s="175" t="str">
        <f>IFERROR(Summary!$AA$5*D30/L30," ")</f>
        <v xml:space="preserve"> </v>
      </c>
      <c r="N30" s="4">
        <v>1.7000000000000001E-2</v>
      </c>
      <c r="O30" s="175" t="str">
        <f>IFERROR(Summary!$AC$5*D30/N30," ")</f>
        <v xml:space="preserve"> </v>
      </c>
      <c r="P30" s="18"/>
      <c r="Q30" s="175" t="str">
        <f>IFERROR(Summary!$AC$5*D30/P30," ")</f>
        <v xml:space="preserve"> </v>
      </c>
      <c r="R30" s="21">
        <v>120</v>
      </c>
      <c r="S30" s="175" t="str">
        <f>IFERROR(Summary!$AE$5*E30/R30," ")</f>
        <v xml:space="preserve"> </v>
      </c>
      <c r="T30" s="30" t="s">
        <v>711</v>
      </c>
    </row>
    <row r="31" spans="1:20" ht="16.95" customHeight="1" x14ac:dyDescent="0.25">
      <c r="A31" s="2" t="s">
        <v>61</v>
      </c>
      <c r="B31" s="1" t="s">
        <v>62</v>
      </c>
      <c r="C31" s="18"/>
      <c r="D31" s="56" t="str">
        <f>IFERROR(VLOOKUP($A31,'Emissions - TEU-1A'!$A$6:$H$58,5,0), " ")</f>
        <v xml:space="preserve"> </v>
      </c>
      <c r="E31" s="56" t="str">
        <f>IFERROR(VLOOKUP($A31,'Emissions - TEU-1A'!$A$6:$H$58,8,0), " ")</f>
        <v xml:space="preserve"> </v>
      </c>
      <c r="F31" s="10">
        <v>7.7000000000000001E-5</v>
      </c>
      <c r="G31" s="175" t="str">
        <f>IFERROR(Summary!$Y$5*D31/F31," ")</f>
        <v xml:space="preserve"> </v>
      </c>
      <c r="H31" s="18"/>
      <c r="I31" s="175" t="str">
        <f>IFERROR(Summary!$Y$5*D31/H31," ")</f>
        <v xml:space="preserve"> </v>
      </c>
      <c r="J31" s="3">
        <v>2E-3</v>
      </c>
      <c r="K31" s="175" t="str">
        <f>IFERROR(Summary!$AA$5*D31/J31," ")</f>
        <v xml:space="preserve"> </v>
      </c>
      <c r="L31" s="18"/>
      <c r="M31" s="175" t="str">
        <f>IFERROR(Summary!$AA$5*D31/L31," ")</f>
        <v xml:space="preserve"> </v>
      </c>
      <c r="N31" s="11">
        <v>9.2000000000000003E-4</v>
      </c>
      <c r="O31" s="175" t="str">
        <f>IFERROR(Summary!$AC$5*D31/N31," ")</f>
        <v xml:space="preserve"> </v>
      </c>
      <c r="P31" s="18"/>
      <c r="Q31" s="175" t="str">
        <f>IFERROR(Summary!$AC$5*D31/P31," ")</f>
        <v xml:space="preserve"> </v>
      </c>
      <c r="R31" s="24">
        <v>1.4</v>
      </c>
      <c r="S31" s="175" t="str">
        <f>IFERROR(Summary!$AE$5*E31/R31," ")</f>
        <v xml:space="preserve"> </v>
      </c>
      <c r="T31" s="30" t="s">
        <v>713</v>
      </c>
    </row>
    <row r="32" spans="1:20" ht="29.25" customHeight="1" x14ac:dyDescent="0.25">
      <c r="A32" s="2" t="s">
        <v>63</v>
      </c>
      <c r="B32" s="1" t="s">
        <v>64</v>
      </c>
      <c r="C32" s="6" t="s">
        <v>65</v>
      </c>
      <c r="D32" s="56" t="str">
        <f>IFERROR(VLOOKUP($A32,'Emissions - TEU-1A'!$A$6:$H$58,5,0), " ")</f>
        <v xml:space="preserve"> </v>
      </c>
      <c r="E32" s="56" t="str">
        <f>IFERROR(VLOOKUP($A32,'Emissions - TEU-1A'!$A$6:$H$58,8,0), " ")</f>
        <v xml:space="preserve"> </v>
      </c>
      <c r="F32" s="4">
        <v>0.08</v>
      </c>
      <c r="G32" s="175" t="str">
        <f>IFERROR(Summary!$Y$5*D32/F32," ")</f>
        <v xml:space="preserve"> </v>
      </c>
      <c r="H32" s="18"/>
      <c r="I32" s="175" t="str">
        <f>IFERROR(Summary!$Y$5*D32/H32," ")</f>
        <v xml:space="preserve"> </v>
      </c>
      <c r="J32" s="5">
        <v>11</v>
      </c>
      <c r="K32" s="175" t="str">
        <f>IFERROR(Summary!$AA$5*D32/J32," ")</f>
        <v xml:space="preserve"> </v>
      </c>
      <c r="L32" s="18"/>
      <c r="M32" s="175" t="str">
        <f>IFERROR(Summary!$AA$5*D32/L32," ")</f>
        <v xml:space="preserve"> </v>
      </c>
      <c r="N32" s="7">
        <v>5</v>
      </c>
      <c r="O32" s="175" t="str">
        <f>IFERROR(Summary!$AC$5*D32/N32," ")</f>
        <v xml:space="preserve"> </v>
      </c>
      <c r="P32" s="18"/>
      <c r="Q32" s="175" t="str">
        <f>IFERROR(Summary!$AC$5*D32/P32," ")</f>
        <v xml:space="preserve"> </v>
      </c>
      <c r="R32" s="22"/>
      <c r="S32" s="175" t="str">
        <f>IFERROR(Summary!$AE$5*E32/R32," ")</f>
        <v xml:space="preserve"> </v>
      </c>
      <c r="T32" s="30" t="s">
        <v>712</v>
      </c>
    </row>
    <row r="33" spans="1:20" ht="16.95" customHeight="1" x14ac:dyDescent="0.25">
      <c r="A33" s="2" t="s">
        <v>66</v>
      </c>
      <c r="B33" s="2" t="s">
        <v>67</v>
      </c>
      <c r="C33" s="18"/>
      <c r="D33" s="56" t="str">
        <f>IFERROR(VLOOKUP($A33,'Emissions - TEU-1A'!$A$6:$H$58,5,0), " ")</f>
        <v xml:space="preserve"> </v>
      </c>
      <c r="E33" s="56" t="str">
        <f>IFERROR(VLOOKUP($A33,'Emissions - TEU-1A'!$A$6:$H$58,8,0), " ")</f>
        <v xml:space="preserve"> </v>
      </c>
      <c r="F33" s="9">
        <v>0.91</v>
      </c>
      <c r="G33" s="175" t="str">
        <f>IFERROR(Summary!$Y$5*D33/F33," ")</f>
        <v xml:space="preserve"> </v>
      </c>
      <c r="H33" s="18"/>
      <c r="I33" s="175" t="str">
        <f>IFERROR(Summary!$Y$5*D33/H33," ")</f>
        <v xml:space="preserve"> </v>
      </c>
      <c r="J33" s="5">
        <v>24</v>
      </c>
      <c r="K33" s="175" t="str">
        <f>IFERROR(Summary!$AA$5*D33/J33," ")</f>
        <v xml:space="preserve"> </v>
      </c>
      <c r="L33" s="18"/>
      <c r="M33" s="175" t="str">
        <f>IFERROR(Summary!$AA$5*D33/L33," ")</f>
        <v xml:space="preserve"> </v>
      </c>
      <c r="N33" s="5">
        <v>11</v>
      </c>
      <c r="O33" s="175" t="str">
        <f>IFERROR(Summary!$AC$5*D33/N33," ")</f>
        <v xml:space="preserve"> </v>
      </c>
      <c r="P33" s="18"/>
      <c r="Q33" s="175" t="str">
        <f>IFERROR(Summary!$AC$5*D33/P33," ")</f>
        <v xml:space="preserve"> </v>
      </c>
      <c r="R33" s="22"/>
      <c r="S33" s="175" t="str">
        <f>IFERROR(Summary!$AE$5*E33/R33," ")</f>
        <v xml:space="preserve"> </v>
      </c>
      <c r="T33" s="30" t="s">
        <v>712</v>
      </c>
    </row>
    <row r="34" spans="1:20" ht="29.25" customHeight="1" x14ac:dyDescent="0.25">
      <c r="A34" s="2" t="s">
        <v>68</v>
      </c>
      <c r="B34" s="2" t="s">
        <v>69</v>
      </c>
      <c r="C34" s="18"/>
      <c r="D34" s="56" t="str">
        <f>IFERROR(VLOOKUP($A34,'Emissions - TEU-1A'!$A$6:$H$58,5,0), " ")</f>
        <v xml:space="preserve"> </v>
      </c>
      <c r="E34" s="56" t="str">
        <f>IFERROR(VLOOKUP($A34,'Emissions - TEU-1A'!$A$6:$H$58,8,0), " ")</f>
        <v xml:space="preserve"> </v>
      </c>
      <c r="F34" s="18"/>
      <c r="G34" s="175" t="str">
        <f>IFERROR(Summary!$Y$5*D34/F34," ")</f>
        <v xml:space="preserve"> </v>
      </c>
      <c r="H34" s="7">
        <v>5</v>
      </c>
      <c r="I34" s="175" t="str">
        <f>IFERROR(Summary!$Y$5*D34/H34," ")</f>
        <v xml:space="preserve"> </v>
      </c>
      <c r="J34" s="18"/>
      <c r="K34" s="175" t="str">
        <f>IFERROR(Summary!$AA$5*D34/J34," ")</f>
        <v xml:space="preserve"> </v>
      </c>
      <c r="L34" s="5">
        <v>22</v>
      </c>
      <c r="M34" s="175" t="str">
        <f>IFERROR(Summary!$AA$5*D34/L34," ")</f>
        <v xml:space="preserve"> </v>
      </c>
      <c r="N34" s="18"/>
      <c r="O34" s="175" t="str">
        <f>IFERROR(Summary!$AC$5*D34/N34," ")</f>
        <v xml:space="preserve"> </v>
      </c>
      <c r="P34" s="5">
        <v>22</v>
      </c>
      <c r="Q34" s="175" t="str">
        <f>IFERROR(Summary!$AC$5*D34/P34," ")</f>
        <v xml:space="preserve"> </v>
      </c>
      <c r="R34" s="23">
        <v>3900</v>
      </c>
      <c r="S34" s="175" t="str">
        <f>IFERROR(Summary!$AE$5*E34/R34," ")</f>
        <v xml:space="preserve"> </v>
      </c>
      <c r="T34" s="30" t="s">
        <v>711</v>
      </c>
    </row>
    <row r="35" spans="1:20" ht="29.25" customHeight="1" x14ac:dyDescent="0.25">
      <c r="A35" s="2" t="s">
        <v>70</v>
      </c>
      <c r="B35" s="2" t="s">
        <v>71</v>
      </c>
      <c r="C35" s="18"/>
      <c r="D35" s="56" t="str">
        <f>IFERROR(VLOOKUP($A35,'Emissions - TEU-1A'!$A$6:$H$58,5,0), " ")</f>
        <v xml:space="preserve"> </v>
      </c>
      <c r="E35" s="56" t="str">
        <f>IFERROR(VLOOKUP($A35,'Emissions - TEU-1A'!$A$6:$H$58,8,0), " ")</f>
        <v xml:space="preserve"> </v>
      </c>
      <c r="F35" s="9">
        <v>0.48</v>
      </c>
      <c r="G35" s="175" t="str">
        <f>IFERROR(Summary!$Y$5*D35/F35," ")</f>
        <v xml:space="preserve"> </v>
      </c>
      <c r="H35" s="5">
        <v>33</v>
      </c>
      <c r="I35" s="175" t="str">
        <f>IFERROR(Summary!$Y$5*D35/H35," ")</f>
        <v xml:space="preserve"> </v>
      </c>
      <c r="J35" s="5">
        <v>12</v>
      </c>
      <c r="K35" s="175" t="str">
        <f>IFERROR(Summary!$AA$5*D35/J35," ")</f>
        <v xml:space="preserve"> </v>
      </c>
      <c r="L35" s="5">
        <v>150</v>
      </c>
      <c r="M35" s="175" t="str">
        <f>IFERROR(Summary!$AA$5*D35/L35," ")</f>
        <v xml:space="preserve"> </v>
      </c>
      <c r="N35" s="7">
        <v>5.7</v>
      </c>
      <c r="O35" s="175" t="str">
        <f>IFERROR(Summary!$AC$5*D35/N35," ")</f>
        <v xml:space="preserve"> </v>
      </c>
      <c r="P35" s="5">
        <v>150</v>
      </c>
      <c r="Q35" s="175" t="str">
        <f>IFERROR(Summary!$AC$5*D35/P35," ")</f>
        <v xml:space="preserve"> </v>
      </c>
      <c r="R35" s="23">
        <v>1700</v>
      </c>
      <c r="S35" s="175" t="str">
        <f>IFERROR(Summary!$AE$5*E35/R35," ")</f>
        <v xml:space="preserve"> </v>
      </c>
      <c r="T35" s="30" t="s">
        <v>711</v>
      </c>
    </row>
    <row r="36" spans="1:20" ht="16.8" customHeight="1" x14ac:dyDescent="0.25">
      <c r="A36" s="2" t="s">
        <v>72</v>
      </c>
      <c r="B36" s="2" t="s">
        <v>73</v>
      </c>
      <c r="C36" s="18"/>
      <c r="D36" s="56">
        <f>IFERROR(VLOOKUP($A36,'Emissions - TEU-1A'!$A$6:$H$58,5,0), " ")</f>
        <v>2.1608000000000001</v>
      </c>
      <c r="E36" s="56">
        <f>IFERROR(VLOOKUP($A36,'Emissions - TEU-1A'!$A$6:$H$58,8,0), " ")</f>
        <v>5.9199999999999999E-3</v>
      </c>
      <c r="F36" s="4">
        <v>3.3000000000000002E-2</v>
      </c>
      <c r="G36" s="175">
        <f>IFERROR(Summary!$Y$5*D36/F36," ")</f>
        <v>4.6489939393939399E-3</v>
      </c>
      <c r="H36" s="7">
        <v>2</v>
      </c>
      <c r="I36" s="175">
        <f>IFERROR(Summary!$Y$5*D36/H36," ")</f>
        <v>7.6708400000000013E-5</v>
      </c>
      <c r="J36" s="9">
        <v>0.86</v>
      </c>
      <c r="K36" s="175">
        <f>IFERROR(Summary!$AA$5*D36/J36," ")</f>
        <v>1.7839162790697679E-4</v>
      </c>
      <c r="L36" s="7">
        <v>8.8000000000000007</v>
      </c>
      <c r="M36" s="175">
        <f>IFERROR(Summary!$AA$5*D36/L36," ")</f>
        <v>1.7433727272727275E-5</v>
      </c>
      <c r="N36" s="9">
        <v>0.4</v>
      </c>
      <c r="O36" s="175">
        <f>IFERROR(Summary!$AC$5*D36/N36," ")</f>
        <v>1.7826599999999998E-2</v>
      </c>
      <c r="P36" s="7">
        <v>8.8000000000000007</v>
      </c>
      <c r="Q36" s="175">
        <f>IFERROR(Summary!$AC$5*D36/P36," ")</f>
        <v>8.1029999999999991E-4</v>
      </c>
      <c r="R36" s="21">
        <v>660</v>
      </c>
      <c r="S36" s="175">
        <f>IFERROR(Summary!$AE$5*E36/R36," ")</f>
        <v>7.4448484848484863E-5</v>
      </c>
      <c r="T36" s="30" t="s">
        <v>711</v>
      </c>
    </row>
    <row r="37" spans="1:20" ht="29.25" customHeight="1" x14ac:dyDescent="0.25">
      <c r="A37" s="2" t="s">
        <v>74</v>
      </c>
      <c r="B37" s="2" t="s">
        <v>75</v>
      </c>
      <c r="C37" s="18"/>
      <c r="D37" s="56" t="str">
        <f>IFERROR(VLOOKUP($A37,'Emissions - TEU-1A'!$A$6:$H$58,5,0), " ")</f>
        <v xml:space="preserve"> </v>
      </c>
      <c r="E37" s="56" t="str">
        <f>IFERROR(VLOOKUP($A37,'Emissions - TEU-1A'!$A$6:$H$58,8,0), " ")</f>
        <v xml:space="preserve"> </v>
      </c>
      <c r="F37" s="18"/>
      <c r="G37" s="175" t="str">
        <f>IFERROR(Summary!$Y$5*D37/F37," ")</f>
        <v xml:space="preserve"> </v>
      </c>
      <c r="H37" s="8">
        <v>5000</v>
      </c>
      <c r="I37" s="175" t="str">
        <f>IFERROR(Summary!$Y$5*D37/H37," ")</f>
        <v xml:space="preserve"> </v>
      </c>
      <c r="J37" s="18"/>
      <c r="K37" s="175" t="str">
        <f>IFERROR(Summary!$AA$5*D37/J37," ")</f>
        <v xml:space="preserve"> </v>
      </c>
      <c r="L37" s="8">
        <v>22000</v>
      </c>
      <c r="M37" s="175" t="str">
        <f>IFERROR(Summary!$AA$5*D37/L37," ")</f>
        <v xml:space="preserve"> </v>
      </c>
      <c r="N37" s="18"/>
      <c r="O37" s="175" t="str">
        <f>IFERROR(Summary!$AC$5*D37/N37," ")</f>
        <v xml:space="preserve"> </v>
      </c>
      <c r="P37" s="8">
        <v>22000</v>
      </c>
      <c r="Q37" s="175" t="str">
        <f>IFERROR(Summary!$AC$5*D37/P37," ")</f>
        <v xml:space="preserve"> </v>
      </c>
      <c r="R37" s="23">
        <v>5000</v>
      </c>
      <c r="S37" s="175" t="str">
        <f>IFERROR(Summary!$AE$5*E37/R37," ")</f>
        <v xml:space="preserve"> </v>
      </c>
      <c r="T37" s="30" t="s">
        <v>711</v>
      </c>
    </row>
    <row r="38" spans="1:20" ht="16.8" customHeight="1" x14ac:dyDescent="0.25">
      <c r="A38" s="2" t="s">
        <v>76</v>
      </c>
      <c r="B38" s="1" t="s">
        <v>77</v>
      </c>
      <c r="C38" s="18"/>
      <c r="D38" s="56" t="str">
        <f>IFERROR(VLOOKUP($A38,'Emissions - TEU-1A'!$A$6:$H$58,5,0), " ")</f>
        <v xml:space="preserve"> </v>
      </c>
      <c r="E38" s="56" t="str">
        <f>IFERROR(VLOOKUP($A38,'Emissions - TEU-1A'!$A$6:$H$58,8,0), " ")</f>
        <v xml:space="preserve"> </v>
      </c>
      <c r="F38" s="18"/>
      <c r="G38" s="175" t="str">
        <f>IFERROR(Summary!$Y$5*D38/F38," ")</f>
        <v xml:space="preserve"> </v>
      </c>
      <c r="H38" s="8">
        <v>30000</v>
      </c>
      <c r="I38" s="175" t="str">
        <f>IFERROR(Summary!$Y$5*D38/H38," ")</f>
        <v xml:space="preserve"> </v>
      </c>
      <c r="J38" s="18"/>
      <c r="K38" s="175" t="str">
        <f>IFERROR(Summary!$AA$5*D38/J38," ")</f>
        <v xml:space="preserve"> </v>
      </c>
      <c r="L38" s="8">
        <v>130000</v>
      </c>
      <c r="M38" s="175" t="str">
        <f>IFERROR(Summary!$AA$5*D38/L38," ")</f>
        <v xml:space="preserve"> </v>
      </c>
      <c r="N38" s="18"/>
      <c r="O38" s="175" t="str">
        <f>IFERROR(Summary!$AC$5*D38/N38," ")</f>
        <v xml:space="preserve"> </v>
      </c>
      <c r="P38" s="8">
        <v>130000</v>
      </c>
      <c r="Q38" s="175" t="str">
        <f>IFERROR(Summary!$AC$5*D38/P38," ")</f>
        <v xml:space="preserve"> </v>
      </c>
      <c r="R38" s="22"/>
      <c r="S38" s="175" t="str">
        <f>IFERROR(Summary!$AE$5*E38/R38," ")</f>
        <v xml:space="preserve"> </v>
      </c>
      <c r="T38" s="30" t="s">
        <v>711</v>
      </c>
    </row>
    <row r="39" spans="1:20" ht="16.95" customHeight="1" x14ac:dyDescent="0.25">
      <c r="A39" s="2" t="s">
        <v>78</v>
      </c>
      <c r="B39" s="2" t="s">
        <v>79</v>
      </c>
      <c r="C39" s="6" t="s">
        <v>80</v>
      </c>
      <c r="D39" s="56">
        <f>IFERROR(VLOOKUP($A39,'Emissions - TEU-1A'!$A$6:$H$58,5,0), " ")</f>
        <v>2.1753999999999996E-3</v>
      </c>
      <c r="E39" s="56">
        <f>IFERROR(VLOOKUP($A39,'Emissions - TEU-1A'!$A$6:$H$58,8,0), " ")</f>
        <v>5.9599999999999997E-6</v>
      </c>
      <c r="F39" s="11">
        <v>5.5999999999999995E-4</v>
      </c>
      <c r="G39" s="175">
        <f>IFERROR(Summary!$Y$5*D39/F39," ")</f>
        <v>2.7580964285714286E-4</v>
      </c>
      <c r="H39" s="3">
        <v>5.0000000000000001E-3</v>
      </c>
      <c r="I39" s="175">
        <f>IFERROR(Summary!$Y$5*D39/H39," ")</f>
        <v>3.0890679999999997E-5</v>
      </c>
      <c r="J39" s="4">
        <v>1.4E-2</v>
      </c>
      <c r="K39" s="175">
        <f>IFERROR(Summary!$AA$5*D39/J39," ")</f>
        <v>1.1032385714285712E-5</v>
      </c>
      <c r="L39" s="4">
        <v>3.6999999999999998E-2</v>
      </c>
      <c r="M39" s="175">
        <f>IFERROR(Summary!$AA$5*D39/L39," ")</f>
        <v>4.1744162162162159E-6</v>
      </c>
      <c r="N39" s="3">
        <v>6.7000000000000002E-3</v>
      </c>
      <c r="O39" s="175">
        <f>IFERROR(Summary!$AC$5*D39/N39," ")</f>
        <v>1.0714656716417908E-3</v>
      </c>
      <c r="P39" s="4">
        <v>3.6999999999999998E-2</v>
      </c>
      <c r="Q39" s="175">
        <f>IFERROR(Summary!$AC$5*D39/P39," ")</f>
        <v>1.9402216216216214E-4</v>
      </c>
      <c r="R39" s="26">
        <v>0.03</v>
      </c>
      <c r="S39" s="175">
        <f>IFERROR(Summary!$AE$5*E39/R39," ")</f>
        <v>1.6489333333333334E-3</v>
      </c>
      <c r="T39" s="30" t="s">
        <v>711</v>
      </c>
    </row>
    <row r="40" spans="1:20" ht="16.8" customHeight="1" x14ac:dyDescent="0.25">
      <c r="A40" s="2" t="s">
        <v>81</v>
      </c>
      <c r="B40" s="2" t="s">
        <v>82</v>
      </c>
      <c r="C40" s="18"/>
      <c r="D40" s="56" t="str">
        <f>IFERROR(VLOOKUP($A40,'Emissions - TEU-1A'!$A$6:$H$58,5,0), " ")</f>
        <v xml:space="preserve"> </v>
      </c>
      <c r="E40" s="56" t="str">
        <f>IFERROR(VLOOKUP($A40,'Emissions - TEU-1A'!$A$6:$H$58,8,0), " ")</f>
        <v xml:space="preserve"> </v>
      </c>
      <c r="F40" s="18"/>
      <c r="G40" s="175" t="str">
        <f>IFERROR(Summary!$Y$5*D40/F40," ")</f>
        <v xml:space="preserve"> </v>
      </c>
      <c r="H40" s="7">
        <v>2.2000000000000002</v>
      </c>
      <c r="I40" s="175" t="str">
        <f>IFERROR(Summary!$Y$5*D40/H40," ")</f>
        <v xml:space="preserve"> </v>
      </c>
      <c r="J40" s="18"/>
      <c r="K40" s="175" t="str">
        <f>IFERROR(Summary!$AA$5*D40/J40," ")</f>
        <v xml:space="preserve"> </v>
      </c>
      <c r="L40" s="7">
        <v>9.6999999999999993</v>
      </c>
      <c r="M40" s="175" t="str">
        <f>IFERROR(Summary!$AA$5*D40/L40," ")</f>
        <v xml:space="preserve"> </v>
      </c>
      <c r="N40" s="18"/>
      <c r="O40" s="175" t="str">
        <f>IFERROR(Summary!$AC$5*D40/N40," ")</f>
        <v xml:space="preserve"> </v>
      </c>
      <c r="P40" s="7">
        <v>9.6999999999999993</v>
      </c>
      <c r="Q40" s="175" t="str">
        <f>IFERROR(Summary!$AC$5*D40/P40," ")</f>
        <v xml:space="preserve"> </v>
      </c>
      <c r="R40" s="21">
        <v>50</v>
      </c>
      <c r="S40" s="175" t="str">
        <f>IFERROR(Summary!$AE$5*E40/R40," ")</f>
        <v xml:space="preserve"> </v>
      </c>
      <c r="T40" s="30" t="s">
        <v>711</v>
      </c>
    </row>
    <row r="41" spans="1:20" ht="16.95" customHeight="1" x14ac:dyDescent="0.25">
      <c r="A41" s="2" t="s">
        <v>83</v>
      </c>
      <c r="B41" s="2" t="s">
        <v>84</v>
      </c>
      <c r="C41" s="18"/>
      <c r="D41" s="56" t="str">
        <f>IFERROR(VLOOKUP($A41,'Emissions - TEU-1A'!$A$6:$H$58,5,0), " ")</f>
        <v xml:space="preserve"> </v>
      </c>
      <c r="E41" s="56" t="str">
        <f>IFERROR(VLOOKUP($A41,'Emissions - TEU-1A'!$A$6:$H$58,8,0), " ")</f>
        <v xml:space="preserve"> </v>
      </c>
      <c r="F41" s="18"/>
      <c r="G41" s="175" t="str">
        <f>IFERROR(Summary!$Y$5*D41/F41," ")</f>
        <v xml:space="preserve"> </v>
      </c>
      <c r="H41" s="5">
        <v>800</v>
      </c>
      <c r="I41" s="175" t="str">
        <f>IFERROR(Summary!$Y$5*D41/H41," ")</f>
        <v xml:space="preserve"> </v>
      </c>
      <c r="J41" s="18"/>
      <c r="K41" s="175" t="str">
        <f>IFERROR(Summary!$AA$5*D41/J41," ")</f>
        <v xml:space="preserve"> </v>
      </c>
      <c r="L41" s="8">
        <v>3500</v>
      </c>
      <c r="M41" s="175" t="str">
        <f>IFERROR(Summary!$AA$5*D41/L41," ")</f>
        <v xml:space="preserve"> </v>
      </c>
      <c r="N41" s="18"/>
      <c r="O41" s="175" t="str">
        <f>IFERROR(Summary!$AC$5*D41/N41," ")</f>
        <v xml:space="preserve"> </v>
      </c>
      <c r="P41" s="8">
        <v>3500</v>
      </c>
      <c r="Q41" s="175" t="str">
        <f>IFERROR(Summary!$AC$5*D41/P41," ")</f>
        <v xml:space="preserve"> </v>
      </c>
      <c r="R41" s="23">
        <v>6200</v>
      </c>
      <c r="S41" s="175" t="str">
        <f>IFERROR(Summary!$AE$5*E41/R41," ")</f>
        <v xml:space="preserve"> </v>
      </c>
      <c r="T41" s="30" t="s">
        <v>711</v>
      </c>
    </row>
    <row r="42" spans="1:20" ht="16.8" customHeight="1" x14ac:dyDescent="0.25">
      <c r="A42" s="2" t="s">
        <v>85</v>
      </c>
      <c r="B42" s="2" t="s">
        <v>86</v>
      </c>
      <c r="C42" s="18"/>
      <c r="D42" s="56" t="str">
        <f>IFERROR(VLOOKUP($A42,'Emissions - TEU-1A'!$A$6:$H$58,5,0), " ")</f>
        <v xml:space="preserve"> </v>
      </c>
      <c r="E42" s="56" t="str">
        <f>IFERROR(VLOOKUP($A42,'Emissions - TEU-1A'!$A$6:$H$58,8,0), " ")</f>
        <v xml:space="preserve"> </v>
      </c>
      <c r="F42" s="9">
        <v>0.17</v>
      </c>
      <c r="G42" s="175" t="str">
        <f>IFERROR(Summary!$Y$5*D42/F42," ")</f>
        <v xml:space="preserve"> </v>
      </c>
      <c r="H42" s="5">
        <v>100</v>
      </c>
      <c r="I42" s="175" t="str">
        <f>IFERROR(Summary!$Y$5*D42/H42," ")</f>
        <v xml:space="preserve"> </v>
      </c>
      <c r="J42" s="7">
        <v>4.3</v>
      </c>
      <c r="K42" s="175" t="str">
        <f>IFERROR(Summary!$AA$5*D42/J42," ")</f>
        <v xml:space="preserve"> </v>
      </c>
      <c r="L42" s="5">
        <v>440</v>
      </c>
      <c r="M42" s="175" t="str">
        <f>IFERROR(Summary!$AA$5*D42/L42," ")</f>
        <v xml:space="preserve"> </v>
      </c>
      <c r="N42" s="7">
        <v>2</v>
      </c>
      <c r="O42" s="175" t="str">
        <f>IFERROR(Summary!$AC$5*D42/N42," ")</f>
        <v xml:space="preserve"> </v>
      </c>
      <c r="P42" s="5">
        <v>440</v>
      </c>
      <c r="Q42" s="175" t="str">
        <f>IFERROR(Summary!$AC$5*D42/P42," ")</f>
        <v xml:space="preserve"> </v>
      </c>
      <c r="R42" s="23">
        <v>1900</v>
      </c>
      <c r="S42" s="175" t="str">
        <f>IFERROR(Summary!$AE$5*E42/R42," ")</f>
        <v xml:space="preserve"> </v>
      </c>
      <c r="T42" s="30" t="s">
        <v>711</v>
      </c>
    </row>
    <row r="43" spans="1:20" ht="16.95" customHeight="1" x14ac:dyDescent="0.25">
      <c r="A43" s="2" t="s">
        <v>87</v>
      </c>
      <c r="B43" s="2" t="s">
        <v>88</v>
      </c>
      <c r="C43" s="18"/>
      <c r="D43" s="56" t="str">
        <f>IFERROR(VLOOKUP($A43,'Emissions - TEU-1A'!$A$6:$H$58,5,0), " ")</f>
        <v xml:space="preserve"> </v>
      </c>
      <c r="E43" s="56" t="str">
        <f>IFERROR(VLOOKUP($A43,'Emissions - TEU-1A'!$A$6:$H$58,8,0), " ")</f>
        <v xml:space="preserve"> </v>
      </c>
      <c r="F43" s="18"/>
      <c r="G43" s="175" t="str">
        <f>IFERROR(Summary!$Y$5*D43/F43," ")</f>
        <v xml:space="preserve"> </v>
      </c>
      <c r="H43" s="5">
        <v>10</v>
      </c>
      <c r="I43" s="175" t="str">
        <f>IFERROR(Summary!$Y$5*D43/H43," ")</f>
        <v xml:space="preserve"> </v>
      </c>
      <c r="J43" s="18"/>
      <c r="K43" s="175" t="str">
        <f>IFERROR(Summary!$AA$5*D43/J43," ")</f>
        <v xml:space="preserve"> </v>
      </c>
      <c r="L43" s="5">
        <v>44</v>
      </c>
      <c r="M43" s="175" t="str">
        <f>IFERROR(Summary!$AA$5*D43/L43," ")</f>
        <v xml:space="preserve"> </v>
      </c>
      <c r="N43" s="18"/>
      <c r="O43" s="175" t="str">
        <f>IFERROR(Summary!$AC$5*D43/N43," ")</f>
        <v xml:space="preserve"> </v>
      </c>
      <c r="P43" s="5">
        <v>44</v>
      </c>
      <c r="Q43" s="175" t="str">
        <f>IFERROR(Summary!$AC$5*D43/P43," ")</f>
        <v xml:space="preserve"> </v>
      </c>
      <c r="R43" s="21">
        <v>660</v>
      </c>
      <c r="S43" s="175" t="str">
        <f>IFERROR(Summary!$AE$5*E43/R43," ")</f>
        <v xml:space="preserve"> </v>
      </c>
      <c r="T43" s="30" t="s">
        <v>711</v>
      </c>
    </row>
    <row r="44" spans="1:20" ht="16.8" customHeight="1" x14ac:dyDescent="0.25">
      <c r="A44" s="2" t="s">
        <v>89</v>
      </c>
      <c r="B44" s="2" t="s">
        <v>90</v>
      </c>
      <c r="C44" s="18"/>
      <c r="D44" s="56" t="str">
        <f>IFERROR(VLOOKUP($A44,'Emissions - TEU-1A'!$A$6:$H$58,5,0), " ")</f>
        <v xml:space="preserve"> </v>
      </c>
      <c r="E44" s="56" t="str">
        <f>IFERROR(VLOOKUP($A44,'Emissions - TEU-1A'!$A$6:$H$58,8,0), " ")</f>
        <v xml:space="preserve"> </v>
      </c>
      <c r="F44" s="4">
        <v>0.01</v>
      </c>
      <c r="G44" s="175" t="str">
        <f>IFERROR(Summary!$Y$5*D44/F44," ")</f>
        <v xml:space="preserve"> </v>
      </c>
      <c r="H44" s="4">
        <v>0.02</v>
      </c>
      <c r="I44" s="175" t="str">
        <f>IFERROR(Summary!$Y$5*D44/H44," ")</f>
        <v xml:space="preserve"> </v>
      </c>
      <c r="J44" s="9">
        <v>0.26</v>
      </c>
      <c r="K44" s="175" t="str">
        <f>IFERROR(Summary!$AA$5*D44/J44," ")</f>
        <v xml:space="preserve"> </v>
      </c>
      <c r="L44" s="4">
        <v>8.7999999999999995E-2</v>
      </c>
      <c r="M44" s="175" t="str">
        <f>IFERROR(Summary!$AA$5*D44/L44," ")</f>
        <v xml:space="preserve"> </v>
      </c>
      <c r="N44" s="9">
        <v>0.12</v>
      </c>
      <c r="O44" s="175" t="str">
        <f>IFERROR(Summary!$AC$5*D44/N44," ")</f>
        <v xml:space="preserve"> </v>
      </c>
      <c r="P44" s="4">
        <v>8.7999999999999995E-2</v>
      </c>
      <c r="Q44" s="175" t="str">
        <f>IFERROR(Summary!$AC$5*D44/P44," ")</f>
        <v xml:space="preserve"> </v>
      </c>
      <c r="R44" s="25">
        <v>0.2</v>
      </c>
      <c r="S44" s="175" t="str">
        <f>IFERROR(Summary!$AE$5*E44/R44," ")</f>
        <v xml:space="preserve"> </v>
      </c>
      <c r="T44" s="30" t="s">
        <v>711</v>
      </c>
    </row>
    <row r="45" spans="1:20" ht="16.8" customHeight="1" x14ac:dyDescent="0.25">
      <c r="A45" s="2" t="s">
        <v>91</v>
      </c>
      <c r="B45" s="2" t="s">
        <v>92</v>
      </c>
      <c r="C45" s="6" t="s">
        <v>93</v>
      </c>
      <c r="D45" s="56" t="str">
        <f>IFERROR(VLOOKUP($A45,'Emissions - TEU-1A'!$A$6:$H$58,5,0), " ")</f>
        <v xml:space="preserve"> </v>
      </c>
      <c r="E45" s="56" t="str">
        <f>IFERROR(VLOOKUP($A45,'Emissions - TEU-1A'!$A$6:$H$58,8,0), " ")</f>
        <v xml:space="preserve"> </v>
      </c>
      <c r="F45" s="4">
        <v>0.04</v>
      </c>
      <c r="G45" s="175" t="str">
        <f>IFERROR(Summary!$Y$5*D45/F45," ")</f>
        <v xml:space="preserve"> </v>
      </c>
      <c r="H45" s="18"/>
      <c r="I45" s="175" t="str">
        <f>IFERROR(Summary!$Y$5*D45/H45," ")</f>
        <v xml:space="preserve"> </v>
      </c>
      <c r="J45" s="7">
        <v>1</v>
      </c>
      <c r="K45" s="175" t="str">
        <f>IFERROR(Summary!$AA$5*D45/J45," ")</f>
        <v xml:space="preserve"> </v>
      </c>
      <c r="L45" s="18"/>
      <c r="M45" s="175" t="str">
        <f>IFERROR(Summary!$AA$5*D45/L45," ")</f>
        <v xml:space="preserve"> </v>
      </c>
      <c r="N45" s="9">
        <v>0.48</v>
      </c>
      <c r="O45" s="175" t="str">
        <f>IFERROR(Summary!$AC$5*D45/N45," ")</f>
        <v xml:space="preserve"> </v>
      </c>
      <c r="P45" s="18"/>
      <c r="Q45" s="175" t="str">
        <f>IFERROR(Summary!$AC$5*D45/P45," ")</f>
        <v xml:space="preserve"> </v>
      </c>
      <c r="R45" s="22"/>
      <c r="S45" s="175" t="str">
        <f>IFERROR(Summary!$AE$5*E45/R45," ")</f>
        <v xml:space="preserve"> </v>
      </c>
      <c r="T45" s="30" t="s">
        <v>712</v>
      </c>
    </row>
    <row r="46" spans="1:20" ht="16.95" customHeight="1" x14ac:dyDescent="0.25">
      <c r="A46" s="2" t="s">
        <v>94</v>
      </c>
      <c r="B46" s="2" t="s">
        <v>95</v>
      </c>
      <c r="C46" s="18"/>
      <c r="D46" s="56" t="str">
        <f>IFERROR(VLOOKUP($A46,'Emissions - TEU-1A'!$A$6:$H$58,5,0), " ")</f>
        <v xml:space="preserve"> </v>
      </c>
      <c r="E46" s="56" t="str">
        <f>IFERROR(VLOOKUP($A46,'Emissions - TEU-1A'!$A$6:$H$58,8,0), " ")</f>
        <v xml:space="preserve"> </v>
      </c>
      <c r="F46" s="18"/>
      <c r="G46" s="175" t="str">
        <f>IFERROR(Summary!$Y$5*D46/F46," ")</f>
        <v xml:space="preserve"> </v>
      </c>
      <c r="H46" s="9">
        <v>0.15</v>
      </c>
      <c r="I46" s="175" t="str">
        <f>IFERROR(Summary!$Y$5*D46/H46," ")</f>
        <v xml:space="preserve"> </v>
      </c>
      <c r="J46" s="18"/>
      <c r="K46" s="175" t="str">
        <f>IFERROR(Summary!$AA$5*D46/J46," ")</f>
        <v xml:space="preserve"> </v>
      </c>
      <c r="L46" s="9">
        <v>0.66</v>
      </c>
      <c r="M46" s="175" t="str">
        <f>IFERROR(Summary!$AA$5*D46/L46," ")</f>
        <v xml:space="preserve"> </v>
      </c>
      <c r="N46" s="18"/>
      <c r="O46" s="175" t="str">
        <f>IFERROR(Summary!$AC$5*D46/N46," ")</f>
        <v xml:space="preserve"> </v>
      </c>
      <c r="P46" s="9">
        <v>0.66</v>
      </c>
      <c r="Q46" s="175" t="str">
        <f>IFERROR(Summary!$AC$5*D46/P46," ")</f>
        <v xml:space="preserve"> </v>
      </c>
      <c r="R46" s="21">
        <v>170</v>
      </c>
      <c r="S46" s="175" t="str">
        <f>IFERROR(Summary!$AE$5*E46/R46," ")</f>
        <v xml:space="preserve"> </v>
      </c>
      <c r="T46" s="30" t="s">
        <v>711</v>
      </c>
    </row>
    <row r="47" spans="1:20" ht="16.8" customHeight="1" x14ac:dyDescent="0.25">
      <c r="A47" s="2" t="s">
        <v>96</v>
      </c>
      <c r="B47" s="2" t="s">
        <v>97</v>
      </c>
      <c r="C47" s="18"/>
      <c r="D47" s="56" t="str">
        <f>IFERROR(VLOOKUP($A47,'Emissions - TEU-1A'!$A$6:$H$58,5,0), " ")</f>
        <v xml:space="preserve"> </v>
      </c>
      <c r="E47" s="56" t="str">
        <f>IFERROR(VLOOKUP($A47,'Emissions - TEU-1A'!$A$6:$H$58,8,0), " ")</f>
        <v xml:space="preserve"> </v>
      </c>
      <c r="F47" s="18"/>
      <c r="G47" s="175" t="str">
        <f>IFERROR(Summary!$Y$5*D47/F47," ")</f>
        <v xml:space="preserve"> </v>
      </c>
      <c r="H47" s="9">
        <v>0.6</v>
      </c>
      <c r="I47" s="175" t="str">
        <f>IFERROR(Summary!$Y$5*D47/H47," ")</f>
        <v xml:space="preserve"> </v>
      </c>
      <c r="J47" s="18"/>
      <c r="K47" s="175" t="str">
        <f>IFERROR(Summary!$AA$5*D47/J47," ")</f>
        <v xml:space="preserve"> </v>
      </c>
      <c r="L47" s="7">
        <v>2.6</v>
      </c>
      <c r="M47" s="175" t="str">
        <f>IFERROR(Summary!$AA$5*D47/L47," ")</f>
        <v xml:space="preserve"> </v>
      </c>
      <c r="N47" s="18"/>
      <c r="O47" s="175" t="str">
        <f>IFERROR(Summary!$AC$5*D47/N47," ")</f>
        <v xml:space="preserve"> </v>
      </c>
      <c r="P47" s="7">
        <v>2.6</v>
      </c>
      <c r="Q47" s="175" t="str">
        <f>IFERROR(Summary!$AC$5*D47/P47," ")</f>
        <v xml:space="preserve"> </v>
      </c>
      <c r="R47" s="24">
        <v>2.8</v>
      </c>
      <c r="S47" s="175" t="str">
        <f>IFERROR(Summary!$AE$5*E47/R47," ")</f>
        <v xml:space="preserve"> </v>
      </c>
      <c r="T47" s="30" t="s">
        <v>711</v>
      </c>
    </row>
    <row r="48" spans="1:20" ht="16.95" customHeight="1" x14ac:dyDescent="0.25">
      <c r="A48" s="2" t="s">
        <v>98</v>
      </c>
      <c r="B48" s="2" t="s">
        <v>99</v>
      </c>
      <c r="C48" s="18"/>
      <c r="D48" s="56" t="str">
        <f>IFERROR(VLOOKUP($A48,'Emissions - TEU-1A'!$A$6:$H$58,5,0), " ")</f>
        <v xml:space="preserve"> </v>
      </c>
      <c r="E48" s="56" t="str">
        <f>IFERROR(VLOOKUP($A48,'Emissions - TEU-1A'!$A$6:$H$58,8,0), " ")</f>
        <v xml:space="preserve"> </v>
      </c>
      <c r="F48" s="18"/>
      <c r="G48" s="175" t="str">
        <f>IFERROR(Summary!$Y$5*D48/F48," ")</f>
        <v xml:space="preserve"> </v>
      </c>
      <c r="H48" s="4">
        <v>0.03</v>
      </c>
      <c r="I48" s="175" t="str">
        <f>IFERROR(Summary!$Y$5*D48/H48," ")</f>
        <v xml:space="preserve"> </v>
      </c>
      <c r="J48" s="18"/>
      <c r="K48" s="175" t="str">
        <f>IFERROR(Summary!$AA$5*D48/J48," ")</f>
        <v xml:space="preserve"> </v>
      </c>
      <c r="L48" s="9">
        <v>0.13</v>
      </c>
      <c r="M48" s="175" t="str">
        <f>IFERROR(Summary!$AA$5*D48/L48," ")</f>
        <v xml:space="preserve"> </v>
      </c>
      <c r="N48" s="18"/>
      <c r="O48" s="175" t="str">
        <f>IFERROR(Summary!$AC$5*D48/N48," ")</f>
        <v xml:space="preserve"> </v>
      </c>
      <c r="P48" s="9">
        <v>0.13</v>
      </c>
      <c r="Q48" s="175" t="str">
        <f>IFERROR(Summary!$AC$5*D48/P48," ")</f>
        <v xml:space="preserve"> </v>
      </c>
      <c r="R48" s="22"/>
      <c r="S48" s="175" t="str">
        <f>IFERROR(Summary!$AE$5*E48/R48," ")</f>
        <v xml:space="preserve"> </v>
      </c>
      <c r="T48" s="30" t="s">
        <v>713</v>
      </c>
    </row>
    <row r="49" spans="1:20" ht="16.8" customHeight="1" x14ac:dyDescent="0.25">
      <c r="A49" s="2" t="s">
        <v>100</v>
      </c>
      <c r="B49" s="2" t="s">
        <v>101</v>
      </c>
      <c r="C49" s="18"/>
      <c r="D49" s="56" t="str">
        <f>IFERROR(VLOOKUP($A49,'Emissions - TEU-1A'!$A$6:$H$58,5,0), " ")</f>
        <v xml:space="preserve"> </v>
      </c>
      <c r="E49" s="56" t="str">
        <f>IFERROR(VLOOKUP($A49,'Emissions - TEU-1A'!$A$6:$H$58,8,0), " ")</f>
        <v xml:space="preserve"> </v>
      </c>
      <c r="F49" s="18"/>
      <c r="G49" s="175" t="str">
        <f>IFERROR(Summary!$Y$5*D49/F49," ")</f>
        <v xml:space="preserve"> </v>
      </c>
      <c r="H49" s="5">
        <v>50</v>
      </c>
      <c r="I49" s="175" t="str">
        <f>IFERROR(Summary!$Y$5*D49/H49," ")</f>
        <v xml:space="preserve"> </v>
      </c>
      <c r="J49" s="18"/>
      <c r="K49" s="175" t="str">
        <f>IFERROR(Summary!$AA$5*D49/J49," ")</f>
        <v xml:space="preserve"> </v>
      </c>
      <c r="L49" s="5">
        <v>220</v>
      </c>
      <c r="M49" s="175" t="str">
        <f>IFERROR(Summary!$AA$5*D49/L49," ")</f>
        <v xml:space="preserve"> </v>
      </c>
      <c r="N49" s="18"/>
      <c r="O49" s="175" t="str">
        <f>IFERROR(Summary!$AC$5*D49/N49," ")</f>
        <v xml:space="preserve"> </v>
      </c>
      <c r="P49" s="5">
        <v>220</v>
      </c>
      <c r="Q49" s="175" t="str">
        <f>IFERROR(Summary!$AC$5*D49/P49," ")</f>
        <v xml:space="preserve"> </v>
      </c>
      <c r="R49" s="22"/>
      <c r="S49" s="175" t="str">
        <f>IFERROR(Summary!$AE$5*E49/R49," ")</f>
        <v xml:space="preserve"> </v>
      </c>
      <c r="T49" s="30" t="s">
        <v>711</v>
      </c>
    </row>
    <row r="50" spans="1:20" ht="29.25" customHeight="1" x14ac:dyDescent="0.25">
      <c r="A50" s="2" t="s">
        <v>102</v>
      </c>
      <c r="B50" s="2" t="s">
        <v>103</v>
      </c>
      <c r="C50" s="18"/>
      <c r="D50" s="56" t="str">
        <f>IFERROR(VLOOKUP($A50,'Emissions - TEU-1A'!$A$6:$H$58,5,0), " ")</f>
        <v xml:space="preserve"> </v>
      </c>
      <c r="E50" s="56" t="str">
        <f>IFERROR(VLOOKUP($A50,'Emissions - TEU-1A'!$A$6:$H$58,8,0), " ")</f>
        <v xml:space="preserve"> </v>
      </c>
      <c r="F50" s="18"/>
      <c r="G50" s="175" t="str">
        <f>IFERROR(Summary!$Y$5*D50/F50," ")</f>
        <v xml:space="preserve"> </v>
      </c>
      <c r="H50" s="8">
        <v>50000</v>
      </c>
      <c r="I50" s="175" t="str">
        <f>IFERROR(Summary!$Y$5*D50/H50," ")</f>
        <v xml:space="preserve"> </v>
      </c>
      <c r="J50" s="18"/>
      <c r="K50" s="175" t="str">
        <f>IFERROR(Summary!$AA$5*D50/J50," ")</f>
        <v xml:space="preserve"> </v>
      </c>
      <c r="L50" s="8">
        <v>220000</v>
      </c>
      <c r="M50" s="175" t="str">
        <f>IFERROR(Summary!$AA$5*D50/L50," ")</f>
        <v xml:space="preserve"> </v>
      </c>
      <c r="N50" s="18"/>
      <c r="O50" s="175" t="str">
        <f>IFERROR(Summary!$AC$5*D50/N50," ")</f>
        <v xml:space="preserve"> </v>
      </c>
      <c r="P50" s="8">
        <v>220000</v>
      </c>
      <c r="Q50" s="175" t="str">
        <f>IFERROR(Summary!$AC$5*D50/P50," ")</f>
        <v xml:space="preserve"> </v>
      </c>
      <c r="R50" s="22"/>
      <c r="S50" s="175" t="str">
        <f>IFERROR(Summary!$AE$5*E50/R50," ")</f>
        <v xml:space="preserve"> </v>
      </c>
      <c r="T50" s="30" t="s">
        <v>711</v>
      </c>
    </row>
    <row r="51" spans="1:20" ht="29.25" customHeight="1" x14ac:dyDescent="0.25">
      <c r="A51" s="2" t="s">
        <v>104</v>
      </c>
      <c r="B51" s="2" t="s">
        <v>105</v>
      </c>
      <c r="C51" s="18"/>
      <c r="D51" s="56" t="str">
        <f>IFERROR(VLOOKUP($A51,'Emissions - TEU-1A'!$A$6:$H$58,5,0), " ")</f>
        <v xml:space="preserve"> </v>
      </c>
      <c r="E51" s="56" t="str">
        <f>IFERROR(VLOOKUP($A51,'Emissions - TEU-1A'!$A$6:$H$58,8,0), " ")</f>
        <v xml:space="preserve"> </v>
      </c>
      <c r="F51" s="18"/>
      <c r="G51" s="175" t="str">
        <f>IFERROR(Summary!$Y$5*D51/F51," ")</f>
        <v xml:space="preserve"> </v>
      </c>
      <c r="H51" s="8">
        <v>50000</v>
      </c>
      <c r="I51" s="175" t="str">
        <f>IFERROR(Summary!$Y$5*D51/H51," ")</f>
        <v xml:space="preserve"> </v>
      </c>
      <c r="J51" s="18"/>
      <c r="K51" s="175" t="str">
        <f>IFERROR(Summary!$AA$5*D51/J51," ")</f>
        <v xml:space="preserve"> </v>
      </c>
      <c r="L51" s="8">
        <v>220000</v>
      </c>
      <c r="M51" s="175" t="str">
        <f>IFERROR(Summary!$AA$5*D51/L51," ")</f>
        <v xml:space="preserve"> </v>
      </c>
      <c r="N51" s="18"/>
      <c r="O51" s="175" t="str">
        <f>IFERROR(Summary!$AC$5*D51/N51," ")</f>
        <v xml:space="preserve"> </v>
      </c>
      <c r="P51" s="8">
        <v>220000</v>
      </c>
      <c r="Q51" s="175" t="str">
        <f>IFERROR(Summary!$AC$5*D51/P51," ")</f>
        <v xml:space="preserve"> </v>
      </c>
      <c r="R51" s="22"/>
      <c r="S51" s="175" t="str">
        <f>IFERROR(Summary!$AE$5*E51/R51," ")</f>
        <v xml:space="preserve"> </v>
      </c>
      <c r="T51" s="30" t="s">
        <v>711</v>
      </c>
    </row>
    <row r="52" spans="1:20" ht="29.25" customHeight="1" x14ac:dyDescent="0.25">
      <c r="A52" s="2" t="s">
        <v>106</v>
      </c>
      <c r="B52" s="2" t="s">
        <v>107</v>
      </c>
      <c r="C52" s="18"/>
      <c r="D52" s="56" t="str">
        <f>IFERROR(VLOOKUP($A52,'Emissions - TEU-1A'!$A$6:$H$58,5,0), " ")</f>
        <v xml:space="preserve"> </v>
      </c>
      <c r="E52" s="56" t="str">
        <f>IFERROR(VLOOKUP($A52,'Emissions - TEU-1A'!$A$6:$H$58,8,0), " ")</f>
        <v xml:space="preserve"> </v>
      </c>
      <c r="F52" s="18"/>
      <c r="G52" s="175" t="str">
        <f>IFERROR(Summary!$Y$5*D52/F52," ")</f>
        <v xml:space="preserve"> </v>
      </c>
      <c r="H52" s="8">
        <v>30000</v>
      </c>
      <c r="I52" s="175" t="str">
        <f>IFERROR(Summary!$Y$5*D52/H52," ")</f>
        <v xml:space="preserve"> </v>
      </c>
      <c r="J52" s="18"/>
      <c r="K52" s="175" t="str">
        <f>IFERROR(Summary!$AA$5*D52/J52," ")</f>
        <v xml:space="preserve"> </v>
      </c>
      <c r="L52" s="8">
        <v>130000</v>
      </c>
      <c r="M52" s="175" t="str">
        <f>IFERROR(Summary!$AA$5*D52/L52," ")</f>
        <v xml:space="preserve"> </v>
      </c>
      <c r="N52" s="18"/>
      <c r="O52" s="175" t="str">
        <f>IFERROR(Summary!$AC$5*D52/N52," ")</f>
        <v xml:space="preserve"> </v>
      </c>
      <c r="P52" s="8">
        <v>130000</v>
      </c>
      <c r="Q52" s="175" t="str">
        <f>IFERROR(Summary!$AC$5*D52/P52," ")</f>
        <v xml:space="preserve"> </v>
      </c>
      <c r="R52" s="23">
        <v>40000</v>
      </c>
      <c r="S52" s="175" t="str">
        <f>IFERROR(Summary!$AE$5*E52/R52," ")</f>
        <v xml:space="preserve"> </v>
      </c>
      <c r="T52" s="30" t="s">
        <v>711</v>
      </c>
    </row>
    <row r="53" spans="1:20" ht="16.95" customHeight="1" x14ac:dyDescent="0.25">
      <c r="A53" s="2" t="s">
        <v>108</v>
      </c>
      <c r="B53" s="2" t="s">
        <v>109</v>
      </c>
      <c r="C53" s="18"/>
      <c r="D53" s="56" t="str">
        <f>IFERROR(VLOOKUP($A53,'Emissions - TEU-1A'!$A$6:$H$58,5,0), " ")</f>
        <v xml:space="preserve"> </v>
      </c>
      <c r="E53" s="56" t="str">
        <f>IFERROR(VLOOKUP($A53,'Emissions - TEU-1A'!$A$6:$H$58,8,0), " ")</f>
        <v xml:space="preserve"> </v>
      </c>
      <c r="F53" s="18"/>
      <c r="G53" s="175" t="str">
        <f>IFERROR(Summary!$Y$5*D53/F53," ")</f>
        <v xml:space="preserve"> </v>
      </c>
      <c r="H53" s="5">
        <v>300</v>
      </c>
      <c r="I53" s="175" t="str">
        <f>IFERROR(Summary!$Y$5*D53/H53," ")</f>
        <v xml:space="preserve"> </v>
      </c>
      <c r="J53" s="18"/>
      <c r="K53" s="175" t="str">
        <f>IFERROR(Summary!$AA$5*D53/J53," ")</f>
        <v xml:space="preserve"> </v>
      </c>
      <c r="L53" s="8">
        <v>1300</v>
      </c>
      <c r="M53" s="175" t="str">
        <f>IFERROR(Summary!$AA$5*D53/L53," ")</f>
        <v xml:space="preserve"> </v>
      </c>
      <c r="N53" s="18"/>
      <c r="O53" s="175" t="str">
        <f>IFERROR(Summary!$AC$5*D53/N53," ")</f>
        <v xml:space="preserve"> </v>
      </c>
      <c r="P53" s="8">
        <v>1300</v>
      </c>
      <c r="Q53" s="175" t="str">
        <f>IFERROR(Summary!$AC$5*D53/P53," ")</f>
        <v xml:space="preserve"> </v>
      </c>
      <c r="R53" s="21">
        <v>490</v>
      </c>
      <c r="S53" s="175" t="str">
        <f>IFERROR(Summary!$AE$5*E53/R53," ")</f>
        <v xml:space="preserve"> </v>
      </c>
      <c r="T53" s="30" t="s">
        <v>711</v>
      </c>
    </row>
    <row r="54" spans="1:20" ht="29.25" customHeight="1" x14ac:dyDescent="0.25">
      <c r="A54" s="2" t="s">
        <v>110</v>
      </c>
      <c r="B54" s="2" t="s">
        <v>111</v>
      </c>
      <c r="C54" s="18"/>
      <c r="D54" s="56" t="str">
        <f>IFERROR(VLOOKUP($A54,'Emissions - TEU-1A'!$A$6:$H$58,5,0), " ")</f>
        <v xml:space="preserve"> </v>
      </c>
      <c r="E54" s="56" t="str">
        <f>IFERROR(VLOOKUP($A54,'Emissions - TEU-1A'!$A$6:$H$58,8,0), " ")</f>
        <v xml:space="preserve"> </v>
      </c>
      <c r="F54" s="18"/>
      <c r="G54" s="175" t="str">
        <f>IFERROR(Summary!$Y$5*D54/F54," ")</f>
        <v xml:space="preserve"> </v>
      </c>
      <c r="H54" s="5">
        <v>90</v>
      </c>
      <c r="I54" s="175" t="str">
        <f>IFERROR(Summary!$Y$5*D54/H54," ")</f>
        <v xml:space="preserve"> </v>
      </c>
      <c r="J54" s="18"/>
      <c r="K54" s="175" t="str">
        <f>IFERROR(Summary!$AA$5*D54/J54," ")</f>
        <v xml:space="preserve"> </v>
      </c>
      <c r="L54" s="5">
        <v>400</v>
      </c>
      <c r="M54" s="175" t="str">
        <f>IFERROR(Summary!$AA$5*D54/L54," ")</f>
        <v xml:space="preserve"> </v>
      </c>
      <c r="N54" s="18"/>
      <c r="O54" s="175" t="str">
        <f>IFERROR(Summary!$AC$5*D54/N54," ")</f>
        <v xml:space="preserve"> </v>
      </c>
      <c r="P54" s="5">
        <v>400</v>
      </c>
      <c r="Q54" s="175" t="str">
        <f>IFERROR(Summary!$AC$5*D54/P54," ")</f>
        <v xml:space="preserve"> </v>
      </c>
      <c r="R54" s="23">
        <v>1000</v>
      </c>
      <c r="S54" s="175" t="str">
        <f>IFERROR(Summary!$AE$5*E54/R54," ")</f>
        <v xml:space="preserve"> </v>
      </c>
      <c r="T54" s="30" t="s">
        <v>711</v>
      </c>
    </row>
    <row r="55" spans="1:20" ht="29.25" customHeight="1" x14ac:dyDescent="0.25">
      <c r="A55" s="2" t="s">
        <v>112</v>
      </c>
      <c r="B55" s="1" t="s">
        <v>113</v>
      </c>
      <c r="C55" s="18"/>
      <c r="D55" s="56" t="str">
        <f>IFERROR(VLOOKUP($A55,'Emissions - TEU-1A'!$A$6:$H$58,5,0), " ")</f>
        <v xml:space="preserve"> </v>
      </c>
      <c r="E55" s="56" t="str">
        <f>IFERROR(VLOOKUP($A55,'Emissions - TEU-1A'!$A$6:$H$58,8,0), " ")</f>
        <v xml:space="preserve"> </v>
      </c>
      <c r="F55" s="9">
        <v>0.22</v>
      </c>
      <c r="G55" s="175" t="str">
        <f>IFERROR(Summary!$Y$5*D55/F55," ")</f>
        <v xml:space="preserve"> </v>
      </c>
      <c r="H55" s="18"/>
      <c r="I55" s="175" t="str">
        <f>IFERROR(Summary!$Y$5*D55/H55," ")</f>
        <v xml:space="preserve"> </v>
      </c>
      <c r="J55" s="7">
        <v>5.7</v>
      </c>
      <c r="K55" s="175" t="str">
        <f>IFERROR(Summary!$AA$5*D55/J55," ")</f>
        <v xml:space="preserve"> </v>
      </c>
      <c r="L55" s="18"/>
      <c r="M55" s="175" t="str">
        <f>IFERROR(Summary!$AA$5*D55/L55," ")</f>
        <v xml:space="preserve"> </v>
      </c>
      <c r="N55" s="7">
        <v>2.6</v>
      </c>
      <c r="O55" s="175" t="str">
        <f>IFERROR(Summary!$AC$5*D55/N55," ")</f>
        <v xml:space="preserve"> </v>
      </c>
      <c r="P55" s="18"/>
      <c r="Q55" s="175" t="str">
        <f>IFERROR(Summary!$AC$5*D55/P55," ")</f>
        <v xml:space="preserve"> </v>
      </c>
      <c r="R55" s="22"/>
      <c r="S55" s="175" t="str">
        <f>IFERROR(Summary!$AE$5*E55/R55," ")</f>
        <v xml:space="preserve"> </v>
      </c>
      <c r="T55" s="30" t="s">
        <v>712</v>
      </c>
    </row>
    <row r="56" spans="1:20" ht="16.8" customHeight="1" x14ac:dyDescent="0.25">
      <c r="A56" s="12">
        <v>64438</v>
      </c>
      <c r="B56" s="2" t="s">
        <v>114</v>
      </c>
      <c r="C56" s="18"/>
      <c r="D56" s="56" t="str">
        <f>IFERROR(VLOOKUP($A56,'Emissions - TEU-1A'!$A$6:$H$58,5,0), " ")</f>
        <v xml:space="preserve"> </v>
      </c>
      <c r="E56" s="56" t="str">
        <f>IFERROR(VLOOKUP($A56,'Emissions - TEU-1A'!$A$6:$H$58,8,0), " ")</f>
        <v xml:space="preserve"> </v>
      </c>
      <c r="F56" s="18"/>
      <c r="G56" s="175" t="str">
        <f>IFERROR(Summary!$Y$5*D56/F56," ")</f>
        <v xml:space="preserve"> </v>
      </c>
      <c r="H56" s="9">
        <v>0.4</v>
      </c>
      <c r="I56" s="175" t="str">
        <f>IFERROR(Summary!$Y$5*D56/H56," ")</f>
        <v xml:space="preserve"> </v>
      </c>
      <c r="J56" s="18"/>
      <c r="K56" s="175" t="str">
        <f>IFERROR(Summary!$AA$5*D56/J56," ")</f>
        <v xml:space="preserve"> </v>
      </c>
      <c r="L56" s="7">
        <v>1.8</v>
      </c>
      <c r="M56" s="175" t="str">
        <f>IFERROR(Summary!$AA$5*D56/L56," ")</f>
        <v xml:space="preserve"> </v>
      </c>
      <c r="N56" s="18"/>
      <c r="O56" s="175" t="str">
        <f>IFERROR(Summary!$AC$5*D56/N56," ")</f>
        <v xml:space="preserve"> </v>
      </c>
      <c r="P56" s="7">
        <v>1.8</v>
      </c>
      <c r="Q56" s="175" t="str">
        <f>IFERROR(Summary!$AC$5*D56/P56," ")</f>
        <v xml:space="preserve"> </v>
      </c>
      <c r="R56" s="21">
        <v>29</v>
      </c>
      <c r="S56" s="175" t="str">
        <f>IFERROR(Summary!$AE$5*E56/R56," ")</f>
        <v xml:space="preserve"> </v>
      </c>
      <c r="T56" s="30" t="s">
        <v>711</v>
      </c>
    </row>
    <row r="57" spans="1:20" ht="16.95" customHeight="1" x14ac:dyDescent="0.25">
      <c r="A57" s="2" t="s">
        <v>115</v>
      </c>
      <c r="B57" s="2" t="s">
        <v>116</v>
      </c>
      <c r="C57" s="18"/>
      <c r="D57" s="56" t="str">
        <f>IFERROR(VLOOKUP($A57,'Emissions - TEU-1A'!$A$6:$H$58,5,0), " ")</f>
        <v xml:space="preserve"> </v>
      </c>
      <c r="E57" s="56" t="str">
        <f>IFERROR(VLOOKUP($A57,'Emissions - TEU-1A'!$A$6:$H$58,8,0), " ")</f>
        <v xml:space="preserve"> </v>
      </c>
      <c r="F57" s="3">
        <v>3.3E-3</v>
      </c>
      <c r="G57" s="175" t="str">
        <f>IFERROR(Summary!$Y$5*D57/F57," ")</f>
        <v xml:space="preserve"> </v>
      </c>
      <c r="H57" s="5">
        <v>20</v>
      </c>
      <c r="I57" s="175" t="str">
        <f>IFERROR(Summary!$Y$5*D57/H57," ")</f>
        <v xml:space="preserve"> </v>
      </c>
      <c r="J57" s="4">
        <v>8.6999999999999994E-2</v>
      </c>
      <c r="K57" s="175" t="str">
        <f>IFERROR(Summary!$AA$5*D57/J57," ")</f>
        <v xml:space="preserve"> </v>
      </c>
      <c r="L57" s="5">
        <v>88</v>
      </c>
      <c r="M57" s="175" t="str">
        <f>IFERROR(Summary!$AA$5*D57/L57," ")</f>
        <v xml:space="preserve"> </v>
      </c>
      <c r="N57" s="4">
        <v>0.04</v>
      </c>
      <c r="O57" s="175" t="str">
        <f>IFERROR(Summary!$AC$5*D57/N57," ")</f>
        <v xml:space="preserve"> </v>
      </c>
      <c r="P57" s="5">
        <v>88</v>
      </c>
      <c r="Q57" s="175" t="str">
        <f>IFERROR(Summary!$AC$5*D57/P57," ")</f>
        <v xml:space="preserve"> </v>
      </c>
      <c r="R57" s="22"/>
      <c r="S57" s="175" t="str">
        <f>IFERROR(Summary!$AE$5*E57/R57," ")</f>
        <v xml:space="preserve"> </v>
      </c>
      <c r="T57" s="30" t="s">
        <v>711</v>
      </c>
    </row>
    <row r="58" spans="1:20" ht="16.8" customHeight="1" x14ac:dyDescent="0.25">
      <c r="A58" s="2" t="s">
        <v>117</v>
      </c>
      <c r="B58" s="1" t="s">
        <v>118</v>
      </c>
      <c r="C58" s="18"/>
      <c r="D58" s="56" t="str">
        <f>IFERROR(VLOOKUP($A58,'Emissions - TEU-1A'!$A$6:$H$58,5,0), " ")</f>
        <v xml:space="preserve"> </v>
      </c>
      <c r="E58" s="56" t="str">
        <f>IFERROR(VLOOKUP($A58,'Emissions - TEU-1A'!$A$6:$H$58,8,0), " ")</f>
        <v xml:space="preserve"> </v>
      </c>
      <c r="F58" s="4">
        <v>1.2999999999999999E-2</v>
      </c>
      <c r="G58" s="175" t="str">
        <f>IFERROR(Summary!$Y$5*D58/F58," ")</f>
        <v xml:space="preserve"> </v>
      </c>
      <c r="H58" s="18"/>
      <c r="I58" s="175" t="str">
        <f>IFERROR(Summary!$Y$5*D58/H58," ")</f>
        <v xml:space="preserve"> </v>
      </c>
      <c r="J58" s="9">
        <v>0.34</v>
      </c>
      <c r="K58" s="175" t="str">
        <f>IFERROR(Summary!$AA$5*D58/J58," ")</f>
        <v xml:space="preserve"> </v>
      </c>
      <c r="L58" s="18"/>
      <c r="M58" s="175" t="str">
        <f>IFERROR(Summary!$AA$5*D58/L58," ")</f>
        <v xml:space="preserve"> </v>
      </c>
      <c r="N58" s="9">
        <v>0.16</v>
      </c>
      <c r="O58" s="175" t="str">
        <f>IFERROR(Summary!$AC$5*D58/N58," ")</f>
        <v xml:space="preserve"> </v>
      </c>
      <c r="P58" s="18"/>
      <c r="Q58" s="175" t="str">
        <f>IFERROR(Summary!$AC$5*D58/P58," ")</f>
        <v xml:space="preserve"> </v>
      </c>
      <c r="R58" s="22"/>
      <c r="S58" s="175" t="str">
        <f>IFERROR(Summary!$AE$5*E58/R58," ")</f>
        <v xml:space="preserve"> </v>
      </c>
      <c r="T58" s="30" t="s">
        <v>712</v>
      </c>
    </row>
    <row r="59" spans="1:20" ht="29.25" customHeight="1" x14ac:dyDescent="0.25">
      <c r="A59" s="2" t="s">
        <v>119</v>
      </c>
      <c r="B59" s="2" t="s">
        <v>120</v>
      </c>
      <c r="C59" s="6" t="s">
        <v>121</v>
      </c>
      <c r="D59" s="56">
        <v>5.9437849307496252E-2</v>
      </c>
      <c r="E59" s="56">
        <v>1.628434227602637E-4</v>
      </c>
      <c r="F59" s="10">
        <v>3.1000000000000001E-5</v>
      </c>
      <c r="G59" s="175">
        <f>IFERROR(Summary!$Y$5*D59/F59," ")</f>
        <v>0.13613184841394302</v>
      </c>
      <c r="H59" s="4">
        <v>8.3000000000000004E-2</v>
      </c>
      <c r="I59" s="175">
        <f>IFERROR(Summary!$Y$5*D59/H59," ")</f>
        <v>5.0844425311231732E-5</v>
      </c>
      <c r="J59" s="11">
        <v>5.1999999999999995E-4</v>
      </c>
      <c r="K59" s="175">
        <f>IFERROR(Summary!$AA$5*D59/J59," ")</f>
        <v>8.1155525016004502E-3</v>
      </c>
      <c r="L59" s="9">
        <v>0.88</v>
      </c>
      <c r="M59" s="175">
        <f>IFERROR(Summary!$AA$5*D59/L59," ")</f>
        <v>4.7955537509457204E-6</v>
      </c>
      <c r="N59" s="3">
        <v>1E-3</v>
      </c>
      <c r="O59" s="175">
        <f>IFERROR(Summary!$AC$5*D59/N59," ")</f>
        <v>0.19614490271473764</v>
      </c>
      <c r="P59" s="9">
        <v>0.88</v>
      </c>
      <c r="Q59" s="175">
        <f>IFERROR(Summary!$AC$5*D59/P59," ")</f>
        <v>2.2289193490311095E-4</v>
      </c>
      <c r="R59" s="25">
        <v>0.3</v>
      </c>
      <c r="S59" s="175">
        <f>IFERROR(Summary!$AE$5*E59/R59," ")</f>
        <v>4.505334696367296E-3</v>
      </c>
      <c r="T59" s="30" t="s">
        <v>711</v>
      </c>
    </row>
    <row r="60" spans="1:20" ht="29.25" customHeight="1" x14ac:dyDescent="0.25">
      <c r="A60" s="2" t="s">
        <v>119</v>
      </c>
      <c r="B60" s="2" t="s">
        <v>122</v>
      </c>
      <c r="C60" s="6" t="s">
        <v>121</v>
      </c>
      <c r="F60" s="10">
        <v>3.1000000000000001E-5</v>
      </c>
      <c r="G60" s="175">
        <f>IFERROR(Summary!$Y$5*D60/F60," ")</f>
        <v>0</v>
      </c>
      <c r="H60" s="3">
        <v>2.0999999999999999E-3</v>
      </c>
      <c r="I60" s="175">
        <f>IFERROR(Summary!$Y$5*D60/H60," ")</f>
        <v>0</v>
      </c>
      <c r="J60" s="11">
        <v>5.1999999999999995E-4</v>
      </c>
      <c r="K60" s="175">
        <f>IFERROR(Summary!$AA$5*D60/J60," ")</f>
        <v>0</v>
      </c>
      <c r="L60" s="4">
        <v>2.1999999999999999E-2</v>
      </c>
      <c r="M60" s="175">
        <f>IFERROR(Summary!$AA$5*D60/L60," ")</f>
        <v>0</v>
      </c>
      <c r="N60" s="3">
        <v>1E-3</v>
      </c>
      <c r="O60" s="175">
        <f>IFERROR(Summary!$AC$5*D60/N60," ")</f>
        <v>0</v>
      </c>
      <c r="P60" s="4">
        <v>2.1999999999999999E-2</v>
      </c>
      <c r="Q60" s="175">
        <f>IFERROR(Summary!$AC$5*D60/P60," ")</f>
        <v>0</v>
      </c>
      <c r="R60" s="27">
        <v>5.0000000000000001E-3</v>
      </c>
      <c r="S60" s="175">
        <f>IFERROR(Summary!$AE$5*E60/R60," ")</f>
        <v>0</v>
      </c>
      <c r="T60" s="30" t="s">
        <v>711</v>
      </c>
    </row>
    <row r="61" spans="1:20" ht="16.95" customHeight="1" x14ac:dyDescent="0.25">
      <c r="A61" s="2" t="s">
        <v>123</v>
      </c>
      <c r="B61" s="2" t="s">
        <v>124</v>
      </c>
      <c r="C61" s="6" t="s">
        <v>33</v>
      </c>
      <c r="D61" s="56" t="str">
        <f>IFERROR(VLOOKUP($A61,'Emissions - TEU-1A'!$A$6:$H$58,5,0), " ")</f>
        <v xml:space="preserve"> </v>
      </c>
      <c r="E61" s="56" t="str">
        <f>IFERROR(VLOOKUP($A61,'Emissions - TEU-1A'!$A$6:$H$58,8,0), " ")</f>
        <v xml:space="preserve"> </v>
      </c>
      <c r="F61" s="18"/>
      <c r="G61" s="175" t="str">
        <f>IFERROR(Summary!$Y$5*D61/F61," ")</f>
        <v xml:space="preserve"> </v>
      </c>
      <c r="H61" s="9">
        <v>0.1</v>
      </c>
      <c r="I61" s="175" t="str">
        <f>IFERROR(Summary!$Y$5*D61/H61," ")</f>
        <v xml:space="preserve"> </v>
      </c>
      <c r="J61" s="18"/>
      <c r="K61" s="175" t="str">
        <f>IFERROR(Summary!$AA$5*D61/J61," ")</f>
        <v xml:space="preserve"> </v>
      </c>
      <c r="L61" s="9">
        <v>0.44</v>
      </c>
      <c r="M61" s="175" t="str">
        <f>IFERROR(Summary!$AA$5*D61/L61," ")</f>
        <v xml:space="preserve"> </v>
      </c>
      <c r="N61" s="18"/>
      <c r="O61" s="175" t="str">
        <f>IFERROR(Summary!$AC$5*D61/N61," ")</f>
        <v xml:space="preserve"> </v>
      </c>
      <c r="P61" s="9">
        <v>0.44</v>
      </c>
      <c r="Q61" s="175" t="str">
        <f>IFERROR(Summary!$AC$5*D61/P61," ")</f>
        <v xml:space="preserve"> </v>
      </c>
      <c r="R61" s="22"/>
      <c r="S61" s="175" t="str">
        <f>IFERROR(Summary!$AE$5*E61/R61," ")</f>
        <v xml:space="preserve"> </v>
      </c>
      <c r="T61" s="30" t="s">
        <v>711</v>
      </c>
    </row>
    <row r="62" spans="1:20" ht="16.8" customHeight="1" x14ac:dyDescent="0.25">
      <c r="A62" s="1"/>
      <c r="B62" s="2" t="s">
        <v>125</v>
      </c>
      <c r="C62" s="6" t="s">
        <v>23</v>
      </c>
      <c r="D62" s="56" t="str">
        <f>IFERROR(VLOOKUP($A62,'Emissions - TEU-1A'!$A$6:$H$58,5,0), " ")</f>
        <v xml:space="preserve"> </v>
      </c>
      <c r="E62" s="56" t="str">
        <f>IFERROR(VLOOKUP($A62,'Emissions - TEU-1A'!$A$6:$H$58,8,0), " ")</f>
        <v xml:space="preserve"> </v>
      </c>
      <c r="F62" s="11">
        <v>9.5E-4</v>
      </c>
      <c r="G62" s="175" t="str">
        <f>IFERROR(Summary!$Y$5*D62/F62," ")</f>
        <v xml:space="preserve"> </v>
      </c>
      <c r="H62" s="18"/>
      <c r="I62" s="175" t="str">
        <f>IFERROR(Summary!$Y$5*D62/H62," ")</f>
        <v xml:space="preserve"> </v>
      </c>
      <c r="J62" s="3">
        <v>0.01</v>
      </c>
      <c r="K62" s="175" t="str">
        <f>IFERROR(Summary!$AA$5*D62/J62," ")</f>
        <v xml:space="preserve"> </v>
      </c>
      <c r="L62" s="18"/>
      <c r="M62" s="175" t="str">
        <f>IFERROR(Summary!$AA$5*D62/L62," ")</f>
        <v xml:space="preserve"> </v>
      </c>
      <c r="N62" s="4">
        <v>1.9E-2</v>
      </c>
      <c r="O62" s="175" t="str">
        <f>IFERROR(Summary!$AC$5*D62/N62," ")</f>
        <v xml:space="preserve"> </v>
      </c>
      <c r="P62" s="18"/>
      <c r="Q62" s="175" t="str">
        <f>IFERROR(Summary!$AC$5*D62/P62," ")</f>
        <v xml:space="preserve"> </v>
      </c>
      <c r="R62" s="22"/>
      <c r="S62" s="175" t="str">
        <f>IFERROR(Summary!$AE$5*E62/R62," ")</f>
        <v xml:space="preserve"> </v>
      </c>
      <c r="T62" s="30" t="s">
        <v>712</v>
      </c>
    </row>
    <row r="63" spans="1:20" ht="16.95" customHeight="1" x14ac:dyDescent="0.25">
      <c r="A63" s="2" t="s">
        <v>126</v>
      </c>
      <c r="B63" s="2" t="s">
        <v>127</v>
      </c>
      <c r="C63" s="6" t="s">
        <v>33</v>
      </c>
      <c r="D63" s="56">
        <f>IFERROR(VLOOKUP($A63,'Emissions - TEU-1A'!$A$6:$H$58,5,0), " ")</f>
        <v>8.4003479817416987E-2</v>
      </c>
      <c r="E63" s="56">
        <f>IFERROR(VLOOKUP($A63,'Emissions - TEU-1A'!$A$6:$H$58,8,0), " ")</f>
        <v>2.3014652004771775E-4</v>
      </c>
      <c r="F63" s="18"/>
      <c r="G63" s="175" t="str">
        <f>IFERROR(Summary!$Y$5*D63/F63," ")</f>
        <v xml:space="preserve"> </v>
      </c>
      <c r="H63" s="18"/>
      <c r="I63" s="175" t="str">
        <f>IFERROR(Summary!$Y$5*D63/H63," ")</f>
        <v xml:space="preserve"> </v>
      </c>
      <c r="J63" s="18"/>
      <c r="K63" s="175" t="str">
        <f>IFERROR(Summary!$AA$5*D63/J63," ")</f>
        <v xml:space="preserve"> </v>
      </c>
      <c r="L63" s="18"/>
      <c r="M63" s="175" t="str">
        <f>IFERROR(Summary!$AA$5*D63/L63," ")</f>
        <v xml:space="preserve"> </v>
      </c>
      <c r="N63" s="18"/>
      <c r="O63" s="175" t="str">
        <f>IFERROR(Summary!$AC$5*D63/N63," ")</f>
        <v xml:space="preserve"> </v>
      </c>
      <c r="P63" s="18"/>
      <c r="Q63" s="175" t="str">
        <f>IFERROR(Summary!$AC$5*D63/P63," ")</f>
        <v xml:space="preserve"> </v>
      </c>
      <c r="R63" s="21">
        <v>100</v>
      </c>
      <c r="S63" s="175">
        <f>IFERROR(Summary!$AE$5*E63/R63," ")</f>
        <v>1.9102161163960576E-5</v>
      </c>
      <c r="T63" s="30" t="s">
        <v>711</v>
      </c>
    </row>
    <row r="64" spans="1:20" ht="16.8" customHeight="1" x14ac:dyDescent="0.25">
      <c r="A64" s="2" t="s">
        <v>128</v>
      </c>
      <c r="B64" s="1" t="s">
        <v>129</v>
      </c>
      <c r="C64" s="18"/>
      <c r="D64" s="56" t="str">
        <f>IFERROR(VLOOKUP($A64,'Emissions - TEU-1A'!$A$6:$H$58,5,0), " ")</f>
        <v xml:space="preserve"> </v>
      </c>
      <c r="E64" s="56" t="str">
        <f>IFERROR(VLOOKUP($A64,'Emissions - TEU-1A'!$A$6:$H$58,8,0), " ")</f>
        <v xml:space="preserve"> </v>
      </c>
      <c r="F64" s="4">
        <v>2.3E-2</v>
      </c>
      <c r="G64" s="175" t="str">
        <f>IFERROR(Summary!$Y$5*D64/F64," ")</f>
        <v xml:space="preserve"> </v>
      </c>
      <c r="H64" s="18"/>
      <c r="I64" s="175" t="str">
        <f>IFERROR(Summary!$Y$5*D64/H64," ")</f>
        <v xml:space="preserve"> </v>
      </c>
      <c r="J64" s="9">
        <v>0.6</v>
      </c>
      <c r="K64" s="175" t="str">
        <f>IFERROR(Summary!$AA$5*D64/J64," ")</f>
        <v xml:space="preserve"> </v>
      </c>
      <c r="L64" s="18"/>
      <c r="M64" s="175" t="str">
        <f>IFERROR(Summary!$AA$5*D64/L64," ")</f>
        <v xml:space="preserve"> </v>
      </c>
      <c r="N64" s="9">
        <v>0.28000000000000003</v>
      </c>
      <c r="O64" s="175" t="str">
        <f>IFERROR(Summary!$AC$5*D64/N64," ")</f>
        <v xml:space="preserve"> </v>
      </c>
      <c r="P64" s="18"/>
      <c r="Q64" s="175" t="str">
        <f>IFERROR(Summary!$AC$5*D64/P64," ")</f>
        <v xml:space="preserve"> </v>
      </c>
      <c r="R64" s="22"/>
      <c r="S64" s="175" t="str">
        <f>IFERROR(Summary!$AE$5*E64/R64," ")</f>
        <v xml:space="preserve"> </v>
      </c>
      <c r="T64" s="30" t="s">
        <v>712</v>
      </c>
    </row>
    <row r="65" spans="1:20" ht="42" customHeight="1" x14ac:dyDescent="0.25">
      <c r="A65" s="2" t="s">
        <v>130</v>
      </c>
      <c r="B65" s="1" t="s">
        <v>131</v>
      </c>
      <c r="C65" s="18"/>
      <c r="D65" s="56" t="str">
        <f>IFERROR(VLOOKUP($A65,'Emissions - TEU-1A'!$A$6:$H$58,5,0), " ")</f>
        <v xml:space="preserve"> </v>
      </c>
      <c r="E65" s="56" t="str">
        <f>IFERROR(VLOOKUP($A65,'Emissions - TEU-1A'!$A$6:$H$58,8,0), " ")</f>
        <v xml:space="preserve"> </v>
      </c>
      <c r="F65" s="18"/>
      <c r="G65" s="175" t="str">
        <f>IFERROR(Summary!$Y$5*D65/F65," ")</f>
        <v xml:space="preserve"> </v>
      </c>
      <c r="H65" s="5">
        <v>600</v>
      </c>
      <c r="I65" s="175" t="str">
        <f>IFERROR(Summary!$Y$5*D65/H65," ")</f>
        <v xml:space="preserve"> </v>
      </c>
      <c r="J65" s="18"/>
      <c r="K65" s="175" t="str">
        <f>IFERROR(Summary!$AA$5*D65/J65," ")</f>
        <v xml:space="preserve"> </v>
      </c>
      <c r="L65" s="8">
        <v>2600</v>
      </c>
      <c r="M65" s="175" t="str">
        <f>IFERROR(Summary!$AA$5*D65/L65," ")</f>
        <v xml:space="preserve"> </v>
      </c>
      <c r="N65" s="18"/>
      <c r="O65" s="175" t="str">
        <f>IFERROR(Summary!$AC$5*D65/N65," ")</f>
        <v xml:space="preserve"> </v>
      </c>
      <c r="P65" s="8">
        <v>2600</v>
      </c>
      <c r="Q65" s="175" t="str">
        <f>IFERROR(Summary!$AC$5*D65/P65," ")</f>
        <v xml:space="preserve"> </v>
      </c>
      <c r="R65" s="22"/>
      <c r="S65" s="175" t="str">
        <f>IFERROR(Summary!$AE$5*E65/R65," ")</f>
        <v xml:space="preserve"> </v>
      </c>
      <c r="T65" s="30" t="s">
        <v>711</v>
      </c>
    </row>
    <row r="66" spans="1:20" ht="16.8" customHeight="1" x14ac:dyDescent="0.25">
      <c r="A66" s="2" t="s">
        <v>132</v>
      </c>
      <c r="B66" s="2" t="s">
        <v>133</v>
      </c>
      <c r="C66" s="18"/>
      <c r="D66" s="56" t="str">
        <f>IFERROR(VLOOKUP($A66,'Emissions - TEU-1A'!$A$6:$H$58,5,0), " ")</f>
        <v xml:space="preserve"> </v>
      </c>
      <c r="E66" s="56" t="str">
        <f>IFERROR(VLOOKUP($A66,'Emissions - TEU-1A'!$A$6:$H$58,8,0), " ")</f>
        <v xml:space="preserve"> </v>
      </c>
      <c r="F66" s="4">
        <v>1.6E-2</v>
      </c>
      <c r="G66" s="175" t="str">
        <f>IFERROR(Summary!$Y$5*D66/F66," ")</f>
        <v xml:space="preserve"> </v>
      </c>
      <c r="H66" s="18"/>
      <c r="I66" s="175" t="str">
        <f>IFERROR(Summary!$Y$5*D66/H66," ")</f>
        <v xml:space="preserve"> </v>
      </c>
      <c r="J66" s="9">
        <v>0.41</v>
      </c>
      <c r="K66" s="175" t="str">
        <f>IFERROR(Summary!$AA$5*D66/J66," ")</f>
        <v xml:space="preserve"> </v>
      </c>
      <c r="L66" s="18"/>
      <c r="M66" s="175" t="str">
        <f>IFERROR(Summary!$AA$5*D66/L66," ")</f>
        <v xml:space="preserve"> </v>
      </c>
      <c r="N66" s="9">
        <v>0.19</v>
      </c>
      <c r="O66" s="175" t="str">
        <f>IFERROR(Summary!$AC$5*D66/N66," ")</f>
        <v xml:space="preserve"> </v>
      </c>
      <c r="P66" s="18"/>
      <c r="Q66" s="175" t="str">
        <f>IFERROR(Summary!$AC$5*D66/P66," ")</f>
        <v xml:space="preserve"> </v>
      </c>
      <c r="R66" s="22"/>
      <c r="S66" s="175" t="str">
        <f>IFERROR(Summary!$AE$5*E66/R66," ")</f>
        <v xml:space="preserve"> </v>
      </c>
      <c r="T66" s="30" t="s">
        <v>712</v>
      </c>
    </row>
    <row r="67" spans="1:20" ht="16.95" customHeight="1" x14ac:dyDescent="0.25">
      <c r="A67" s="2" t="s">
        <v>134</v>
      </c>
      <c r="B67" s="2" t="s">
        <v>135</v>
      </c>
      <c r="C67" s="18"/>
      <c r="D67" s="56" t="str">
        <f>IFERROR(VLOOKUP($A67,'Emissions - TEU-1A'!$A$6:$H$58,5,0), " ")</f>
        <v xml:space="preserve"> </v>
      </c>
      <c r="E67" s="56" t="str">
        <f>IFERROR(VLOOKUP($A67,'Emissions - TEU-1A'!$A$6:$H$58,8,0), " ")</f>
        <v xml:space="preserve"> </v>
      </c>
      <c r="F67" s="18"/>
      <c r="G67" s="175" t="str">
        <f>IFERROR(Summary!$Y$5*D67/F67," ")</f>
        <v xml:space="preserve"> </v>
      </c>
      <c r="H67" s="9">
        <v>0.8</v>
      </c>
      <c r="I67" s="175" t="str">
        <f>IFERROR(Summary!$Y$5*D67/H67," ")</f>
        <v xml:space="preserve"> </v>
      </c>
      <c r="J67" s="18"/>
      <c r="K67" s="175" t="str">
        <f>IFERROR(Summary!$AA$5*D67/J67," ")</f>
        <v xml:space="preserve"> </v>
      </c>
      <c r="L67" s="7">
        <v>3.5</v>
      </c>
      <c r="M67" s="175" t="str">
        <f>IFERROR(Summary!$AA$5*D67/L67," ")</f>
        <v xml:space="preserve"> </v>
      </c>
      <c r="N67" s="18"/>
      <c r="O67" s="175" t="str">
        <f>IFERROR(Summary!$AC$5*D67/N67," ")</f>
        <v xml:space="preserve"> </v>
      </c>
      <c r="P67" s="7">
        <v>3.5</v>
      </c>
      <c r="Q67" s="175" t="str">
        <f>IFERROR(Summary!$AC$5*D67/P67," ")</f>
        <v xml:space="preserve"> </v>
      </c>
      <c r="R67" s="21">
        <v>340</v>
      </c>
      <c r="S67" s="175" t="str">
        <f>IFERROR(Summary!$AE$5*E67/R67," ")</f>
        <v xml:space="preserve"> </v>
      </c>
      <c r="T67" s="30" t="s">
        <v>711</v>
      </c>
    </row>
    <row r="68" spans="1:20" ht="16.8" customHeight="1" x14ac:dyDescent="0.25">
      <c r="A68" s="2" t="s">
        <v>136</v>
      </c>
      <c r="B68" s="2" t="s">
        <v>137</v>
      </c>
      <c r="C68" s="18"/>
      <c r="D68" s="56" t="str">
        <f>IFERROR(VLOOKUP($A68,'Emissions - TEU-1A'!$A$6:$H$58,5,0), " ")</f>
        <v xml:space="preserve"> </v>
      </c>
      <c r="E68" s="56" t="str">
        <f>IFERROR(VLOOKUP($A68,'Emissions - TEU-1A'!$A$6:$H$58,8,0), " ")</f>
        <v xml:space="preserve"> </v>
      </c>
      <c r="F68" s="18"/>
      <c r="G68" s="175" t="str">
        <f>IFERROR(Summary!$Y$5*D68/F68," ")</f>
        <v xml:space="preserve"> </v>
      </c>
      <c r="H68" s="8">
        <v>6000</v>
      </c>
      <c r="I68" s="175" t="str">
        <f>IFERROR(Summary!$Y$5*D68/H68," ")</f>
        <v xml:space="preserve"> </v>
      </c>
      <c r="J68" s="18"/>
      <c r="K68" s="175" t="str">
        <f>IFERROR(Summary!$AA$5*D68/J68," ")</f>
        <v xml:space="preserve"> </v>
      </c>
      <c r="L68" s="8">
        <v>26000</v>
      </c>
      <c r="M68" s="175" t="str">
        <f>IFERROR(Summary!$AA$5*D68/L68," ")</f>
        <v xml:space="preserve"> </v>
      </c>
      <c r="N68" s="18"/>
      <c r="O68" s="175" t="str">
        <f>IFERROR(Summary!$AC$5*D68/N68," ")</f>
        <v xml:space="preserve"> </v>
      </c>
      <c r="P68" s="8">
        <v>26000</v>
      </c>
      <c r="Q68" s="175" t="str">
        <f>IFERROR(Summary!$AC$5*D68/P68," ")</f>
        <v xml:space="preserve"> </v>
      </c>
      <c r="R68" s="22"/>
      <c r="S68" s="175" t="str">
        <f>IFERROR(Summary!$AE$5*E68/R68," ")</f>
        <v xml:space="preserve"> </v>
      </c>
      <c r="T68" s="30" t="s">
        <v>711</v>
      </c>
    </row>
    <row r="69" spans="1:20" ht="16.95" customHeight="1" x14ac:dyDescent="0.25">
      <c r="A69" s="2" t="s">
        <v>138</v>
      </c>
      <c r="B69" s="2" t="s">
        <v>139</v>
      </c>
      <c r="C69" s="6" t="s">
        <v>140</v>
      </c>
      <c r="D69" s="56" t="str">
        <f>IFERROR(VLOOKUP($A69,'Emissions - TEU-1A'!$A$6:$H$58,5,0), " ")</f>
        <v xml:space="preserve"> </v>
      </c>
      <c r="E69" s="56" t="str">
        <f>IFERROR(VLOOKUP($A69,'Emissions - TEU-1A'!$A$6:$H$58,8,0), " ")</f>
        <v xml:space="preserve"> </v>
      </c>
      <c r="F69" s="4">
        <v>0.01</v>
      </c>
      <c r="G69" s="175" t="str">
        <f>IFERROR(Summary!$Y$5*D69/F69," ")</f>
        <v xml:space="preserve"> </v>
      </c>
      <c r="H69" s="18"/>
      <c r="I69" s="175" t="str">
        <f>IFERROR(Summary!$Y$5*D69/H69," ")</f>
        <v xml:space="preserve"> </v>
      </c>
      <c r="J69" s="9">
        <v>0.27</v>
      </c>
      <c r="K69" s="175" t="str">
        <f>IFERROR(Summary!$AA$5*D69/J69," ")</f>
        <v xml:space="preserve"> </v>
      </c>
      <c r="L69" s="18"/>
      <c r="M69" s="175" t="str">
        <f>IFERROR(Summary!$AA$5*D69/L69," ")</f>
        <v xml:space="preserve"> </v>
      </c>
      <c r="N69" s="9">
        <v>0.12</v>
      </c>
      <c r="O69" s="175" t="str">
        <f>IFERROR(Summary!$AC$5*D69/N69," ")</f>
        <v xml:space="preserve"> </v>
      </c>
      <c r="P69" s="18"/>
      <c r="Q69" s="175" t="str">
        <f>IFERROR(Summary!$AC$5*D69/P69," ")</f>
        <v xml:space="preserve"> </v>
      </c>
      <c r="R69" s="22"/>
      <c r="S69" s="175" t="str">
        <f>IFERROR(Summary!$AE$5*E69/R69," ")</f>
        <v xml:space="preserve"> </v>
      </c>
      <c r="T69" s="30" t="s">
        <v>712</v>
      </c>
    </row>
    <row r="70" spans="1:20" ht="16.8" customHeight="1" x14ac:dyDescent="0.25">
      <c r="A70" s="2" t="s">
        <v>141</v>
      </c>
      <c r="B70" s="2" t="s">
        <v>142</v>
      </c>
      <c r="C70" s="18"/>
      <c r="D70" s="56" t="str">
        <f>IFERROR(VLOOKUP($A70,'Emissions - TEU-1A'!$A$6:$H$58,5,0), " ")</f>
        <v xml:space="preserve"> </v>
      </c>
      <c r="E70" s="56" t="str">
        <f>IFERROR(VLOOKUP($A70,'Emissions - TEU-1A'!$A$6:$H$58,8,0), " ")</f>
        <v xml:space="preserve"> </v>
      </c>
      <c r="F70" s="9">
        <v>0.15</v>
      </c>
      <c r="G70" s="175" t="str">
        <f>IFERROR(Summary!$Y$5*D70/F70," ")</f>
        <v xml:space="preserve"> </v>
      </c>
      <c r="H70" s="18"/>
      <c r="I70" s="175" t="str">
        <f>IFERROR(Summary!$Y$5*D70/H70," ")</f>
        <v xml:space="preserve"> </v>
      </c>
      <c r="J70" s="7">
        <v>3.9</v>
      </c>
      <c r="K70" s="175" t="str">
        <f>IFERROR(Summary!$AA$5*D70/J70," ")</f>
        <v xml:space="preserve"> </v>
      </c>
      <c r="L70" s="18"/>
      <c r="M70" s="175" t="str">
        <f>IFERROR(Summary!$AA$5*D70/L70," ")</f>
        <v xml:space="preserve"> </v>
      </c>
      <c r="N70" s="7">
        <v>1.8</v>
      </c>
      <c r="O70" s="175" t="str">
        <f>IFERROR(Summary!$AC$5*D70/N70," ")</f>
        <v xml:space="preserve"> </v>
      </c>
      <c r="P70" s="18"/>
      <c r="Q70" s="175" t="str">
        <f>IFERROR(Summary!$AC$5*D70/P70," ")</f>
        <v xml:space="preserve"> </v>
      </c>
      <c r="R70" s="22"/>
      <c r="S70" s="175" t="str">
        <f>IFERROR(Summary!$AE$5*E70/R70," ")</f>
        <v xml:space="preserve"> </v>
      </c>
      <c r="T70" s="30" t="s">
        <v>712</v>
      </c>
    </row>
    <row r="71" spans="1:20" ht="29.25" customHeight="1" x14ac:dyDescent="0.25">
      <c r="A71" s="2" t="s">
        <v>143</v>
      </c>
      <c r="B71" s="2" t="s">
        <v>144</v>
      </c>
      <c r="C71" s="18"/>
      <c r="D71" s="56" t="str">
        <f>IFERROR(VLOOKUP($A71,'Emissions - TEU-1A'!$A$6:$H$58,5,0), " ")</f>
        <v xml:space="preserve"> </v>
      </c>
      <c r="E71" s="56" t="str">
        <f>IFERROR(VLOOKUP($A71,'Emissions - TEU-1A'!$A$6:$H$58,8,0), " ")</f>
        <v xml:space="preserve"> </v>
      </c>
      <c r="F71" s="11">
        <v>9.1E-4</v>
      </c>
      <c r="G71" s="175" t="str">
        <f>IFERROR(Summary!$Y$5*D71/F71," ")</f>
        <v xml:space="preserve"> </v>
      </c>
      <c r="H71" s="18"/>
      <c r="I71" s="175" t="str">
        <f>IFERROR(Summary!$Y$5*D71/H71," ")</f>
        <v xml:space="preserve"> </v>
      </c>
      <c r="J71" s="4">
        <v>2.4E-2</v>
      </c>
      <c r="K71" s="175" t="str">
        <f>IFERROR(Summary!$AA$5*D71/J71," ")</f>
        <v xml:space="preserve"> </v>
      </c>
      <c r="L71" s="18"/>
      <c r="M71" s="175" t="str">
        <f>IFERROR(Summary!$AA$5*D71/L71," ")</f>
        <v xml:space="preserve"> </v>
      </c>
      <c r="N71" s="4">
        <v>1.0999999999999999E-2</v>
      </c>
      <c r="O71" s="175" t="str">
        <f>IFERROR(Summary!$AC$5*D71/N71," ")</f>
        <v xml:space="preserve"> </v>
      </c>
      <c r="P71" s="18"/>
      <c r="Q71" s="175" t="str">
        <f>IFERROR(Summary!$AC$5*D71/P71," ")</f>
        <v xml:space="preserve"> </v>
      </c>
      <c r="R71" s="22"/>
      <c r="S71" s="175" t="str">
        <f>IFERROR(Summary!$AE$5*E71/R71," ")</f>
        <v xml:space="preserve"> </v>
      </c>
      <c r="T71" s="30" t="s">
        <v>712</v>
      </c>
    </row>
    <row r="72" spans="1:20" ht="16.8" customHeight="1" x14ac:dyDescent="0.25">
      <c r="A72" s="2" t="s">
        <v>145</v>
      </c>
      <c r="B72" s="2" t="s">
        <v>146</v>
      </c>
      <c r="C72" s="18"/>
      <c r="D72" s="56" t="str">
        <f>IFERROR(VLOOKUP($A72,'Emissions - TEU-1A'!$A$6:$H$58,5,0), " ")</f>
        <v xml:space="preserve"> </v>
      </c>
      <c r="E72" s="56" t="str">
        <f>IFERROR(VLOOKUP($A72,'Emissions - TEU-1A'!$A$6:$H$58,8,0), " ")</f>
        <v xml:space="preserve"> </v>
      </c>
      <c r="F72" s="18"/>
      <c r="G72" s="175" t="str">
        <f>IFERROR(Summary!$Y$5*D72/F72," ")</f>
        <v xml:space="preserve"> </v>
      </c>
      <c r="H72" s="18"/>
      <c r="I72" s="175" t="str">
        <f>IFERROR(Summary!$Y$5*D72/H72," ")</f>
        <v xml:space="preserve"> </v>
      </c>
      <c r="J72" s="18"/>
      <c r="K72" s="175" t="str">
        <f>IFERROR(Summary!$AA$5*D72/J72," ")</f>
        <v xml:space="preserve"> </v>
      </c>
      <c r="L72" s="18"/>
      <c r="M72" s="175" t="str">
        <f>IFERROR(Summary!$AA$5*D72/L72," ")</f>
        <v xml:space="preserve"> </v>
      </c>
      <c r="N72" s="18"/>
      <c r="O72" s="175" t="str">
        <f>IFERROR(Summary!$AC$5*D72/N72," ")</f>
        <v xml:space="preserve"> </v>
      </c>
      <c r="P72" s="18"/>
      <c r="Q72" s="175" t="str">
        <f>IFERROR(Summary!$AC$5*D72/P72," ")</f>
        <v xml:space="preserve"> </v>
      </c>
      <c r="R72" s="21">
        <v>10</v>
      </c>
      <c r="S72" s="175" t="str">
        <f>IFERROR(Summary!$AE$5*E72/R72," ")</f>
        <v xml:space="preserve"> </v>
      </c>
      <c r="T72" s="30" t="s">
        <v>711</v>
      </c>
    </row>
    <row r="73" spans="1:20" ht="29.25" customHeight="1" x14ac:dyDescent="0.25">
      <c r="A73" s="12">
        <v>71932</v>
      </c>
      <c r="B73" s="2" t="s">
        <v>147</v>
      </c>
      <c r="C73" s="6" t="s">
        <v>23</v>
      </c>
      <c r="D73" s="56" t="str">
        <f>IFERROR(VLOOKUP($A73,'Emissions - TEU-1A'!$A$6:$H$58,5,0), " ")</f>
        <v xml:space="preserve"> </v>
      </c>
      <c r="E73" s="56" t="str">
        <f>IFERROR(VLOOKUP($A73,'Emissions - TEU-1A'!$A$6:$H$58,8,0), " ")</f>
        <v xml:space="preserve"> </v>
      </c>
      <c r="F73" s="10">
        <v>9.7999999999999997E-5</v>
      </c>
      <c r="G73" s="175" t="str">
        <f>IFERROR(Summary!$Y$5*D73/F73," ")</f>
        <v xml:space="preserve"> </v>
      </c>
      <c r="H73" s="9">
        <v>0.2</v>
      </c>
      <c r="I73" s="175" t="str">
        <f>IFERROR(Summary!$Y$5*D73/H73," ")</f>
        <v xml:space="preserve"> </v>
      </c>
      <c r="J73" s="3">
        <v>1E-3</v>
      </c>
      <c r="K73" s="175" t="str">
        <f>IFERROR(Summary!$AA$5*D73/J73," ")</f>
        <v xml:space="preserve"> </v>
      </c>
      <c r="L73" s="9">
        <v>0.88</v>
      </c>
      <c r="M73" s="175" t="str">
        <f>IFERROR(Summary!$AA$5*D73/L73," ")</f>
        <v xml:space="preserve"> </v>
      </c>
      <c r="N73" s="3">
        <v>2E-3</v>
      </c>
      <c r="O73" s="175" t="str">
        <f>IFERROR(Summary!$AC$5*D73/N73," ")</f>
        <v xml:space="preserve"> </v>
      </c>
      <c r="P73" s="9">
        <v>0.88</v>
      </c>
      <c r="Q73" s="175" t="str">
        <f>IFERROR(Summary!$AC$5*D73/P73," ")</f>
        <v xml:space="preserve"> </v>
      </c>
      <c r="R73" s="24">
        <v>1.9</v>
      </c>
      <c r="S73" s="175" t="str">
        <f>IFERROR(Summary!$AE$5*E73/R73," ")</f>
        <v xml:space="preserve"> </v>
      </c>
      <c r="T73" s="30" t="s">
        <v>711</v>
      </c>
    </row>
    <row r="74" spans="1:20" ht="29.25" customHeight="1" x14ac:dyDescent="0.25">
      <c r="A74" s="2" t="s">
        <v>148</v>
      </c>
      <c r="B74" s="1" t="s">
        <v>149</v>
      </c>
      <c r="C74" s="18"/>
      <c r="D74" s="56" t="str">
        <f>IFERROR(VLOOKUP($A74,'Emissions - TEU-1A'!$A$6:$H$58,5,0), " ")</f>
        <v xml:space="preserve"> </v>
      </c>
      <c r="E74" s="56" t="str">
        <f>IFERROR(VLOOKUP($A74,'Emissions - TEU-1A'!$A$6:$H$58,8,0), " ")</f>
        <v xml:space="preserve"> </v>
      </c>
      <c r="F74" s="4">
        <v>9.0999999999999998E-2</v>
      </c>
      <c r="G74" s="175" t="str">
        <f>IFERROR(Summary!$Y$5*D74/F74," ")</f>
        <v xml:space="preserve"> </v>
      </c>
      <c r="H74" s="5">
        <v>60</v>
      </c>
      <c r="I74" s="175" t="str">
        <f>IFERROR(Summary!$Y$5*D74/H74," ")</f>
        <v xml:space="preserve"> </v>
      </c>
      <c r="J74" s="7">
        <v>2.4</v>
      </c>
      <c r="K74" s="175" t="str">
        <f>IFERROR(Summary!$AA$5*D74/J74," ")</f>
        <v xml:space="preserve"> </v>
      </c>
      <c r="L74" s="5">
        <v>260</v>
      </c>
      <c r="M74" s="175" t="str">
        <f>IFERROR(Summary!$AA$5*D74/L74," ")</f>
        <v xml:space="preserve"> </v>
      </c>
      <c r="N74" s="7">
        <v>1.1000000000000001</v>
      </c>
      <c r="O74" s="175" t="str">
        <f>IFERROR(Summary!$AC$5*D74/N74," ")</f>
        <v xml:space="preserve"> </v>
      </c>
      <c r="P74" s="5">
        <v>260</v>
      </c>
      <c r="Q74" s="175" t="str">
        <f>IFERROR(Summary!$AC$5*D74/P74," ")</f>
        <v xml:space="preserve"> </v>
      </c>
      <c r="R74" s="23">
        <v>12000</v>
      </c>
      <c r="S74" s="175" t="str">
        <f>IFERROR(Summary!$AE$5*E74/R74," ")</f>
        <v xml:space="preserve"> </v>
      </c>
      <c r="T74" s="30" t="s">
        <v>711</v>
      </c>
    </row>
    <row r="75" spans="1:20" ht="16.95" customHeight="1" x14ac:dyDescent="0.25">
      <c r="A75" s="2" t="s">
        <v>150</v>
      </c>
      <c r="B75" s="2" t="s">
        <v>151</v>
      </c>
      <c r="C75" s="18"/>
      <c r="D75" s="56" t="str">
        <f>IFERROR(VLOOKUP($A75,'Emissions - TEU-1A'!$A$6:$H$58,5,0), " ")</f>
        <v xml:space="preserve"> </v>
      </c>
      <c r="E75" s="56" t="str">
        <f>IFERROR(VLOOKUP($A75,'Emissions - TEU-1A'!$A$6:$H$58,8,0), " ")</f>
        <v xml:space="preserve"> </v>
      </c>
      <c r="F75" s="3">
        <v>2.8999999999999998E-3</v>
      </c>
      <c r="G75" s="175" t="str">
        <f>IFERROR(Summary!$Y$5*D75/F75," ")</f>
        <v xml:space="preserve"> </v>
      </c>
      <c r="H75" s="18"/>
      <c r="I75" s="175" t="str">
        <f>IFERROR(Summary!$Y$5*D75/H75," ")</f>
        <v xml:space="preserve"> </v>
      </c>
      <c r="J75" s="4">
        <v>7.5999999999999998E-2</v>
      </c>
      <c r="K75" s="175" t="str">
        <f>IFERROR(Summary!$AA$5*D75/J75," ")</f>
        <v xml:space="preserve"> </v>
      </c>
      <c r="L75" s="18"/>
      <c r="M75" s="175" t="str">
        <f>IFERROR(Summary!$AA$5*D75/L75," ")</f>
        <v xml:space="preserve"> </v>
      </c>
      <c r="N75" s="4">
        <v>3.5000000000000003E-2</v>
      </c>
      <c r="O75" s="175" t="str">
        <f>IFERROR(Summary!$AC$5*D75/N75," ")</f>
        <v xml:space="preserve"> </v>
      </c>
      <c r="P75" s="18"/>
      <c r="Q75" s="175" t="str">
        <f>IFERROR(Summary!$AC$5*D75/P75," ")</f>
        <v xml:space="preserve"> </v>
      </c>
      <c r="R75" s="22"/>
      <c r="S75" s="175" t="str">
        <f>IFERROR(Summary!$AE$5*E75/R75," ")</f>
        <v xml:space="preserve"> </v>
      </c>
      <c r="T75" s="30" t="s">
        <v>712</v>
      </c>
    </row>
    <row r="76" spans="1:20" ht="29.25" customHeight="1" x14ac:dyDescent="0.25">
      <c r="A76" s="2" t="s">
        <v>152</v>
      </c>
      <c r="B76" s="2" t="s">
        <v>153</v>
      </c>
      <c r="C76" s="18"/>
      <c r="D76" s="56" t="str">
        <f>IFERROR(VLOOKUP($A76,'Emissions - TEU-1A'!$A$6:$H$58,5,0), " ")</f>
        <v xml:space="preserve"> </v>
      </c>
      <c r="E76" s="56" t="str">
        <f>IFERROR(VLOOKUP($A76,'Emissions - TEU-1A'!$A$6:$H$58,8,0), " ")</f>
        <v xml:space="preserve"> </v>
      </c>
      <c r="F76" s="9">
        <v>0.63</v>
      </c>
      <c r="G76" s="175" t="str">
        <f>IFERROR(Summary!$Y$5*D76/F76," ")</f>
        <v xml:space="preserve"> </v>
      </c>
      <c r="H76" s="18"/>
      <c r="I76" s="175" t="str">
        <f>IFERROR(Summary!$Y$5*D76/H76," ")</f>
        <v xml:space="preserve"> </v>
      </c>
      <c r="J76" s="5">
        <v>16</v>
      </c>
      <c r="K76" s="175" t="str">
        <f>IFERROR(Summary!$AA$5*D76/J76," ")</f>
        <v xml:space="preserve"> </v>
      </c>
      <c r="L76" s="18"/>
      <c r="M76" s="175" t="str">
        <f>IFERROR(Summary!$AA$5*D76/L76," ")</f>
        <v xml:space="preserve"> </v>
      </c>
      <c r="N76" s="7">
        <v>7.5</v>
      </c>
      <c r="O76" s="175" t="str">
        <f>IFERROR(Summary!$AC$5*D76/N76," ")</f>
        <v xml:space="preserve"> </v>
      </c>
      <c r="P76" s="18"/>
      <c r="Q76" s="175" t="str">
        <f>IFERROR(Summary!$AC$5*D76/P76," ")</f>
        <v xml:space="preserve"> </v>
      </c>
      <c r="R76" s="22"/>
      <c r="S76" s="175" t="str">
        <f>IFERROR(Summary!$AE$5*E76/R76," ")</f>
        <v xml:space="preserve"> </v>
      </c>
      <c r="T76" s="30" t="s">
        <v>712</v>
      </c>
    </row>
    <row r="77" spans="1:20" ht="16.95" customHeight="1" x14ac:dyDescent="0.25">
      <c r="A77" s="2" t="s">
        <v>154</v>
      </c>
      <c r="B77" s="1" t="s">
        <v>155</v>
      </c>
      <c r="C77" s="18"/>
      <c r="D77" s="56" t="str">
        <f>IFERROR(VLOOKUP($A77,'Emissions - TEU-1A'!$A$6:$H$58,5,0), " ")</f>
        <v xml:space="preserve"> </v>
      </c>
      <c r="E77" s="56" t="str">
        <f>IFERROR(VLOOKUP($A77,'Emissions - TEU-1A'!$A$6:$H$58,8,0), " ")</f>
        <v xml:space="preserve"> </v>
      </c>
      <c r="F77" s="18"/>
      <c r="G77" s="175" t="str">
        <f>IFERROR(Summary!$Y$5*D77/F77," ")</f>
        <v xml:space="preserve"> </v>
      </c>
      <c r="H77" s="18"/>
      <c r="I77" s="175" t="str">
        <f>IFERROR(Summary!$Y$5*D77/H77," ")</f>
        <v xml:space="preserve"> </v>
      </c>
      <c r="J77" s="18"/>
      <c r="K77" s="175" t="str">
        <f>IFERROR(Summary!$AA$5*D77/J77," ")</f>
        <v xml:space="preserve"> </v>
      </c>
      <c r="L77" s="18"/>
      <c r="M77" s="175" t="str">
        <f>IFERROR(Summary!$AA$5*D77/L77," ")</f>
        <v xml:space="preserve"> </v>
      </c>
      <c r="N77" s="18"/>
      <c r="O77" s="175" t="str">
        <f>IFERROR(Summary!$AC$5*D77/N77," ")</f>
        <v xml:space="preserve"> </v>
      </c>
      <c r="P77" s="18"/>
      <c r="Q77" s="175" t="str">
        <f>IFERROR(Summary!$AC$5*D77/P77," ")</f>
        <v xml:space="preserve"> </v>
      </c>
      <c r="R77" s="21">
        <v>790</v>
      </c>
      <c r="S77" s="175" t="str">
        <f>IFERROR(Summary!$AE$5*E77/R77," ")</f>
        <v xml:space="preserve"> </v>
      </c>
      <c r="T77" s="30" t="s">
        <v>711</v>
      </c>
    </row>
    <row r="78" spans="1:20" ht="29.25" customHeight="1" x14ac:dyDescent="0.25">
      <c r="A78" s="12">
        <v>64164</v>
      </c>
      <c r="B78" s="2" t="s">
        <v>156</v>
      </c>
      <c r="C78" s="18"/>
      <c r="D78" s="56" t="str">
        <f>IFERROR(VLOOKUP($A78,'Emissions - TEU-1A'!$A$6:$H$58,5,0), " ")</f>
        <v xml:space="preserve"> </v>
      </c>
      <c r="E78" s="56" t="str">
        <f>IFERROR(VLOOKUP($A78,'Emissions - TEU-1A'!$A$6:$H$58,8,0), " ")</f>
        <v xml:space="preserve"> </v>
      </c>
      <c r="F78" s="5">
        <v>59</v>
      </c>
      <c r="G78" s="175" t="str">
        <f>IFERROR(Summary!$Y$5*D78/F78," ")</f>
        <v xml:space="preserve"> </v>
      </c>
      <c r="H78" s="5">
        <v>600</v>
      </c>
      <c r="I78" s="175" t="str">
        <f>IFERROR(Summary!$Y$5*D78/H78," ")</f>
        <v xml:space="preserve"> </v>
      </c>
      <c r="J78" s="5">
        <v>620</v>
      </c>
      <c r="K78" s="175" t="str">
        <f>IFERROR(Summary!$AA$5*D78/J78," ")</f>
        <v xml:space="preserve"> </v>
      </c>
      <c r="L78" s="8">
        <v>2600</v>
      </c>
      <c r="M78" s="175" t="str">
        <f>IFERROR(Summary!$AA$5*D78/L78," ")</f>
        <v xml:space="preserve"> </v>
      </c>
      <c r="N78" s="8">
        <v>1200</v>
      </c>
      <c r="O78" s="175" t="str">
        <f>IFERROR(Summary!$AC$5*D78/N78," ")</f>
        <v xml:space="preserve"> </v>
      </c>
      <c r="P78" s="8">
        <v>2600</v>
      </c>
      <c r="Q78" s="175" t="str">
        <f>IFERROR(Summary!$AC$5*D78/P78," ")</f>
        <v xml:space="preserve"> </v>
      </c>
      <c r="R78" s="23">
        <v>2100</v>
      </c>
      <c r="S78" s="175" t="str">
        <f>IFERROR(Summary!$AE$5*E78/R78," ")</f>
        <v xml:space="preserve"> </v>
      </c>
      <c r="T78" s="30" t="s">
        <v>711</v>
      </c>
    </row>
    <row r="79" spans="1:20" ht="29.25" customHeight="1" x14ac:dyDescent="0.25">
      <c r="A79" s="2" t="s">
        <v>157</v>
      </c>
      <c r="B79" s="2" t="s">
        <v>158</v>
      </c>
      <c r="C79" s="18"/>
      <c r="D79" s="56" t="str">
        <f>IFERROR(VLOOKUP($A79,'Emissions - TEU-1A'!$A$6:$H$58,5,0), " ")</f>
        <v xml:space="preserve"> </v>
      </c>
      <c r="E79" s="56" t="str">
        <f>IFERROR(VLOOKUP($A79,'Emissions - TEU-1A'!$A$6:$H$58,8,0), " ")</f>
        <v xml:space="preserve"> </v>
      </c>
      <c r="F79" s="18"/>
      <c r="G79" s="175" t="str">
        <f>IFERROR(Summary!$Y$5*D79/F79," ")</f>
        <v xml:space="preserve"> </v>
      </c>
      <c r="H79" s="7">
        <v>4</v>
      </c>
      <c r="I79" s="175" t="str">
        <f>IFERROR(Summary!$Y$5*D79/H79," ")</f>
        <v xml:space="preserve"> </v>
      </c>
      <c r="J79" s="18"/>
      <c r="K79" s="175" t="str">
        <f>IFERROR(Summary!$AA$5*D79/J79," ")</f>
        <v xml:space="preserve"> </v>
      </c>
      <c r="L79" s="5">
        <v>18</v>
      </c>
      <c r="M79" s="175" t="str">
        <f>IFERROR(Summary!$AA$5*D79/L79," ")</f>
        <v xml:space="preserve"> </v>
      </c>
      <c r="N79" s="18"/>
      <c r="O79" s="175" t="str">
        <f>IFERROR(Summary!$AC$5*D79/N79," ")</f>
        <v xml:space="preserve"> </v>
      </c>
      <c r="P79" s="5">
        <v>18</v>
      </c>
      <c r="Q79" s="175" t="str">
        <f>IFERROR(Summary!$AC$5*D79/P79," ")</f>
        <v xml:space="preserve"> </v>
      </c>
      <c r="R79" s="21">
        <v>230</v>
      </c>
      <c r="S79" s="175" t="str">
        <f>IFERROR(Summary!$AE$5*E79/R79," ")</f>
        <v xml:space="preserve"> </v>
      </c>
      <c r="T79" s="30" t="s">
        <v>711</v>
      </c>
    </row>
    <row r="80" spans="1:20" ht="16.8" customHeight="1" x14ac:dyDescent="0.25">
      <c r="A80" s="2" t="s">
        <v>159</v>
      </c>
      <c r="B80" s="2" t="s">
        <v>160</v>
      </c>
      <c r="C80" s="18"/>
      <c r="D80" s="56" t="str">
        <f>IFERROR(VLOOKUP($A80,'Emissions - TEU-1A'!$A$6:$H$58,5,0), " ")</f>
        <v xml:space="preserve"> </v>
      </c>
      <c r="E80" s="56" t="str">
        <f>IFERROR(VLOOKUP($A80,'Emissions - TEU-1A'!$A$6:$H$58,8,0), " ")</f>
        <v xml:space="preserve"> </v>
      </c>
      <c r="F80" s="9">
        <v>0.25</v>
      </c>
      <c r="G80" s="175" t="str">
        <f>IFERROR(Summary!$Y$5*D80/F80," ")</f>
        <v xml:space="preserve"> </v>
      </c>
      <c r="H80" s="5">
        <v>32</v>
      </c>
      <c r="I80" s="175" t="str">
        <f>IFERROR(Summary!$Y$5*D80/H80," ")</f>
        <v xml:space="preserve"> </v>
      </c>
      <c r="J80" s="7">
        <v>6.5</v>
      </c>
      <c r="K80" s="175" t="str">
        <f>IFERROR(Summary!$AA$5*D80/J80," ")</f>
        <v xml:space="preserve"> </v>
      </c>
      <c r="L80" s="5">
        <v>140</v>
      </c>
      <c r="M80" s="175" t="str">
        <f>IFERROR(Summary!$AA$5*D80/L80," ")</f>
        <v xml:space="preserve"> </v>
      </c>
      <c r="N80" s="7">
        <v>3</v>
      </c>
      <c r="O80" s="175" t="str">
        <f>IFERROR(Summary!$AC$5*D80/N80," ")</f>
        <v xml:space="preserve"> </v>
      </c>
      <c r="P80" s="5">
        <v>140</v>
      </c>
      <c r="Q80" s="175" t="str">
        <f>IFERROR(Summary!$AC$5*D80/P80," ")</f>
        <v xml:space="preserve"> </v>
      </c>
      <c r="R80" s="21">
        <v>36</v>
      </c>
      <c r="S80" s="175" t="str">
        <f>IFERROR(Summary!$AE$5*E80/R80," ")</f>
        <v xml:space="preserve"> </v>
      </c>
      <c r="T80" s="30" t="s">
        <v>711</v>
      </c>
    </row>
    <row r="81" spans="1:20" ht="16.95" customHeight="1" x14ac:dyDescent="0.25">
      <c r="A81" s="2" t="s">
        <v>161</v>
      </c>
      <c r="B81" s="2" t="s">
        <v>162</v>
      </c>
      <c r="C81" s="18"/>
      <c r="D81" s="56" t="str">
        <f>IFERROR(VLOOKUP($A81,'Emissions - TEU-1A'!$A$6:$H$58,5,0), " ")</f>
        <v xml:space="preserve"> </v>
      </c>
      <c r="E81" s="56" t="str">
        <f>IFERROR(VLOOKUP($A81,'Emissions - TEU-1A'!$A$6:$H$58,8,0), " ")</f>
        <v xml:space="preserve"> </v>
      </c>
      <c r="F81" s="18"/>
      <c r="G81" s="175" t="str">
        <f>IFERROR(Summary!$Y$5*D81/F81," ")</f>
        <v xml:space="preserve"> </v>
      </c>
      <c r="H81" s="9">
        <v>0.54</v>
      </c>
      <c r="I81" s="175" t="str">
        <f>IFERROR(Summary!$Y$5*D81/H81," ")</f>
        <v xml:space="preserve"> </v>
      </c>
      <c r="J81" s="18"/>
      <c r="K81" s="175" t="str">
        <f>IFERROR(Summary!$AA$5*D81/J81," ")</f>
        <v xml:space="preserve"> </v>
      </c>
      <c r="L81" s="7">
        <v>2.4</v>
      </c>
      <c r="M81" s="175" t="str">
        <f>IFERROR(Summary!$AA$5*D81/L81," ")</f>
        <v xml:space="preserve"> </v>
      </c>
      <c r="N81" s="18"/>
      <c r="O81" s="175" t="str">
        <f>IFERROR(Summary!$AC$5*D81/N81," ")</f>
        <v xml:space="preserve"> </v>
      </c>
      <c r="P81" s="7">
        <v>2.4</v>
      </c>
      <c r="Q81" s="175" t="str">
        <f>IFERROR(Summary!$AC$5*D81/P81," ")</f>
        <v xml:space="preserve"> </v>
      </c>
      <c r="R81" s="21">
        <v>18</v>
      </c>
      <c r="S81" s="175" t="str">
        <f>IFERROR(Summary!$AE$5*E81/R81," ")</f>
        <v xml:space="preserve"> </v>
      </c>
      <c r="T81" s="30" t="s">
        <v>713</v>
      </c>
    </row>
    <row r="82" spans="1:20" ht="16.8" customHeight="1" x14ac:dyDescent="0.25">
      <c r="A82" s="2" t="s">
        <v>163</v>
      </c>
      <c r="B82" s="2" t="s">
        <v>164</v>
      </c>
      <c r="C82" s="18"/>
      <c r="D82" s="56" t="str">
        <f>IFERROR(VLOOKUP($A82,'Emissions - TEU-1A'!$A$6:$H$58,5,0), " ")</f>
        <v xml:space="preserve"> </v>
      </c>
      <c r="E82" s="56" t="str">
        <f>IFERROR(VLOOKUP($A82,'Emissions - TEU-1A'!$A$6:$H$58,8,0), " ")</f>
        <v xml:space="preserve"> </v>
      </c>
      <c r="F82" s="11">
        <v>2.2000000000000001E-4</v>
      </c>
      <c r="G82" s="175" t="str">
        <f>IFERROR(Summary!$Y$5*D82/F82," ")</f>
        <v xml:space="preserve"> </v>
      </c>
      <c r="H82" s="18"/>
      <c r="I82" s="175" t="str">
        <f>IFERROR(Summary!$Y$5*D82/H82," ")</f>
        <v xml:space="preserve"> </v>
      </c>
      <c r="J82" s="3">
        <v>5.7000000000000002E-3</v>
      </c>
      <c r="K82" s="175" t="str">
        <f>IFERROR(Summary!$AA$5*D82/J82," ")</f>
        <v xml:space="preserve"> </v>
      </c>
      <c r="L82" s="18"/>
      <c r="M82" s="175" t="str">
        <f>IFERROR(Summary!$AA$5*D82/L82," ")</f>
        <v xml:space="preserve"> </v>
      </c>
      <c r="N82" s="3">
        <v>2.5999999999999999E-3</v>
      </c>
      <c r="O82" s="175" t="str">
        <f>IFERROR(Summary!$AC$5*D82/N82," ")</f>
        <v xml:space="preserve"> </v>
      </c>
      <c r="P82" s="18"/>
      <c r="Q82" s="175" t="str">
        <f>IFERROR(Summary!$AC$5*D82/P82," ")</f>
        <v xml:space="preserve"> </v>
      </c>
      <c r="R82" s="22"/>
      <c r="S82" s="175" t="str">
        <f>IFERROR(Summary!$AE$5*E82/R82," ")</f>
        <v xml:space="preserve"> </v>
      </c>
      <c r="T82" s="30" t="s">
        <v>712</v>
      </c>
    </row>
    <row r="83" spans="1:20" ht="16.95" customHeight="1" x14ac:dyDescent="0.25">
      <c r="A83" s="1"/>
      <c r="B83" s="2" t="s">
        <v>165</v>
      </c>
      <c r="C83" s="18"/>
      <c r="D83" s="56" t="str">
        <f>IFERROR(VLOOKUP($A83,'Emissions - TEU-1A'!$A$6:$H$58,5,0), " ")</f>
        <v xml:space="preserve"> </v>
      </c>
      <c r="E83" s="56" t="str">
        <f>IFERROR(VLOOKUP($A83,'Emissions - TEU-1A'!$A$6:$H$58,8,0), " ")</f>
        <v xml:space="preserve"> </v>
      </c>
      <c r="F83" s="9">
        <v>0.1</v>
      </c>
      <c r="G83" s="175" t="str">
        <f>IFERROR(Summary!$Y$5*D83/F83," ")</f>
        <v xml:space="preserve"> </v>
      </c>
      <c r="H83" s="7">
        <v>5</v>
      </c>
      <c r="I83" s="175" t="str">
        <f>IFERROR(Summary!$Y$5*D83/H83," ")</f>
        <v xml:space="preserve"> </v>
      </c>
      <c r="J83" s="7">
        <v>2.6</v>
      </c>
      <c r="K83" s="175" t="str">
        <f>IFERROR(Summary!$AA$5*D83/J83," ")</f>
        <v xml:space="preserve"> </v>
      </c>
      <c r="L83" s="5">
        <v>22</v>
      </c>
      <c r="M83" s="175" t="str">
        <f>IFERROR(Summary!$AA$5*D83/L83," ")</f>
        <v xml:space="preserve"> </v>
      </c>
      <c r="N83" s="7">
        <v>1.2</v>
      </c>
      <c r="O83" s="175" t="str">
        <f>IFERROR(Summary!$AC$5*D83/N83," ")</f>
        <v xml:space="preserve"> </v>
      </c>
      <c r="P83" s="5">
        <v>22</v>
      </c>
      <c r="Q83" s="175" t="str">
        <f>IFERROR(Summary!$AC$5*D83/P83," ")</f>
        <v xml:space="preserve"> </v>
      </c>
      <c r="R83" s="22"/>
      <c r="S83" s="175" t="str">
        <f>IFERROR(Summary!$AE$5*E83/R83," ")</f>
        <v xml:space="preserve"> </v>
      </c>
      <c r="T83" s="30" t="s">
        <v>711</v>
      </c>
    </row>
    <row r="84" spans="1:20" ht="16.8" customHeight="1" x14ac:dyDescent="0.25">
      <c r="A84" s="2" t="s">
        <v>166</v>
      </c>
      <c r="B84" s="2" t="s">
        <v>167</v>
      </c>
      <c r="C84" s="18"/>
      <c r="D84" s="56" t="str">
        <f>IFERROR(VLOOKUP($A84,'Emissions - TEU-1A'!$A$6:$H$58,5,0), " ")</f>
        <v xml:space="preserve"> </v>
      </c>
      <c r="E84" s="56" t="str">
        <f>IFERROR(VLOOKUP($A84,'Emissions - TEU-1A'!$A$6:$H$58,8,0), " ")</f>
        <v xml:space="preserve"> </v>
      </c>
      <c r="F84" s="18"/>
      <c r="G84" s="175" t="str">
        <f>IFERROR(Summary!$Y$5*D84/F84," ")</f>
        <v xml:space="preserve"> </v>
      </c>
      <c r="H84" s="9">
        <v>0.2</v>
      </c>
      <c r="I84" s="175" t="str">
        <f>IFERROR(Summary!$Y$5*D84/H84," ")</f>
        <v xml:space="preserve"> </v>
      </c>
      <c r="J84" s="18"/>
      <c r="K84" s="175" t="str">
        <f>IFERROR(Summary!$AA$5*D84/J84," ")</f>
        <v xml:space="preserve"> </v>
      </c>
      <c r="L84" s="9">
        <v>0.88</v>
      </c>
      <c r="M84" s="175" t="str">
        <f>IFERROR(Summary!$AA$5*D84/L84," ")</f>
        <v xml:space="preserve"> </v>
      </c>
      <c r="N84" s="18"/>
      <c r="O84" s="175" t="str">
        <f>IFERROR(Summary!$AC$5*D84/N84," ")</f>
        <v xml:space="preserve"> </v>
      </c>
      <c r="P84" s="9">
        <v>0.88</v>
      </c>
      <c r="Q84" s="175" t="str">
        <f>IFERROR(Summary!$AC$5*D84/P84," ")</f>
        <v xml:space="preserve"> </v>
      </c>
      <c r="R84" s="22"/>
      <c r="S84" s="175" t="str">
        <f>IFERROR(Summary!$AE$5*E84/R84," ")</f>
        <v xml:space="preserve"> </v>
      </c>
      <c r="T84" s="30" t="s">
        <v>711</v>
      </c>
    </row>
    <row r="85" spans="1:20" ht="29.25" customHeight="1" x14ac:dyDescent="0.25">
      <c r="A85" s="2" t="s">
        <v>168</v>
      </c>
      <c r="B85" s="2" t="s">
        <v>169</v>
      </c>
      <c r="C85" s="18"/>
      <c r="D85" s="56" t="str">
        <f>IFERROR(VLOOKUP($A85,'Emissions - TEU-1A'!$A$6:$H$58,5,0), " ")</f>
        <v xml:space="preserve"> </v>
      </c>
      <c r="E85" s="56" t="str">
        <f>IFERROR(VLOOKUP($A85,'Emissions - TEU-1A'!$A$6:$H$58,8,0), " ")</f>
        <v xml:space="preserve"> </v>
      </c>
      <c r="F85" s="18"/>
      <c r="G85" s="175" t="str">
        <f>IFERROR(Summary!$Y$5*D85/F85," ")</f>
        <v xml:space="preserve"> </v>
      </c>
      <c r="H85" s="9">
        <v>0.1</v>
      </c>
      <c r="I85" s="175" t="str">
        <f>IFERROR(Summary!$Y$5*D85/H85," ")</f>
        <v xml:space="preserve"> </v>
      </c>
      <c r="J85" s="18"/>
      <c r="K85" s="175" t="str">
        <f>IFERROR(Summary!$AA$5*D85/J85," ")</f>
        <v xml:space="preserve"> </v>
      </c>
      <c r="L85" s="9">
        <v>0.44</v>
      </c>
      <c r="M85" s="175" t="str">
        <f>IFERROR(Summary!$AA$5*D85/L85," ")</f>
        <v xml:space="preserve"> </v>
      </c>
      <c r="N85" s="18"/>
      <c r="O85" s="175" t="str">
        <f>IFERROR(Summary!$AC$5*D85/N85," ")</f>
        <v xml:space="preserve"> </v>
      </c>
      <c r="P85" s="9">
        <v>0.44</v>
      </c>
      <c r="Q85" s="175" t="str">
        <f>IFERROR(Summary!$AC$5*D85/P85," ")</f>
        <v xml:space="preserve"> </v>
      </c>
      <c r="R85" s="22"/>
      <c r="S85" s="175" t="str">
        <f>IFERROR(Summary!$AE$5*E85/R85," ")</f>
        <v xml:space="preserve"> </v>
      </c>
      <c r="T85" s="30" t="s">
        <v>711</v>
      </c>
    </row>
    <row r="86" spans="1:20" ht="29.25" customHeight="1" x14ac:dyDescent="0.25">
      <c r="A86" s="2" t="s">
        <v>170</v>
      </c>
      <c r="B86" s="2" t="s">
        <v>171</v>
      </c>
      <c r="C86" s="18"/>
      <c r="D86" s="56" t="str">
        <f>IFERROR(VLOOKUP($A86,'Emissions - TEU-1A'!$A$6:$H$58,5,0), " ")</f>
        <v xml:space="preserve"> </v>
      </c>
      <c r="E86" s="56" t="str">
        <f>IFERROR(VLOOKUP($A86,'Emissions - TEU-1A'!$A$6:$H$58,8,0), " ")</f>
        <v xml:space="preserve"> </v>
      </c>
      <c r="F86" s="18"/>
      <c r="G86" s="175" t="str">
        <f>IFERROR(Summary!$Y$5*D86/F86," ")</f>
        <v xml:space="preserve"> </v>
      </c>
      <c r="H86" s="9">
        <v>0.3</v>
      </c>
      <c r="I86" s="175" t="str">
        <f>IFERROR(Summary!$Y$5*D86/H86," ")</f>
        <v xml:space="preserve"> </v>
      </c>
      <c r="J86" s="18"/>
      <c r="K86" s="175" t="str">
        <f>IFERROR(Summary!$AA$5*D86/J86," ")</f>
        <v xml:space="preserve"> </v>
      </c>
      <c r="L86" s="7">
        <v>1.3</v>
      </c>
      <c r="M86" s="175" t="str">
        <f>IFERROR(Summary!$AA$5*D86/L86," ")</f>
        <v xml:space="preserve"> </v>
      </c>
      <c r="N86" s="18"/>
      <c r="O86" s="175" t="str">
        <f>IFERROR(Summary!$AC$5*D86/N86," ")</f>
        <v xml:space="preserve"> </v>
      </c>
      <c r="P86" s="7">
        <v>1.3</v>
      </c>
      <c r="Q86" s="175" t="str">
        <f>IFERROR(Summary!$AC$5*D86/P86," ")</f>
        <v xml:space="preserve"> </v>
      </c>
      <c r="R86" s="22"/>
      <c r="S86" s="175" t="str">
        <f>IFERROR(Summary!$AE$5*E86/R86," ")</f>
        <v xml:space="preserve"> </v>
      </c>
      <c r="T86" s="30" t="s">
        <v>713</v>
      </c>
    </row>
    <row r="87" spans="1:20" ht="16.95" customHeight="1" x14ac:dyDescent="0.25">
      <c r="A87" s="2" t="s">
        <v>172</v>
      </c>
      <c r="B87" s="2" t="s">
        <v>173</v>
      </c>
      <c r="C87" s="18"/>
      <c r="D87" s="56" t="str">
        <f>IFERROR(VLOOKUP($A87,'Emissions - TEU-1A'!$A$6:$H$58,5,0), " ")</f>
        <v xml:space="preserve"> </v>
      </c>
      <c r="E87" s="56" t="str">
        <f>IFERROR(VLOOKUP($A87,'Emissions - TEU-1A'!$A$6:$H$58,8,0), " ")</f>
        <v xml:space="preserve"> </v>
      </c>
      <c r="F87" s="18"/>
      <c r="G87" s="175" t="str">
        <f>IFERROR(Summary!$Y$5*D87/F87," ")</f>
        <v xml:space="preserve"> </v>
      </c>
      <c r="H87" s="8">
        <v>40000</v>
      </c>
      <c r="I87" s="175" t="str">
        <f>IFERROR(Summary!$Y$5*D87/H87," ")</f>
        <v xml:space="preserve"> </v>
      </c>
      <c r="J87" s="18"/>
      <c r="K87" s="175" t="str">
        <f>IFERROR(Summary!$AA$5*D87/J87," ")</f>
        <v xml:space="preserve"> </v>
      </c>
      <c r="L87" s="8">
        <v>180000</v>
      </c>
      <c r="M87" s="175" t="str">
        <f>IFERROR(Summary!$AA$5*D87/L87," ")</f>
        <v xml:space="preserve"> </v>
      </c>
      <c r="N87" s="18"/>
      <c r="O87" s="175" t="str">
        <f>IFERROR(Summary!$AC$5*D87/N87," ")</f>
        <v xml:space="preserve"> </v>
      </c>
      <c r="P87" s="8">
        <v>180000</v>
      </c>
      <c r="Q87" s="175" t="str">
        <f>IFERROR(Summary!$AC$5*D87/P87," ")</f>
        <v xml:space="preserve"> </v>
      </c>
      <c r="R87" s="22"/>
      <c r="S87" s="175" t="str">
        <f>IFERROR(Summary!$AE$5*E87/R87," ")</f>
        <v xml:space="preserve"> </v>
      </c>
      <c r="T87" s="30" t="s">
        <v>713</v>
      </c>
    </row>
    <row r="88" spans="1:20" ht="42" customHeight="1" x14ac:dyDescent="0.25">
      <c r="A88" s="12">
        <v>58752</v>
      </c>
      <c r="B88" s="1" t="s">
        <v>174</v>
      </c>
      <c r="C88" s="18"/>
      <c r="D88" s="56" t="str">
        <f>IFERROR(VLOOKUP($A88,'Emissions - TEU-1A'!$A$6:$H$58,5,0), " ")</f>
        <v xml:space="preserve"> </v>
      </c>
      <c r="E88" s="56" t="str">
        <f>IFERROR(VLOOKUP($A88,'Emissions - TEU-1A'!$A$6:$H$58,8,0), " ")</f>
        <v xml:space="preserve"> </v>
      </c>
      <c r="F88" s="11">
        <v>7.6999999999999996E-4</v>
      </c>
      <c r="G88" s="175" t="str">
        <f>IFERROR(Summary!$Y$5*D88/F88," ")</f>
        <v xml:space="preserve"> </v>
      </c>
      <c r="H88" s="18"/>
      <c r="I88" s="175" t="str">
        <f>IFERROR(Summary!$Y$5*D88/H88," ")</f>
        <v xml:space="preserve"> </v>
      </c>
      <c r="J88" s="4">
        <v>0.02</v>
      </c>
      <c r="K88" s="175" t="str">
        <f>IFERROR(Summary!$AA$5*D88/J88," ")</f>
        <v xml:space="preserve"> </v>
      </c>
      <c r="L88" s="18"/>
      <c r="M88" s="175" t="str">
        <f>IFERROR(Summary!$AA$5*D88/L88," ")</f>
        <v xml:space="preserve"> </v>
      </c>
      <c r="N88" s="3">
        <v>9.1999999999999998E-3</v>
      </c>
      <c r="O88" s="175" t="str">
        <f>IFERROR(Summary!$AC$5*D88/N88," ")</f>
        <v xml:space="preserve"> </v>
      </c>
      <c r="P88" s="18"/>
      <c r="Q88" s="175" t="str">
        <f>IFERROR(Summary!$AC$5*D88/P88," ")</f>
        <v xml:space="preserve"> </v>
      </c>
      <c r="R88" s="22"/>
      <c r="S88" s="175" t="str">
        <f>IFERROR(Summary!$AE$5*E88/R88," ")</f>
        <v xml:space="preserve"> </v>
      </c>
      <c r="T88" s="30" t="s">
        <v>712</v>
      </c>
    </row>
    <row r="89" spans="1:20" ht="16.8" customHeight="1" x14ac:dyDescent="0.25">
      <c r="A89" s="12">
        <v>61699</v>
      </c>
      <c r="B89" s="2" t="s">
        <v>175</v>
      </c>
      <c r="C89" s="18"/>
      <c r="D89" s="56" t="str">
        <f>IFERROR(VLOOKUP($A89,'Emissions - TEU-1A'!$A$6:$H$58,5,0), " ")</f>
        <v xml:space="preserve"> </v>
      </c>
      <c r="E89" s="56" t="str">
        <f>IFERROR(VLOOKUP($A89,'Emissions - TEU-1A'!$A$6:$H$58,8,0), " ")</f>
        <v xml:space="preserve"> </v>
      </c>
      <c r="F89" s="18"/>
      <c r="G89" s="175" t="str">
        <f>IFERROR(Summary!$Y$5*D89/F89," ")</f>
        <v xml:space="preserve"> </v>
      </c>
      <c r="H89" s="5">
        <v>80</v>
      </c>
      <c r="I89" s="175" t="str">
        <f>IFERROR(Summary!$Y$5*D89/H89," ")</f>
        <v xml:space="preserve"> </v>
      </c>
      <c r="J89" s="18"/>
      <c r="K89" s="175" t="str">
        <f>IFERROR(Summary!$AA$5*D89/J89," ")</f>
        <v xml:space="preserve"> </v>
      </c>
      <c r="L89" s="5">
        <v>350</v>
      </c>
      <c r="M89" s="175" t="str">
        <f>IFERROR(Summary!$AA$5*D89/L89," ")</f>
        <v xml:space="preserve"> </v>
      </c>
      <c r="N89" s="18"/>
      <c r="O89" s="175" t="str">
        <f>IFERROR(Summary!$AC$5*D89/N89," ")</f>
        <v xml:space="preserve"> </v>
      </c>
      <c r="P89" s="5">
        <v>350</v>
      </c>
      <c r="Q89" s="175" t="str">
        <f>IFERROR(Summary!$AC$5*D89/P89," ")</f>
        <v xml:space="preserve"> </v>
      </c>
      <c r="R89" s="22"/>
      <c r="S89" s="175" t="str">
        <f>IFERROR(Summary!$AE$5*E89/R89," ")</f>
        <v xml:space="preserve"> </v>
      </c>
      <c r="T89" s="30" t="s">
        <v>711</v>
      </c>
    </row>
    <row r="90" spans="1:20" ht="16.8" customHeight="1" x14ac:dyDescent="0.25">
      <c r="A90" s="2" t="s">
        <v>176</v>
      </c>
      <c r="B90" s="2" t="s">
        <v>177</v>
      </c>
      <c r="C90" s="18"/>
      <c r="D90" s="56" t="str">
        <f>IFERROR(VLOOKUP($A90,'Emissions - TEU-1A'!$A$6:$H$58,5,0), " ")</f>
        <v xml:space="preserve"> </v>
      </c>
      <c r="E90" s="56" t="str">
        <f>IFERROR(VLOOKUP($A90,'Emissions - TEU-1A'!$A$6:$H$58,8,0), " ")</f>
        <v xml:space="preserve"> </v>
      </c>
      <c r="F90" s="18"/>
      <c r="G90" s="175" t="str">
        <f>IFERROR(Summary!$Y$5*D90/F90," ")</f>
        <v xml:space="preserve"> </v>
      </c>
      <c r="H90" s="18"/>
      <c r="I90" s="175" t="str">
        <f>IFERROR(Summary!$Y$5*D90/H90," ")</f>
        <v xml:space="preserve"> </v>
      </c>
      <c r="J90" s="18"/>
      <c r="K90" s="175" t="str">
        <f>IFERROR(Summary!$AA$5*D90/J90," ")</f>
        <v xml:space="preserve"> </v>
      </c>
      <c r="L90" s="18"/>
      <c r="M90" s="175" t="str">
        <f>IFERROR(Summary!$AA$5*D90/L90," ")</f>
        <v xml:space="preserve"> </v>
      </c>
      <c r="N90" s="18"/>
      <c r="O90" s="175" t="str">
        <f>IFERROR(Summary!$AC$5*D90/N90," ")</f>
        <v xml:space="preserve"> </v>
      </c>
      <c r="P90" s="18"/>
      <c r="Q90" s="175" t="str">
        <f>IFERROR(Summary!$AC$5*D90/P90," ")</f>
        <v xml:space="preserve"> </v>
      </c>
      <c r="R90" s="25">
        <v>0.49</v>
      </c>
      <c r="S90" s="175" t="str">
        <f>IFERROR(Summary!$AE$5*E90/R90," ")</f>
        <v xml:space="preserve"> </v>
      </c>
      <c r="T90" s="30" t="s">
        <v>711</v>
      </c>
    </row>
    <row r="91" spans="1:20" ht="16.95" customHeight="1" x14ac:dyDescent="0.25">
      <c r="A91" s="2" t="s">
        <v>178</v>
      </c>
      <c r="B91" s="2" t="s">
        <v>179</v>
      </c>
      <c r="C91" s="18"/>
      <c r="D91" s="56" t="str">
        <f>IFERROR(VLOOKUP($A91,'Emissions - TEU-1A'!$A$6:$H$58,5,0), " ")</f>
        <v xml:space="preserve"> </v>
      </c>
      <c r="E91" s="56" t="str">
        <f>IFERROR(VLOOKUP($A91,'Emissions - TEU-1A'!$A$6:$H$58,8,0), " ")</f>
        <v xml:space="preserve"> </v>
      </c>
      <c r="F91" s="4">
        <v>1.0999999999999999E-2</v>
      </c>
      <c r="G91" s="175" t="str">
        <f>IFERROR(Summary!$Y$5*D91/F91," ")</f>
        <v xml:space="preserve"> </v>
      </c>
      <c r="H91" s="18"/>
      <c r="I91" s="175" t="str">
        <f>IFERROR(Summary!$Y$5*D91/H91," ")</f>
        <v xml:space="preserve"> </v>
      </c>
      <c r="J91" s="9">
        <v>0.28999999999999998</v>
      </c>
      <c r="K91" s="175" t="str">
        <f>IFERROR(Summary!$AA$5*D91/J91," ")</f>
        <v xml:space="preserve"> </v>
      </c>
      <c r="L91" s="18"/>
      <c r="M91" s="175" t="str">
        <f>IFERROR(Summary!$AA$5*D91/L91," ")</f>
        <v xml:space="preserve"> </v>
      </c>
      <c r="N91" s="9">
        <v>0.13</v>
      </c>
      <c r="O91" s="175" t="str">
        <f>IFERROR(Summary!$AC$5*D91/N91," ")</f>
        <v xml:space="preserve"> </v>
      </c>
      <c r="P91" s="18"/>
      <c r="Q91" s="175" t="str">
        <f>IFERROR(Summary!$AC$5*D91/P91," ")</f>
        <v xml:space="preserve"> </v>
      </c>
      <c r="R91" s="22"/>
      <c r="S91" s="175" t="str">
        <f>IFERROR(Summary!$AE$5*E91/R91," ")</f>
        <v xml:space="preserve"> </v>
      </c>
      <c r="T91" s="30" t="s">
        <v>712</v>
      </c>
    </row>
    <row r="92" spans="1:20" ht="16.8" customHeight="1" x14ac:dyDescent="0.25">
      <c r="A92" s="2" t="s">
        <v>180</v>
      </c>
      <c r="B92" s="2" t="s">
        <v>181</v>
      </c>
      <c r="C92" s="18"/>
      <c r="D92" s="56" t="str">
        <f>IFERROR(VLOOKUP($A92,'Emissions - TEU-1A'!$A$6:$H$58,5,0), " ")</f>
        <v xml:space="preserve"> </v>
      </c>
      <c r="E92" s="56" t="str">
        <f>IFERROR(VLOOKUP($A92,'Emissions - TEU-1A'!$A$6:$H$58,8,0), " ")</f>
        <v xml:space="preserve"> </v>
      </c>
      <c r="F92" s="9">
        <v>0.2</v>
      </c>
      <c r="G92" s="175" t="str">
        <f>IFERROR(Summary!$Y$5*D92/F92," ")</f>
        <v xml:space="preserve"> </v>
      </c>
      <c r="H92" s="5">
        <v>30</v>
      </c>
      <c r="I92" s="175" t="str">
        <f>IFERROR(Summary!$Y$5*D92/H92," ")</f>
        <v xml:space="preserve"> </v>
      </c>
      <c r="J92" s="7">
        <v>5.2</v>
      </c>
      <c r="K92" s="175" t="str">
        <f>IFERROR(Summary!$AA$5*D92/J92," ")</f>
        <v xml:space="preserve"> </v>
      </c>
      <c r="L92" s="5">
        <v>130</v>
      </c>
      <c r="M92" s="175" t="str">
        <f>IFERROR(Summary!$AA$5*D92/L92," ")</f>
        <v xml:space="preserve"> </v>
      </c>
      <c r="N92" s="7">
        <v>2.4</v>
      </c>
      <c r="O92" s="175" t="str">
        <f>IFERROR(Summary!$AC$5*D92/N92," ")</f>
        <v xml:space="preserve"> </v>
      </c>
      <c r="P92" s="5">
        <v>130</v>
      </c>
      <c r="Q92" s="175" t="str">
        <f>IFERROR(Summary!$AC$5*D92/P92," ")</f>
        <v xml:space="preserve"> </v>
      </c>
      <c r="R92" s="23">
        <v>7200</v>
      </c>
      <c r="S92" s="175" t="str">
        <f>IFERROR(Summary!$AE$5*E92/R92," ")</f>
        <v xml:space="preserve"> </v>
      </c>
      <c r="T92" s="30" t="s">
        <v>711</v>
      </c>
    </row>
    <row r="93" spans="1:20" ht="29.25" customHeight="1" x14ac:dyDescent="0.25">
      <c r="A93" s="2" t="s">
        <v>182</v>
      </c>
      <c r="B93" s="2" t="s">
        <v>183</v>
      </c>
      <c r="C93" s="18"/>
      <c r="D93" s="56" t="str">
        <f>IFERROR(VLOOKUP($A93,'Emissions - TEU-1A'!$A$6:$H$58,5,0), " ")</f>
        <v xml:space="preserve"> </v>
      </c>
      <c r="E93" s="56" t="str">
        <f>IFERROR(VLOOKUP($A93,'Emissions - TEU-1A'!$A$6:$H$58,8,0), " ")</f>
        <v xml:space="preserve"> </v>
      </c>
      <c r="F93" s="3">
        <v>4.4999999999999997E-3</v>
      </c>
      <c r="G93" s="175" t="str">
        <f>IFERROR(Summary!$Y$5*D93/F93," ")</f>
        <v xml:space="preserve"> </v>
      </c>
      <c r="H93" s="18"/>
      <c r="I93" s="175" t="str">
        <f>IFERROR(Summary!$Y$5*D93/H93," ")</f>
        <v xml:space="preserve"> </v>
      </c>
      <c r="J93" s="9">
        <v>0.12</v>
      </c>
      <c r="K93" s="175" t="str">
        <f>IFERROR(Summary!$AA$5*D93/J93," ")</f>
        <v xml:space="preserve"> </v>
      </c>
      <c r="L93" s="18"/>
      <c r="M93" s="175" t="str">
        <f>IFERROR(Summary!$AA$5*D93/L93," ")</f>
        <v xml:space="preserve"> </v>
      </c>
      <c r="N93" s="4">
        <v>5.5E-2</v>
      </c>
      <c r="O93" s="175" t="str">
        <f>IFERROR(Summary!$AC$5*D93/N93," ")</f>
        <v xml:space="preserve"> </v>
      </c>
      <c r="P93" s="18"/>
      <c r="Q93" s="175" t="str">
        <f>IFERROR(Summary!$AC$5*D93/P93," ")</f>
        <v xml:space="preserve"> </v>
      </c>
      <c r="R93" s="22"/>
      <c r="S93" s="175" t="str">
        <f>IFERROR(Summary!$AE$5*E93/R93," ")</f>
        <v xml:space="preserve"> </v>
      </c>
      <c r="T93" s="30" t="s">
        <v>712</v>
      </c>
    </row>
    <row r="94" spans="1:20" ht="16.8" customHeight="1" x14ac:dyDescent="0.25">
      <c r="A94" s="2" t="s">
        <v>184</v>
      </c>
      <c r="B94" s="2" t="s">
        <v>185</v>
      </c>
      <c r="C94" s="18"/>
      <c r="D94" s="56" t="str">
        <f>IFERROR(VLOOKUP($A94,'Emissions - TEU-1A'!$A$6:$H$58,5,0), " ")</f>
        <v xml:space="preserve"> </v>
      </c>
      <c r="E94" s="56" t="str">
        <f>IFERROR(VLOOKUP($A94,'Emissions - TEU-1A'!$A$6:$H$58,8,0), " ")</f>
        <v xml:space="preserve"> </v>
      </c>
      <c r="F94" s="10">
        <v>7.0999999999999998E-6</v>
      </c>
      <c r="G94" s="175" t="str">
        <f>IFERROR(Summary!$Y$5*D94/F94," ")</f>
        <v xml:space="preserve"> </v>
      </c>
      <c r="H94" s="18"/>
      <c r="I94" s="175" t="str">
        <f>IFERROR(Summary!$Y$5*D94/H94," ")</f>
        <v xml:space="preserve"> </v>
      </c>
      <c r="J94" s="11">
        <v>1.9000000000000001E-4</v>
      </c>
      <c r="K94" s="175" t="str">
        <f>IFERROR(Summary!$AA$5*D94/J94," ")</f>
        <v xml:space="preserve"> </v>
      </c>
      <c r="L94" s="18"/>
      <c r="M94" s="175" t="str">
        <f>IFERROR(Summary!$AA$5*D94/L94," ")</f>
        <v xml:space="preserve"> </v>
      </c>
      <c r="N94" s="10">
        <v>8.6000000000000003E-5</v>
      </c>
      <c r="O94" s="175" t="str">
        <f>IFERROR(Summary!$AC$5*D94/N94," ")</f>
        <v xml:space="preserve"> </v>
      </c>
      <c r="P94" s="18"/>
      <c r="Q94" s="175" t="str">
        <f>IFERROR(Summary!$AC$5*D94/P94," ")</f>
        <v xml:space="preserve"> </v>
      </c>
      <c r="R94" s="22"/>
      <c r="S94" s="175" t="str">
        <f>IFERROR(Summary!$AE$5*E94/R94," ")</f>
        <v xml:space="preserve"> </v>
      </c>
      <c r="T94" s="30" t="s">
        <v>712</v>
      </c>
    </row>
    <row r="95" spans="1:20" ht="16.95" customHeight="1" x14ac:dyDescent="0.25">
      <c r="A95" s="2" t="s">
        <v>186</v>
      </c>
      <c r="B95" s="2" t="s">
        <v>187</v>
      </c>
      <c r="C95" s="18"/>
      <c r="D95" s="56" t="str">
        <f>IFERROR(VLOOKUP($A95,'Emissions - TEU-1A'!$A$6:$H$58,5,0), " ")</f>
        <v xml:space="preserve"> </v>
      </c>
      <c r="E95" s="56" t="str">
        <f>IFERROR(VLOOKUP($A95,'Emissions - TEU-1A'!$A$6:$H$58,8,0), " ")</f>
        <v xml:space="preserve"> </v>
      </c>
      <c r="F95" s="10">
        <v>7.0999999999999998E-6</v>
      </c>
      <c r="G95" s="175" t="str">
        <f>IFERROR(Summary!$Y$5*D95/F95," ")</f>
        <v xml:space="preserve"> </v>
      </c>
      <c r="H95" s="18"/>
      <c r="I95" s="175" t="str">
        <f>IFERROR(Summary!$Y$5*D95/H95," ")</f>
        <v xml:space="preserve"> </v>
      </c>
      <c r="J95" s="11">
        <v>1.9000000000000001E-4</v>
      </c>
      <c r="K95" s="175" t="str">
        <f>IFERROR(Summary!$AA$5*D95/J95," ")</f>
        <v xml:space="preserve"> </v>
      </c>
      <c r="L95" s="18"/>
      <c r="M95" s="175" t="str">
        <f>IFERROR(Summary!$AA$5*D95/L95," ")</f>
        <v xml:space="preserve"> </v>
      </c>
      <c r="N95" s="10">
        <v>8.6000000000000003E-5</v>
      </c>
      <c r="O95" s="175" t="str">
        <f>IFERROR(Summary!$AC$5*D95/N95," ")</f>
        <v xml:space="preserve"> </v>
      </c>
      <c r="P95" s="18"/>
      <c r="Q95" s="175" t="str">
        <f>IFERROR(Summary!$AC$5*D95/P95," ")</f>
        <v xml:space="preserve"> </v>
      </c>
      <c r="R95" s="22"/>
      <c r="S95" s="175" t="str">
        <f>IFERROR(Summary!$AE$5*E95/R95," ")</f>
        <v xml:space="preserve"> </v>
      </c>
      <c r="T95" s="30" t="s">
        <v>712</v>
      </c>
    </row>
    <row r="96" spans="1:20" ht="29.25" customHeight="1" x14ac:dyDescent="0.25">
      <c r="A96" s="2" t="s">
        <v>188</v>
      </c>
      <c r="B96" s="2" t="s">
        <v>189</v>
      </c>
      <c r="C96" s="18"/>
      <c r="D96" s="56" t="str">
        <f>IFERROR(VLOOKUP($A96,'Emissions - TEU-1A'!$A$6:$H$58,5,0), " ")</f>
        <v xml:space="preserve"> </v>
      </c>
      <c r="E96" s="56" t="str">
        <f>IFERROR(VLOOKUP($A96,'Emissions - TEU-1A'!$A$6:$H$58,8,0), " ")</f>
        <v xml:space="preserve"> </v>
      </c>
      <c r="F96" s="10">
        <v>7.0999999999999998E-6</v>
      </c>
      <c r="G96" s="175" t="str">
        <f>IFERROR(Summary!$Y$5*D96/F96," ")</f>
        <v xml:space="preserve"> </v>
      </c>
      <c r="H96" s="18"/>
      <c r="I96" s="175" t="str">
        <f>IFERROR(Summary!$Y$5*D96/H96," ")</f>
        <v xml:space="preserve"> </v>
      </c>
      <c r="J96" s="11">
        <v>1.9000000000000001E-4</v>
      </c>
      <c r="K96" s="175" t="str">
        <f>IFERROR(Summary!$AA$5*D96/J96," ")</f>
        <v xml:space="preserve"> </v>
      </c>
      <c r="L96" s="18"/>
      <c r="M96" s="175" t="str">
        <f>IFERROR(Summary!$AA$5*D96/L96," ")</f>
        <v xml:space="preserve"> </v>
      </c>
      <c r="N96" s="10">
        <v>8.6000000000000003E-5</v>
      </c>
      <c r="O96" s="175" t="str">
        <f>IFERROR(Summary!$AC$5*D96/N96," ")</f>
        <v xml:space="preserve"> </v>
      </c>
      <c r="P96" s="18"/>
      <c r="Q96" s="175" t="str">
        <f>IFERROR(Summary!$AC$5*D96/P96," ")</f>
        <v xml:space="preserve"> </v>
      </c>
      <c r="R96" s="22"/>
      <c r="S96" s="175" t="str">
        <f>IFERROR(Summary!$AE$5*E96/R96," ")</f>
        <v xml:space="preserve"> </v>
      </c>
      <c r="T96" s="30" t="s">
        <v>712</v>
      </c>
    </row>
    <row r="97" spans="1:20" ht="16.95" customHeight="1" x14ac:dyDescent="0.25">
      <c r="A97" s="2" t="s">
        <v>190</v>
      </c>
      <c r="B97" s="2" t="s">
        <v>191</v>
      </c>
      <c r="C97" s="18"/>
      <c r="D97" s="56" t="str">
        <f>IFERROR(VLOOKUP($A97,'Emissions - TEU-1A'!$A$6:$H$58,5,0), " ")</f>
        <v xml:space="preserve"> </v>
      </c>
      <c r="E97" s="56" t="str">
        <f>IFERROR(VLOOKUP($A97,'Emissions - TEU-1A'!$A$6:$H$58,8,0), " ")</f>
        <v xml:space="preserve"> </v>
      </c>
      <c r="F97" s="18"/>
      <c r="G97" s="175" t="str">
        <f>IFERROR(Summary!$Y$5*D97/F97," ")</f>
        <v xml:space="preserve"> </v>
      </c>
      <c r="H97" s="18"/>
      <c r="I97" s="175" t="str">
        <f>IFERROR(Summary!$Y$5*D97/H97," ")</f>
        <v xml:space="preserve"> </v>
      </c>
      <c r="J97" s="18"/>
      <c r="K97" s="175" t="str">
        <f>IFERROR(Summary!$AA$5*D97/J97," ")</f>
        <v xml:space="preserve"> </v>
      </c>
      <c r="L97" s="18"/>
      <c r="M97" s="175" t="str">
        <f>IFERROR(Summary!$AA$5*D97/L97," ")</f>
        <v xml:space="preserve"> </v>
      </c>
      <c r="N97" s="18"/>
      <c r="O97" s="175" t="str">
        <f>IFERROR(Summary!$AC$5*D97/N97," ")</f>
        <v xml:space="preserve"> </v>
      </c>
      <c r="P97" s="18"/>
      <c r="Q97" s="175" t="str">
        <f>IFERROR(Summary!$AC$5*D97/P97," ")</f>
        <v xml:space="preserve"> </v>
      </c>
      <c r="R97" s="24">
        <v>6</v>
      </c>
      <c r="S97" s="175" t="str">
        <f>IFERROR(Summary!$AE$5*E97/R97," ")</f>
        <v xml:space="preserve"> </v>
      </c>
      <c r="T97" s="30" t="s">
        <v>711</v>
      </c>
    </row>
    <row r="98" spans="1:20" ht="16.8" customHeight="1" x14ac:dyDescent="0.25">
      <c r="A98" s="2" t="s">
        <v>192</v>
      </c>
      <c r="B98" s="2" t="s">
        <v>193</v>
      </c>
      <c r="C98" s="18"/>
      <c r="D98" s="56" t="str">
        <f>IFERROR(VLOOKUP($A98,'Emissions - TEU-1A'!$A$6:$H$58,5,0), " ")</f>
        <v xml:space="preserve"> </v>
      </c>
      <c r="E98" s="56" t="str">
        <f>IFERROR(VLOOKUP($A98,'Emissions - TEU-1A'!$A$6:$H$58,8,0), " ")</f>
        <v xml:space="preserve"> </v>
      </c>
      <c r="F98" s="4">
        <v>4.2999999999999997E-2</v>
      </c>
      <c r="G98" s="175" t="str">
        <f>IFERROR(Summary!$Y$5*D98/F98," ")</f>
        <v xml:space="preserve"> </v>
      </c>
      <c r="H98" s="7">
        <v>3</v>
      </c>
      <c r="I98" s="175" t="str">
        <f>IFERROR(Summary!$Y$5*D98/H98," ")</f>
        <v xml:space="preserve"> </v>
      </c>
      <c r="J98" s="7">
        <v>1.1000000000000001</v>
      </c>
      <c r="K98" s="175" t="str">
        <f>IFERROR(Summary!$AA$5*D98/J98," ")</f>
        <v xml:space="preserve"> </v>
      </c>
      <c r="L98" s="5">
        <v>13</v>
      </c>
      <c r="M98" s="175" t="str">
        <f>IFERROR(Summary!$AA$5*D98/L98," ")</f>
        <v xml:space="preserve"> </v>
      </c>
      <c r="N98" s="9">
        <v>0.52</v>
      </c>
      <c r="O98" s="175" t="str">
        <f>IFERROR(Summary!$AC$5*D98/N98," ")</f>
        <v xml:space="preserve"> </v>
      </c>
      <c r="P98" s="5">
        <v>13</v>
      </c>
      <c r="Q98" s="175" t="str">
        <f>IFERROR(Summary!$AC$5*D98/P98," ")</f>
        <v xml:space="preserve"> </v>
      </c>
      <c r="R98" s="23">
        <v>1300</v>
      </c>
      <c r="S98" s="175" t="str">
        <f>IFERROR(Summary!$AE$5*E98/R98," ")</f>
        <v xml:space="preserve"> </v>
      </c>
      <c r="T98" s="30" t="s">
        <v>711</v>
      </c>
    </row>
    <row r="99" spans="1:20" ht="16.8" customHeight="1" x14ac:dyDescent="0.25">
      <c r="A99" s="2" t="s">
        <v>194</v>
      </c>
      <c r="B99" s="2" t="s">
        <v>195</v>
      </c>
      <c r="C99" s="18"/>
      <c r="D99" s="56" t="str">
        <f>IFERROR(VLOOKUP($A99,'Emissions - TEU-1A'!$A$6:$H$58,5,0), " ")</f>
        <v xml:space="preserve"> </v>
      </c>
      <c r="E99" s="56" t="str">
        <f>IFERROR(VLOOKUP($A99,'Emissions - TEU-1A'!$A$6:$H$58,8,0), " ")</f>
        <v xml:space="preserve"> </v>
      </c>
      <c r="F99" s="18"/>
      <c r="G99" s="175" t="str">
        <f>IFERROR(Summary!$Y$5*D99/F99," ")</f>
        <v xml:space="preserve"> </v>
      </c>
      <c r="H99" s="5">
        <v>20</v>
      </c>
      <c r="I99" s="175" t="str">
        <f>IFERROR(Summary!$Y$5*D99/H99," ")</f>
        <v xml:space="preserve"> </v>
      </c>
      <c r="J99" s="18"/>
      <c r="K99" s="175" t="str">
        <f>IFERROR(Summary!$AA$5*D99/J99," ")</f>
        <v xml:space="preserve"> </v>
      </c>
      <c r="L99" s="5">
        <v>88</v>
      </c>
      <c r="M99" s="175" t="str">
        <f>IFERROR(Summary!$AA$5*D99/L99," ")</f>
        <v xml:space="preserve"> </v>
      </c>
      <c r="N99" s="18"/>
      <c r="O99" s="175" t="str">
        <f>IFERROR(Summary!$AC$5*D99/N99," ")</f>
        <v xml:space="preserve"> </v>
      </c>
      <c r="P99" s="5">
        <v>88</v>
      </c>
      <c r="Q99" s="175" t="str">
        <f>IFERROR(Summary!$AC$5*D99/P99," ")</f>
        <v xml:space="preserve"> </v>
      </c>
      <c r="R99" s="22"/>
      <c r="S99" s="175" t="str">
        <f>IFERROR(Summary!$AE$5*E99/R99," ")</f>
        <v xml:space="preserve"> </v>
      </c>
      <c r="T99" s="30" t="s">
        <v>713</v>
      </c>
    </row>
    <row r="100" spans="1:20" ht="16.95" customHeight="1" x14ac:dyDescent="0.25">
      <c r="A100" s="2" t="s">
        <v>196</v>
      </c>
      <c r="B100" s="2" t="s">
        <v>197</v>
      </c>
      <c r="C100" s="18"/>
      <c r="D100" s="56" t="str">
        <f>IFERROR(VLOOKUP($A100,'Emissions - TEU-1A'!$A$6:$H$58,5,0), " ")</f>
        <v xml:space="preserve"> </v>
      </c>
      <c r="E100" s="56" t="str">
        <f>IFERROR(VLOOKUP($A100,'Emissions - TEU-1A'!$A$6:$H$58,8,0), " ")</f>
        <v xml:space="preserve"> </v>
      </c>
      <c r="F100" s="18"/>
      <c r="G100" s="175" t="str">
        <f>IFERROR(Summary!$Y$5*D100/F100," ")</f>
        <v xml:space="preserve"> </v>
      </c>
      <c r="H100" s="7">
        <v>8</v>
      </c>
      <c r="I100" s="175" t="str">
        <f>IFERROR(Summary!$Y$5*D100/H100," ")</f>
        <v xml:space="preserve"> </v>
      </c>
      <c r="J100" s="18"/>
      <c r="K100" s="175" t="str">
        <f>IFERROR(Summary!$AA$5*D100/J100," ")</f>
        <v xml:space="preserve"> </v>
      </c>
      <c r="L100" s="5">
        <v>35</v>
      </c>
      <c r="M100" s="175" t="str">
        <f>IFERROR(Summary!$AA$5*D100/L100," ")</f>
        <v xml:space="preserve"> </v>
      </c>
      <c r="N100" s="18"/>
      <c r="O100" s="175" t="str">
        <f>IFERROR(Summary!$AC$5*D100/N100," ")</f>
        <v xml:space="preserve"> </v>
      </c>
      <c r="P100" s="5">
        <v>35</v>
      </c>
      <c r="Q100" s="175" t="str">
        <f>IFERROR(Summary!$AC$5*D100/P100," ")</f>
        <v xml:space="preserve"> </v>
      </c>
      <c r="R100" s="22"/>
      <c r="S100" s="175" t="str">
        <f>IFERROR(Summary!$AE$5*E100/R100," ")</f>
        <v xml:space="preserve"> </v>
      </c>
      <c r="T100" s="30" t="s">
        <v>711</v>
      </c>
    </row>
    <row r="101" spans="1:20" ht="16.8" customHeight="1" x14ac:dyDescent="0.25">
      <c r="A101" s="2" t="s">
        <v>198</v>
      </c>
      <c r="B101" s="2" t="s">
        <v>199</v>
      </c>
      <c r="C101" s="18"/>
      <c r="D101" s="56">
        <f>IFERROR(VLOOKUP($A101,'Emissions - TEU-1A'!$A$6:$H$58,5,0), " ")</f>
        <v>5.8400000000000007E-2</v>
      </c>
      <c r="E101" s="56">
        <f>IFERROR(VLOOKUP($A101,'Emissions - TEU-1A'!$A$6:$H$58,8,0), " ")</f>
        <v>1.6000000000000001E-4</v>
      </c>
      <c r="F101" s="9">
        <v>0.4</v>
      </c>
      <c r="G101" s="175">
        <f>IFERROR(Summary!$Y$5*D101/F101," ")</f>
        <v>1.0366E-5</v>
      </c>
      <c r="H101" s="5">
        <v>260</v>
      </c>
      <c r="I101" s="175">
        <f>IFERROR(Summary!$Y$5*D101/H101," ")</f>
        <v>1.5947692307692311E-8</v>
      </c>
      <c r="J101" s="5">
        <v>10</v>
      </c>
      <c r="K101" s="175">
        <f>IFERROR(Summary!$AA$5*D101/J101," ")</f>
        <v>4.1464000000000007E-7</v>
      </c>
      <c r="L101" s="8">
        <v>1100</v>
      </c>
      <c r="M101" s="175">
        <f>IFERROR(Summary!$AA$5*D101/L101," ")</f>
        <v>3.7694545454545464E-9</v>
      </c>
      <c r="N101" s="7">
        <v>4.8</v>
      </c>
      <c r="O101" s="175">
        <f>IFERROR(Summary!$AC$5*D101/N101," ")</f>
        <v>4.0150000000000007E-5</v>
      </c>
      <c r="P101" s="8">
        <v>1100</v>
      </c>
      <c r="Q101" s="175">
        <f>IFERROR(Summary!$AC$5*D101/P101," ")</f>
        <v>1.7520000000000001E-7</v>
      </c>
      <c r="R101" s="23">
        <v>22000</v>
      </c>
      <c r="S101" s="175">
        <f>IFERROR(Summary!$AE$5*E101/R101," ")</f>
        <v>6.0363636363636366E-8</v>
      </c>
      <c r="T101" s="30" t="s">
        <v>711</v>
      </c>
    </row>
    <row r="102" spans="1:20" ht="29.25" customHeight="1" x14ac:dyDescent="0.25">
      <c r="A102" s="2" t="s">
        <v>200</v>
      </c>
      <c r="B102" s="2" t="s">
        <v>201</v>
      </c>
      <c r="C102" s="18"/>
      <c r="D102" s="56" t="str">
        <f>IFERROR(VLOOKUP($A102,'Emissions - TEU-1A'!$A$6:$H$58,5,0), " ")</f>
        <v xml:space="preserve"> </v>
      </c>
      <c r="E102" s="56" t="str">
        <f>IFERROR(VLOOKUP($A102,'Emissions - TEU-1A'!$A$6:$H$58,8,0), " ")</f>
        <v xml:space="preserve"> </v>
      </c>
      <c r="F102" s="3">
        <v>1.6999999999999999E-3</v>
      </c>
      <c r="G102" s="175" t="str">
        <f>IFERROR(Summary!$Y$5*D102/F102," ")</f>
        <v xml:space="preserve"> </v>
      </c>
      <c r="H102" s="7">
        <v>9</v>
      </c>
      <c r="I102" s="175" t="str">
        <f>IFERROR(Summary!$Y$5*D102/H102," ")</f>
        <v xml:space="preserve"> </v>
      </c>
      <c r="J102" s="4">
        <v>4.2999999999999997E-2</v>
      </c>
      <c r="K102" s="175" t="str">
        <f>IFERROR(Summary!$AA$5*D102/J102," ")</f>
        <v xml:space="preserve"> </v>
      </c>
      <c r="L102" s="5">
        <v>40</v>
      </c>
      <c r="M102" s="175" t="str">
        <f>IFERROR(Summary!$AA$5*D102/L102," ")</f>
        <v xml:space="preserve"> </v>
      </c>
      <c r="N102" s="4">
        <v>0.02</v>
      </c>
      <c r="O102" s="175" t="str">
        <f>IFERROR(Summary!$AC$5*D102/N102," ")</f>
        <v xml:space="preserve"> </v>
      </c>
      <c r="P102" s="5">
        <v>40</v>
      </c>
      <c r="Q102" s="175" t="str">
        <f>IFERROR(Summary!$AC$5*D102/P102," ")</f>
        <v xml:space="preserve"> </v>
      </c>
      <c r="R102" s="22"/>
      <c r="S102" s="175" t="str">
        <f>IFERROR(Summary!$AE$5*E102/R102," ")</f>
        <v xml:space="preserve"> </v>
      </c>
      <c r="T102" s="30" t="s">
        <v>711</v>
      </c>
    </row>
    <row r="103" spans="1:20" ht="29.25" customHeight="1" x14ac:dyDescent="0.25">
      <c r="A103" s="2" t="s">
        <v>202</v>
      </c>
      <c r="B103" s="2" t="s">
        <v>203</v>
      </c>
      <c r="C103" s="18"/>
      <c r="D103" s="56" t="str">
        <f>IFERROR(VLOOKUP($A103,'Emissions - TEU-1A'!$A$6:$H$58,5,0), " ")</f>
        <v xml:space="preserve"> </v>
      </c>
      <c r="E103" s="56" t="str">
        <f>IFERROR(VLOOKUP($A103,'Emissions - TEU-1A'!$A$6:$H$58,8,0), " ")</f>
        <v xml:space="preserve"> </v>
      </c>
      <c r="F103" s="4">
        <v>3.7999999999999999E-2</v>
      </c>
      <c r="G103" s="175" t="str">
        <f>IFERROR(Summary!$Y$5*D103/F103," ")</f>
        <v xml:space="preserve"> </v>
      </c>
      <c r="H103" s="7">
        <v>7</v>
      </c>
      <c r="I103" s="175" t="str">
        <f>IFERROR(Summary!$Y$5*D103/H103," ")</f>
        <v xml:space="preserve"> </v>
      </c>
      <c r="J103" s="7">
        <v>1</v>
      </c>
      <c r="K103" s="175" t="str">
        <f>IFERROR(Summary!$AA$5*D103/J103," ")</f>
        <v xml:space="preserve"> </v>
      </c>
      <c r="L103" s="5">
        <v>31</v>
      </c>
      <c r="M103" s="175" t="str">
        <f>IFERROR(Summary!$AA$5*D103/L103," ")</f>
        <v xml:space="preserve"> </v>
      </c>
      <c r="N103" s="9">
        <v>0.46</v>
      </c>
      <c r="O103" s="175" t="str">
        <f>IFERROR(Summary!$AC$5*D103/N103," ")</f>
        <v xml:space="preserve"> </v>
      </c>
      <c r="P103" s="5">
        <v>31</v>
      </c>
      <c r="Q103" s="175" t="str">
        <f>IFERROR(Summary!$AC$5*D103/P103," ")</f>
        <v xml:space="preserve"> </v>
      </c>
      <c r="R103" s="22"/>
      <c r="S103" s="175" t="str">
        <f>IFERROR(Summary!$AE$5*E103/R103," ")</f>
        <v xml:space="preserve"> </v>
      </c>
      <c r="T103" s="30" t="s">
        <v>711</v>
      </c>
    </row>
    <row r="104" spans="1:20" ht="16.8" customHeight="1" x14ac:dyDescent="0.25">
      <c r="A104" s="2" t="s">
        <v>204</v>
      </c>
      <c r="B104" s="2" t="s">
        <v>205</v>
      </c>
      <c r="C104" s="18"/>
      <c r="D104" s="56" t="str">
        <f>IFERROR(VLOOKUP($A104,'Emissions - TEU-1A'!$A$6:$H$58,5,0), " ")</f>
        <v xml:space="preserve"> </v>
      </c>
      <c r="E104" s="56" t="str">
        <f>IFERROR(VLOOKUP($A104,'Emissions - TEU-1A'!$A$6:$H$58,8,0), " ")</f>
        <v xml:space="preserve"> </v>
      </c>
      <c r="F104" s="18"/>
      <c r="G104" s="175" t="str">
        <f>IFERROR(Summary!$Y$5*D104/F104," ")</f>
        <v xml:space="preserve"> </v>
      </c>
      <c r="H104" s="5">
        <v>400</v>
      </c>
      <c r="I104" s="175" t="str">
        <f>IFERROR(Summary!$Y$5*D104/H104," ")</f>
        <v xml:space="preserve"> </v>
      </c>
      <c r="J104" s="18"/>
      <c r="K104" s="175" t="str">
        <f>IFERROR(Summary!$AA$5*D104/J104," ")</f>
        <v xml:space="preserve"> </v>
      </c>
      <c r="L104" s="8">
        <v>1800</v>
      </c>
      <c r="M104" s="175" t="str">
        <f>IFERROR(Summary!$AA$5*D104/L104," ")</f>
        <v xml:space="preserve"> </v>
      </c>
      <c r="N104" s="18"/>
      <c r="O104" s="175" t="str">
        <f>IFERROR(Summary!$AC$5*D104/N104," ")</f>
        <v xml:space="preserve"> </v>
      </c>
      <c r="P104" s="8">
        <v>1800</v>
      </c>
      <c r="Q104" s="175" t="str">
        <f>IFERROR(Summary!$AC$5*D104/P104," ")</f>
        <v xml:space="preserve"> </v>
      </c>
      <c r="R104" s="23">
        <v>2000</v>
      </c>
      <c r="S104" s="175" t="str">
        <f>IFERROR(Summary!$AE$5*E104/R104," ")</f>
        <v xml:space="preserve"> </v>
      </c>
      <c r="T104" s="30" t="s">
        <v>711</v>
      </c>
    </row>
    <row r="105" spans="1:20" ht="29.25" customHeight="1" x14ac:dyDescent="0.25">
      <c r="A105" s="2" t="s">
        <v>206</v>
      </c>
      <c r="B105" s="2" t="s">
        <v>207</v>
      </c>
      <c r="C105" s="18"/>
      <c r="D105" s="56" t="str">
        <f>IFERROR(VLOOKUP($A105,'Emissions - TEU-1A'!$A$6:$H$58,5,0), " ")</f>
        <v xml:space="preserve"> </v>
      </c>
      <c r="E105" s="56" t="str">
        <f>IFERROR(VLOOKUP($A105,'Emissions - TEU-1A'!$A$6:$H$58,8,0), " ")</f>
        <v xml:space="preserve"> </v>
      </c>
      <c r="F105" s="18"/>
      <c r="G105" s="175" t="str">
        <f>IFERROR(Summary!$Y$5*D105/F105," ")</f>
        <v xml:space="preserve"> </v>
      </c>
      <c r="H105" s="5">
        <v>82</v>
      </c>
      <c r="I105" s="175" t="str">
        <f>IFERROR(Summary!$Y$5*D105/H105," ")</f>
        <v xml:space="preserve"> </v>
      </c>
      <c r="J105" s="18"/>
      <c r="K105" s="175" t="str">
        <f>IFERROR(Summary!$AA$5*D105/J105," ")</f>
        <v xml:space="preserve"> </v>
      </c>
      <c r="L105" s="5">
        <v>360</v>
      </c>
      <c r="M105" s="175" t="str">
        <f>IFERROR(Summary!$AA$5*D105/L105," ")</f>
        <v xml:space="preserve"> </v>
      </c>
      <c r="N105" s="18"/>
      <c r="O105" s="175" t="str">
        <f>IFERROR(Summary!$AC$5*D105/N105," ")</f>
        <v xml:space="preserve"> </v>
      </c>
      <c r="P105" s="5">
        <v>360</v>
      </c>
      <c r="Q105" s="175" t="str">
        <f>IFERROR(Summary!$AC$5*D105/P105," ")</f>
        <v xml:space="preserve"> </v>
      </c>
      <c r="R105" s="23">
        <v>29000</v>
      </c>
      <c r="S105" s="175" t="str">
        <f>IFERROR(Summary!$AE$5*E105/R105," ")</f>
        <v xml:space="preserve"> </v>
      </c>
      <c r="T105" s="30" t="s">
        <v>711</v>
      </c>
    </row>
    <row r="106" spans="1:20" ht="29.25" customHeight="1" x14ac:dyDescent="0.25">
      <c r="A106" s="2" t="s">
        <v>208</v>
      </c>
      <c r="B106" s="2" t="s">
        <v>209</v>
      </c>
      <c r="C106" s="18"/>
      <c r="D106" s="56" t="str">
        <f>IFERROR(VLOOKUP($A106,'Emissions - TEU-1A'!$A$6:$H$58,5,0), " ")</f>
        <v xml:space="preserve"> </v>
      </c>
      <c r="E106" s="56" t="str">
        <f>IFERROR(VLOOKUP($A106,'Emissions - TEU-1A'!$A$6:$H$58,8,0), " ")</f>
        <v xml:space="preserve"> </v>
      </c>
      <c r="F106" s="18"/>
      <c r="G106" s="175" t="str">
        <f>IFERROR(Summary!$Y$5*D106/F106," ")</f>
        <v xml:space="preserve"> </v>
      </c>
      <c r="H106" s="5">
        <v>70</v>
      </c>
      <c r="I106" s="175" t="str">
        <f>IFERROR(Summary!$Y$5*D106/H106," ")</f>
        <v xml:space="preserve"> </v>
      </c>
      <c r="J106" s="18"/>
      <c r="K106" s="175" t="str">
        <f>IFERROR(Summary!$AA$5*D106/J106," ")</f>
        <v xml:space="preserve"> </v>
      </c>
      <c r="L106" s="5">
        <v>310</v>
      </c>
      <c r="M106" s="175" t="str">
        <f>IFERROR(Summary!$AA$5*D106/L106," ")</f>
        <v xml:space="preserve"> </v>
      </c>
      <c r="N106" s="18"/>
      <c r="O106" s="175" t="str">
        <f>IFERROR(Summary!$AC$5*D106/N106," ")</f>
        <v xml:space="preserve"> </v>
      </c>
      <c r="P106" s="5">
        <v>310</v>
      </c>
      <c r="Q106" s="175" t="str">
        <f>IFERROR(Summary!$AC$5*D106/P106," ")</f>
        <v xml:space="preserve"> </v>
      </c>
      <c r="R106" s="21">
        <v>370</v>
      </c>
      <c r="S106" s="175" t="str">
        <f>IFERROR(Summary!$AE$5*E106/R106," ")</f>
        <v xml:space="preserve"> </v>
      </c>
      <c r="T106" s="30" t="s">
        <v>711</v>
      </c>
    </row>
    <row r="107" spans="1:20" ht="29.25" customHeight="1" x14ac:dyDescent="0.25">
      <c r="A107" s="2" t="s">
        <v>210</v>
      </c>
      <c r="B107" s="2" t="s">
        <v>211</v>
      </c>
      <c r="C107" s="18"/>
      <c r="D107" s="56" t="str">
        <f>IFERROR(VLOOKUP($A107,'Emissions - TEU-1A'!$A$6:$H$58,5,0), " ")</f>
        <v xml:space="preserve"> </v>
      </c>
      <c r="E107" s="56" t="str">
        <f>IFERROR(VLOOKUP($A107,'Emissions - TEU-1A'!$A$6:$H$58,8,0), " ")</f>
        <v xml:space="preserve"> </v>
      </c>
      <c r="F107" s="18"/>
      <c r="G107" s="175" t="str">
        <f>IFERROR(Summary!$Y$5*D107/F107," ")</f>
        <v xml:space="preserve"> </v>
      </c>
      <c r="H107" s="5">
        <v>60</v>
      </c>
      <c r="I107" s="175" t="str">
        <f>IFERROR(Summary!$Y$5*D107/H107," ")</f>
        <v xml:space="preserve"> </v>
      </c>
      <c r="J107" s="18"/>
      <c r="K107" s="175" t="str">
        <f>IFERROR(Summary!$AA$5*D107/J107," ")</f>
        <v xml:space="preserve"> </v>
      </c>
      <c r="L107" s="5">
        <v>260</v>
      </c>
      <c r="M107" s="175" t="str">
        <f>IFERROR(Summary!$AA$5*D107/L107," ")</f>
        <v xml:space="preserve"> </v>
      </c>
      <c r="N107" s="18"/>
      <c r="O107" s="175" t="str">
        <f>IFERROR(Summary!$AC$5*D107/N107," ")</f>
        <v xml:space="preserve"> </v>
      </c>
      <c r="P107" s="5">
        <v>260</v>
      </c>
      <c r="Q107" s="175" t="str">
        <f>IFERROR(Summary!$AC$5*D107/P107," ")</f>
        <v xml:space="preserve"> </v>
      </c>
      <c r="R107" s="21">
        <v>140</v>
      </c>
      <c r="S107" s="175" t="str">
        <f>IFERROR(Summary!$AE$5*E107/R107," ")</f>
        <v xml:space="preserve"> </v>
      </c>
      <c r="T107" s="30" t="s">
        <v>711</v>
      </c>
    </row>
    <row r="108" spans="1:20" ht="29.25" customHeight="1" x14ac:dyDescent="0.25">
      <c r="A108" s="2" t="s">
        <v>212</v>
      </c>
      <c r="B108" s="2" t="s">
        <v>213</v>
      </c>
      <c r="C108" s="18"/>
      <c r="D108" s="56" t="str">
        <f>IFERROR(VLOOKUP($A108,'Emissions - TEU-1A'!$A$6:$H$58,5,0), " ")</f>
        <v xml:space="preserve"> </v>
      </c>
      <c r="E108" s="56" t="str">
        <f>IFERROR(VLOOKUP($A108,'Emissions - TEU-1A'!$A$6:$H$58,8,0), " ")</f>
        <v xml:space="preserve"> </v>
      </c>
      <c r="F108" s="18"/>
      <c r="G108" s="175" t="str">
        <f>IFERROR(Summary!$Y$5*D108/F108," ")</f>
        <v xml:space="preserve"> </v>
      </c>
      <c r="H108" s="5">
        <v>60</v>
      </c>
      <c r="I108" s="175" t="str">
        <f>IFERROR(Summary!$Y$5*D108/H108," ")</f>
        <v xml:space="preserve"> </v>
      </c>
      <c r="J108" s="18"/>
      <c r="K108" s="175" t="str">
        <f>IFERROR(Summary!$AA$5*D108/J108," ")</f>
        <v xml:space="preserve"> </v>
      </c>
      <c r="L108" s="5">
        <v>260</v>
      </c>
      <c r="M108" s="175" t="str">
        <f>IFERROR(Summary!$AA$5*D108/L108," ")</f>
        <v xml:space="preserve"> </v>
      </c>
      <c r="N108" s="18"/>
      <c r="O108" s="175" t="str">
        <f>IFERROR(Summary!$AC$5*D108/N108," ")</f>
        <v xml:space="preserve"> </v>
      </c>
      <c r="P108" s="5">
        <v>260</v>
      </c>
      <c r="Q108" s="175" t="str">
        <f>IFERROR(Summary!$AC$5*D108/P108," ")</f>
        <v xml:space="preserve"> </v>
      </c>
      <c r="R108" s="21">
        <v>93</v>
      </c>
      <c r="S108" s="175" t="str">
        <f>IFERROR(Summary!$AE$5*E108/R108," ")</f>
        <v xml:space="preserve"> </v>
      </c>
      <c r="T108" s="30" t="s">
        <v>711</v>
      </c>
    </row>
    <row r="109" spans="1:20" ht="29.25" customHeight="1" x14ac:dyDescent="0.25">
      <c r="A109" s="2" t="s">
        <v>214</v>
      </c>
      <c r="B109" s="2" t="s">
        <v>215</v>
      </c>
      <c r="C109" s="18"/>
      <c r="D109" s="56" t="str">
        <f>IFERROR(VLOOKUP($A109,'Emissions - TEU-1A'!$A$6:$H$58,5,0), " ")</f>
        <v xml:space="preserve"> </v>
      </c>
      <c r="E109" s="56" t="str">
        <f>IFERROR(VLOOKUP($A109,'Emissions - TEU-1A'!$A$6:$H$58,8,0), " ")</f>
        <v xml:space="preserve"> </v>
      </c>
      <c r="F109" s="18"/>
      <c r="G109" s="175" t="str">
        <f>IFERROR(Summary!$Y$5*D109/F109," ")</f>
        <v xml:space="preserve"> </v>
      </c>
      <c r="H109" s="7">
        <v>1</v>
      </c>
      <c r="I109" s="175" t="str">
        <f>IFERROR(Summary!$Y$5*D109/H109," ")</f>
        <v xml:space="preserve"> </v>
      </c>
      <c r="J109" s="18"/>
      <c r="K109" s="175" t="str">
        <f>IFERROR(Summary!$AA$5*D109/J109," ")</f>
        <v xml:space="preserve"> </v>
      </c>
      <c r="L109" s="7">
        <v>4.4000000000000004</v>
      </c>
      <c r="M109" s="175" t="str">
        <f>IFERROR(Summary!$AA$5*D109/L109," ")</f>
        <v xml:space="preserve"> </v>
      </c>
      <c r="N109" s="18"/>
      <c r="O109" s="175" t="str">
        <f>IFERROR(Summary!$AC$5*D109/N109," ")</f>
        <v xml:space="preserve"> </v>
      </c>
      <c r="P109" s="7">
        <v>4.4000000000000004</v>
      </c>
      <c r="Q109" s="175" t="str">
        <f>IFERROR(Summary!$AC$5*D109/P109," ")</f>
        <v xml:space="preserve"> </v>
      </c>
      <c r="R109" s="22"/>
      <c r="S109" s="175" t="str">
        <f>IFERROR(Summary!$AE$5*E109/R109," ")</f>
        <v xml:space="preserve"> </v>
      </c>
      <c r="T109" s="30" t="s">
        <v>711</v>
      </c>
    </row>
    <row r="110" spans="1:20" ht="16.95" customHeight="1" x14ac:dyDescent="0.25">
      <c r="A110" s="2" t="s">
        <v>216</v>
      </c>
      <c r="B110" s="2" t="s">
        <v>217</v>
      </c>
      <c r="C110" s="6" t="s">
        <v>23</v>
      </c>
      <c r="D110" s="56" t="str">
        <f>IFERROR(VLOOKUP($A110,'Emissions - TEU-1A'!$A$6:$H$58,5,0), " ")</f>
        <v xml:space="preserve"> </v>
      </c>
      <c r="E110" s="56" t="str">
        <f>IFERROR(VLOOKUP($A110,'Emissions - TEU-1A'!$A$6:$H$58,8,0), " ")</f>
        <v xml:space="preserve"> </v>
      </c>
      <c r="F110" s="11">
        <v>2.0000000000000001E-4</v>
      </c>
      <c r="G110" s="175" t="str">
        <f>IFERROR(Summary!$Y$5*D110/F110," ")</f>
        <v xml:space="preserve"> </v>
      </c>
      <c r="H110" s="5">
        <v>30</v>
      </c>
      <c r="I110" s="175" t="str">
        <f>IFERROR(Summary!$Y$5*D110/H110," ")</f>
        <v xml:space="preserve"> </v>
      </c>
      <c r="J110" s="3">
        <v>2.0999999999999999E-3</v>
      </c>
      <c r="K110" s="175" t="str">
        <f>IFERROR(Summary!$AA$5*D110/J110," ")</f>
        <v xml:space="preserve"> </v>
      </c>
      <c r="L110" s="5">
        <v>130</v>
      </c>
      <c r="M110" s="175" t="str">
        <f>IFERROR(Summary!$AA$5*D110/L110," ")</f>
        <v xml:space="preserve"> </v>
      </c>
      <c r="N110" s="3">
        <v>4.0000000000000001E-3</v>
      </c>
      <c r="O110" s="175" t="str">
        <f>IFERROR(Summary!$AC$5*D110/N110," ")</f>
        <v xml:space="preserve"> </v>
      </c>
      <c r="P110" s="5">
        <v>130</v>
      </c>
      <c r="Q110" s="175" t="str">
        <f>IFERROR(Summary!$AC$5*D110/P110," ")</f>
        <v xml:space="preserve"> </v>
      </c>
      <c r="R110" s="21">
        <v>160</v>
      </c>
      <c r="S110" s="175" t="str">
        <f>IFERROR(Summary!$AE$5*E110/R110," ")</f>
        <v xml:space="preserve"> </v>
      </c>
      <c r="T110" s="30" t="s">
        <v>711</v>
      </c>
    </row>
    <row r="111" spans="1:20" ht="16.8" customHeight="1" x14ac:dyDescent="0.25">
      <c r="A111" s="2" t="s">
        <v>218</v>
      </c>
      <c r="B111" s="2" t="s">
        <v>219</v>
      </c>
      <c r="C111" s="18"/>
      <c r="D111" s="56" t="str">
        <f>IFERROR(VLOOKUP($A111,'Emissions - TEU-1A'!$A$6:$H$58,5,0), " ")</f>
        <v xml:space="preserve"> </v>
      </c>
      <c r="E111" s="56" t="str">
        <f>IFERROR(VLOOKUP($A111,'Emissions - TEU-1A'!$A$6:$H$58,8,0), " ")</f>
        <v xml:space="preserve"> </v>
      </c>
      <c r="F111" s="4">
        <v>7.6999999999999999E-2</v>
      </c>
      <c r="G111" s="175" t="str">
        <f>IFERROR(Summary!$Y$5*D111/F111," ")</f>
        <v xml:space="preserve"> </v>
      </c>
      <c r="H111" s="18"/>
      <c r="I111" s="175" t="str">
        <f>IFERROR(Summary!$Y$5*D111/H111," ")</f>
        <v xml:space="preserve"> </v>
      </c>
      <c r="J111" s="7">
        <v>2</v>
      </c>
      <c r="K111" s="175" t="str">
        <f>IFERROR(Summary!$AA$5*D111/J111," ")</f>
        <v xml:space="preserve"> </v>
      </c>
      <c r="L111" s="18"/>
      <c r="M111" s="175" t="str">
        <f>IFERROR(Summary!$AA$5*D111/L111," ")</f>
        <v xml:space="preserve"> </v>
      </c>
      <c r="N111" s="9">
        <v>0.92</v>
      </c>
      <c r="O111" s="175" t="str">
        <f>IFERROR(Summary!$AC$5*D111/N111," ")</f>
        <v xml:space="preserve"> </v>
      </c>
      <c r="P111" s="18"/>
      <c r="Q111" s="175" t="str">
        <f>IFERROR(Summary!$AC$5*D111/P111," ")</f>
        <v xml:space="preserve"> </v>
      </c>
      <c r="R111" s="22"/>
      <c r="S111" s="175" t="str">
        <f>IFERROR(Summary!$AE$5*E111/R111," ")</f>
        <v xml:space="preserve"> </v>
      </c>
      <c r="T111" s="30" t="s">
        <v>712</v>
      </c>
    </row>
    <row r="112" spans="1:20" ht="16.8" customHeight="1" x14ac:dyDescent="0.25">
      <c r="A112" s="1"/>
      <c r="B112" s="2" t="s">
        <v>220</v>
      </c>
      <c r="C112" s="6" t="s">
        <v>65</v>
      </c>
      <c r="D112" s="56" t="str">
        <f>IFERROR(VLOOKUP($A112,'Emissions - TEU-1A'!$A$6:$H$58,5,0), " ")</f>
        <v xml:space="preserve"> </v>
      </c>
      <c r="E112" s="56" t="str">
        <f>IFERROR(VLOOKUP($A112,'Emissions - TEU-1A'!$A$6:$H$58,8,0), " ")</f>
        <v xml:space="preserve"> </v>
      </c>
      <c r="F112" s="18"/>
      <c r="G112" s="175" t="str">
        <f>IFERROR(Summary!$Y$5*D112/F112," ")</f>
        <v xml:space="preserve"> </v>
      </c>
      <c r="H112" s="7">
        <v>2.2999999999999998</v>
      </c>
      <c r="I112" s="175" t="str">
        <f>IFERROR(Summary!$Y$5*D112/H112," ")</f>
        <v xml:space="preserve"> </v>
      </c>
      <c r="J112" s="18"/>
      <c r="K112" s="175" t="str">
        <f>IFERROR(Summary!$AA$5*D112/J112," ")</f>
        <v xml:space="preserve"> </v>
      </c>
      <c r="L112" s="5">
        <v>20</v>
      </c>
      <c r="M112" s="175" t="str">
        <f>IFERROR(Summary!$AA$5*D112/L112," ")</f>
        <v xml:space="preserve"> </v>
      </c>
      <c r="N112" s="18"/>
      <c r="O112" s="175" t="str">
        <f>IFERROR(Summary!$AC$5*D112/N112," ")</f>
        <v xml:space="preserve"> </v>
      </c>
      <c r="P112" s="5">
        <v>20</v>
      </c>
      <c r="Q112" s="175" t="str">
        <f>IFERROR(Summary!$AC$5*D112/P112," ")</f>
        <v xml:space="preserve"> </v>
      </c>
      <c r="R112" s="21">
        <v>240</v>
      </c>
      <c r="S112" s="175" t="str">
        <f>IFERROR(Summary!$AE$5*E112/R112," ")</f>
        <v xml:space="preserve"> </v>
      </c>
      <c r="T112" s="30" t="s">
        <v>711</v>
      </c>
    </row>
    <row r="113" spans="1:20" ht="16.95" customHeight="1" x14ac:dyDescent="0.25">
      <c r="A113" s="2" t="s">
        <v>221</v>
      </c>
      <c r="B113" s="2" t="s">
        <v>222</v>
      </c>
      <c r="C113" s="18"/>
      <c r="D113" s="56" t="str">
        <f>IFERROR(VLOOKUP($A113,'Emissions - TEU-1A'!$A$6:$H$58,5,0), " ")</f>
        <v xml:space="preserve"> </v>
      </c>
      <c r="E113" s="56" t="str">
        <f>IFERROR(VLOOKUP($A113,'Emissions - TEU-1A'!$A$6:$H$58,8,0), " ")</f>
        <v xml:space="preserve"> </v>
      </c>
      <c r="F113" s="18"/>
      <c r="G113" s="175" t="str">
        <f>IFERROR(Summary!$Y$5*D113/F113," ")</f>
        <v xml:space="preserve"> </v>
      </c>
      <c r="H113" s="18"/>
      <c r="I113" s="175" t="str">
        <f>IFERROR(Summary!$Y$5*D113/H113," ")</f>
        <v xml:space="preserve"> </v>
      </c>
      <c r="J113" s="18"/>
      <c r="K113" s="175" t="str">
        <f>IFERROR(Summary!$AA$5*D113/J113," ")</f>
        <v xml:space="preserve"> </v>
      </c>
      <c r="L113" s="18"/>
      <c r="M113" s="175" t="str">
        <f>IFERROR(Summary!$AA$5*D113/L113," ")</f>
        <v xml:space="preserve"> </v>
      </c>
      <c r="N113" s="18"/>
      <c r="O113" s="175" t="str">
        <f>IFERROR(Summary!$AC$5*D113/N113," ")</f>
        <v xml:space="preserve"> </v>
      </c>
      <c r="P113" s="18"/>
      <c r="Q113" s="175" t="str">
        <f>IFERROR(Summary!$AC$5*D113/P113," ")</f>
        <v xml:space="preserve"> </v>
      </c>
      <c r="R113" s="21">
        <v>16</v>
      </c>
      <c r="S113" s="175" t="str">
        <f>IFERROR(Summary!$AE$5*E113/R113," ")</f>
        <v xml:space="preserve"> </v>
      </c>
      <c r="T113" s="30" t="s">
        <v>711</v>
      </c>
    </row>
    <row r="114" spans="1:20" ht="16.8" customHeight="1" x14ac:dyDescent="0.25">
      <c r="A114" s="2" t="s">
        <v>223</v>
      </c>
      <c r="B114" s="2" t="s">
        <v>224</v>
      </c>
      <c r="C114" s="18"/>
      <c r="D114" s="56">
        <f>IFERROR(VLOOKUP($A114,'Emissions - TEU-1A'!$A$6:$H$58,5,0), " ")</f>
        <v>5.1245999999999992</v>
      </c>
      <c r="E114" s="56">
        <f>IFERROR(VLOOKUP($A114,'Emissions - TEU-1A'!$A$6:$H$58,8,0), " ")</f>
        <v>1.4039999999999999E-2</v>
      </c>
      <c r="F114" s="9">
        <v>0.17</v>
      </c>
      <c r="G114" s="175">
        <f>IFERROR(Summary!$Y$5*D114/F114," ")</f>
        <v>2.1402741176470585E-3</v>
      </c>
      <c r="H114" s="7">
        <v>9</v>
      </c>
      <c r="I114" s="175">
        <f>IFERROR(Summary!$Y$5*D114/H114," ")</f>
        <v>4.0427399999999999E-5</v>
      </c>
      <c r="J114" s="7">
        <v>4.3</v>
      </c>
      <c r="K114" s="175">
        <f>IFERROR(Summary!$AA$5*D114/J114," ")</f>
        <v>8.4615488372093012E-5</v>
      </c>
      <c r="L114" s="5">
        <v>40</v>
      </c>
      <c r="M114" s="175">
        <f>IFERROR(Summary!$AA$5*D114/L114," ")</f>
        <v>9.0961649999999987E-6</v>
      </c>
      <c r="N114" s="7">
        <v>2</v>
      </c>
      <c r="O114" s="175">
        <f>IFERROR(Summary!$AC$5*D114/N114," ")</f>
        <v>8.4555899999999989E-3</v>
      </c>
      <c r="P114" s="5">
        <v>40</v>
      </c>
      <c r="Q114" s="175">
        <f>IFERROR(Summary!$AC$5*D114/P114," ")</f>
        <v>4.2277949999999993E-4</v>
      </c>
      <c r="R114" s="21">
        <v>49</v>
      </c>
      <c r="S114" s="175">
        <f>IFERROR(Summary!$AE$5*E114/R114," ")</f>
        <v>2.378204081632653E-3</v>
      </c>
      <c r="T114" s="30" t="s">
        <v>711</v>
      </c>
    </row>
    <row r="115" spans="1:20" ht="16.95" customHeight="1" x14ac:dyDescent="0.25">
      <c r="A115" s="2" t="s">
        <v>225</v>
      </c>
      <c r="B115" s="2" t="s">
        <v>226</v>
      </c>
      <c r="C115" s="18"/>
      <c r="D115" s="56" t="str">
        <f>IFERROR(VLOOKUP($A115,'Emissions - TEU-1A'!$A$6:$H$58,5,0), " ")</f>
        <v xml:space="preserve"> </v>
      </c>
      <c r="E115" s="56" t="str">
        <f>IFERROR(VLOOKUP($A115,'Emissions - TEU-1A'!$A$6:$H$58,8,0), " ")</f>
        <v xml:space="preserve"> </v>
      </c>
      <c r="F115" s="18"/>
      <c r="G115" s="175" t="str">
        <f>IFERROR(Summary!$Y$5*D115/F115," ")</f>
        <v xml:space="preserve"> </v>
      </c>
      <c r="H115" s="4">
        <v>0.08</v>
      </c>
      <c r="I115" s="175" t="str">
        <f>IFERROR(Summary!$Y$5*D115/H115," ")</f>
        <v xml:space="preserve"> </v>
      </c>
      <c r="J115" s="18"/>
      <c r="K115" s="175" t="str">
        <f>IFERROR(Summary!$AA$5*D115/J115," ")</f>
        <v xml:space="preserve"> </v>
      </c>
      <c r="L115" s="9">
        <v>0.35</v>
      </c>
      <c r="M115" s="175" t="str">
        <f>IFERROR(Summary!$AA$5*D115/L115," ")</f>
        <v xml:space="preserve"> </v>
      </c>
      <c r="N115" s="18"/>
      <c r="O115" s="175" t="str">
        <f>IFERROR(Summary!$AC$5*D115/N115," ")</f>
        <v xml:space="preserve"> </v>
      </c>
      <c r="P115" s="9">
        <v>0.35</v>
      </c>
      <c r="Q115" s="175" t="str">
        <f>IFERROR(Summary!$AC$5*D115/P115," ")</f>
        <v xml:space="preserve"> </v>
      </c>
      <c r="R115" s="24">
        <v>4.0999999999999996</v>
      </c>
      <c r="S115" s="175" t="str">
        <f>IFERROR(Summary!$AE$5*E115/R115," ")</f>
        <v xml:space="preserve"> </v>
      </c>
      <c r="T115" s="30" t="s">
        <v>713</v>
      </c>
    </row>
    <row r="116" spans="1:20" ht="16.8" customHeight="1" x14ac:dyDescent="0.25">
      <c r="A116" s="2" t="s">
        <v>227</v>
      </c>
      <c r="B116" s="2" t="s">
        <v>228</v>
      </c>
      <c r="C116" s="18"/>
      <c r="D116" s="56" t="str">
        <f>IFERROR(VLOOKUP($A116,'Emissions - TEU-1A'!$A$6:$H$58,5,0), " ")</f>
        <v xml:space="preserve"> </v>
      </c>
      <c r="E116" s="56" t="str">
        <f>IFERROR(VLOOKUP($A116,'Emissions - TEU-1A'!$A$6:$H$58,8,0), " ")</f>
        <v xml:space="preserve"> </v>
      </c>
      <c r="F116" s="11">
        <v>7.6999999999999996E-4</v>
      </c>
      <c r="G116" s="175" t="str">
        <f>IFERROR(Summary!$Y$5*D116/F116," ")</f>
        <v xml:space="preserve"> </v>
      </c>
      <c r="H116" s="18"/>
      <c r="I116" s="175" t="str">
        <f>IFERROR(Summary!$Y$5*D116/H116," ")</f>
        <v xml:space="preserve"> </v>
      </c>
      <c r="J116" s="4">
        <v>0.02</v>
      </c>
      <c r="K116" s="175" t="str">
        <f>IFERROR(Summary!$AA$5*D116/J116," ")</f>
        <v xml:space="preserve"> </v>
      </c>
      <c r="L116" s="18"/>
      <c r="M116" s="175" t="str">
        <f>IFERROR(Summary!$AA$5*D116/L116," ")</f>
        <v xml:space="preserve"> </v>
      </c>
      <c r="N116" s="3">
        <v>9.1999999999999998E-3</v>
      </c>
      <c r="O116" s="175" t="str">
        <f>IFERROR(Summary!$AC$5*D116/N116," ")</f>
        <v xml:space="preserve"> </v>
      </c>
      <c r="P116" s="18"/>
      <c r="Q116" s="175" t="str">
        <f>IFERROR(Summary!$AC$5*D116/P116," ")</f>
        <v xml:space="preserve"> </v>
      </c>
      <c r="R116" s="22"/>
      <c r="S116" s="175" t="str">
        <f>IFERROR(Summary!$AE$5*E116/R116," ")</f>
        <v xml:space="preserve"> </v>
      </c>
      <c r="T116" s="30" t="s">
        <v>712</v>
      </c>
    </row>
    <row r="117" spans="1:20" ht="16.95" customHeight="1" x14ac:dyDescent="0.25">
      <c r="A117" s="2" t="s">
        <v>229</v>
      </c>
      <c r="B117" s="2" t="s">
        <v>230</v>
      </c>
      <c r="C117" s="18"/>
      <c r="D117" s="56" t="str">
        <f>IFERROR(VLOOKUP($A117,'Emissions - TEU-1A'!$A$6:$H$58,5,0), " ")</f>
        <v xml:space="preserve"> </v>
      </c>
      <c r="E117" s="56" t="str">
        <f>IFERROR(VLOOKUP($A117,'Emissions - TEU-1A'!$A$6:$H$58,8,0), " ")</f>
        <v xml:space="preserve"> </v>
      </c>
      <c r="F117" s="11">
        <v>3.8000000000000002E-4</v>
      </c>
      <c r="G117" s="175" t="str">
        <f>IFERROR(Summary!$Y$5*D117/F117," ")</f>
        <v xml:space="preserve"> </v>
      </c>
      <c r="H117" s="18"/>
      <c r="I117" s="175" t="str">
        <f>IFERROR(Summary!$Y$5*D117/H117," ")</f>
        <v xml:space="preserve"> </v>
      </c>
      <c r="J117" s="4">
        <v>0.01</v>
      </c>
      <c r="K117" s="175" t="str">
        <f>IFERROR(Summary!$AA$5*D117/J117," ")</f>
        <v xml:space="preserve"> </v>
      </c>
      <c r="L117" s="18"/>
      <c r="M117" s="175" t="str">
        <f>IFERROR(Summary!$AA$5*D117/L117," ")</f>
        <v xml:space="preserve"> </v>
      </c>
      <c r="N117" s="3">
        <v>4.5999999999999999E-3</v>
      </c>
      <c r="O117" s="175" t="str">
        <f>IFERROR(Summary!$AC$5*D117/N117," ")</f>
        <v xml:space="preserve"> </v>
      </c>
      <c r="P117" s="18"/>
      <c r="Q117" s="175" t="str">
        <f>IFERROR(Summary!$AC$5*D117/P117," ")</f>
        <v xml:space="preserve"> </v>
      </c>
      <c r="R117" s="22"/>
      <c r="S117" s="175" t="str">
        <f>IFERROR(Summary!$AE$5*E117/R117," ")</f>
        <v xml:space="preserve"> </v>
      </c>
      <c r="T117" s="30" t="s">
        <v>712</v>
      </c>
    </row>
    <row r="118" spans="1:20" ht="16.8" customHeight="1" x14ac:dyDescent="0.25">
      <c r="A118" s="2" t="s">
        <v>231</v>
      </c>
      <c r="B118" s="2" t="s">
        <v>232</v>
      </c>
      <c r="C118" s="18"/>
      <c r="D118" s="56" t="str">
        <f>IFERROR(VLOOKUP($A118,'Emissions - TEU-1A'!$A$6:$H$58,5,0), " ")</f>
        <v xml:space="preserve"> </v>
      </c>
      <c r="E118" s="56" t="str">
        <f>IFERROR(VLOOKUP($A118,'Emissions - TEU-1A'!$A$6:$H$58,8,0), " ")</f>
        <v xml:space="preserve"> </v>
      </c>
      <c r="F118" s="3">
        <v>2E-3</v>
      </c>
      <c r="G118" s="175" t="str">
        <f>IFERROR(Summary!$Y$5*D118/F118," ")</f>
        <v xml:space="preserve"> </v>
      </c>
      <c r="H118" s="18"/>
      <c r="I118" s="175" t="str">
        <f>IFERROR(Summary!$Y$5*D118/H118," ")</f>
        <v xml:space="preserve"> </v>
      </c>
      <c r="J118" s="4">
        <v>5.0999999999999997E-2</v>
      </c>
      <c r="K118" s="175" t="str">
        <f>IFERROR(Summary!$AA$5*D118/J118," ")</f>
        <v xml:space="preserve"> </v>
      </c>
      <c r="L118" s="18"/>
      <c r="M118" s="175" t="str">
        <f>IFERROR(Summary!$AA$5*D118/L118," ")</f>
        <v xml:space="preserve"> </v>
      </c>
      <c r="N118" s="4">
        <v>2.4E-2</v>
      </c>
      <c r="O118" s="175" t="str">
        <f>IFERROR(Summary!$AC$5*D118/N118," ")</f>
        <v xml:space="preserve"> </v>
      </c>
      <c r="P118" s="18"/>
      <c r="Q118" s="175" t="str">
        <f>IFERROR(Summary!$AC$5*D118/P118," ")</f>
        <v xml:space="preserve"> </v>
      </c>
      <c r="R118" s="22"/>
      <c r="S118" s="175" t="str">
        <f>IFERROR(Summary!$AE$5*E118/R118," ")</f>
        <v xml:space="preserve"> </v>
      </c>
      <c r="T118" s="30" t="s">
        <v>712</v>
      </c>
    </row>
    <row r="119" spans="1:20" ht="16.8" customHeight="1" x14ac:dyDescent="0.25">
      <c r="A119" s="2" t="s">
        <v>233</v>
      </c>
      <c r="B119" s="2" t="s">
        <v>234</v>
      </c>
      <c r="C119" s="18"/>
      <c r="D119" s="56" t="str">
        <f>IFERROR(VLOOKUP($A119,'Emissions - TEU-1A'!$A$6:$H$58,5,0), " ")</f>
        <v xml:space="preserve"> </v>
      </c>
      <c r="E119" s="56" t="str">
        <f>IFERROR(VLOOKUP($A119,'Emissions - TEU-1A'!$A$6:$H$58,8,0), " ")</f>
        <v xml:space="preserve"> </v>
      </c>
      <c r="F119" s="4">
        <v>4.4999999999999998E-2</v>
      </c>
      <c r="G119" s="175" t="str">
        <f>IFERROR(Summary!$Y$5*D119/F119," ")</f>
        <v xml:space="preserve"> </v>
      </c>
      <c r="H119" s="18"/>
      <c r="I119" s="175" t="str">
        <f>IFERROR(Summary!$Y$5*D119/H119," ")</f>
        <v xml:space="preserve"> </v>
      </c>
      <c r="J119" s="7">
        <v>1.2</v>
      </c>
      <c r="K119" s="175" t="str">
        <f>IFERROR(Summary!$AA$5*D119/J119," ")</f>
        <v xml:space="preserve"> </v>
      </c>
      <c r="L119" s="18"/>
      <c r="M119" s="175" t="str">
        <f>IFERROR(Summary!$AA$5*D119/L119," ")</f>
        <v xml:space="preserve"> </v>
      </c>
      <c r="N119" s="9">
        <v>0.55000000000000004</v>
      </c>
      <c r="O119" s="175" t="str">
        <f>IFERROR(Summary!$AC$5*D119/N119," ")</f>
        <v xml:space="preserve"> </v>
      </c>
      <c r="P119" s="18"/>
      <c r="Q119" s="175" t="str">
        <f>IFERROR(Summary!$AC$5*D119/P119," ")</f>
        <v xml:space="preserve"> </v>
      </c>
      <c r="R119" s="22"/>
      <c r="S119" s="175" t="str">
        <f>IFERROR(Summary!$AE$5*E119/R119," ")</f>
        <v xml:space="preserve"> </v>
      </c>
      <c r="T119" s="30" t="s">
        <v>712</v>
      </c>
    </row>
    <row r="120" spans="1:20" ht="42" customHeight="1" x14ac:dyDescent="0.25">
      <c r="A120" s="2" t="s">
        <v>235</v>
      </c>
      <c r="B120" s="2" t="s">
        <v>236</v>
      </c>
      <c r="C120" s="6" t="s">
        <v>65</v>
      </c>
      <c r="D120" s="56" t="str">
        <f>IFERROR(VLOOKUP($A120,'Emissions - TEU-1A'!$A$6:$H$58,5,0), " ")</f>
        <v xml:space="preserve"> </v>
      </c>
      <c r="E120" s="56" t="str">
        <f>IFERROR(VLOOKUP($A120,'Emissions - TEU-1A'!$A$6:$H$58,8,0), " ")</f>
        <v xml:space="preserve"> </v>
      </c>
      <c r="F120" s="11">
        <v>1.7000000000000001E-4</v>
      </c>
      <c r="G120" s="175" t="str">
        <f>IFERROR(Summary!$Y$5*D120/F120," ")</f>
        <v xml:space="preserve"> </v>
      </c>
      <c r="H120" s="18"/>
      <c r="I120" s="175" t="str">
        <f>IFERROR(Summary!$Y$5*D120/H120," ")</f>
        <v xml:space="preserve"> </v>
      </c>
      <c r="J120" s="4">
        <v>1.7999999999999999E-2</v>
      </c>
      <c r="K120" s="175" t="str">
        <f>IFERROR(Summary!$AA$5*D120/J120," ")</f>
        <v xml:space="preserve"> </v>
      </c>
      <c r="L120" s="18"/>
      <c r="M120" s="175" t="str">
        <f>IFERROR(Summary!$AA$5*D120/L120," ")</f>
        <v xml:space="preserve"> </v>
      </c>
      <c r="N120" s="3">
        <v>8.3999999999999995E-3</v>
      </c>
      <c r="O120" s="175" t="str">
        <f>IFERROR(Summary!$AC$5*D120/N120," ")</f>
        <v xml:space="preserve"> </v>
      </c>
      <c r="P120" s="18"/>
      <c r="Q120" s="175" t="str">
        <f>IFERROR(Summary!$AC$5*D120/P120," ")</f>
        <v xml:space="preserve"> </v>
      </c>
      <c r="R120" s="22"/>
      <c r="S120" s="175" t="str">
        <f>IFERROR(Summary!$AE$5*E120/R120," ")</f>
        <v xml:space="preserve"> </v>
      </c>
      <c r="T120" s="30" t="s">
        <v>712</v>
      </c>
    </row>
    <row r="121" spans="1:20" ht="29.25" customHeight="1" x14ac:dyDescent="0.25">
      <c r="A121" s="2" t="s">
        <v>237</v>
      </c>
      <c r="B121" s="1" t="s">
        <v>238</v>
      </c>
      <c r="C121" s="6" t="s">
        <v>65</v>
      </c>
      <c r="D121" s="56" t="str">
        <f>IFERROR(VLOOKUP($A121,'Emissions - TEU-1A'!$A$6:$H$58,5,0), " ")</f>
        <v xml:space="preserve"> </v>
      </c>
      <c r="E121" s="56" t="str">
        <f>IFERROR(VLOOKUP($A121,'Emissions - TEU-1A'!$A$6:$H$58,8,0), " ")</f>
        <v xml:space="preserve"> </v>
      </c>
      <c r="F121" s="11">
        <v>1.7000000000000001E-4</v>
      </c>
      <c r="G121" s="175" t="str">
        <f>IFERROR(Summary!$Y$5*D121/F121," ")</f>
        <v xml:space="preserve"> </v>
      </c>
      <c r="H121" s="18"/>
      <c r="I121" s="175" t="str">
        <f>IFERROR(Summary!$Y$5*D121/H121," ")</f>
        <v xml:space="preserve"> </v>
      </c>
      <c r="J121" s="4">
        <v>1.7999999999999999E-2</v>
      </c>
      <c r="K121" s="175" t="str">
        <f>IFERROR(Summary!$AA$5*D121/J121," ")</f>
        <v xml:space="preserve"> </v>
      </c>
      <c r="L121" s="18"/>
      <c r="M121" s="175" t="str">
        <f>IFERROR(Summary!$AA$5*D121/L121," ")</f>
        <v xml:space="preserve"> </v>
      </c>
      <c r="N121" s="3">
        <v>8.3999999999999995E-3</v>
      </c>
      <c r="O121" s="175" t="str">
        <f>IFERROR(Summary!$AC$5*D121/N121," ")</f>
        <v xml:space="preserve"> </v>
      </c>
      <c r="P121" s="18"/>
      <c r="Q121" s="175" t="str">
        <f>IFERROR(Summary!$AC$5*D121/P121," ")</f>
        <v xml:space="preserve"> </v>
      </c>
      <c r="R121" s="22"/>
      <c r="S121" s="175" t="str">
        <f>IFERROR(Summary!$AE$5*E121/R121," ")</f>
        <v xml:space="preserve"> </v>
      </c>
      <c r="T121" s="30" t="s">
        <v>712</v>
      </c>
    </row>
    <row r="122" spans="1:20" ht="29.25" customHeight="1" x14ac:dyDescent="0.25">
      <c r="A122" s="2" t="s">
        <v>239</v>
      </c>
      <c r="B122" s="1" t="s">
        <v>240</v>
      </c>
      <c r="C122" s="6" t="s">
        <v>65</v>
      </c>
      <c r="D122" s="56" t="str">
        <f>IFERROR(VLOOKUP($A122,'Emissions - TEU-1A'!$A$6:$H$58,5,0), " ")</f>
        <v xml:space="preserve"> </v>
      </c>
      <c r="E122" s="56" t="str">
        <f>IFERROR(VLOOKUP($A122,'Emissions - TEU-1A'!$A$6:$H$58,8,0), " ")</f>
        <v xml:space="preserve"> </v>
      </c>
      <c r="F122" s="11">
        <v>1.7000000000000001E-4</v>
      </c>
      <c r="G122" s="175" t="str">
        <f>IFERROR(Summary!$Y$5*D122/F122," ")</f>
        <v xml:space="preserve"> </v>
      </c>
      <c r="H122" s="18"/>
      <c r="I122" s="175" t="str">
        <f>IFERROR(Summary!$Y$5*D122/H122," ")</f>
        <v xml:space="preserve"> </v>
      </c>
      <c r="J122" s="4">
        <v>1.7999999999999999E-2</v>
      </c>
      <c r="K122" s="175" t="str">
        <f>IFERROR(Summary!$AA$5*D122/J122," ")</f>
        <v xml:space="preserve"> </v>
      </c>
      <c r="L122" s="18"/>
      <c r="M122" s="175" t="str">
        <f>IFERROR(Summary!$AA$5*D122/L122," ")</f>
        <v xml:space="preserve"> </v>
      </c>
      <c r="N122" s="3">
        <v>8.3999999999999995E-3</v>
      </c>
      <c r="O122" s="175" t="str">
        <f>IFERROR(Summary!$AC$5*D122/N122," ")</f>
        <v xml:space="preserve"> </v>
      </c>
      <c r="P122" s="18"/>
      <c r="Q122" s="175" t="str">
        <f>IFERROR(Summary!$AC$5*D122/P122," ")</f>
        <v xml:space="preserve"> </v>
      </c>
      <c r="R122" s="22"/>
      <c r="S122" s="175" t="str">
        <f>IFERROR(Summary!$AE$5*E122/R122," ")</f>
        <v xml:space="preserve"> </v>
      </c>
      <c r="T122" s="30" t="s">
        <v>712</v>
      </c>
    </row>
    <row r="123" spans="1:20" ht="29.25" customHeight="1" x14ac:dyDescent="0.25">
      <c r="A123" s="2" t="s">
        <v>241</v>
      </c>
      <c r="B123" s="1" t="s">
        <v>242</v>
      </c>
      <c r="C123" s="6" t="s">
        <v>65</v>
      </c>
      <c r="D123" s="56" t="str">
        <f>IFERROR(VLOOKUP($A123,'Emissions - TEU-1A'!$A$6:$H$58,5,0), " ")</f>
        <v xml:space="preserve"> </v>
      </c>
      <c r="E123" s="56" t="str">
        <f>IFERROR(VLOOKUP($A123,'Emissions - TEU-1A'!$A$6:$H$58,8,0), " ")</f>
        <v xml:space="preserve"> </v>
      </c>
      <c r="F123" s="11">
        <v>5.9999999999999995E-4</v>
      </c>
      <c r="G123" s="175" t="str">
        <f>IFERROR(Summary!$Y$5*D123/F123," ")</f>
        <v xml:space="preserve"> </v>
      </c>
      <c r="H123" s="18"/>
      <c r="I123" s="175" t="str">
        <f>IFERROR(Summary!$Y$5*D123/H123," ")</f>
        <v xml:space="preserve"> </v>
      </c>
      <c r="J123" s="4">
        <v>6.5000000000000002E-2</v>
      </c>
      <c r="K123" s="175" t="str">
        <f>IFERROR(Summary!$AA$5*D123/J123," ")</f>
        <v xml:space="preserve"> </v>
      </c>
      <c r="L123" s="18"/>
      <c r="M123" s="175" t="str">
        <f>IFERROR(Summary!$AA$5*D123/L123," ")</f>
        <v xml:space="preserve"> </v>
      </c>
      <c r="N123" s="4">
        <v>0.03</v>
      </c>
      <c r="O123" s="175" t="str">
        <f>IFERROR(Summary!$AC$5*D123/N123," ")</f>
        <v xml:space="preserve"> </v>
      </c>
      <c r="P123" s="18"/>
      <c r="Q123" s="175" t="str">
        <f>IFERROR(Summary!$AC$5*D123/P123," ")</f>
        <v xml:space="preserve"> </v>
      </c>
      <c r="R123" s="22"/>
      <c r="S123" s="175" t="str">
        <f>IFERROR(Summary!$AE$5*E123/R123," ")</f>
        <v xml:space="preserve"> </v>
      </c>
      <c r="T123" s="30" t="s">
        <v>712</v>
      </c>
    </row>
    <row r="124" spans="1:20" ht="16.95" customHeight="1" x14ac:dyDescent="0.25">
      <c r="A124" s="2" t="s">
        <v>243</v>
      </c>
      <c r="B124" s="16" t="s">
        <v>244</v>
      </c>
      <c r="C124" s="18"/>
      <c r="D124" s="56" t="str">
        <f>IFERROR(VLOOKUP($A124,'Emissions - TEU-1A'!$A$6:$H$58,5,0), " ")</f>
        <v xml:space="preserve"> </v>
      </c>
      <c r="E124" s="56" t="str">
        <f>IFERROR(VLOOKUP($A124,'Emissions - TEU-1A'!$A$6:$H$58,8,0), " ")</f>
        <v xml:space="preserve"> </v>
      </c>
      <c r="F124" s="18"/>
      <c r="G124" s="175" t="str">
        <f>IFERROR(Summary!$Y$5*D124/F124," ")</f>
        <v xml:space="preserve"> </v>
      </c>
      <c r="H124" s="9">
        <v>0.2</v>
      </c>
      <c r="I124" s="175" t="str">
        <f>IFERROR(Summary!$Y$5*D124/H124," ")</f>
        <v xml:space="preserve"> </v>
      </c>
      <c r="J124" s="18"/>
      <c r="K124" s="175" t="str">
        <f>IFERROR(Summary!$AA$5*D124/J124," ")</f>
        <v xml:space="preserve"> </v>
      </c>
      <c r="L124" s="9">
        <v>0.88</v>
      </c>
      <c r="M124" s="175" t="str">
        <f>IFERROR(Summary!$AA$5*D124/L124," ")</f>
        <v xml:space="preserve"> </v>
      </c>
      <c r="N124" s="18"/>
      <c r="O124" s="175" t="str">
        <f>IFERROR(Summary!$AC$5*D124/N124," ")</f>
        <v xml:space="preserve"> </v>
      </c>
      <c r="P124" s="9">
        <v>0.88</v>
      </c>
      <c r="Q124" s="175" t="str">
        <f>IFERROR(Summary!$AC$5*D124/P124," ")</f>
        <v xml:space="preserve"> </v>
      </c>
      <c r="R124" s="21">
        <v>110</v>
      </c>
      <c r="S124" s="175" t="str">
        <f>IFERROR(Summary!$AE$5*E124/R124," ")</f>
        <v xml:space="preserve"> </v>
      </c>
      <c r="T124" s="30" t="s">
        <v>711</v>
      </c>
    </row>
    <row r="125" spans="1:20" ht="16.8" customHeight="1" x14ac:dyDescent="0.25">
      <c r="A125" s="2" t="s">
        <v>245</v>
      </c>
      <c r="B125" s="2" t="s">
        <v>246</v>
      </c>
      <c r="C125" s="18"/>
      <c r="D125" s="56" t="str">
        <f>IFERROR(VLOOKUP($A125,'Emissions - TEU-1A'!$A$6:$H$58,5,0), " ")</f>
        <v xml:space="preserve"> </v>
      </c>
      <c r="E125" s="56" t="str">
        <f>IFERROR(VLOOKUP($A125,'Emissions - TEU-1A'!$A$6:$H$58,8,0), " ")</f>
        <v xml:space="preserve"> </v>
      </c>
      <c r="F125" s="18"/>
      <c r="G125" s="175" t="str">
        <f>IFERROR(Summary!$Y$5*D125/F125," ")</f>
        <v xml:space="preserve"> </v>
      </c>
      <c r="H125" s="5">
        <v>30</v>
      </c>
      <c r="I125" s="175" t="str">
        <f>IFERROR(Summary!$Y$5*D125/H125," ")</f>
        <v xml:space="preserve"> </v>
      </c>
      <c r="J125" s="18"/>
      <c r="K125" s="175" t="str">
        <f>IFERROR(Summary!$AA$5*D125/J125," ")</f>
        <v xml:space="preserve"> </v>
      </c>
      <c r="L125" s="5">
        <v>130</v>
      </c>
      <c r="M125" s="175" t="str">
        <f>IFERROR(Summary!$AA$5*D125/L125," ")</f>
        <v xml:space="preserve"> </v>
      </c>
      <c r="N125" s="18"/>
      <c r="O125" s="175" t="str">
        <f>IFERROR(Summary!$AC$5*D125/N125," ")</f>
        <v xml:space="preserve"> </v>
      </c>
      <c r="P125" s="5">
        <v>130</v>
      </c>
      <c r="Q125" s="175" t="str">
        <f>IFERROR(Summary!$AC$5*D125/P125," ")</f>
        <v xml:space="preserve"> </v>
      </c>
      <c r="R125" s="23">
        <v>58000</v>
      </c>
      <c r="S125" s="175" t="str">
        <f>IFERROR(Summary!$AE$5*E125/R125," ")</f>
        <v xml:space="preserve"> </v>
      </c>
      <c r="T125" s="30" t="s">
        <v>711</v>
      </c>
    </row>
    <row r="126" spans="1:20" ht="29.25" customHeight="1" x14ac:dyDescent="0.25">
      <c r="A126" s="2" t="s">
        <v>247</v>
      </c>
      <c r="B126" s="2" t="s">
        <v>248</v>
      </c>
      <c r="C126" s="18"/>
      <c r="D126" s="56" t="str">
        <f>IFERROR(VLOOKUP($A126,'Emissions - TEU-1A'!$A$6:$H$58,5,0), " ")</f>
        <v xml:space="preserve"> </v>
      </c>
      <c r="E126" s="56" t="str">
        <f>IFERROR(VLOOKUP($A126,'Emissions - TEU-1A'!$A$6:$H$58,8,0), " ")</f>
        <v xml:space="preserve"> </v>
      </c>
      <c r="F126" s="18"/>
      <c r="G126" s="175" t="str">
        <f>IFERROR(Summary!$Y$5*D126/F126," ")</f>
        <v xml:space="preserve"> </v>
      </c>
      <c r="H126" s="4">
        <v>6.9000000000000006E-2</v>
      </c>
      <c r="I126" s="175" t="str">
        <f>IFERROR(Summary!$Y$5*D126/H126," ")</f>
        <v xml:space="preserve"> </v>
      </c>
      <c r="J126" s="18"/>
      <c r="K126" s="175" t="str">
        <f>IFERROR(Summary!$AA$5*D126/J126," ")</f>
        <v xml:space="preserve"> </v>
      </c>
      <c r="L126" s="9">
        <v>0.3</v>
      </c>
      <c r="M126" s="175" t="str">
        <f>IFERROR(Summary!$AA$5*D126/L126," ")</f>
        <v xml:space="preserve"> </v>
      </c>
      <c r="N126" s="18"/>
      <c r="O126" s="175" t="str">
        <f>IFERROR(Summary!$AC$5*D126/N126," ")</f>
        <v xml:space="preserve"> </v>
      </c>
      <c r="P126" s="9">
        <v>0.3</v>
      </c>
      <c r="Q126" s="175" t="str">
        <f>IFERROR(Summary!$AC$5*D126/P126," ")</f>
        <v xml:space="preserve"> </v>
      </c>
      <c r="R126" s="25">
        <v>0.21</v>
      </c>
      <c r="S126" s="175" t="str">
        <f>IFERROR(Summary!$AE$5*E126/R126," ")</f>
        <v xml:space="preserve"> </v>
      </c>
      <c r="T126" s="30" t="s">
        <v>713</v>
      </c>
    </row>
    <row r="127" spans="1:20" ht="16.8" customHeight="1" x14ac:dyDescent="0.25">
      <c r="A127" s="2" t="s">
        <v>249</v>
      </c>
      <c r="B127" s="2" t="s">
        <v>250</v>
      </c>
      <c r="C127" s="18"/>
      <c r="D127" s="56">
        <f>IFERROR(VLOOKUP($A127,'Emissions - TEU-1A'!$A$6:$H$58,5,0), " ")</f>
        <v>0.51100000000000001</v>
      </c>
      <c r="E127" s="56">
        <f>IFERROR(VLOOKUP($A127,'Emissions - TEU-1A'!$A$6:$H$58,8,0), " ")</f>
        <v>1.4000000000000002E-3</v>
      </c>
      <c r="F127" s="18"/>
      <c r="G127" s="175" t="str">
        <f>IFERROR(Summary!$Y$5*D127/F127," ")</f>
        <v xml:space="preserve"> </v>
      </c>
      <c r="H127" s="5">
        <v>700</v>
      </c>
      <c r="I127" s="175">
        <f>IFERROR(Summary!$Y$5*D127/H127," ")</f>
        <v>5.1830000000000002E-8</v>
      </c>
      <c r="J127" s="18"/>
      <c r="K127" s="175" t="str">
        <f>IFERROR(Summary!$AA$5*D127/J127," ")</f>
        <v xml:space="preserve"> </v>
      </c>
      <c r="L127" s="8">
        <v>3100</v>
      </c>
      <c r="M127" s="175">
        <f>IFERROR(Summary!$AA$5*D127/L127," ")</f>
        <v>1.1703548387096775E-8</v>
      </c>
      <c r="N127" s="18"/>
      <c r="O127" s="175" t="str">
        <f>IFERROR(Summary!$AC$5*D127/N127," ")</f>
        <v xml:space="preserve"> </v>
      </c>
      <c r="P127" s="8">
        <v>3100</v>
      </c>
      <c r="Q127" s="175">
        <f>IFERROR(Summary!$AC$5*D127/P127," ")</f>
        <v>5.4396774193548381E-7</v>
      </c>
      <c r="R127" s="22"/>
      <c r="S127" s="175" t="str">
        <f>IFERROR(Summary!$AE$5*E127/R127," ")</f>
        <v xml:space="preserve"> </v>
      </c>
      <c r="T127" s="30" t="s">
        <v>711</v>
      </c>
    </row>
    <row r="128" spans="1:20" ht="16.95" customHeight="1" x14ac:dyDescent="0.25">
      <c r="A128" s="2" t="s">
        <v>251</v>
      </c>
      <c r="B128" s="2" t="s">
        <v>252</v>
      </c>
      <c r="C128" s="18"/>
      <c r="D128" s="56" t="str">
        <f>IFERROR(VLOOKUP($A128,'Emissions - TEU-1A'!$A$6:$H$58,5,0), " ")</f>
        <v xml:space="preserve"> </v>
      </c>
      <c r="E128" s="56" t="str">
        <f>IFERROR(VLOOKUP($A128,'Emissions - TEU-1A'!$A$6:$H$58,8,0), " ")</f>
        <v xml:space="preserve"> </v>
      </c>
      <c r="F128" s="11">
        <v>2.0000000000000001E-4</v>
      </c>
      <c r="G128" s="175" t="str">
        <f>IFERROR(Summary!$Y$5*D128/F128," ")</f>
        <v xml:space="preserve"> </v>
      </c>
      <c r="H128" s="4">
        <v>0.03</v>
      </c>
      <c r="I128" s="175" t="str">
        <f>IFERROR(Summary!$Y$5*D128/H128," ")</f>
        <v xml:space="preserve"> </v>
      </c>
      <c r="J128" s="3">
        <v>5.3E-3</v>
      </c>
      <c r="K128" s="175" t="str">
        <f>IFERROR(Summary!$AA$5*D128/J128," ")</f>
        <v xml:space="preserve"> </v>
      </c>
      <c r="L128" s="9">
        <v>0.13</v>
      </c>
      <c r="M128" s="175" t="str">
        <f>IFERROR(Summary!$AA$5*D128/L128," ")</f>
        <v xml:space="preserve"> </v>
      </c>
      <c r="N128" s="3">
        <v>2.3999999999999998E-3</v>
      </c>
      <c r="O128" s="175" t="str">
        <f>IFERROR(Summary!$AC$5*D128/N128," ")</f>
        <v xml:space="preserve"> </v>
      </c>
      <c r="P128" s="9">
        <v>0.13</v>
      </c>
      <c r="Q128" s="175" t="str">
        <f>IFERROR(Summary!$AC$5*D128/P128," ")</f>
        <v xml:space="preserve"> </v>
      </c>
      <c r="R128" s="24">
        <v>5.2</v>
      </c>
      <c r="S128" s="175" t="str">
        <f>IFERROR(Summary!$AE$5*E128/R128," ")</f>
        <v xml:space="preserve"> </v>
      </c>
      <c r="T128" s="30" t="s">
        <v>711</v>
      </c>
    </row>
    <row r="129" spans="1:20" ht="16.8" customHeight="1" x14ac:dyDescent="0.25">
      <c r="A129" s="2" t="s">
        <v>253</v>
      </c>
      <c r="B129" s="2" t="s">
        <v>254</v>
      </c>
      <c r="C129" s="18"/>
      <c r="D129" s="56">
        <f>IFERROR(VLOOKUP($A129,'Emissions - TEU-1A'!$A$6:$H$58,5,0), " ")</f>
        <v>27.1998</v>
      </c>
      <c r="E129" s="56">
        <f>IFERROR(VLOOKUP($A129,'Emissions - TEU-1A'!$A$6:$H$58,8,0), " ")</f>
        <v>7.4520000000000003E-2</v>
      </c>
      <c r="F129" s="18"/>
      <c r="G129" s="175" t="str">
        <f>IFERROR(Summary!$Y$5*D129/F129," ")</f>
        <v xml:space="preserve"> </v>
      </c>
      <c r="H129" s="5">
        <v>20</v>
      </c>
      <c r="I129" s="175">
        <f>IFERROR(Summary!$Y$5*D129/H129," ")</f>
        <v>9.6559290000000002E-5</v>
      </c>
      <c r="J129" s="18"/>
      <c r="K129" s="175" t="str">
        <f>IFERROR(Summary!$AA$5*D129/J129," ")</f>
        <v xml:space="preserve"> </v>
      </c>
      <c r="L129" s="5">
        <v>88</v>
      </c>
      <c r="M129" s="175">
        <f>IFERROR(Summary!$AA$5*D129/L129," ")</f>
        <v>2.1945293181818182E-5</v>
      </c>
      <c r="N129" s="18"/>
      <c r="O129" s="175" t="str">
        <f>IFERROR(Summary!$AC$5*D129/N129," ")</f>
        <v xml:space="preserve"> </v>
      </c>
      <c r="P129" s="5">
        <v>88</v>
      </c>
      <c r="Q129" s="175">
        <f>IFERROR(Summary!$AC$5*D129/P129," ")</f>
        <v>1.0199924999999999E-3</v>
      </c>
      <c r="R129" s="23">
        <v>2100</v>
      </c>
      <c r="S129" s="175">
        <f>IFERROR(Summary!$AE$5*E129/R129," ")</f>
        <v>2.9453142857142862E-4</v>
      </c>
      <c r="T129" s="30" t="s">
        <v>711</v>
      </c>
    </row>
    <row r="130" spans="1:20" ht="16.8" customHeight="1" x14ac:dyDescent="0.25">
      <c r="A130" s="2" t="s">
        <v>255</v>
      </c>
      <c r="B130" s="2" t="s">
        <v>256</v>
      </c>
      <c r="C130" s="6" t="s">
        <v>65</v>
      </c>
      <c r="D130" s="56" t="str">
        <f>IFERROR(VLOOKUP($A130,'Emissions - TEU-1A'!$A$6:$H$58,5,0), " ")</f>
        <v xml:space="preserve"> </v>
      </c>
      <c r="E130" s="56" t="str">
        <f>IFERROR(VLOOKUP($A130,'Emissions - TEU-1A'!$A$6:$H$58,8,0), " ")</f>
        <v xml:space="preserve"> </v>
      </c>
      <c r="F130" s="18"/>
      <c r="G130" s="175" t="str">
        <f>IFERROR(Summary!$Y$5*D130/F130," ")</f>
        <v xml:space="preserve"> </v>
      </c>
      <c r="H130" s="7">
        <v>2.1</v>
      </c>
      <c r="I130" s="175" t="str">
        <f>IFERROR(Summary!$Y$5*D130/H130," ")</f>
        <v xml:space="preserve"> </v>
      </c>
      <c r="J130" s="18"/>
      <c r="K130" s="175" t="str">
        <f>IFERROR(Summary!$AA$5*D130/J130," ")</f>
        <v xml:space="preserve"> </v>
      </c>
      <c r="L130" s="5">
        <v>19</v>
      </c>
      <c r="M130" s="175" t="str">
        <f>IFERROR(Summary!$AA$5*D130/L130," ")</f>
        <v xml:space="preserve"> </v>
      </c>
      <c r="N130" s="18"/>
      <c r="O130" s="175" t="str">
        <f>IFERROR(Summary!$AC$5*D130/N130," ")</f>
        <v xml:space="preserve"> </v>
      </c>
      <c r="P130" s="5">
        <v>19</v>
      </c>
      <c r="Q130" s="175" t="str">
        <f>IFERROR(Summary!$AC$5*D130/P130," ")</f>
        <v xml:space="preserve"> </v>
      </c>
      <c r="R130" s="21">
        <v>16</v>
      </c>
      <c r="S130" s="175" t="str">
        <f>IFERROR(Summary!$AE$5*E130/R130," ")</f>
        <v xml:space="preserve"> </v>
      </c>
      <c r="T130" s="30" t="s">
        <v>711</v>
      </c>
    </row>
    <row r="131" spans="1:20" ht="16.95" customHeight="1" x14ac:dyDescent="0.25">
      <c r="A131" s="17">
        <v>2148878</v>
      </c>
      <c r="B131" s="2" t="s">
        <v>257</v>
      </c>
      <c r="C131" s="18"/>
      <c r="D131" s="56" t="str">
        <f>IFERROR(VLOOKUP($A131,'Emissions - TEU-1A'!$A$6:$H$58,5,0), " ")</f>
        <v xml:space="preserve"> </v>
      </c>
      <c r="E131" s="56" t="str">
        <f>IFERROR(VLOOKUP($A131,'Emissions - TEU-1A'!$A$6:$H$58,8,0), " ")</f>
        <v xml:space="preserve"> </v>
      </c>
      <c r="F131" s="18"/>
      <c r="G131" s="175" t="str">
        <f>IFERROR(Summary!$Y$5*D131/F131," ")</f>
        <v xml:space="preserve"> </v>
      </c>
      <c r="H131" s="7">
        <v>2</v>
      </c>
      <c r="I131" s="175" t="str">
        <f>IFERROR(Summary!$Y$5*D131/H131," ")</f>
        <v xml:space="preserve"> </v>
      </c>
      <c r="J131" s="18"/>
      <c r="K131" s="175" t="str">
        <f>IFERROR(Summary!$AA$5*D131/J131," ")</f>
        <v xml:space="preserve"> </v>
      </c>
      <c r="L131" s="7">
        <v>8.8000000000000007</v>
      </c>
      <c r="M131" s="175" t="str">
        <f>IFERROR(Summary!$AA$5*D131/L131," ")</f>
        <v xml:space="preserve"> </v>
      </c>
      <c r="N131" s="18"/>
      <c r="O131" s="175" t="str">
        <f>IFERROR(Summary!$AC$5*D131/N131," ")</f>
        <v xml:space="preserve"> </v>
      </c>
      <c r="P131" s="7">
        <v>8.8000000000000007</v>
      </c>
      <c r="Q131" s="175" t="str">
        <f>IFERROR(Summary!$AC$5*D131/P131," ")</f>
        <v xml:space="preserve"> </v>
      </c>
      <c r="R131" s="21">
        <v>98</v>
      </c>
      <c r="S131" s="175" t="str">
        <f>IFERROR(Summary!$AE$5*E131/R131," ")</f>
        <v xml:space="preserve"> </v>
      </c>
      <c r="T131" s="30" t="s">
        <v>711</v>
      </c>
    </row>
    <row r="132" spans="1:20" ht="16.8" customHeight="1" x14ac:dyDescent="0.25">
      <c r="A132" s="2" t="s">
        <v>258</v>
      </c>
      <c r="B132" s="2" t="s">
        <v>259</v>
      </c>
      <c r="C132" s="18"/>
      <c r="D132" s="56" t="str">
        <f>IFERROR(VLOOKUP($A132,'Emissions - TEU-1A'!$A$6:$H$58,5,0), " ")</f>
        <v xml:space="preserve"> </v>
      </c>
      <c r="E132" s="56" t="str">
        <f>IFERROR(VLOOKUP($A132,'Emissions - TEU-1A'!$A$6:$H$58,8,0), " ")</f>
        <v xml:space="preserve"> </v>
      </c>
      <c r="F132" s="18"/>
      <c r="G132" s="175" t="str">
        <f>IFERROR(Summary!$Y$5*D132/F132," ")</f>
        <v xml:space="preserve"> </v>
      </c>
      <c r="H132" s="8">
        <v>2000</v>
      </c>
      <c r="I132" s="175" t="str">
        <f>IFERROR(Summary!$Y$5*D132/H132," ")</f>
        <v xml:space="preserve"> </v>
      </c>
      <c r="J132" s="18"/>
      <c r="K132" s="175" t="str">
        <f>IFERROR(Summary!$AA$5*D132/J132," ")</f>
        <v xml:space="preserve"> </v>
      </c>
      <c r="L132" s="8">
        <v>8800</v>
      </c>
      <c r="M132" s="175" t="str">
        <f>IFERROR(Summary!$AA$5*D132/L132," ")</f>
        <v xml:space="preserve"> </v>
      </c>
      <c r="N132" s="18"/>
      <c r="O132" s="175" t="str">
        <f>IFERROR(Summary!$AC$5*D132/N132," ")</f>
        <v xml:space="preserve"> </v>
      </c>
      <c r="P132" s="8">
        <v>8800</v>
      </c>
      <c r="Q132" s="175" t="str">
        <f>IFERROR(Summary!$AC$5*D132/P132," ")</f>
        <v xml:space="preserve"> </v>
      </c>
      <c r="R132" s="22"/>
      <c r="S132" s="175" t="str">
        <f>IFERROR(Summary!$AE$5*E132/R132," ")</f>
        <v xml:space="preserve"> </v>
      </c>
      <c r="T132" s="30" t="s">
        <v>711</v>
      </c>
    </row>
    <row r="133" spans="1:20" ht="16.95" customHeight="1" x14ac:dyDescent="0.25">
      <c r="A133" s="2" t="s">
        <v>260</v>
      </c>
      <c r="B133" s="2" t="s">
        <v>261</v>
      </c>
      <c r="C133" s="18"/>
      <c r="D133" s="56" t="str">
        <f>IFERROR(VLOOKUP($A133,'Emissions - TEU-1A'!$A$6:$H$58,5,0), " ")</f>
        <v xml:space="preserve"> </v>
      </c>
      <c r="E133" s="56" t="str">
        <f>IFERROR(VLOOKUP($A133,'Emissions - TEU-1A'!$A$6:$H$58,8,0), " ")</f>
        <v xml:space="preserve"> </v>
      </c>
      <c r="F133" s="18"/>
      <c r="G133" s="175" t="str">
        <f>IFERROR(Summary!$Y$5*D133/F133," ")</f>
        <v xml:space="preserve"> </v>
      </c>
      <c r="H133" s="5">
        <v>200</v>
      </c>
      <c r="I133" s="175" t="str">
        <f>IFERROR(Summary!$Y$5*D133/H133," ")</f>
        <v xml:space="preserve"> </v>
      </c>
      <c r="J133" s="18"/>
      <c r="K133" s="175" t="str">
        <f>IFERROR(Summary!$AA$5*D133/J133," ")</f>
        <v xml:space="preserve"> </v>
      </c>
      <c r="L133" s="5">
        <v>880</v>
      </c>
      <c r="M133" s="175" t="str">
        <f>IFERROR(Summary!$AA$5*D133/L133," ")</f>
        <v xml:space="preserve"> </v>
      </c>
      <c r="N133" s="18"/>
      <c r="O133" s="175" t="str">
        <f>IFERROR(Summary!$AC$5*D133/N133," ")</f>
        <v xml:space="preserve"> </v>
      </c>
      <c r="P133" s="5">
        <v>880</v>
      </c>
      <c r="Q133" s="175" t="str">
        <f>IFERROR(Summary!$AC$5*D133/P133," ")</f>
        <v xml:space="preserve"> </v>
      </c>
      <c r="R133" s="23">
        <v>3200</v>
      </c>
      <c r="S133" s="175" t="str">
        <f>IFERROR(Summary!$AE$5*E133/R133," ")</f>
        <v xml:space="preserve"> </v>
      </c>
      <c r="T133" s="30" t="s">
        <v>711</v>
      </c>
    </row>
    <row r="134" spans="1:20" ht="29.25" customHeight="1" x14ac:dyDescent="0.25">
      <c r="A134" s="2" t="s">
        <v>262</v>
      </c>
      <c r="B134" s="2" t="s">
        <v>263</v>
      </c>
      <c r="C134" s="18"/>
      <c r="D134" s="56" t="str">
        <f>IFERROR(VLOOKUP($A134,'Emissions - TEU-1A'!$A$6:$H$58,5,0), " ")</f>
        <v xml:space="preserve"> </v>
      </c>
      <c r="E134" s="56" t="str">
        <f>IFERROR(VLOOKUP($A134,'Emissions - TEU-1A'!$A$6:$H$58,8,0), " ")</f>
        <v xml:space="preserve"> </v>
      </c>
      <c r="F134" s="18"/>
      <c r="G134" s="175" t="str">
        <f>IFERROR(Summary!$Y$5*D134/F134," ")</f>
        <v xml:space="preserve"> </v>
      </c>
      <c r="H134" s="5">
        <v>400</v>
      </c>
      <c r="I134" s="175" t="str">
        <f>IFERROR(Summary!$Y$5*D134/H134," ")</f>
        <v xml:space="preserve"> </v>
      </c>
      <c r="J134" s="18"/>
      <c r="K134" s="175" t="str">
        <f>IFERROR(Summary!$AA$5*D134/J134," ")</f>
        <v xml:space="preserve"> </v>
      </c>
      <c r="L134" s="8">
        <v>1800</v>
      </c>
      <c r="M134" s="175" t="str">
        <f>IFERROR(Summary!$AA$5*D134/L134," ")</f>
        <v xml:space="preserve"> </v>
      </c>
      <c r="N134" s="18"/>
      <c r="O134" s="175" t="str">
        <f>IFERROR(Summary!$AC$5*D134/N134," ")</f>
        <v xml:space="preserve"> </v>
      </c>
      <c r="P134" s="8">
        <v>1800</v>
      </c>
      <c r="Q134" s="175" t="str">
        <f>IFERROR(Summary!$AC$5*D134/P134," ")</f>
        <v xml:space="preserve"> </v>
      </c>
      <c r="R134" s="22"/>
      <c r="S134" s="175" t="str">
        <f>IFERROR(Summary!$AE$5*E134/R134," ")</f>
        <v xml:space="preserve"> </v>
      </c>
      <c r="T134" s="30" t="s">
        <v>711</v>
      </c>
    </row>
    <row r="135" spans="1:20" ht="16.95" customHeight="1" x14ac:dyDescent="0.25">
      <c r="A135" s="2" t="s">
        <v>264</v>
      </c>
      <c r="B135" s="2" t="s">
        <v>265</v>
      </c>
      <c r="C135" s="6" t="s">
        <v>80</v>
      </c>
      <c r="D135" s="56">
        <f>IFERROR(VLOOKUP($A135,'Emissions - TEU-1A'!$A$6:$H$58,5,0), " ")</f>
        <v>0.36792000000000002</v>
      </c>
      <c r="E135" s="56">
        <f>IFERROR(VLOOKUP($A135,'Emissions - TEU-1A'!$A$6:$H$58,8,0), " ")</f>
        <v>1.008E-3</v>
      </c>
      <c r="F135" s="18"/>
      <c r="G135" s="175" t="str">
        <f>IFERROR(Summary!$Y$5*D135/F135," ")</f>
        <v xml:space="preserve"> </v>
      </c>
      <c r="H135" s="9">
        <v>0.15</v>
      </c>
      <c r="I135" s="175">
        <f>IFERROR(Summary!$Y$5*D135/H135," ")</f>
        <v>1.7414880000000003E-4</v>
      </c>
      <c r="J135" s="18"/>
      <c r="K135" s="175" t="str">
        <f>IFERROR(Summary!$AA$5*D135/J135," ")</f>
        <v xml:space="preserve"> </v>
      </c>
      <c r="L135" s="9">
        <v>0.66</v>
      </c>
      <c r="M135" s="175">
        <f>IFERROR(Summary!$AA$5*D135/L135," ")</f>
        <v>3.9579272727272733E-5</v>
      </c>
      <c r="N135" s="18"/>
      <c r="O135" s="175" t="str">
        <f>IFERROR(Summary!$AC$5*D135/N135," ")</f>
        <v xml:space="preserve"> </v>
      </c>
      <c r="P135" s="9">
        <v>0.66</v>
      </c>
      <c r="Q135" s="175">
        <f>IFERROR(Summary!$AC$5*D135/P135," ")</f>
        <v>1.8395999999999998E-3</v>
      </c>
      <c r="R135" s="25">
        <v>0.15</v>
      </c>
      <c r="S135" s="175">
        <f>IFERROR(Summary!$AE$5*E135/R135," ")</f>
        <v>5.5776000000000013E-2</v>
      </c>
      <c r="T135" s="30" t="s">
        <v>711</v>
      </c>
    </row>
    <row r="136" spans="1:20" ht="16.8" customHeight="1" x14ac:dyDescent="0.25">
      <c r="A136" s="2" t="s">
        <v>266</v>
      </c>
      <c r="B136" s="2" t="s">
        <v>267</v>
      </c>
      <c r="C136" s="18"/>
      <c r="D136" s="56" t="str">
        <f>IFERROR(VLOOKUP($A136,'Emissions - TEU-1A'!$A$6:$H$58,5,0), " ")</f>
        <v xml:space="preserve"> </v>
      </c>
      <c r="E136" s="56" t="str">
        <f>IFERROR(VLOOKUP($A136,'Emissions - TEU-1A'!$A$6:$H$58,8,0), " ")</f>
        <v xml:space="preserve"> </v>
      </c>
      <c r="F136" s="18"/>
      <c r="G136" s="175" t="str">
        <f>IFERROR(Summary!$Y$5*D136/F136," ")</f>
        <v xml:space="preserve"> </v>
      </c>
      <c r="H136" s="9">
        <v>0.7</v>
      </c>
      <c r="I136" s="175" t="str">
        <f>IFERROR(Summary!$Y$5*D136/H136," ")</f>
        <v xml:space="preserve"> </v>
      </c>
      <c r="J136" s="18"/>
      <c r="K136" s="175" t="str">
        <f>IFERROR(Summary!$AA$5*D136/J136," ")</f>
        <v xml:space="preserve"> </v>
      </c>
      <c r="L136" s="7">
        <v>3.1</v>
      </c>
      <c r="M136" s="175" t="str">
        <f>IFERROR(Summary!$AA$5*D136/L136," ")</f>
        <v xml:space="preserve"> </v>
      </c>
      <c r="N136" s="18"/>
      <c r="O136" s="175" t="str">
        <f>IFERROR(Summary!$AC$5*D136/N136," ")</f>
        <v xml:space="preserve"> </v>
      </c>
      <c r="P136" s="7">
        <v>3.1</v>
      </c>
      <c r="Q136" s="175" t="str">
        <f>IFERROR(Summary!$AC$5*D136/P136," ")</f>
        <v xml:space="preserve"> </v>
      </c>
      <c r="R136" s="22"/>
      <c r="S136" s="175" t="str">
        <f>IFERROR(Summary!$AE$5*E136/R136," ")</f>
        <v xml:space="preserve"> </v>
      </c>
      <c r="T136" s="30" t="s">
        <v>713</v>
      </c>
    </row>
    <row r="137" spans="1:20" ht="29.25" customHeight="1" x14ac:dyDescent="0.25">
      <c r="A137" s="2" t="s">
        <v>268</v>
      </c>
      <c r="B137" s="2" t="s">
        <v>269</v>
      </c>
      <c r="C137" s="6" t="s">
        <v>33</v>
      </c>
      <c r="D137" s="56">
        <f>IFERROR(VLOOKUP($A137,'Emissions - TEU-1A'!$A$6:$H$58,5,0), " ")</f>
        <v>4.3787753238347764E-2</v>
      </c>
      <c r="E137" s="56">
        <f>IFERROR(VLOOKUP($A137,'Emissions - TEU-1A'!$A$6:$H$58,8,0), " ")</f>
        <v>1.1996644722835004E-4</v>
      </c>
      <c r="F137" s="18"/>
      <c r="G137" s="175" t="str">
        <f>IFERROR(Summary!$Y$5*D137/F137," ")</f>
        <v xml:space="preserve"> </v>
      </c>
      <c r="H137" s="4">
        <v>0.09</v>
      </c>
      <c r="I137" s="175">
        <f>IFERROR(Summary!$Y$5*D137/H137," ")</f>
        <v>3.4543671999141016E-5</v>
      </c>
      <c r="J137" s="18"/>
      <c r="K137" s="175" t="str">
        <f>IFERROR(Summary!$AA$5*D137/J137," ")</f>
        <v xml:space="preserve"> </v>
      </c>
      <c r="L137" s="9">
        <v>0.4</v>
      </c>
      <c r="M137" s="175">
        <f>IFERROR(Summary!$AA$5*D137/L137," ")</f>
        <v>7.7723261998067285E-6</v>
      </c>
      <c r="N137" s="18"/>
      <c r="O137" s="175" t="str">
        <f>IFERROR(Summary!$AC$5*D137/N137," ")</f>
        <v xml:space="preserve"> </v>
      </c>
      <c r="P137" s="9">
        <v>0.4</v>
      </c>
      <c r="Q137" s="175">
        <f>IFERROR(Summary!$AC$5*D137/P137," ")</f>
        <v>3.6124896421636907E-4</v>
      </c>
      <c r="R137" s="25">
        <v>0.3</v>
      </c>
      <c r="S137" s="175">
        <f>IFERROR(Summary!$AE$5*E137/R137," ")</f>
        <v>3.3190717066510183E-3</v>
      </c>
      <c r="T137" s="30" t="s">
        <v>711</v>
      </c>
    </row>
    <row r="138" spans="1:20" ht="16.8" customHeight="1" x14ac:dyDescent="0.25">
      <c r="A138" s="2" t="s">
        <v>270</v>
      </c>
      <c r="B138" s="2" t="s">
        <v>271</v>
      </c>
      <c r="C138" s="6" t="s">
        <v>80</v>
      </c>
      <c r="D138" s="56">
        <f>IFERROR(VLOOKUP($A138,'Emissions - TEU-1A'!$A$6:$H$58,5,0), " ")</f>
        <v>3.0806000000000002E-3</v>
      </c>
      <c r="E138" s="56">
        <f>IFERROR(VLOOKUP($A138,'Emissions - TEU-1A'!$A$6:$H$58,8,0), " ")</f>
        <v>8.4400000000000005E-6</v>
      </c>
      <c r="F138" s="18"/>
      <c r="G138" s="175" t="str">
        <f>IFERROR(Summary!$Y$5*D138/F138," ")</f>
        <v xml:space="preserve"> </v>
      </c>
      <c r="H138" s="4">
        <v>7.6999999999999999E-2</v>
      </c>
      <c r="I138" s="175">
        <f>IFERROR(Summary!$Y$5*D138/H138," ")</f>
        <v>2.8405532467532469E-6</v>
      </c>
      <c r="J138" s="18"/>
      <c r="K138" s="175" t="str">
        <f>IFERROR(Summary!$AA$5*D138/J138," ")</f>
        <v xml:space="preserve"> </v>
      </c>
      <c r="L138" s="9">
        <v>0.63</v>
      </c>
      <c r="M138" s="175">
        <f>IFERROR(Summary!$AA$5*D138/L138," ")</f>
        <v>3.4717873015873018E-7</v>
      </c>
      <c r="N138" s="18"/>
      <c r="O138" s="175" t="str">
        <f>IFERROR(Summary!$AC$5*D138/N138," ")</f>
        <v xml:space="preserve"> </v>
      </c>
      <c r="P138" s="9">
        <v>0.63</v>
      </c>
      <c r="Q138" s="175">
        <f>IFERROR(Summary!$AC$5*D138/P138," ")</f>
        <v>1.6136476190476193E-5</v>
      </c>
      <c r="R138" s="25">
        <v>0.6</v>
      </c>
      <c r="S138" s="175">
        <f>IFERROR(Summary!$AE$5*E138/R138," ")</f>
        <v>1.1675333333333336E-4</v>
      </c>
      <c r="T138" s="30" t="s">
        <v>711</v>
      </c>
    </row>
    <row r="139" spans="1:20" ht="16.95" customHeight="1" x14ac:dyDescent="0.25">
      <c r="A139" s="2" t="s">
        <v>272</v>
      </c>
      <c r="B139" s="2" t="s">
        <v>273</v>
      </c>
      <c r="C139" s="18"/>
      <c r="D139" s="56" t="str">
        <f>IFERROR(VLOOKUP($A139,'Emissions - TEU-1A'!$A$6:$H$58,5,0), " ")</f>
        <v xml:space="preserve"> </v>
      </c>
      <c r="E139" s="56" t="str">
        <f>IFERROR(VLOOKUP($A139,'Emissions - TEU-1A'!$A$6:$H$58,8,0), " ")</f>
        <v xml:space="preserve"> </v>
      </c>
      <c r="F139" s="18"/>
      <c r="G139" s="175" t="str">
        <f>IFERROR(Summary!$Y$5*D139/F139," ")</f>
        <v xml:space="preserve"> </v>
      </c>
      <c r="H139" s="8">
        <v>4000</v>
      </c>
      <c r="I139" s="175" t="str">
        <f>IFERROR(Summary!$Y$5*D139/H139," ")</f>
        <v xml:space="preserve"> </v>
      </c>
      <c r="J139" s="18"/>
      <c r="K139" s="175" t="str">
        <f>IFERROR(Summary!$AA$5*D139/J139," ")</f>
        <v xml:space="preserve"> </v>
      </c>
      <c r="L139" s="8">
        <v>18000</v>
      </c>
      <c r="M139" s="175" t="str">
        <f>IFERROR(Summary!$AA$5*D139/L139," ")</f>
        <v xml:space="preserve"> </v>
      </c>
      <c r="N139" s="18"/>
      <c r="O139" s="175" t="str">
        <f>IFERROR(Summary!$AC$5*D139/N139," ")</f>
        <v xml:space="preserve"> </v>
      </c>
      <c r="P139" s="8">
        <v>18000</v>
      </c>
      <c r="Q139" s="175" t="str">
        <f>IFERROR(Summary!$AC$5*D139/P139," ")</f>
        <v xml:space="preserve"> </v>
      </c>
      <c r="R139" s="23">
        <v>28000</v>
      </c>
      <c r="S139" s="175" t="str">
        <f>IFERROR(Summary!$AE$5*E139/R139," ")</f>
        <v xml:space="preserve"> </v>
      </c>
      <c r="T139" s="30" t="s">
        <v>711</v>
      </c>
    </row>
    <row r="140" spans="1:20" ht="29.25" customHeight="1" x14ac:dyDescent="0.25">
      <c r="A140" s="2" t="s">
        <v>274</v>
      </c>
      <c r="B140" s="1" t="s">
        <v>275</v>
      </c>
      <c r="C140" s="18"/>
      <c r="D140" s="56" t="str">
        <f>IFERROR(VLOOKUP($A140,'Emissions - TEU-1A'!$A$6:$H$58,5,0), " ")</f>
        <v xml:space="preserve"> </v>
      </c>
      <c r="E140" s="56" t="str">
        <f>IFERROR(VLOOKUP($A140,'Emissions - TEU-1A'!$A$6:$H$58,8,0), " ")</f>
        <v xml:space="preserve"> </v>
      </c>
      <c r="F140" s="3">
        <v>2.3E-3</v>
      </c>
      <c r="G140" s="175" t="str">
        <f>IFERROR(Summary!$Y$5*D140/F140," ")</f>
        <v xml:space="preserve"> </v>
      </c>
      <c r="H140" s="18"/>
      <c r="I140" s="175" t="str">
        <f>IFERROR(Summary!$Y$5*D140/H140," ")</f>
        <v xml:space="preserve"> </v>
      </c>
      <c r="J140" s="4">
        <v>0.06</v>
      </c>
      <c r="K140" s="175" t="str">
        <f>IFERROR(Summary!$AA$5*D140/J140," ")</f>
        <v xml:space="preserve"> </v>
      </c>
      <c r="L140" s="18"/>
      <c r="M140" s="175" t="str">
        <f>IFERROR(Summary!$AA$5*D140/L140," ")</f>
        <v xml:space="preserve"> </v>
      </c>
      <c r="N140" s="4">
        <v>2.8000000000000001E-2</v>
      </c>
      <c r="O140" s="175" t="str">
        <f>IFERROR(Summary!$AC$5*D140/N140," ")</f>
        <v xml:space="preserve"> </v>
      </c>
      <c r="P140" s="18"/>
      <c r="Q140" s="175" t="str">
        <f>IFERROR(Summary!$AC$5*D140/P140," ")</f>
        <v xml:space="preserve"> </v>
      </c>
      <c r="R140" s="22"/>
      <c r="S140" s="175" t="str">
        <f>IFERROR(Summary!$AE$5*E140/R140," ")</f>
        <v xml:space="preserve"> </v>
      </c>
      <c r="T140" s="30" t="s">
        <v>712</v>
      </c>
    </row>
    <row r="141" spans="1:20" ht="29.25" customHeight="1" x14ac:dyDescent="0.25">
      <c r="A141" s="2" t="s">
        <v>276</v>
      </c>
      <c r="B141" s="2" t="s">
        <v>277</v>
      </c>
      <c r="C141" s="18"/>
      <c r="D141" s="56" t="str">
        <f>IFERROR(VLOOKUP($A141,'Emissions - TEU-1A'!$A$6:$H$58,5,0), " ")</f>
        <v xml:space="preserve"> </v>
      </c>
      <c r="E141" s="56" t="str">
        <f>IFERROR(VLOOKUP($A141,'Emissions - TEU-1A'!$A$6:$H$58,8,0), " ")</f>
        <v xml:space="preserve"> </v>
      </c>
      <c r="F141" s="11">
        <v>2.9999999999999997E-4</v>
      </c>
      <c r="G141" s="175" t="str">
        <f>IFERROR(Summary!$Y$5*D141/F141," ")</f>
        <v xml:space="preserve"> </v>
      </c>
      <c r="H141" s="5">
        <v>20</v>
      </c>
      <c r="I141" s="175" t="str">
        <f>IFERROR(Summary!$Y$5*D141/H141," ")</f>
        <v xml:space="preserve"> </v>
      </c>
      <c r="J141" s="4">
        <v>2.3E-2</v>
      </c>
      <c r="K141" s="175" t="str">
        <f>IFERROR(Summary!$AA$5*D141/J141," ")</f>
        <v xml:space="preserve"> </v>
      </c>
      <c r="L141" s="5">
        <v>88</v>
      </c>
      <c r="M141" s="175" t="str">
        <f>IFERROR(Summary!$AA$5*D141/L141," ")</f>
        <v xml:space="preserve"> </v>
      </c>
      <c r="N141" s="4">
        <v>0.01</v>
      </c>
      <c r="O141" s="175" t="str">
        <f>IFERROR(Summary!$AC$5*D141/N141," ")</f>
        <v xml:space="preserve"> </v>
      </c>
      <c r="P141" s="5">
        <v>88</v>
      </c>
      <c r="Q141" s="175" t="str">
        <f>IFERROR(Summary!$AC$5*D141/P141," ")</f>
        <v xml:space="preserve"> </v>
      </c>
      <c r="R141" s="22"/>
      <c r="S141" s="175" t="str">
        <f>IFERROR(Summary!$AE$5*E141/R141," ")</f>
        <v xml:space="preserve"> </v>
      </c>
      <c r="T141" s="30" t="s">
        <v>713</v>
      </c>
    </row>
    <row r="142" spans="1:20" ht="29.25" customHeight="1" x14ac:dyDescent="0.25">
      <c r="A142" s="2" t="s">
        <v>278</v>
      </c>
      <c r="B142" s="2" t="s">
        <v>279</v>
      </c>
      <c r="C142" s="18"/>
      <c r="D142" s="56" t="str">
        <f>IFERROR(VLOOKUP($A142,'Emissions - TEU-1A'!$A$6:$H$58,5,0), " ")</f>
        <v xml:space="preserve"> </v>
      </c>
      <c r="E142" s="56" t="str">
        <f>IFERROR(VLOOKUP($A142,'Emissions - TEU-1A'!$A$6:$H$58,8,0), " ")</f>
        <v xml:space="preserve"> </v>
      </c>
      <c r="F142" s="18"/>
      <c r="G142" s="175" t="str">
        <f>IFERROR(Summary!$Y$5*D142/F142," ")</f>
        <v xml:space="preserve"> </v>
      </c>
      <c r="H142" s="4">
        <v>0.08</v>
      </c>
      <c r="I142" s="175" t="str">
        <f>IFERROR(Summary!$Y$5*D142/H142," ")</f>
        <v xml:space="preserve"> </v>
      </c>
      <c r="J142" s="18"/>
      <c r="K142" s="175" t="str">
        <f>IFERROR(Summary!$AA$5*D142/J142," ")</f>
        <v xml:space="preserve"> </v>
      </c>
      <c r="L142" s="9">
        <v>0.35</v>
      </c>
      <c r="M142" s="175" t="str">
        <f>IFERROR(Summary!$AA$5*D142/L142," ")</f>
        <v xml:space="preserve"> </v>
      </c>
      <c r="N142" s="18"/>
      <c r="O142" s="175" t="str">
        <f>IFERROR(Summary!$AC$5*D142/N142," ")</f>
        <v xml:space="preserve"> </v>
      </c>
      <c r="P142" s="9">
        <v>0.35</v>
      </c>
      <c r="Q142" s="175" t="str">
        <f>IFERROR(Summary!$AC$5*D142/P142," ")</f>
        <v xml:space="preserve"> </v>
      </c>
      <c r="R142" s="21">
        <v>12</v>
      </c>
      <c r="S142" s="175" t="str">
        <f>IFERROR(Summary!$AE$5*E142/R142," ")</f>
        <v xml:space="preserve"> </v>
      </c>
      <c r="T142" s="30" t="s">
        <v>711</v>
      </c>
    </row>
    <row r="143" spans="1:20" ht="29.25" customHeight="1" x14ac:dyDescent="0.25">
      <c r="A143" s="2" t="s">
        <v>280</v>
      </c>
      <c r="B143" s="2" t="s">
        <v>281</v>
      </c>
      <c r="C143" s="18"/>
      <c r="D143" s="56" t="str">
        <f>IFERROR(VLOOKUP($A143,'Emissions - TEU-1A'!$A$6:$H$58,5,0), " ")</f>
        <v xml:space="preserve"> </v>
      </c>
      <c r="E143" s="56" t="str">
        <f>IFERROR(VLOOKUP($A143,'Emissions - TEU-1A'!$A$6:$H$58,8,0), " ")</f>
        <v xml:space="preserve"> </v>
      </c>
      <c r="F143" s="18"/>
      <c r="G143" s="175" t="str">
        <f>IFERROR(Summary!$Y$5*D143/F143," ")</f>
        <v xml:space="preserve"> </v>
      </c>
      <c r="H143" s="8">
        <v>3000</v>
      </c>
      <c r="I143" s="175" t="str">
        <f>IFERROR(Summary!$Y$5*D143/H143," ")</f>
        <v xml:space="preserve"> </v>
      </c>
      <c r="J143" s="18"/>
      <c r="K143" s="175" t="str">
        <f>IFERROR(Summary!$AA$5*D143/J143," ")</f>
        <v xml:space="preserve"> </v>
      </c>
      <c r="L143" s="8">
        <v>13000</v>
      </c>
      <c r="M143" s="175" t="str">
        <f>IFERROR(Summary!$AA$5*D143/L143," ")</f>
        <v xml:space="preserve"> </v>
      </c>
      <c r="N143" s="18"/>
      <c r="O143" s="175" t="str">
        <f>IFERROR(Summary!$AC$5*D143/N143," ")</f>
        <v xml:space="preserve"> </v>
      </c>
      <c r="P143" s="8">
        <v>13000</v>
      </c>
      <c r="Q143" s="175" t="str">
        <f>IFERROR(Summary!$AC$5*D143/P143," ")</f>
        <v xml:space="preserve"> </v>
      </c>
      <c r="R143" s="22"/>
      <c r="S143" s="175" t="str">
        <f>IFERROR(Summary!$AE$5*E143/R143," ")</f>
        <v xml:space="preserve"> </v>
      </c>
      <c r="T143" s="30" t="s">
        <v>711</v>
      </c>
    </row>
    <row r="144" spans="1:20" ht="16.95" customHeight="1" x14ac:dyDescent="0.25">
      <c r="A144" s="2" t="s">
        <v>282</v>
      </c>
      <c r="B144" s="2" t="s">
        <v>283</v>
      </c>
      <c r="C144" s="18"/>
      <c r="D144" s="56" t="str">
        <f>IFERROR(VLOOKUP($A144,'Emissions - TEU-1A'!$A$6:$H$58,5,0), " ")</f>
        <v xml:space="preserve"> </v>
      </c>
      <c r="E144" s="56" t="str">
        <f>IFERROR(VLOOKUP($A144,'Emissions - TEU-1A'!$A$6:$H$58,8,0), " ")</f>
        <v xml:space="preserve"> </v>
      </c>
      <c r="F144" s="18"/>
      <c r="G144" s="175" t="str">
        <f>IFERROR(Summary!$Y$5*D144/F144," ")</f>
        <v xml:space="preserve"> </v>
      </c>
      <c r="H144" s="7">
        <v>1</v>
      </c>
      <c r="I144" s="175" t="str">
        <f>IFERROR(Summary!$Y$5*D144/H144," ")</f>
        <v xml:space="preserve"> </v>
      </c>
      <c r="J144" s="18"/>
      <c r="K144" s="175" t="str">
        <f>IFERROR(Summary!$AA$5*D144/J144," ")</f>
        <v xml:space="preserve"> </v>
      </c>
      <c r="L144" s="7">
        <v>4.4000000000000004</v>
      </c>
      <c r="M144" s="175" t="str">
        <f>IFERROR(Summary!$AA$5*D144/L144," ")</f>
        <v xml:space="preserve"> </v>
      </c>
      <c r="N144" s="18"/>
      <c r="O144" s="175" t="str">
        <f>IFERROR(Summary!$AC$5*D144/N144," ")</f>
        <v xml:space="preserve"> </v>
      </c>
      <c r="P144" s="7">
        <v>4.4000000000000004</v>
      </c>
      <c r="Q144" s="175" t="str">
        <f>IFERROR(Summary!$AC$5*D144/P144," ")</f>
        <v xml:space="preserve"> </v>
      </c>
      <c r="R144" s="22"/>
      <c r="S144" s="175" t="str">
        <f>IFERROR(Summary!$AE$5*E144/R144," ")</f>
        <v xml:space="preserve"> </v>
      </c>
      <c r="T144" s="30" t="s">
        <v>711</v>
      </c>
    </row>
    <row r="145" spans="1:20" ht="16.8" customHeight="1" x14ac:dyDescent="0.25">
      <c r="A145" s="2" t="s">
        <v>284</v>
      </c>
      <c r="B145" s="2" t="s">
        <v>285</v>
      </c>
      <c r="C145" s="18"/>
      <c r="D145" s="56" t="str">
        <f>IFERROR(VLOOKUP($A145,'Emissions - TEU-1A'!$A$6:$H$58,5,0), " ")</f>
        <v xml:space="preserve"> </v>
      </c>
      <c r="E145" s="56" t="str">
        <f>IFERROR(VLOOKUP($A145,'Emissions - TEU-1A'!$A$6:$H$58,8,0), " ")</f>
        <v xml:space="preserve"> </v>
      </c>
      <c r="F145" s="18"/>
      <c r="G145" s="175" t="str">
        <f>IFERROR(Summary!$Y$5*D145/F145," ")</f>
        <v xml:space="preserve"> </v>
      </c>
      <c r="H145" s="5">
        <v>700</v>
      </c>
      <c r="I145" s="175" t="str">
        <f>IFERROR(Summary!$Y$5*D145/H145," ")</f>
        <v xml:space="preserve"> </v>
      </c>
      <c r="J145" s="18"/>
      <c r="K145" s="175" t="str">
        <f>IFERROR(Summary!$AA$5*D145/J145," ")</f>
        <v xml:space="preserve"> </v>
      </c>
      <c r="L145" s="8">
        <v>3100</v>
      </c>
      <c r="M145" s="175" t="str">
        <f>IFERROR(Summary!$AA$5*D145/L145," ")</f>
        <v xml:space="preserve"> </v>
      </c>
      <c r="N145" s="18"/>
      <c r="O145" s="175" t="str">
        <f>IFERROR(Summary!$AC$5*D145/N145," ")</f>
        <v xml:space="preserve"> </v>
      </c>
      <c r="P145" s="8">
        <v>3100</v>
      </c>
      <c r="Q145" s="175" t="str">
        <f>IFERROR(Summary!$AC$5*D145/P145," ")</f>
        <v xml:space="preserve"> </v>
      </c>
      <c r="R145" s="22"/>
      <c r="S145" s="175" t="str">
        <f>IFERROR(Summary!$AE$5*E145/R145," ")</f>
        <v xml:space="preserve"> </v>
      </c>
      <c r="T145" s="30" t="s">
        <v>713</v>
      </c>
    </row>
    <row r="146" spans="1:20" ht="16.8" customHeight="1" x14ac:dyDescent="0.25">
      <c r="A146" s="2" t="s">
        <v>286</v>
      </c>
      <c r="B146" s="1" t="s">
        <v>287</v>
      </c>
      <c r="C146" s="18"/>
      <c r="D146" s="56" t="str">
        <f>IFERROR(VLOOKUP($A146,'Emissions - TEU-1A'!$A$6:$H$58,5,0), " ")</f>
        <v xml:space="preserve"> </v>
      </c>
      <c r="E146" s="56" t="str">
        <f>IFERROR(VLOOKUP($A146,'Emissions - TEU-1A'!$A$6:$H$58,8,0), " ")</f>
        <v xml:space="preserve"> </v>
      </c>
      <c r="F146" s="7">
        <v>3.8</v>
      </c>
      <c r="G146" s="175" t="str">
        <f>IFERROR(Summary!$Y$5*D146/F146," ")</f>
        <v xml:space="preserve"> </v>
      </c>
      <c r="H146" s="8">
        <v>8000</v>
      </c>
      <c r="I146" s="175" t="str">
        <f>IFERROR(Summary!$Y$5*D146/H146," ")</f>
        <v xml:space="preserve"> </v>
      </c>
      <c r="J146" s="5">
        <v>100</v>
      </c>
      <c r="K146" s="175" t="str">
        <f>IFERROR(Summary!$AA$5*D146/J146," ")</f>
        <v xml:space="preserve"> </v>
      </c>
      <c r="L146" s="8">
        <v>35000</v>
      </c>
      <c r="M146" s="175" t="str">
        <f>IFERROR(Summary!$AA$5*D146/L146," ")</f>
        <v xml:space="preserve"> </v>
      </c>
      <c r="N146" s="5">
        <v>46</v>
      </c>
      <c r="O146" s="175" t="str">
        <f>IFERROR(Summary!$AC$5*D146/N146," ")</f>
        <v xml:space="preserve"> </v>
      </c>
      <c r="P146" s="8">
        <v>35000</v>
      </c>
      <c r="Q146" s="175" t="str">
        <f>IFERROR(Summary!$AC$5*D146/P146," ")</f>
        <v xml:space="preserve"> </v>
      </c>
      <c r="R146" s="23">
        <v>8000</v>
      </c>
      <c r="S146" s="175" t="str">
        <f>IFERROR(Summary!$AE$5*E146/R146," ")</f>
        <v xml:space="preserve"> </v>
      </c>
      <c r="T146" s="30" t="s">
        <v>711</v>
      </c>
    </row>
    <row r="147" spans="1:20" ht="16.95" customHeight="1" x14ac:dyDescent="0.25">
      <c r="A147" s="2" t="s">
        <v>288</v>
      </c>
      <c r="B147" s="2" t="s">
        <v>289</v>
      </c>
      <c r="C147" s="18"/>
      <c r="D147" s="56" t="str">
        <f>IFERROR(VLOOKUP($A147,'Emissions - TEU-1A'!$A$6:$H$58,5,0), " ")</f>
        <v xml:space="preserve"> </v>
      </c>
      <c r="E147" s="56" t="str">
        <f>IFERROR(VLOOKUP($A147,'Emissions - TEU-1A'!$A$6:$H$58,8,0), " ")</f>
        <v xml:space="preserve"> </v>
      </c>
      <c r="F147" s="3">
        <v>4.0000000000000001E-3</v>
      </c>
      <c r="G147" s="175" t="str">
        <f>IFERROR(Summary!$Y$5*D147/F147," ")</f>
        <v xml:space="preserve"> </v>
      </c>
      <c r="H147" s="18"/>
      <c r="I147" s="175" t="str">
        <f>IFERROR(Summary!$Y$5*D147/H147," ")</f>
        <v xml:space="preserve"> </v>
      </c>
      <c r="J147" s="9">
        <v>0.1</v>
      </c>
      <c r="K147" s="175" t="str">
        <f>IFERROR(Summary!$AA$5*D147/J147," ")</f>
        <v xml:space="preserve"> </v>
      </c>
      <c r="L147" s="18"/>
      <c r="M147" s="175" t="str">
        <f>IFERROR(Summary!$AA$5*D147/L147," ")</f>
        <v xml:space="preserve"> </v>
      </c>
      <c r="N147" s="4">
        <v>4.8000000000000001E-2</v>
      </c>
      <c r="O147" s="175" t="str">
        <f>IFERROR(Summary!$AC$5*D147/N147," ")</f>
        <v xml:space="preserve"> </v>
      </c>
      <c r="P147" s="18"/>
      <c r="Q147" s="175" t="str">
        <f>IFERROR(Summary!$AC$5*D147/P147," ")</f>
        <v xml:space="preserve"> </v>
      </c>
      <c r="R147" s="22"/>
      <c r="S147" s="175" t="str">
        <f>IFERROR(Summary!$AE$5*E147/R147," ")</f>
        <v xml:space="preserve"> </v>
      </c>
      <c r="T147" s="30" t="s">
        <v>712</v>
      </c>
    </row>
    <row r="148" spans="1:20" ht="16.8" customHeight="1" x14ac:dyDescent="0.25">
      <c r="A148" s="2" t="s">
        <v>290</v>
      </c>
      <c r="B148" s="2" t="s">
        <v>291</v>
      </c>
      <c r="C148" s="6" t="s">
        <v>65</v>
      </c>
      <c r="D148" s="56">
        <f>IFERROR(VLOOKUP($A148,'Emissions - TEU-1A'!$A$6:$H$58,5,0), " ")</f>
        <v>1.15778E-3</v>
      </c>
      <c r="E148" s="56">
        <f>IFERROR(VLOOKUP($A148,'Emissions - TEU-1A'!$A$6:$H$58,8,0), " ")</f>
        <v>3.1720000000000003E-6</v>
      </c>
      <c r="F148" s="4">
        <v>2.9000000000000001E-2</v>
      </c>
      <c r="G148" s="175">
        <f>IFERROR(Summary!$Y$5*D148/F148," ")</f>
        <v>2.8345648275862069E-6</v>
      </c>
      <c r="H148" s="7">
        <v>3.7</v>
      </c>
      <c r="I148" s="175">
        <f>IFERROR(Summary!$Y$5*D148/H148," ")</f>
        <v>2.2216859459459458E-8</v>
      </c>
      <c r="J148" s="9">
        <v>0.76</v>
      </c>
      <c r="K148" s="175">
        <f>IFERROR(Summary!$AA$5*D148/J148," ")</f>
        <v>1.0816102631578947E-7</v>
      </c>
      <c r="L148" s="5">
        <v>16</v>
      </c>
      <c r="M148" s="175">
        <f>IFERROR(Summary!$AA$5*D148/L148," ")</f>
        <v>5.1376487499999999E-9</v>
      </c>
      <c r="N148" s="9">
        <v>0.35</v>
      </c>
      <c r="O148" s="175">
        <f>IFERROR(Summary!$AC$5*D148/N148," ")</f>
        <v>1.091621142857143E-5</v>
      </c>
      <c r="P148" s="5">
        <v>16</v>
      </c>
      <c r="Q148" s="175">
        <f>IFERROR(Summary!$AC$5*D148/P148," ")</f>
        <v>2.3879212500000002E-7</v>
      </c>
      <c r="R148" s="21">
        <v>200</v>
      </c>
      <c r="S148" s="175">
        <f>IFERROR(Summary!$AE$5*E148/R148," ")</f>
        <v>1.3163800000000003E-7</v>
      </c>
      <c r="T148" s="30" t="s">
        <v>711</v>
      </c>
    </row>
    <row r="149" spans="1:20" ht="28.5" customHeight="1" x14ac:dyDescent="0.25">
      <c r="A149" s="1"/>
      <c r="B149" s="2" t="s">
        <v>292</v>
      </c>
      <c r="C149" s="6" t="s">
        <v>293</v>
      </c>
      <c r="D149" s="56" t="str">
        <f>IFERROR(VLOOKUP($A149,'Emissions - TEU-1A'!$A$6:$H$58,5,0), " ")</f>
        <v xml:space="preserve"> </v>
      </c>
      <c r="E149" s="56" t="str">
        <f>IFERROR(VLOOKUP($A149,'Emissions - TEU-1A'!$A$6:$H$58,8,0), " ")</f>
        <v xml:space="preserve"> </v>
      </c>
      <c r="F149" s="3">
        <v>3.8E-3</v>
      </c>
      <c r="G149" s="175" t="str">
        <f>IFERROR(Summary!$Y$5*D149/F149," ")</f>
        <v xml:space="preserve"> </v>
      </c>
      <c r="H149" s="4">
        <v>1.4E-2</v>
      </c>
      <c r="I149" s="175" t="str">
        <f>IFERROR(Summary!$Y$5*D149/H149," ")</f>
        <v xml:space="preserve"> </v>
      </c>
      <c r="J149" s="9">
        <v>0.1</v>
      </c>
      <c r="K149" s="175" t="str">
        <f>IFERROR(Summary!$AA$5*D149/J149," ")</f>
        <v xml:space="preserve"> </v>
      </c>
      <c r="L149" s="4">
        <v>6.2E-2</v>
      </c>
      <c r="M149" s="175" t="str">
        <f>IFERROR(Summary!$AA$5*D149/L149," ")</f>
        <v xml:space="preserve"> </v>
      </c>
      <c r="N149" s="4">
        <v>4.5999999999999999E-2</v>
      </c>
      <c r="O149" s="175" t="str">
        <f>IFERROR(Summary!$AC$5*D149/N149," ")</f>
        <v xml:space="preserve"> </v>
      </c>
      <c r="P149" s="4">
        <v>6.2E-2</v>
      </c>
      <c r="Q149" s="175" t="str">
        <f>IFERROR(Summary!$AC$5*D149/P149," ")</f>
        <v xml:space="preserve"> </v>
      </c>
      <c r="R149" s="25">
        <v>0.2</v>
      </c>
      <c r="S149" s="175" t="str">
        <f>IFERROR(Summary!$AE$5*E149/R149," ")</f>
        <v xml:space="preserve"> </v>
      </c>
      <c r="T149" s="30" t="s">
        <v>711</v>
      </c>
    </row>
    <row r="150" spans="1:20" ht="16.8" customHeight="1" x14ac:dyDescent="0.25">
      <c r="A150" s="1"/>
      <c r="B150" s="2" t="s">
        <v>294</v>
      </c>
      <c r="C150" s="6" t="s">
        <v>293</v>
      </c>
      <c r="D150" s="56" t="str">
        <f>IFERROR(VLOOKUP($A150,'Emissions - TEU-1A'!$A$6:$H$58,5,0), " ")</f>
        <v xml:space="preserve"> </v>
      </c>
      <c r="E150" s="56" t="str">
        <f>IFERROR(VLOOKUP($A150,'Emissions - TEU-1A'!$A$6:$H$58,8,0), " ")</f>
        <v xml:space="preserve"> </v>
      </c>
      <c r="F150" s="18"/>
      <c r="G150" s="175" t="str">
        <f>IFERROR(Summary!$Y$5*D150/F150," ")</f>
        <v xml:space="preserve"> </v>
      </c>
      <c r="H150" s="4">
        <v>1.4E-2</v>
      </c>
      <c r="I150" s="175" t="str">
        <f>IFERROR(Summary!$Y$5*D150/H150," ")</f>
        <v xml:space="preserve"> </v>
      </c>
      <c r="J150" s="18"/>
      <c r="K150" s="175" t="str">
        <f>IFERROR(Summary!$AA$5*D150/J150," ")</f>
        <v xml:space="preserve"> </v>
      </c>
      <c r="L150" s="4">
        <v>6.2E-2</v>
      </c>
      <c r="M150" s="175" t="str">
        <f>IFERROR(Summary!$AA$5*D150/L150," ")</f>
        <v xml:space="preserve"> </v>
      </c>
      <c r="N150" s="18"/>
      <c r="O150" s="175" t="str">
        <f>IFERROR(Summary!$AC$5*D150/N150," ")</f>
        <v xml:space="preserve"> </v>
      </c>
      <c r="P150" s="4">
        <v>6.2E-2</v>
      </c>
      <c r="Q150" s="175" t="str">
        <f>IFERROR(Summary!$AC$5*D150/P150," ")</f>
        <v xml:space="preserve"> </v>
      </c>
      <c r="R150" s="25">
        <v>0.2</v>
      </c>
      <c r="S150" s="175" t="str">
        <f>IFERROR(Summary!$AE$5*E150/R150," ")</f>
        <v xml:space="preserve"> </v>
      </c>
      <c r="T150" s="30" t="s">
        <v>711</v>
      </c>
    </row>
    <row r="151" spans="1:20" ht="16.95" customHeight="1" x14ac:dyDescent="0.25">
      <c r="A151" s="2" t="s">
        <v>295</v>
      </c>
      <c r="B151" s="2" t="s">
        <v>296</v>
      </c>
      <c r="C151" s="18"/>
      <c r="D151" s="56" t="str">
        <f>IFERROR(VLOOKUP($A151,'Emissions - TEU-1A'!$A$6:$H$58,5,0), " ")</f>
        <v xml:space="preserve"> </v>
      </c>
      <c r="E151" s="56" t="str">
        <f>IFERROR(VLOOKUP($A151,'Emissions - TEU-1A'!$A$6:$H$58,8,0), " ")</f>
        <v xml:space="preserve"> </v>
      </c>
      <c r="F151" s="18"/>
      <c r="G151" s="175" t="str">
        <f>IFERROR(Summary!$Y$5*D151/F151," ")</f>
        <v xml:space="preserve"> </v>
      </c>
      <c r="H151" s="18"/>
      <c r="I151" s="175" t="str">
        <f>IFERROR(Summary!$Y$5*D151/H151," ")</f>
        <v xml:space="preserve"> </v>
      </c>
      <c r="J151" s="18"/>
      <c r="K151" s="175" t="str">
        <f>IFERROR(Summary!$AA$5*D151/J151," ")</f>
        <v xml:space="preserve"> </v>
      </c>
      <c r="L151" s="18"/>
      <c r="M151" s="175" t="str">
        <f>IFERROR(Summary!$AA$5*D151/L151," ")</f>
        <v xml:space="preserve"> </v>
      </c>
      <c r="N151" s="18"/>
      <c r="O151" s="175" t="str">
        <f>IFERROR(Summary!$AC$5*D151/N151," ")</f>
        <v xml:space="preserve"> </v>
      </c>
      <c r="P151" s="18"/>
      <c r="Q151" s="175" t="str">
        <f>IFERROR(Summary!$AC$5*D151/P151," ")</f>
        <v xml:space="preserve"> </v>
      </c>
      <c r="R151" s="21">
        <v>86</v>
      </c>
      <c r="S151" s="175" t="str">
        <f>IFERROR(Summary!$AE$5*E151/R151," ")</f>
        <v xml:space="preserve"> </v>
      </c>
      <c r="T151" s="30" t="s">
        <v>713</v>
      </c>
    </row>
    <row r="152" spans="1:20" ht="16.8" customHeight="1" x14ac:dyDescent="0.25">
      <c r="A152" s="2" t="s">
        <v>297</v>
      </c>
      <c r="B152" s="2" t="s">
        <v>298</v>
      </c>
      <c r="C152" s="18"/>
      <c r="D152" s="56" t="str">
        <f>IFERROR(VLOOKUP($A152,'Emissions - TEU-1A'!$A$6:$H$58,5,0), " ")</f>
        <v xml:space="preserve"> </v>
      </c>
      <c r="E152" s="56" t="str">
        <f>IFERROR(VLOOKUP($A152,'Emissions - TEU-1A'!$A$6:$H$58,8,0), " ")</f>
        <v xml:space="preserve"> </v>
      </c>
      <c r="F152" s="4">
        <v>2.5000000000000001E-2</v>
      </c>
      <c r="G152" s="175" t="str">
        <f>IFERROR(Summary!$Y$5*D152/F152," ")</f>
        <v xml:space="preserve"> </v>
      </c>
      <c r="H152" s="7">
        <v>9</v>
      </c>
      <c r="I152" s="175" t="str">
        <f>IFERROR(Summary!$Y$5*D152/H152," ")</f>
        <v xml:space="preserve"> </v>
      </c>
      <c r="J152" s="9">
        <v>0.65</v>
      </c>
      <c r="K152" s="175" t="str">
        <f>IFERROR(Summary!$AA$5*D152/J152," ")</f>
        <v xml:space="preserve"> </v>
      </c>
      <c r="L152" s="5">
        <v>40</v>
      </c>
      <c r="M152" s="175" t="str">
        <f>IFERROR(Summary!$AA$5*D152/L152," ")</f>
        <v xml:space="preserve"> </v>
      </c>
      <c r="N152" s="9">
        <v>0.3</v>
      </c>
      <c r="O152" s="175" t="str">
        <f>IFERROR(Summary!$AC$5*D152/N152," ")</f>
        <v xml:space="preserve"> </v>
      </c>
      <c r="P152" s="5">
        <v>40</v>
      </c>
      <c r="Q152" s="175" t="str">
        <f>IFERROR(Summary!$AC$5*D152/P152," ")</f>
        <v xml:space="preserve"> </v>
      </c>
      <c r="R152" s="22"/>
      <c r="S152" s="175" t="str">
        <f>IFERROR(Summary!$AE$5*E152/R152," ")</f>
        <v xml:space="preserve"> </v>
      </c>
      <c r="T152" s="30" t="s">
        <v>711</v>
      </c>
    </row>
    <row r="153" spans="1:20" ht="16.95" customHeight="1" x14ac:dyDescent="0.25">
      <c r="A153" s="2" t="s">
        <v>299</v>
      </c>
      <c r="B153" s="2" t="s">
        <v>300</v>
      </c>
      <c r="C153" s="18"/>
      <c r="D153" s="56" t="str">
        <f>IFERROR(VLOOKUP($A153,'Emissions - TEU-1A'!$A$6:$H$58,5,0), " ")</f>
        <v xml:space="preserve"> </v>
      </c>
      <c r="E153" s="56" t="str">
        <f>IFERROR(VLOOKUP($A153,'Emissions - TEU-1A'!$A$6:$H$58,8,0), " ")</f>
        <v xml:space="preserve"> </v>
      </c>
      <c r="F153" s="18"/>
      <c r="G153" s="175" t="str">
        <f>IFERROR(Summary!$Y$5*D153/F153," ")</f>
        <v xml:space="preserve"> </v>
      </c>
      <c r="H153" s="5">
        <v>20</v>
      </c>
      <c r="I153" s="175" t="str">
        <f>IFERROR(Summary!$Y$5*D153/H153," ")</f>
        <v xml:space="preserve"> </v>
      </c>
      <c r="J153" s="18"/>
      <c r="K153" s="175" t="str">
        <f>IFERROR(Summary!$AA$5*D153/J153," ")</f>
        <v xml:space="preserve"> </v>
      </c>
      <c r="L153" s="5">
        <v>88</v>
      </c>
      <c r="M153" s="175" t="str">
        <f>IFERROR(Summary!$AA$5*D153/L153," ")</f>
        <v xml:space="preserve"> </v>
      </c>
      <c r="N153" s="18"/>
      <c r="O153" s="175" t="str">
        <f>IFERROR(Summary!$AC$5*D153/N153," ")</f>
        <v xml:space="preserve"> </v>
      </c>
      <c r="P153" s="5">
        <v>88</v>
      </c>
      <c r="Q153" s="175" t="str">
        <f>IFERROR(Summary!$AC$5*D153/P153," ")</f>
        <v xml:space="preserve"> </v>
      </c>
      <c r="R153" s="22"/>
      <c r="S153" s="175" t="str">
        <f>IFERROR(Summary!$AE$5*E153/R153," ")</f>
        <v xml:space="preserve"> </v>
      </c>
      <c r="T153" s="30" t="s">
        <v>711</v>
      </c>
    </row>
    <row r="154" spans="1:20" ht="16.8" customHeight="1" x14ac:dyDescent="0.25">
      <c r="A154" s="2" t="s">
        <v>301</v>
      </c>
      <c r="B154" s="1" t="s">
        <v>302</v>
      </c>
      <c r="C154" s="18"/>
      <c r="D154" s="56" t="str">
        <f>IFERROR(VLOOKUP($A154,'Emissions - TEU-1A'!$A$6:$H$58,5,0), " ")</f>
        <v xml:space="preserve"> </v>
      </c>
      <c r="E154" s="56" t="str">
        <f>IFERROR(VLOOKUP($A154,'Emissions - TEU-1A'!$A$6:$H$58,8,0), " ")</f>
        <v xml:space="preserve"> </v>
      </c>
      <c r="F154" s="11">
        <v>3.2000000000000003E-4</v>
      </c>
      <c r="G154" s="175" t="str">
        <f>IFERROR(Summary!$Y$5*D154/F154," ")</f>
        <v xml:space="preserve"> </v>
      </c>
      <c r="H154" s="18"/>
      <c r="I154" s="175" t="str">
        <f>IFERROR(Summary!$Y$5*D154/H154," ")</f>
        <v xml:space="preserve"> </v>
      </c>
      <c r="J154" s="3">
        <v>8.3999999999999995E-3</v>
      </c>
      <c r="K154" s="175" t="str">
        <f>IFERROR(Summary!$AA$5*D154/J154," ")</f>
        <v xml:space="preserve"> </v>
      </c>
      <c r="L154" s="18"/>
      <c r="M154" s="175" t="str">
        <f>IFERROR(Summary!$AA$5*D154/L154," ")</f>
        <v xml:space="preserve"> </v>
      </c>
      <c r="N154" s="3">
        <v>3.8999999999999998E-3</v>
      </c>
      <c r="O154" s="175" t="str">
        <f>IFERROR(Summary!$AC$5*D154/N154," ")</f>
        <v xml:space="preserve"> </v>
      </c>
      <c r="P154" s="18"/>
      <c r="Q154" s="175" t="str">
        <f>IFERROR(Summary!$AC$5*D154/P154," ")</f>
        <v xml:space="preserve"> </v>
      </c>
      <c r="R154" s="22"/>
      <c r="S154" s="175" t="str">
        <f>IFERROR(Summary!$AE$5*E154/R154," ")</f>
        <v xml:space="preserve"> </v>
      </c>
      <c r="T154" s="30" t="s">
        <v>712</v>
      </c>
    </row>
    <row r="155" spans="1:20" ht="16.8" customHeight="1" x14ac:dyDescent="0.25">
      <c r="A155" s="2" t="s">
        <v>303</v>
      </c>
      <c r="B155" s="1" t="s">
        <v>304</v>
      </c>
      <c r="C155" s="6" t="s">
        <v>23</v>
      </c>
      <c r="D155" s="56" t="str">
        <f>IFERROR(VLOOKUP($A155,'Emissions - TEU-1A'!$A$6:$H$58,5,0), " ")</f>
        <v xml:space="preserve"> </v>
      </c>
      <c r="E155" s="56" t="str">
        <f>IFERROR(VLOOKUP($A155,'Emissions - TEU-1A'!$A$6:$H$58,8,0), " ")</f>
        <v xml:space="preserve"> </v>
      </c>
      <c r="F155" s="10">
        <v>5.8999999999999998E-5</v>
      </c>
      <c r="G155" s="175" t="str">
        <f>IFERROR(Summary!$Y$5*D155/F155," ")</f>
        <v xml:space="preserve"> </v>
      </c>
      <c r="H155" s="18"/>
      <c r="I155" s="175" t="str">
        <f>IFERROR(Summary!$Y$5*D155/H155," ")</f>
        <v xml:space="preserve"> </v>
      </c>
      <c r="J155" s="11">
        <v>6.2E-4</v>
      </c>
      <c r="K155" s="175" t="str">
        <f>IFERROR(Summary!$AA$5*D155/J155," ")</f>
        <v xml:space="preserve"> </v>
      </c>
      <c r="L155" s="18"/>
      <c r="M155" s="175" t="str">
        <f>IFERROR(Summary!$AA$5*D155/L155," ")</f>
        <v xml:space="preserve"> </v>
      </c>
      <c r="N155" s="3">
        <v>1.1999999999999999E-3</v>
      </c>
      <c r="O155" s="175" t="str">
        <f>IFERROR(Summary!$AC$5*D155/N155," ")</f>
        <v xml:space="preserve"> </v>
      </c>
      <c r="P155" s="18"/>
      <c r="Q155" s="175" t="str">
        <f>IFERROR(Summary!$AC$5*D155/P155," ")</f>
        <v xml:space="preserve"> </v>
      </c>
      <c r="R155" s="22"/>
      <c r="S155" s="175" t="str">
        <f>IFERROR(Summary!$AE$5*E155/R155," ")</f>
        <v xml:space="preserve"> </v>
      </c>
      <c r="T155" s="30" t="s">
        <v>712</v>
      </c>
    </row>
    <row r="156" spans="1:20" ht="16.95" customHeight="1" x14ac:dyDescent="0.25">
      <c r="A156" s="2" t="s">
        <v>305</v>
      </c>
      <c r="B156" s="1" t="s">
        <v>306</v>
      </c>
      <c r="C156" s="6" t="s">
        <v>23</v>
      </c>
      <c r="D156" s="56" t="str">
        <f>IFERROR(VLOOKUP($A156,'Emissions - TEU-1A'!$A$6:$H$58,5,0), " ")</f>
        <v xml:space="preserve"> </v>
      </c>
      <c r="E156" s="56" t="str">
        <f>IFERROR(VLOOKUP($A156,'Emissions - TEU-1A'!$A$6:$H$58,8,0), " ")</f>
        <v xml:space="preserve"> </v>
      </c>
      <c r="F156" s="11">
        <v>1.2999999999999999E-4</v>
      </c>
      <c r="G156" s="175" t="str">
        <f>IFERROR(Summary!$Y$5*D156/F156," ")</f>
        <v xml:space="preserve"> </v>
      </c>
      <c r="H156" s="18"/>
      <c r="I156" s="175" t="str">
        <f>IFERROR(Summary!$Y$5*D156/H156," ")</f>
        <v xml:space="preserve"> </v>
      </c>
      <c r="J156" s="3">
        <v>1.2999999999999999E-3</v>
      </c>
      <c r="K156" s="175" t="str">
        <f>IFERROR(Summary!$AA$5*D156/J156," ")</f>
        <v xml:space="preserve"> </v>
      </c>
      <c r="L156" s="18"/>
      <c r="M156" s="175" t="str">
        <f>IFERROR(Summary!$AA$5*D156/L156," ")</f>
        <v xml:space="preserve"> </v>
      </c>
      <c r="N156" s="3">
        <v>2.5999999999999999E-3</v>
      </c>
      <c r="O156" s="175" t="str">
        <f>IFERROR(Summary!$AC$5*D156/N156," ")</f>
        <v xml:space="preserve"> </v>
      </c>
      <c r="P156" s="18"/>
      <c r="Q156" s="175" t="str">
        <f>IFERROR(Summary!$AC$5*D156/P156," ")</f>
        <v xml:space="preserve"> </v>
      </c>
      <c r="R156" s="22"/>
      <c r="S156" s="175" t="str">
        <f>IFERROR(Summary!$AE$5*E156/R156," ")</f>
        <v xml:space="preserve"> </v>
      </c>
      <c r="T156" s="30" t="s">
        <v>712</v>
      </c>
    </row>
    <row r="157" spans="1:20" ht="16.8" customHeight="1" x14ac:dyDescent="0.25">
      <c r="A157" s="2" t="s">
        <v>307</v>
      </c>
      <c r="B157" s="1" t="s">
        <v>308</v>
      </c>
      <c r="C157" s="18"/>
      <c r="D157" s="56" t="str">
        <f>IFERROR(VLOOKUP($A157,'Emissions - TEU-1A'!$A$6:$H$58,5,0), " ")</f>
        <v xml:space="preserve"> </v>
      </c>
      <c r="E157" s="56" t="str">
        <f>IFERROR(VLOOKUP($A157,'Emissions - TEU-1A'!$A$6:$H$58,8,0), " ")</f>
        <v xml:space="preserve"> </v>
      </c>
      <c r="F157" s="9">
        <v>0.38</v>
      </c>
      <c r="G157" s="175" t="str">
        <f>IFERROR(Summary!$Y$5*D157/F157," ")</f>
        <v xml:space="preserve"> </v>
      </c>
      <c r="H157" s="18"/>
      <c r="I157" s="175" t="str">
        <f>IFERROR(Summary!$Y$5*D157/H157," ")</f>
        <v xml:space="preserve"> </v>
      </c>
      <c r="J157" s="5">
        <v>10</v>
      </c>
      <c r="K157" s="175" t="str">
        <f>IFERROR(Summary!$AA$5*D157/J157," ")</f>
        <v xml:space="preserve"> </v>
      </c>
      <c r="L157" s="18"/>
      <c r="M157" s="175" t="str">
        <f>IFERROR(Summary!$AA$5*D157/L157," ")</f>
        <v xml:space="preserve"> </v>
      </c>
      <c r="N157" s="7">
        <v>4.5999999999999996</v>
      </c>
      <c r="O157" s="175" t="str">
        <f>IFERROR(Summary!$AC$5*D157/N157," ")</f>
        <v xml:space="preserve"> </v>
      </c>
      <c r="P157" s="18"/>
      <c r="Q157" s="175" t="str">
        <f>IFERROR(Summary!$AC$5*D157/P157," ")</f>
        <v xml:space="preserve"> </v>
      </c>
      <c r="R157" s="22"/>
      <c r="S157" s="175" t="str">
        <f>IFERROR(Summary!$AE$5*E157/R157," ")</f>
        <v xml:space="preserve"> </v>
      </c>
      <c r="T157" s="30" t="s">
        <v>712</v>
      </c>
    </row>
    <row r="158" spans="1:20" ht="16.95" customHeight="1" x14ac:dyDescent="0.25">
      <c r="A158" s="2" t="s">
        <v>309</v>
      </c>
      <c r="B158" s="1" t="s">
        <v>310</v>
      </c>
      <c r="C158" s="18"/>
      <c r="D158" s="56" t="str">
        <f>IFERROR(VLOOKUP($A158,'Emissions - TEU-1A'!$A$6:$H$58,5,0), " ")</f>
        <v xml:space="preserve"> </v>
      </c>
      <c r="E158" s="56" t="str">
        <f>IFERROR(VLOOKUP($A158,'Emissions - TEU-1A'!$A$6:$H$58,8,0), " ")</f>
        <v xml:space="preserve"> </v>
      </c>
      <c r="F158" s="9">
        <v>0.16</v>
      </c>
      <c r="G158" s="175" t="str">
        <f>IFERROR(Summary!$Y$5*D158/F158," ")</f>
        <v xml:space="preserve"> </v>
      </c>
      <c r="H158" s="18"/>
      <c r="I158" s="175" t="str">
        <f>IFERROR(Summary!$Y$5*D158/H158," ")</f>
        <v xml:space="preserve"> </v>
      </c>
      <c r="J158" s="7">
        <v>4.0999999999999996</v>
      </c>
      <c r="K158" s="175" t="str">
        <f>IFERROR(Summary!$AA$5*D158/J158," ")</f>
        <v xml:space="preserve"> </v>
      </c>
      <c r="L158" s="18"/>
      <c r="M158" s="175" t="str">
        <f>IFERROR(Summary!$AA$5*D158/L158," ")</f>
        <v xml:space="preserve"> </v>
      </c>
      <c r="N158" s="7">
        <v>1.9</v>
      </c>
      <c r="O158" s="175" t="str">
        <f>IFERROR(Summary!$AC$5*D158/N158," ")</f>
        <v xml:space="preserve"> </v>
      </c>
      <c r="P158" s="18"/>
      <c r="Q158" s="175" t="str">
        <f>IFERROR(Summary!$AC$5*D158/P158," ")</f>
        <v xml:space="preserve"> </v>
      </c>
      <c r="R158" s="22"/>
      <c r="S158" s="175" t="str">
        <f>IFERROR(Summary!$AE$5*E158/R158," ")</f>
        <v xml:space="preserve"> </v>
      </c>
      <c r="T158" s="30" t="s">
        <v>712</v>
      </c>
    </row>
    <row r="159" spans="1:20" ht="16.8" customHeight="1" x14ac:dyDescent="0.25">
      <c r="A159" s="2" t="s">
        <v>311</v>
      </c>
      <c r="B159" s="1" t="s">
        <v>312</v>
      </c>
      <c r="C159" s="18"/>
      <c r="D159" s="56" t="str">
        <f>IFERROR(VLOOKUP($A159,'Emissions - TEU-1A'!$A$6:$H$58,5,0), " ")</f>
        <v xml:space="preserve"> </v>
      </c>
      <c r="E159" s="56" t="str">
        <f>IFERROR(VLOOKUP($A159,'Emissions - TEU-1A'!$A$6:$H$58,8,0), " ")</f>
        <v xml:space="preserve"> </v>
      </c>
      <c r="F159" s="11">
        <v>5.0000000000000001E-4</v>
      </c>
      <c r="G159" s="175" t="str">
        <f>IFERROR(Summary!$Y$5*D159/F159," ")</f>
        <v xml:space="preserve"> </v>
      </c>
      <c r="H159" s="18"/>
      <c r="I159" s="175" t="str">
        <f>IFERROR(Summary!$Y$5*D159/H159," ")</f>
        <v xml:space="preserve"> </v>
      </c>
      <c r="J159" s="4">
        <v>1.2999999999999999E-2</v>
      </c>
      <c r="K159" s="175" t="str">
        <f>IFERROR(Summary!$AA$5*D159/J159," ")</f>
        <v xml:space="preserve"> </v>
      </c>
      <c r="L159" s="18"/>
      <c r="M159" s="175" t="str">
        <f>IFERROR(Summary!$AA$5*D159/L159," ")</f>
        <v xml:space="preserve"> </v>
      </c>
      <c r="N159" s="3">
        <v>6.0000000000000001E-3</v>
      </c>
      <c r="O159" s="175" t="str">
        <f>IFERROR(Summary!$AC$5*D159/N159," ")</f>
        <v xml:space="preserve"> </v>
      </c>
      <c r="P159" s="18"/>
      <c r="Q159" s="175" t="str">
        <f>IFERROR(Summary!$AC$5*D159/P159," ")</f>
        <v xml:space="preserve"> </v>
      </c>
      <c r="R159" s="22"/>
      <c r="S159" s="175" t="str">
        <f>IFERROR(Summary!$AE$5*E159/R159," ")</f>
        <v xml:space="preserve"> </v>
      </c>
      <c r="T159" s="30" t="s">
        <v>712</v>
      </c>
    </row>
    <row r="160" spans="1:20" ht="29.25" customHeight="1" x14ac:dyDescent="0.25">
      <c r="A160" s="2" t="s">
        <v>313</v>
      </c>
      <c r="B160" s="1" t="s">
        <v>314</v>
      </c>
      <c r="C160" s="18"/>
      <c r="D160" s="56" t="str">
        <f>IFERROR(VLOOKUP($A160,'Emissions - TEU-1A'!$A$6:$H$58,5,0), " ")</f>
        <v xml:space="preserve"> </v>
      </c>
      <c r="E160" s="56" t="str">
        <f>IFERROR(VLOOKUP($A160,'Emissions - TEU-1A'!$A$6:$H$58,8,0), " ")</f>
        <v xml:space="preserve"> </v>
      </c>
      <c r="F160" s="11">
        <v>1.6000000000000001E-4</v>
      </c>
      <c r="G160" s="175" t="str">
        <f>IFERROR(Summary!$Y$5*D160/F160," ")</f>
        <v xml:space="preserve"> </v>
      </c>
      <c r="H160" s="18"/>
      <c r="I160" s="175" t="str">
        <f>IFERROR(Summary!$Y$5*D160/H160," ")</f>
        <v xml:space="preserve"> </v>
      </c>
      <c r="J160" s="3">
        <v>4.1000000000000003E-3</v>
      </c>
      <c r="K160" s="175" t="str">
        <f>IFERROR(Summary!$AA$5*D160/J160," ")</f>
        <v xml:space="preserve"> </v>
      </c>
      <c r="L160" s="18"/>
      <c r="M160" s="175" t="str">
        <f>IFERROR(Summary!$AA$5*D160/L160," ")</f>
        <v xml:space="preserve"> </v>
      </c>
      <c r="N160" s="3">
        <v>1.9E-3</v>
      </c>
      <c r="O160" s="175" t="str">
        <f>IFERROR(Summary!$AC$5*D160/N160," ")</f>
        <v xml:space="preserve"> </v>
      </c>
      <c r="P160" s="18"/>
      <c r="Q160" s="175" t="str">
        <f>IFERROR(Summary!$AC$5*D160/P160," ")</f>
        <v xml:space="preserve"> </v>
      </c>
      <c r="R160" s="22"/>
      <c r="S160" s="175" t="str">
        <f>IFERROR(Summary!$AE$5*E160/R160," ")</f>
        <v xml:space="preserve"> </v>
      </c>
      <c r="T160" s="30" t="s">
        <v>712</v>
      </c>
    </row>
    <row r="161" spans="1:20" ht="16.8" customHeight="1" x14ac:dyDescent="0.25">
      <c r="A161" s="2" t="s">
        <v>315</v>
      </c>
      <c r="B161" s="1" t="s">
        <v>316</v>
      </c>
      <c r="C161" s="18"/>
      <c r="D161" s="56" t="str">
        <f>IFERROR(VLOOKUP($A161,'Emissions - TEU-1A'!$A$6:$H$58,5,0), " ")</f>
        <v xml:space="preserve"> </v>
      </c>
      <c r="E161" s="56" t="str">
        <f>IFERROR(VLOOKUP($A161,'Emissions - TEU-1A'!$A$6:$H$58,8,0), " ")</f>
        <v xml:space="preserve"> </v>
      </c>
      <c r="F161" s="11">
        <v>5.2999999999999998E-4</v>
      </c>
      <c r="G161" s="175" t="str">
        <f>IFERROR(Summary!$Y$5*D161/F161," ")</f>
        <v xml:space="preserve"> </v>
      </c>
      <c r="H161" s="18"/>
      <c r="I161" s="175" t="str">
        <f>IFERROR(Summary!$Y$5*D161/H161," ")</f>
        <v xml:space="preserve"> </v>
      </c>
      <c r="J161" s="4">
        <v>1.4E-2</v>
      </c>
      <c r="K161" s="175" t="str">
        <f>IFERROR(Summary!$AA$5*D161/J161," ")</f>
        <v xml:space="preserve"> </v>
      </c>
      <c r="L161" s="18"/>
      <c r="M161" s="175" t="str">
        <f>IFERROR(Summary!$AA$5*D161/L161," ")</f>
        <v xml:space="preserve"> </v>
      </c>
      <c r="N161" s="3">
        <v>6.3E-3</v>
      </c>
      <c r="O161" s="175" t="str">
        <f>IFERROR(Summary!$AC$5*D161/N161," ")</f>
        <v xml:space="preserve"> </v>
      </c>
      <c r="P161" s="18"/>
      <c r="Q161" s="175" t="str">
        <f>IFERROR(Summary!$AC$5*D161/P161," ")</f>
        <v xml:space="preserve"> </v>
      </c>
      <c r="R161" s="22"/>
      <c r="S161" s="175" t="str">
        <f>IFERROR(Summary!$AE$5*E161/R161," ")</f>
        <v xml:space="preserve"> </v>
      </c>
      <c r="T161" s="30" t="s">
        <v>712</v>
      </c>
    </row>
    <row r="162" spans="1:20" ht="16.95" customHeight="1" x14ac:dyDescent="0.25">
      <c r="A162" s="2" t="s">
        <v>317</v>
      </c>
      <c r="B162" s="1" t="s">
        <v>318</v>
      </c>
      <c r="C162" s="18"/>
      <c r="D162" s="56" t="str">
        <f>IFERROR(VLOOKUP($A162,'Emissions - TEU-1A'!$A$6:$H$58,5,0), " ")</f>
        <v xml:space="preserve"> </v>
      </c>
      <c r="E162" s="56" t="str">
        <f>IFERROR(VLOOKUP($A162,'Emissions - TEU-1A'!$A$6:$H$58,8,0), " ")</f>
        <v xml:space="preserve"> </v>
      </c>
      <c r="F162" s="11">
        <v>3.6999999999999999E-4</v>
      </c>
      <c r="G162" s="175" t="str">
        <f>IFERROR(Summary!$Y$5*D162/F162," ")</f>
        <v xml:space="preserve"> </v>
      </c>
      <c r="H162" s="18"/>
      <c r="I162" s="175" t="str">
        <f>IFERROR(Summary!$Y$5*D162/H162," ")</f>
        <v xml:space="preserve"> </v>
      </c>
      <c r="J162" s="3">
        <v>9.5999999999999992E-3</v>
      </c>
      <c r="K162" s="175" t="str">
        <f>IFERROR(Summary!$AA$5*D162/J162," ")</f>
        <v xml:space="preserve"> </v>
      </c>
      <c r="L162" s="18"/>
      <c r="M162" s="175" t="str">
        <f>IFERROR(Summary!$AA$5*D162/L162," ")</f>
        <v xml:space="preserve"> </v>
      </c>
      <c r="N162" s="3">
        <v>4.4000000000000003E-3</v>
      </c>
      <c r="O162" s="175" t="str">
        <f>IFERROR(Summary!$AC$5*D162/N162," ")</f>
        <v xml:space="preserve"> </v>
      </c>
      <c r="P162" s="18"/>
      <c r="Q162" s="175" t="str">
        <f>IFERROR(Summary!$AC$5*D162/P162," ")</f>
        <v xml:space="preserve"> </v>
      </c>
      <c r="R162" s="22"/>
      <c r="S162" s="175" t="str">
        <f>IFERROR(Summary!$AE$5*E162/R162," ")</f>
        <v xml:space="preserve"> </v>
      </c>
      <c r="T162" s="30" t="s">
        <v>712</v>
      </c>
    </row>
    <row r="163" spans="1:20" ht="16.8" customHeight="1" x14ac:dyDescent="0.25">
      <c r="A163" s="2" t="s">
        <v>319</v>
      </c>
      <c r="B163" s="1" t="s">
        <v>320</v>
      </c>
      <c r="C163" s="18"/>
      <c r="D163" s="56" t="str">
        <f>IFERROR(VLOOKUP($A163,'Emissions - TEU-1A'!$A$6:$H$58,5,0), " ")</f>
        <v xml:space="preserve"> </v>
      </c>
      <c r="E163" s="56" t="str">
        <f>IFERROR(VLOOKUP($A163,'Emissions - TEU-1A'!$A$6:$H$58,8,0), " ")</f>
        <v xml:space="preserve"> </v>
      </c>
      <c r="F163" s="3">
        <v>1.6999999999999999E-3</v>
      </c>
      <c r="G163" s="175" t="str">
        <f>IFERROR(Summary!$Y$5*D163/F163," ")</f>
        <v xml:space="preserve"> </v>
      </c>
      <c r="H163" s="18"/>
      <c r="I163" s="175" t="str">
        <f>IFERROR(Summary!$Y$5*D163/H163," ")</f>
        <v xml:space="preserve"> </v>
      </c>
      <c r="J163" s="4">
        <v>4.2999999999999997E-2</v>
      </c>
      <c r="K163" s="175" t="str">
        <f>IFERROR(Summary!$AA$5*D163/J163," ")</f>
        <v xml:space="preserve"> </v>
      </c>
      <c r="L163" s="18"/>
      <c r="M163" s="175" t="str">
        <f>IFERROR(Summary!$AA$5*D163/L163," ")</f>
        <v xml:space="preserve"> </v>
      </c>
      <c r="N163" s="4">
        <v>0.02</v>
      </c>
      <c r="O163" s="175" t="str">
        <f>IFERROR(Summary!$AC$5*D163/N163," ")</f>
        <v xml:space="preserve"> </v>
      </c>
      <c r="P163" s="18"/>
      <c r="Q163" s="175" t="str">
        <f>IFERROR(Summary!$AC$5*D163/P163," ")</f>
        <v xml:space="preserve"> </v>
      </c>
      <c r="R163" s="22"/>
      <c r="S163" s="175" t="str">
        <f>IFERROR(Summary!$AE$5*E163/R163," ")</f>
        <v xml:space="preserve"> </v>
      </c>
      <c r="T163" s="30" t="s">
        <v>712</v>
      </c>
    </row>
    <row r="164" spans="1:20" ht="29.25" customHeight="1" x14ac:dyDescent="0.25">
      <c r="A164" s="2" t="s">
        <v>321</v>
      </c>
      <c r="B164" s="2" t="s">
        <v>322</v>
      </c>
      <c r="C164" s="18"/>
      <c r="D164" s="56" t="str">
        <f>IFERROR(VLOOKUP($A164,'Emissions - TEU-1A'!$A$6:$H$58,5,0), " ")</f>
        <v xml:space="preserve"> </v>
      </c>
      <c r="E164" s="56" t="str">
        <f>IFERROR(VLOOKUP($A164,'Emissions - TEU-1A'!$A$6:$H$58,8,0), " ")</f>
        <v xml:space="preserve"> </v>
      </c>
      <c r="F164" s="18"/>
      <c r="G164" s="175" t="str">
        <f>IFERROR(Summary!$Y$5*D164/F164," ")</f>
        <v xml:space="preserve"> </v>
      </c>
      <c r="H164" s="18"/>
      <c r="I164" s="175" t="str">
        <f>IFERROR(Summary!$Y$5*D164/H164," ")</f>
        <v xml:space="preserve"> </v>
      </c>
      <c r="J164" s="18"/>
      <c r="K164" s="175" t="str">
        <f>IFERROR(Summary!$AA$5*D164/J164," ")</f>
        <v xml:space="preserve"> </v>
      </c>
      <c r="L164" s="18"/>
      <c r="M164" s="175" t="str">
        <f>IFERROR(Summary!$AA$5*D164/L164," ")</f>
        <v xml:space="preserve"> </v>
      </c>
      <c r="N164" s="18"/>
      <c r="O164" s="175" t="str">
        <f>IFERROR(Summary!$AC$5*D164/N164," ")</f>
        <v xml:space="preserve"> </v>
      </c>
      <c r="P164" s="18"/>
      <c r="Q164" s="175" t="str">
        <f>IFERROR(Summary!$AC$5*D164/P164," ")</f>
        <v xml:space="preserve"> </v>
      </c>
      <c r="R164" s="21">
        <v>120</v>
      </c>
      <c r="S164" s="175" t="str">
        <f>IFERROR(Summary!$AE$5*E164/R164," ")</f>
        <v xml:space="preserve"> </v>
      </c>
      <c r="T164" s="30" t="s">
        <v>711</v>
      </c>
    </row>
    <row r="165" spans="1:20" ht="16.8" customHeight="1" x14ac:dyDescent="0.25">
      <c r="A165" s="2" t="s">
        <v>323</v>
      </c>
      <c r="B165" s="2" t="s">
        <v>324</v>
      </c>
      <c r="C165" s="18"/>
      <c r="D165" s="56" t="str">
        <f>IFERROR(VLOOKUP($A165,'Emissions - TEU-1A'!$A$6:$H$58,5,0), " ")</f>
        <v xml:space="preserve"> </v>
      </c>
      <c r="E165" s="56" t="str">
        <f>IFERROR(VLOOKUP($A165,'Emissions - TEU-1A'!$A$6:$H$58,8,0), " ")</f>
        <v xml:space="preserve"> </v>
      </c>
      <c r="F165" s="18"/>
      <c r="G165" s="175" t="str">
        <f>IFERROR(Summary!$Y$5*D165/F165," ")</f>
        <v xml:space="preserve"> </v>
      </c>
      <c r="H165" s="18"/>
      <c r="I165" s="175" t="str">
        <f>IFERROR(Summary!$Y$5*D165/H165," ")</f>
        <v xml:space="preserve"> </v>
      </c>
      <c r="J165" s="18"/>
      <c r="K165" s="175" t="str">
        <f>IFERROR(Summary!$AA$5*D165/J165," ")</f>
        <v xml:space="preserve"> </v>
      </c>
      <c r="L165" s="18"/>
      <c r="M165" s="175" t="str">
        <f>IFERROR(Summary!$AA$5*D165/L165," ")</f>
        <v xml:space="preserve"> </v>
      </c>
      <c r="N165" s="18"/>
      <c r="O165" s="175" t="str">
        <f>IFERROR(Summary!$AC$5*D165/N165," ")</f>
        <v xml:space="preserve"> </v>
      </c>
      <c r="P165" s="18"/>
      <c r="Q165" s="175" t="str">
        <f>IFERROR(Summary!$AC$5*D165/P165," ")</f>
        <v xml:space="preserve"> </v>
      </c>
      <c r="R165" s="26">
        <v>0.02</v>
      </c>
      <c r="S165" s="175" t="str">
        <f>IFERROR(Summary!$AE$5*E165/R165," ")</f>
        <v xml:space="preserve"> </v>
      </c>
      <c r="T165" s="30" t="s">
        <v>711</v>
      </c>
    </row>
    <row r="166" spans="1:20" ht="16.8" customHeight="1" x14ac:dyDescent="0.25">
      <c r="A166" s="2" t="s">
        <v>325</v>
      </c>
      <c r="B166" s="2" t="s">
        <v>326</v>
      </c>
      <c r="C166" s="18"/>
      <c r="D166" s="56" t="str">
        <f>IFERROR(VLOOKUP($A166,'Emissions - TEU-1A'!$A$6:$H$58,5,0), " ")</f>
        <v xml:space="preserve"> </v>
      </c>
      <c r="E166" s="56" t="str">
        <f>IFERROR(VLOOKUP($A166,'Emissions - TEU-1A'!$A$6:$H$58,8,0), " ")</f>
        <v xml:space="preserve"> </v>
      </c>
      <c r="F166" s="9">
        <v>0.2</v>
      </c>
      <c r="G166" s="175" t="str">
        <f>IFERROR(Summary!$Y$5*D166/F166," ")</f>
        <v xml:space="preserve"> </v>
      </c>
      <c r="H166" s="18"/>
      <c r="I166" s="175" t="str">
        <f>IFERROR(Summary!$Y$5*D166/H166," ")</f>
        <v xml:space="preserve"> </v>
      </c>
      <c r="J166" s="7">
        <v>5.0999999999999996</v>
      </c>
      <c r="K166" s="175" t="str">
        <f>IFERROR(Summary!$AA$5*D166/J166," ")</f>
        <v xml:space="preserve"> </v>
      </c>
      <c r="L166" s="18"/>
      <c r="M166" s="175" t="str">
        <f>IFERROR(Summary!$AA$5*D166/L166," ")</f>
        <v xml:space="preserve"> </v>
      </c>
      <c r="N166" s="7">
        <v>2.4</v>
      </c>
      <c r="O166" s="175" t="str">
        <f>IFERROR(Summary!$AC$5*D166/N166," ")</f>
        <v xml:space="preserve"> </v>
      </c>
      <c r="P166" s="18"/>
      <c r="Q166" s="175" t="str">
        <f>IFERROR(Summary!$AC$5*D166/P166," ")</f>
        <v xml:space="preserve"> </v>
      </c>
      <c r="R166" s="22"/>
      <c r="S166" s="175" t="str">
        <f>IFERROR(Summary!$AE$5*E166/R166," ")</f>
        <v xml:space="preserve"> </v>
      </c>
      <c r="T166" s="30" t="s">
        <v>712</v>
      </c>
    </row>
    <row r="167" spans="1:20" ht="16.95" customHeight="1" x14ac:dyDescent="0.25">
      <c r="A167" s="2" t="s">
        <v>327</v>
      </c>
      <c r="B167" s="2" t="s">
        <v>328</v>
      </c>
      <c r="C167" s="18"/>
      <c r="D167" s="56" t="str">
        <f>IFERROR(VLOOKUP($A167,'Emissions - TEU-1A'!$A$6:$H$58,5,0), " ")</f>
        <v xml:space="preserve"> </v>
      </c>
      <c r="E167" s="56" t="str">
        <f>IFERROR(VLOOKUP($A167,'Emissions - TEU-1A'!$A$6:$H$58,8,0), " ")</f>
        <v xml:space="preserve"> </v>
      </c>
      <c r="F167" s="18"/>
      <c r="G167" s="175" t="str">
        <f>IFERROR(Summary!$Y$5*D167/F167," ")</f>
        <v xml:space="preserve"> </v>
      </c>
      <c r="H167" s="5">
        <v>200</v>
      </c>
      <c r="I167" s="175" t="str">
        <f>IFERROR(Summary!$Y$5*D167/H167," ")</f>
        <v xml:space="preserve"> </v>
      </c>
      <c r="J167" s="18"/>
      <c r="K167" s="175" t="str">
        <f>IFERROR(Summary!$AA$5*D167/J167," ")</f>
        <v xml:space="preserve"> </v>
      </c>
      <c r="L167" s="5">
        <v>880</v>
      </c>
      <c r="M167" s="175" t="str">
        <f>IFERROR(Summary!$AA$5*D167/L167," ")</f>
        <v xml:space="preserve"> </v>
      </c>
      <c r="N167" s="18"/>
      <c r="O167" s="175" t="str">
        <f>IFERROR(Summary!$AC$5*D167/N167," ")</f>
        <v xml:space="preserve"> </v>
      </c>
      <c r="P167" s="5">
        <v>880</v>
      </c>
      <c r="Q167" s="175" t="str">
        <f>IFERROR(Summary!$AC$5*D167/P167," ")</f>
        <v xml:space="preserve"> </v>
      </c>
      <c r="R167" s="23">
        <v>5800</v>
      </c>
      <c r="S167" s="175" t="str">
        <f>IFERROR(Summary!$AE$5*E167/R167," ")</f>
        <v xml:space="preserve"> </v>
      </c>
      <c r="T167" s="30" t="s">
        <v>711</v>
      </c>
    </row>
    <row r="168" spans="1:20" ht="16.8" customHeight="1" x14ac:dyDescent="0.25">
      <c r="A168" s="2" t="s">
        <v>329</v>
      </c>
      <c r="B168" s="2" t="s">
        <v>330</v>
      </c>
      <c r="C168" s="18"/>
      <c r="D168" s="56" t="str">
        <f>IFERROR(VLOOKUP($A168,'Emissions - TEU-1A'!$A$6:$H$58,5,0), " ")</f>
        <v xml:space="preserve"> </v>
      </c>
      <c r="E168" s="56" t="str">
        <f>IFERROR(VLOOKUP($A168,'Emissions - TEU-1A'!$A$6:$H$58,8,0), " ")</f>
        <v xml:space="preserve"> </v>
      </c>
      <c r="F168" s="18"/>
      <c r="G168" s="175" t="str">
        <f>IFERROR(Summary!$Y$5*D168/F168," ")</f>
        <v xml:space="preserve"> </v>
      </c>
      <c r="H168" s="9">
        <v>0.3</v>
      </c>
      <c r="I168" s="175" t="str">
        <f>IFERROR(Summary!$Y$5*D168/H168," ")</f>
        <v xml:space="preserve"> </v>
      </c>
      <c r="J168" s="18"/>
      <c r="K168" s="175" t="str">
        <f>IFERROR(Summary!$AA$5*D168/J168," ")</f>
        <v xml:space="preserve"> </v>
      </c>
      <c r="L168" s="7">
        <v>1.3</v>
      </c>
      <c r="M168" s="175" t="str">
        <f>IFERROR(Summary!$AA$5*D168/L168," ")</f>
        <v xml:space="preserve"> </v>
      </c>
      <c r="N168" s="18"/>
      <c r="O168" s="175" t="str">
        <f>IFERROR(Summary!$AC$5*D168/N168," ")</f>
        <v xml:space="preserve"> </v>
      </c>
      <c r="P168" s="7">
        <v>1.3</v>
      </c>
      <c r="Q168" s="175" t="str">
        <f>IFERROR(Summary!$AC$5*D168/P168," ")</f>
        <v xml:space="preserve"> </v>
      </c>
      <c r="R168" s="24">
        <v>4</v>
      </c>
      <c r="S168" s="175" t="str">
        <f>IFERROR(Summary!$AE$5*E168/R168," ")</f>
        <v xml:space="preserve"> </v>
      </c>
      <c r="T168" s="30" t="s">
        <v>711</v>
      </c>
    </row>
    <row r="169" spans="1:20" ht="16.95" customHeight="1" x14ac:dyDescent="0.25">
      <c r="A169" s="2" t="s">
        <v>331</v>
      </c>
      <c r="B169" s="2" t="s">
        <v>332</v>
      </c>
      <c r="C169" s="18"/>
      <c r="D169" s="56" t="str">
        <f>IFERROR(VLOOKUP($A169,'Emissions - TEU-1A'!$A$6:$H$58,5,0), " ")</f>
        <v xml:space="preserve"> </v>
      </c>
      <c r="E169" s="56" t="str">
        <f>IFERROR(VLOOKUP($A169,'Emissions - TEU-1A'!$A$6:$H$58,8,0), " ")</f>
        <v xml:space="preserve"> </v>
      </c>
      <c r="F169" s="18"/>
      <c r="G169" s="175" t="str">
        <f>IFERROR(Summary!$Y$5*D169/F169," ")</f>
        <v xml:space="preserve"> </v>
      </c>
      <c r="H169" s="9">
        <v>0.8</v>
      </c>
      <c r="I169" s="175" t="str">
        <f>IFERROR(Summary!$Y$5*D169/H169," ")</f>
        <v xml:space="preserve"> </v>
      </c>
      <c r="J169" s="18"/>
      <c r="K169" s="175" t="str">
        <f>IFERROR(Summary!$AA$5*D169/J169," ")</f>
        <v xml:space="preserve"> </v>
      </c>
      <c r="L169" s="7">
        <v>3.5</v>
      </c>
      <c r="M169" s="175" t="str">
        <f>IFERROR(Summary!$AA$5*D169/L169," ")</f>
        <v xml:space="preserve"> </v>
      </c>
      <c r="N169" s="18"/>
      <c r="O169" s="175" t="str">
        <f>IFERROR(Summary!$AC$5*D169/N169," ")</f>
        <v xml:space="preserve"> </v>
      </c>
      <c r="P169" s="7">
        <v>3.5</v>
      </c>
      <c r="Q169" s="175" t="str">
        <f>IFERROR(Summary!$AC$5*D169/P169," ")</f>
        <v xml:space="preserve"> </v>
      </c>
      <c r="R169" s="22"/>
      <c r="S169" s="175" t="str">
        <f>IFERROR(Summary!$AE$5*E169/R169," ")</f>
        <v xml:space="preserve"> </v>
      </c>
      <c r="T169" s="30" t="s">
        <v>711</v>
      </c>
    </row>
    <row r="170" spans="1:20" ht="16.8" customHeight="1" x14ac:dyDescent="0.25">
      <c r="A170" s="2" t="s">
        <v>333</v>
      </c>
      <c r="B170" s="2" t="s">
        <v>334</v>
      </c>
      <c r="C170" s="18"/>
      <c r="D170" s="56" t="str">
        <f>IFERROR(VLOOKUP($A170,'Emissions - TEU-1A'!$A$6:$H$58,5,0), " ")</f>
        <v xml:space="preserve"> </v>
      </c>
      <c r="E170" s="56" t="str">
        <f>IFERROR(VLOOKUP($A170,'Emissions - TEU-1A'!$A$6:$H$58,8,0), " ")</f>
        <v xml:space="preserve"> </v>
      </c>
      <c r="F170" s="18"/>
      <c r="G170" s="175" t="str">
        <f>IFERROR(Summary!$Y$5*D170/F170," ")</f>
        <v xml:space="preserve"> </v>
      </c>
      <c r="H170" s="5">
        <v>10</v>
      </c>
      <c r="I170" s="175" t="str">
        <f>IFERROR(Summary!$Y$5*D170/H170," ")</f>
        <v xml:space="preserve"> </v>
      </c>
      <c r="J170" s="18"/>
      <c r="K170" s="175" t="str">
        <f>IFERROR(Summary!$AA$5*D170/J170," ")</f>
        <v xml:space="preserve"> </v>
      </c>
      <c r="L170" s="5">
        <v>44</v>
      </c>
      <c r="M170" s="175" t="str">
        <f>IFERROR(Summary!$AA$5*D170/L170," ")</f>
        <v xml:space="preserve"> </v>
      </c>
      <c r="N170" s="18"/>
      <c r="O170" s="175" t="str">
        <f>IFERROR(Summary!$AC$5*D170/N170," ")</f>
        <v xml:space="preserve"> </v>
      </c>
      <c r="P170" s="5">
        <v>44</v>
      </c>
      <c r="Q170" s="175" t="str">
        <f>IFERROR(Summary!$AC$5*D170/P170," ")</f>
        <v xml:space="preserve"> </v>
      </c>
      <c r="R170" s="22"/>
      <c r="S170" s="175" t="str">
        <f>IFERROR(Summary!$AE$5*E170/R170," ")</f>
        <v xml:space="preserve"> </v>
      </c>
      <c r="T170" s="30" t="s">
        <v>711</v>
      </c>
    </row>
    <row r="171" spans="1:20" ht="16.8" customHeight="1" x14ac:dyDescent="0.25">
      <c r="A171" s="2" t="s">
        <v>335</v>
      </c>
      <c r="B171" s="2" t="s">
        <v>336</v>
      </c>
      <c r="C171" s="18"/>
      <c r="D171" s="56" t="str">
        <f>IFERROR(VLOOKUP($A171,'Emissions - TEU-1A'!$A$6:$H$58,5,0), " ")</f>
        <v xml:space="preserve"> </v>
      </c>
      <c r="E171" s="56" t="str">
        <f>IFERROR(VLOOKUP($A171,'Emissions - TEU-1A'!$A$6:$H$58,8,0), " ")</f>
        <v xml:space="preserve"> </v>
      </c>
      <c r="F171" s="18"/>
      <c r="G171" s="175" t="str">
        <f>IFERROR(Summary!$Y$5*D171/F171," ")</f>
        <v xml:space="preserve"> </v>
      </c>
      <c r="H171" s="7">
        <v>9</v>
      </c>
      <c r="I171" s="175" t="str">
        <f>IFERROR(Summary!$Y$5*D171/H171," ")</f>
        <v xml:space="preserve"> </v>
      </c>
      <c r="J171" s="18"/>
      <c r="K171" s="175" t="str">
        <f>IFERROR(Summary!$AA$5*D171/J171," ")</f>
        <v xml:space="preserve"> </v>
      </c>
      <c r="L171" s="5">
        <v>40</v>
      </c>
      <c r="M171" s="175" t="str">
        <f>IFERROR(Summary!$AA$5*D171/L171," ")</f>
        <v xml:space="preserve"> </v>
      </c>
      <c r="N171" s="18"/>
      <c r="O171" s="175" t="str">
        <f>IFERROR(Summary!$AC$5*D171/N171," ")</f>
        <v xml:space="preserve"> </v>
      </c>
      <c r="P171" s="5">
        <v>40</v>
      </c>
      <c r="Q171" s="175" t="str">
        <f>IFERROR(Summary!$AC$5*D171/P171," ")</f>
        <v xml:space="preserve"> </v>
      </c>
      <c r="R171" s="21">
        <v>20</v>
      </c>
      <c r="S171" s="175" t="str">
        <f>IFERROR(Summary!$AE$5*E171/R171," ")</f>
        <v xml:space="preserve"> </v>
      </c>
      <c r="T171" s="30" t="s">
        <v>711</v>
      </c>
    </row>
    <row r="172" spans="1:20" ht="16.95" customHeight="1" x14ac:dyDescent="0.25">
      <c r="A172" s="2" t="s">
        <v>337</v>
      </c>
      <c r="B172" s="2" t="s">
        <v>338</v>
      </c>
      <c r="C172" s="18"/>
      <c r="D172" s="56" t="str">
        <f>IFERROR(VLOOKUP($A172,'Emissions - TEU-1A'!$A$6:$H$58,5,0), " ")</f>
        <v xml:space="preserve"> </v>
      </c>
      <c r="E172" s="56" t="str">
        <f>IFERROR(VLOOKUP($A172,'Emissions - TEU-1A'!$A$6:$H$58,8,0), " ")</f>
        <v xml:space="preserve"> </v>
      </c>
      <c r="F172" s="18"/>
      <c r="G172" s="175" t="str">
        <f>IFERROR(Summary!$Y$5*D172/F172," ")</f>
        <v xml:space="preserve"> </v>
      </c>
      <c r="H172" s="5">
        <v>20</v>
      </c>
      <c r="I172" s="175" t="str">
        <f>IFERROR(Summary!$Y$5*D172/H172," ")</f>
        <v xml:space="preserve"> </v>
      </c>
      <c r="J172" s="18"/>
      <c r="K172" s="175" t="str">
        <f>IFERROR(Summary!$AA$5*D172/J172," ")</f>
        <v xml:space="preserve"> </v>
      </c>
      <c r="L172" s="5">
        <v>88</v>
      </c>
      <c r="M172" s="175" t="str">
        <f>IFERROR(Summary!$AA$5*D172/L172," ")</f>
        <v xml:space="preserve"> </v>
      </c>
      <c r="N172" s="18"/>
      <c r="O172" s="175" t="str">
        <f>IFERROR(Summary!$AC$5*D172/N172," ")</f>
        <v xml:space="preserve"> </v>
      </c>
      <c r="P172" s="5">
        <v>88</v>
      </c>
      <c r="Q172" s="175" t="str">
        <f>IFERROR(Summary!$AC$5*D172/P172," ")</f>
        <v xml:space="preserve"> </v>
      </c>
      <c r="R172" s="22"/>
      <c r="S172" s="175" t="str">
        <f>IFERROR(Summary!$AE$5*E172/R172," ")</f>
        <v xml:space="preserve"> </v>
      </c>
      <c r="T172" s="30" t="s">
        <v>711</v>
      </c>
    </row>
    <row r="173" spans="1:20" ht="28.5" customHeight="1" x14ac:dyDescent="0.25">
      <c r="A173" s="1"/>
      <c r="B173" s="2" t="s">
        <v>339</v>
      </c>
      <c r="C173" s="6" t="s">
        <v>340</v>
      </c>
      <c r="D173" s="56" t="str">
        <f>IFERROR(VLOOKUP($A173,'Emissions - TEU-1A'!$A$6:$H$58,5,0), " ")</f>
        <v xml:space="preserve"> </v>
      </c>
      <c r="E173" s="56" t="str">
        <f>IFERROR(VLOOKUP($A173,'Emissions - TEU-1A'!$A$6:$H$58,8,0), " ")</f>
        <v xml:space="preserve"> </v>
      </c>
      <c r="F173" s="18"/>
      <c r="G173" s="175" t="str">
        <f>IFERROR(Summary!$Y$5*D173/F173," ")</f>
        <v xml:space="preserve"> </v>
      </c>
      <c r="H173" s="18"/>
      <c r="I173" s="175" t="str">
        <f>IFERROR(Summary!$Y$5*D173/H173," ")</f>
        <v xml:space="preserve"> </v>
      </c>
      <c r="J173" s="18"/>
      <c r="K173" s="175" t="str">
        <f>IFERROR(Summary!$AA$5*D173/J173," ")</f>
        <v xml:space="preserve"> </v>
      </c>
      <c r="L173" s="18"/>
      <c r="M173" s="175" t="str">
        <f>IFERROR(Summary!$AA$5*D173/L173," ")</f>
        <v xml:space="preserve"> </v>
      </c>
      <c r="N173" s="18"/>
      <c r="O173" s="175" t="str">
        <f>IFERROR(Summary!$AC$5*D173/N173," ")</f>
        <v xml:space="preserve"> </v>
      </c>
      <c r="P173" s="18"/>
      <c r="Q173" s="175" t="str">
        <f>IFERROR(Summary!$AC$5*D173/P173," ")</f>
        <v xml:space="preserve"> </v>
      </c>
      <c r="R173" s="24">
        <v>6</v>
      </c>
      <c r="S173" s="175" t="str">
        <f>IFERROR(Summary!$AE$5*E173/R173," ")</f>
        <v xml:space="preserve"> </v>
      </c>
      <c r="T173" s="30" t="s">
        <v>711</v>
      </c>
    </row>
    <row r="174" spans="1:20" ht="29.25" customHeight="1" x14ac:dyDescent="0.25">
      <c r="A174" s="2" t="s">
        <v>341</v>
      </c>
      <c r="B174" s="2" t="s">
        <v>342</v>
      </c>
      <c r="C174" s="6" t="s">
        <v>65</v>
      </c>
      <c r="D174" s="56">
        <f>IFERROR(VLOOKUP($A174,'Emissions - TEU-1A'!$A$6:$H$59,5,0), " ")</f>
        <v>2.3214000000000001E-4</v>
      </c>
      <c r="E174" s="56">
        <f>IFERROR(VLOOKUP($A174,'Emissions - TEU-1A'!$A$6:$H$59,8,0), " ")</f>
        <v>6.3600000000000003E-7</v>
      </c>
      <c r="F174" s="11">
        <v>5.2999999999999998E-4</v>
      </c>
      <c r="G174" s="175">
        <f>IFERROR(Summary!$Y$5*D174/F174," ")</f>
        <v>3.1098000000000006E-5</v>
      </c>
      <c r="H174" s="18"/>
      <c r="I174" s="175" t="str">
        <f>IFERROR(Summary!$Y$5*D174/H174," ")</f>
        <v xml:space="preserve"> </v>
      </c>
      <c r="J174" s="4">
        <v>0.02</v>
      </c>
      <c r="K174" s="175">
        <f>IFERROR(Summary!$AA$5*D174/J174," ")</f>
        <v>8.240970000000001E-7</v>
      </c>
      <c r="L174" s="18"/>
      <c r="M174" s="175" t="str">
        <f>IFERROR(Summary!$AA$5*D174/L174," ")</f>
        <v xml:space="preserve"> </v>
      </c>
      <c r="N174" s="3">
        <v>9.1999999999999998E-3</v>
      </c>
      <c r="O174" s="175">
        <f>IFERROR(Summary!$AC$5*D174/N174," ")</f>
        <v>8.3267608695652178E-5</v>
      </c>
      <c r="P174" s="18"/>
      <c r="Q174" s="175" t="str">
        <f>IFERROR(Summary!$AC$5*D174/P174," ")</f>
        <v xml:space="preserve"> </v>
      </c>
      <c r="R174" s="22"/>
      <c r="S174" s="175" t="str">
        <f>IFERROR(Summary!$AE$5*E174/R174," ")</f>
        <v xml:space="preserve"> </v>
      </c>
      <c r="T174" s="30" t="s">
        <v>712</v>
      </c>
    </row>
    <row r="175" spans="1:20" ht="28.5" customHeight="1" x14ac:dyDescent="0.25">
      <c r="A175" s="1"/>
      <c r="B175" s="2" t="s">
        <v>343</v>
      </c>
      <c r="C175" s="6" t="s">
        <v>65</v>
      </c>
      <c r="D175" s="56" t="str">
        <f>IFERROR(VLOOKUP($A175,'Emissions - TEU-1A'!$A$6:$H$58,5,0), " ")</f>
        <v xml:space="preserve"> </v>
      </c>
      <c r="E175" s="56" t="str">
        <f>IFERROR(VLOOKUP($A175,'Emissions - TEU-1A'!$A$6:$H$58,8,0), " ")</f>
        <v xml:space="preserve"> </v>
      </c>
      <c r="F175" s="10">
        <v>1.0000000000000001E-9</v>
      </c>
      <c r="G175" s="175" t="str">
        <f>IFERROR(Summary!$Y$5*D175/F175," ")</f>
        <v xml:space="preserve"> </v>
      </c>
      <c r="H175" s="10">
        <v>1.3E-7</v>
      </c>
      <c r="I175" s="175" t="str">
        <f>IFERROR(Summary!$Y$5*D175/H175," ")</f>
        <v xml:space="preserve"> </v>
      </c>
      <c r="J175" s="10">
        <v>8.9999999999999999E-8</v>
      </c>
      <c r="K175" s="175" t="str">
        <f>IFERROR(Summary!$AA$5*D175/J175," ")</f>
        <v xml:space="preserve"> </v>
      </c>
      <c r="L175" s="10">
        <v>2.5999999999999998E-5</v>
      </c>
      <c r="M175" s="175" t="str">
        <f>IFERROR(Summary!$AA$5*D175/L175," ")</f>
        <v xml:space="preserve"> </v>
      </c>
      <c r="N175" s="10">
        <v>4.1999999999999999E-8</v>
      </c>
      <c r="O175" s="175" t="str">
        <f>IFERROR(Summary!$AC$5*D175/N175," ")</f>
        <v xml:space="preserve"> </v>
      </c>
      <c r="P175" s="10">
        <v>2.5999999999999998E-5</v>
      </c>
      <c r="Q175" s="175" t="str">
        <f>IFERROR(Summary!$AC$5*D175/P175," ")</f>
        <v xml:space="preserve"> </v>
      </c>
      <c r="R175" s="22"/>
      <c r="S175" s="175" t="str">
        <f>IFERROR(Summary!$AE$5*E175/R175," ")</f>
        <v xml:space="preserve"> </v>
      </c>
      <c r="T175" s="30" t="s">
        <v>711</v>
      </c>
    </row>
    <row r="176" spans="1:20" ht="29.25" customHeight="1" x14ac:dyDescent="0.25">
      <c r="A176" s="2" t="s">
        <v>344</v>
      </c>
      <c r="B176" s="1" t="s">
        <v>345</v>
      </c>
      <c r="C176" s="6" t="s">
        <v>65</v>
      </c>
      <c r="D176" s="56" t="str">
        <f>IFERROR(VLOOKUP($A176,'Emissions - TEU-1A'!$A$6:$H$58,5,0), " ")</f>
        <v xml:space="preserve"> </v>
      </c>
      <c r="E176" s="56" t="str">
        <f>IFERROR(VLOOKUP($A176,'Emissions - TEU-1A'!$A$6:$H$58,8,0), " ")</f>
        <v xml:space="preserve"> </v>
      </c>
      <c r="F176" s="10">
        <v>1.0000000000000001E-5</v>
      </c>
      <c r="G176" s="175" t="str">
        <f>IFERROR(Summary!$Y$5*D176/F176," ")</f>
        <v xml:space="preserve"> </v>
      </c>
      <c r="H176" s="3">
        <v>1.2999999999999999E-3</v>
      </c>
      <c r="I176" s="175" t="str">
        <f>IFERROR(Summary!$Y$5*D176/H176," ")</f>
        <v xml:space="preserve"> </v>
      </c>
      <c r="J176" s="11">
        <v>8.9999999999999998E-4</v>
      </c>
      <c r="K176" s="175" t="str">
        <f>IFERROR(Summary!$AA$5*D176/J176," ")</f>
        <v xml:space="preserve"> </v>
      </c>
      <c r="L176" s="9">
        <v>0.26</v>
      </c>
      <c r="M176" s="175" t="str">
        <f>IFERROR(Summary!$AA$5*D176/L176," ")</f>
        <v xml:space="preserve"> </v>
      </c>
      <c r="N176" s="11">
        <v>4.2000000000000002E-4</v>
      </c>
      <c r="O176" s="175" t="str">
        <f>IFERROR(Summary!$AC$5*D176/N176," ")</f>
        <v xml:space="preserve"> </v>
      </c>
      <c r="P176" s="9">
        <v>0.26</v>
      </c>
      <c r="Q176" s="175" t="str">
        <f>IFERROR(Summary!$AC$5*D176/P176," ")</f>
        <v xml:space="preserve"> </v>
      </c>
      <c r="R176" s="22"/>
      <c r="S176" s="175" t="str">
        <f>IFERROR(Summary!$AE$5*E176/R176," ")</f>
        <v xml:space="preserve"> </v>
      </c>
      <c r="T176" s="30" t="s">
        <v>711</v>
      </c>
    </row>
    <row r="177" spans="1:20" ht="29.25" customHeight="1" x14ac:dyDescent="0.25">
      <c r="A177" s="2" t="s">
        <v>346</v>
      </c>
      <c r="B177" s="1" t="s">
        <v>347</v>
      </c>
      <c r="C177" s="6" t="s">
        <v>65</v>
      </c>
      <c r="D177" s="56" t="str">
        <f>IFERROR(VLOOKUP($A177,'Emissions - TEU-1A'!$A$6:$H$58,5,0), " ")</f>
        <v xml:space="preserve"> </v>
      </c>
      <c r="E177" s="56" t="str">
        <f>IFERROR(VLOOKUP($A177,'Emissions - TEU-1A'!$A$6:$H$58,8,0), " ")</f>
        <v xml:space="preserve"> </v>
      </c>
      <c r="F177" s="10">
        <v>3.4000000000000001E-6</v>
      </c>
      <c r="G177" s="175" t="str">
        <f>IFERROR(Summary!$Y$5*D177/F177," ")</f>
        <v xml:space="preserve"> </v>
      </c>
      <c r="H177" s="11">
        <v>4.2000000000000002E-4</v>
      </c>
      <c r="I177" s="175" t="str">
        <f>IFERROR(Summary!$Y$5*D177/H177," ")</f>
        <v xml:space="preserve"> </v>
      </c>
      <c r="J177" s="11">
        <v>2.9999999999999997E-4</v>
      </c>
      <c r="K177" s="175" t="str">
        <f>IFERROR(Summary!$AA$5*D177/J177," ")</f>
        <v xml:space="preserve"> </v>
      </c>
      <c r="L177" s="4">
        <v>8.5000000000000006E-2</v>
      </c>
      <c r="M177" s="175" t="str">
        <f>IFERROR(Summary!$AA$5*D177/L177," ")</f>
        <v xml:space="preserve"> </v>
      </c>
      <c r="N177" s="11">
        <v>1.3999999999999999E-4</v>
      </c>
      <c r="O177" s="175" t="str">
        <f>IFERROR(Summary!$AC$5*D177/N177," ")</f>
        <v xml:space="preserve"> </v>
      </c>
      <c r="P177" s="4">
        <v>8.5000000000000006E-2</v>
      </c>
      <c r="Q177" s="175" t="str">
        <f>IFERROR(Summary!$AC$5*D177/P177," ")</f>
        <v xml:space="preserve"> </v>
      </c>
      <c r="R177" s="22"/>
      <c r="S177" s="175" t="str">
        <f>IFERROR(Summary!$AE$5*E177/R177," ")</f>
        <v xml:space="preserve"> </v>
      </c>
      <c r="T177" s="30" t="s">
        <v>711</v>
      </c>
    </row>
    <row r="178" spans="1:20" ht="29.25" customHeight="1" x14ac:dyDescent="0.25">
      <c r="A178" s="2" t="s">
        <v>348</v>
      </c>
      <c r="B178" s="1" t="s">
        <v>349</v>
      </c>
      <c r="C178" s="6" t="s">
        <v>65</v>
      </c>
      <c r="D178" s="56" t="str">
        <f>IFERROR(VLOOKUP($A178,'Emissions - TEU-1A'!$A$6:$H$58,5,0), " ")</f>
        <v xml:space="preserve"> </v>
      </c>
      <c r="E178" s="56" t="str">
        <f>IFERROR(VLOOKUP($A178,'Emissions - TEU-1A'!$A$6:$H$58,8,0), " ")</f>
        <v xml:space="preserve"> </v>
      </c>
      <c r="F178" s="10">
        <v>3.4E-5</v>
      </c>
      <c r="G178" s="175" t="str">
        <f>IFERROR(Summary!$Y$5*D178/F178," ")</f>
        <v xml:space="preserve"> </v>
      </c>
      <c r="H178" s="3">
        <v>4.1999999999999997E-3</v>
      </c>
      <c r="I178" s="175" t="str">
        <f>IFERROR(Summary!$Y$5*D178/H178," ")</f>
        <v xml:space="preserve"> </v>
      </c>
      <c r="J178" s="3">
        <v>3.0000000000000001E-3</v>
      </c>
      <c r="K178" s="175" t="str">
        <f>IFERROR(Summary!$AA$5*D178/J178," ")</f>
        <v xml:space="preserve"> </v>
      </c>
      <c r="L178" s="9">
        <v>0.85</v>
      </c>
      <c r="M178" s="175" t="str">
        <f>IFERROR(Summary!$AA$5*D178/L178," ")</f>
        <v xml:space="preserve"> </v>
      </c>
      <c r="N178" s="3">
        <v>1.4E-3</v>
      </c>
      <c r="O178" s="175" t="str">
        <f>IFERROR(Summary!$AC$5*D178/N178," ")</f>
        <v xml:space="preserve"> </v>
      </c>
      <c r="P178" s="9">
        <v>0.85</v>
      </c>
      <c r="Q178" s="175" t="str">
        <f>IFERROR(Summary!$AC$5*D178/P178," ")</f>
        <v xml:space="preserve"> </v>
      </c>
      <c r="R178" s="22"/>
      <c r="S178" s="175" t="str">
        <f>IFERROR(Summary!$AE$5*E178/R178," ")</f>
        <v xml:space="preserve"> </v>
      </c>
      <c r="T178" s="30" t="s">
        <v>711</v>
      </c>
    </row>
    <row r="179" spans="1:20" ht="29.25" customHeight="1" x14ac:dyDescent="0.25">
      <c r="A179" s="2" t="s">
        <v>350</v>
      </c>
      <c r="B179" s="1" t="s">
        <v>351</v>
      </c>
      <c r="C179" s="6" t="s">
        <v>65</v>
      </c>
      <c r="D179" s="56" t="str">
        <f>IFERROR(VLOOKUP($A179,'Emissions - TEU-1A'!$A$6:$H$58,5,0), " ")</f>
        <v xml:space="preserve"> </v>
      </c>
      <c r="E179" s="56" t="str">
        <f>IFERROR(VLOOKUP($A179,'Emissions - TEU-1A'!$A$6:$H$58,8,0), " ")</f>
        <v xml:space="preserve"> </v>
      </c>
      <c r="F179" s="10">
        <v>3.4E-5</v>
      </c>
      <c r="G179" s="175" t="str">
        <f>IFERROR(Summary!$Y$5*D179/F179," ")</f>
        <v xml:space="preserve"> </v>
      </c>
      <c r="H179" s="3">
        <v>4.1999999999999997E-3</v>
      </c>
      <c r="I179" s="175" t="str">
        <f>IFERROR(Summary!$Y$5*D179/H179," ")</f>
        <v xml:space="preserve"> </v>
      </c>
      <c r="J179" s="3">
        <v>3.0000000000000001E-3</v>
      </c>
      <c r="K179" s="175" t="str">
        <f>IFERROR(Summary!$AA$5*D179/J179," ")</f>
        <v xml:space="preserve"> </v>
      </c>
      <c r="L179" s="9">
        <v>0.85</v>
      </c>
      <c r="M179" s="175" t="str">
        <f>IFERROR(Summary!$AA$5*D179/L179," ")</f>
        <v xml:space="preserve"> </v>
      </c>
      <c r="N179" s="3">
        <v>1.4E-3</v>
      </c>
      <c r="O179" s="175" t="str">
        <f>IFERROR(Summary!$AC$5*D179/N179," ")</f>
        <v xml:space="preserve"> </v>
      </c>
      <c r="P179" s="9">
        <v>0.85</v>
      </c>
      <c r="Q179" s="175" t="str">
        <f>IFERROR(Summary!$AC$5*D179/P179," ")</f>
        <v xml:space="preserve"> </v>
      </c>
      <c r="R179" s="22"/>
      <c r="S179" s="175" t="str">
        <f>IFERROR(Summary!$AE$5*E179/R179," ")</f>
        <v xml:space="preserve"> </v>
      </c>
      <c r="T179" s="30" t="s">
        <v>711</v>
      </c>
    </row>
    <row r="180" spans="1:20" ht="29.25" customHeight="1" x14ac:dyDescent="0.25">
      <c r="A180" s="2" t="s">
        <v>352</v>
      </c>
      <c r="B180" s="1" t="s">
        <v>353</v>
      </c>
      <c r="C180" s="6" t="s">
        <v>65</v>
      </c>
      <c r="D180" s="56" t="str">
        <f>IFERROR(VLOOKUP($A180,'Emissions - TEU-1A'!$A$6:$H$58,5,0), " ")</f>
        <v xml:space="preserve"> </v>
      </c>
      <c r="E180" s="56" t="str">
        <f>IFERROR(VLOOKUP($A180,'Emissions - TEU-1A'!$A$6:$H$58,8,0), " ")</f>
        <v xml:space="preserve"> </v>
      </c>
      <c r="F180" s="10">
        <v>3.4E-5</v>
      </c>
      <c r="G180" s="175" t="str">
        <f>IFERROR(Summary!$Y$5*D180/F180," ")</f>
        <v xml:space="preserve"> </v>
      </c>
      <c r="H180" s="3">
        <v>4.1999999999999997E-3</v>
      </c>
      <c r="I180" s="175" t="str">
        <f>IFERROR(Summary!$Y$5*D180/H180," ")</f>
        <v xml:space="preserve"> </v>
      </c>
      <c r="J180" s="3">
        <v>3.0000000000000001E-3</v>
      </c>
      <c r="K180" s="175" t="str">
        <f>IFERROR(Summary!$AA$5*D180/J180," ")</f>
        <v xml:space="preserve"> </v>
      </c>
      <c r="L180" s="9">
        <v>0.85</v>
      </c>
      <c r="M180" s="175" t="str">
        <f>IFERROR(Summary!$AA$5*D180/L180," ")</f>
        <v xml:space="preserve"> </v>
      </c>
      <c r="N180" s="3">
        <v>1.4E-3</v>
      </c>
      <c r="O180" s="175" t="str">
        <f>IFERROR(Summary!$AC$5*D180/N180," ")</f>
        <v xml:space="preserve"> </v>
      </c>
      <c r="P180" s="9">
        <v>0.85</v>
      </c>
      <c r="Q180" s="175" t="str">
        <f>IFERROR(Summary!$AC$5*D180/P180," ")</f>
        <v xml:space="preserve"> </v>
      </c>
      <c r="R180" s="22"/>
      <c r="S180" s="175" t="str">
        <f>IFERROR(Summary!$AE$5*E180/R180," ")</f>
        <v xml:space="preserve"> </v>
      </c>
      <c r="T180" s="30" t="s">
        <v>711</v>
      </c>
    </row>
    <row r="181" spans="1:20" ht="29.25" customHeight="1" x14ac:dyDescent="0.25">
      <c r="A181" s="2" t="s">
        <v>354</v>
      </c>
      <c r="B181" s="1" t="s">
        <v>355</v>
      </c>
      <c r="C181" s="6" t="s">
        <v>65</v>
      </c>
      <c r="D181" s="56" t="str">
        <f>IFERROR(VLOOKUP($A181,'Emissions - TEU-1A'!$A$6:$H$58,5,0), " ")</f>
        <v xml:space="preserve"> </v>
      </c>
      <c r="E181" s="56" t="str">
        <f>IFERROR(VLOOKUP($A181,'Emissions - TEU-1A'!$A$6:$H$58,8,0), " ")</f>
        <v xml:space="preserve"> </v>
      </c>
      <c r="F181" s="10">
        <v>3.4E-5</v>
      </c>
      <c r="G181" s="175" t="str">
        <f>IFERROR(Summary!$Y$5*D181/F181," ")</f>
        <v xml:space="preserve"> </v>
      </c>
      <c r="H181" s="3">
        <v>4.1999999999999997E-3</v>
      </c>
      <c r="I181" s="175" t="str">
        <f>IFERROR(Summary!$Y$5*D181/H181," ")</f>
        <v xml:space="preserve"> </v>
      </c>
      <c r="J181" s="3">
        <v>3.0000000000000001E-3</v>
      </c>
      <c r="K181" s="175" t="str">
        <f>IFERROR(Summary!$AA$5*D181/J181," ")</f>
        <v xml:space="preserve"> </v>
      </c>
      <c r="L181" s="9">
        <v>0.85</v>
      </c>
      <c r="M181" s="175" t="str">
        <f>IFERROR(Summary!$AA$5*D181/L181," ")</f>
        <v xml:space="preserve"> </v>
      </c>
      <c r="N181" s="3">
        <v>1.4E-3</v>
      </c>
      <c r="O181" s="175" t="str">
        <f>IFERROR(Summary!$AC$5*D181/N181," ")</f>
        <v xml:space="preserve"> </v>
      </c>
      <c r="P181" s="9">
        <v>0.85</v>
      </c>
      <c r="Q181" s="175" t="str">
        <f>IFERROR(Summary!$AC$5*D181/P181," ")</f>
        <v xml:space="preserve"> </v>
      </c>
      <c r="R181" s="22"/>
      <c r="S181" s="175" t="str">
        <f>IFERROR(Summary!$AE$5*E181/R181," ")</f>
        <v xml:space="preserve"> </v>
      </c>
      <c r="T181" s="30" t="s">
        <v>711</v>
      </c>
    </row>
    <row r="182" spans="1:20" ht="29.25" customHeight="1" x14ac:dyDescent="0.25">
      <c r="A182" s="2" t="s">
        <v>356</v>
      </c>
      <c r="B182" s="1" t="s">
        <v>357</v>
      </c>
      <c r="C182" s="6" t="s">
        <v>65</v>
      </c>
      <c r="D182" s="56" t="str">
        <f>IFERROR(VLOOKUP($A182,'Emissions - TEU-1A'!$A$6:$H$58,5,0), " ")</f>
        <v xml:space="preserve"> </v>
      </c>
      <c r="E182" s="56" t="str">
        <f>IFERROR(VLOOKUP($A182,'Emissions - TEU-1A'!$A$6:$H$58,8,0), " ")</f>
        <v xml:space="preserve"> </v>
      </c>
      <c r="F182" s="10">
        <v>1E-8</v>
      </c>
      <c r="G182" s="175" t="str">
        <f>IFERROR(Summary!$Y$5*D182/F182," ")</f>
        <v xml:space="preserve"> </v>
      </c>
      <c r="H182" s="10">
        <v>1.3E-6</v>
      </c>
      <c r="I182" s="175" t="str">
        <f>IFERROR(Summary!$Y$5*D182/H182," ")</f>
        <v xml:space="preserve"> </v>
      </c>
      <c r="J182" s="10">
        <v>8.9999999999999996E-7</v>
      </c>
      <c r="K182" s="175" t="str">
        <f>IFERROR(Summary!$AA$5*D182/J182," ")</f>
        <v xml:space="preserve"> </v>
      </c>
      <c r="L182" s="11">
        <v>2.5999999999999998E-4</v>
      </c>
      <c r="M182" s="175" t="str">
        <f>IFERROR(Summary!$AA$5*D182/L182," ")</f>
        <v xml:space="preserve"> </v>
      </c>
      <c r="N182" s="10">
        <v>4.2E-7</v>
      </c>
      <c r="O182" s="175" t="str">
        <f>IFERROR(Summary!$AC$5*D182/N182," ")</f>
        <v xml:space="preserve"> </v>
      </c>
      <c r="P182" s="11">
        <v>2.5999999999999998E-4</v>
      </c>
      <c r="Q182" s="175" t="str">
        <f>IFERROR(Summary!$AC$5*D182/P182," ")</f>
        <v xml:space="preserve"> </v>
      </c>
      <c r="R182" s="22"/>
      <c r="S182" s="175" t="str">
        <f>IFERROR(Summary!$AE$5*E182/R182," ")</f>
        <v xml:space="preserve"> </v>
      </c>
      <c r="T182" s="30" t="s">
        <v>711</v>
      </c>
    </row>
    <row r="183" spans="1:20" ht="29.25" customHeight="1" x14ac:dyDescent="0.25">
      <c r="A183" s="2" t="s">
        <v>358</v>
      </c>
      <c r="B183" s="1" t="s">
        <v>359</v>
      </c>
      <c r="C183" s="6" t="s">
        <v>65</v>
      </c>
      <c r="D183" s="56" t="str">
        <f>IFERROR(VLOOKUP($A183,'Emissions - TEU-1A'!$A$6:$H$58,5,0), " ")</f>
        <v xml:space="preserve"> </v>
      </c>
      <c r="E183" s="56" t="str">
        <f>IFERROR(VLOOKUP($A183,'Emissions - TEU-1A'!$A$6:$H$58,8,0), " ")</f>
        <v xml:space="preserve"> </v>
      </c>
      <c r="F183" s="10">
        <v>3.4E-5</v>
      </c>
      <c r="G183" s="175" t="str">
        <f>IFERROR(Summary!$Y$5*D183/F183," ")</f>
        <v xml:space="preserve"> </v>
      </c>
      <c r="H183" s="3">
        <v>4.1999999999999997E-3</v>
      </c>
      <c r="I183" s="175" t="str">
        <f>IFERROR(Summary!$Y$5*D183/H183," ")</f>
        <v xml:space="preserve"> </v>
      </c>
      <c r="J183" s="3">
        <v>3.0000000000000001E-3</v>
      </c>
      <c r="K183" s="175" t="str">
        <f>IFERROR(Summary!$AA$5*D183/J183," ")</f>
        <v xml:space="preserve"> </v>
      </c>
      <c r="L183" s="9">
        <v>0.85</v>
      </c>
      <c r="M183" s="175" t="str">
        <f>IFERROR(Summary!$AA$5*D183/L183," ")</f>
        <v xml:space="preserve"> </v>
      </c>
      <c r="N183" s="3">
        <v>1.4E-3</v>
      </c>
      <c r="O183" s="175" t="str">
        <f>IFERROR(Summary!$AC$5*D183/N183," ")</f>
        <v xml:space="preserve"> </v>
      </c>
      <c r="P183" s="9">
        <v>0.85</v>
      </c>
      <c r="Q183" s="175" t="str">
        <f>IFERROR(Summary!$AC$5*D183/P183," ")</f>
        <v xml:space="preserve"> </v>
      </c>
      <c r="R183" s="22"/>
      <c r="S183" s="175" t="str">
        <f>IFERROR(Summary!$AE$5*E183/R183," ")</f>
        <v xml:space="preserve"> </v>
      </c>
      <c r="T183" s="30" t="s">
        <v>711</v>
      </c>
    </row>
    <row r="184" spans="1:20" ht="29.25" customHeight="1" x14ac:dyDescent="0.25">
      <c r="A184" s="2" t="s">
        <v>360</v>
      </c>
      <c r="B184" s="1" t="s">
        <v>361</v>
      </c>
      <c r="C184" s="6" t="s">
        <v>65</v>
      </c>
      <c r="D184" s="56" t="str">
        <f>IFERROR(VLOOKUP($A184,'Emissions - TEU-1A'!$A$6:$H$58,5,0), " ")</f>
        <v xml:space="preserve"> </v>
      </c>
      <c r="E184" s="56" t="str">
        <f>IFERROR(VLOOKUP($A184,'Emissions - TEU-1A'!$A$6:$H$58,8,0), " ")</f>
        <v xml:space="preserve"> </v>
      </c>
      <c r="F184" s="10">
        <v>3.4E-5</v>
      </c>
      <c r="G184" s="175" t="str">
        <f>IFERROR(Summary!$Y$5*D184/F184," ")</f>
        <v xml:space="preserve"> </v>
      </c>
      <c r="H184" s="3">
        <v>4.1999999999999997E-3</v>
      </c>
      <c r="I184" s="175" t="str">
        <f>IFERROR(Summary!$Y$5*D184/H184," ")</f>
        <v xml:space="preserve"> </v>
      </c>
      <c r="J184" s="3">
        <v>3.0000000000000001E-3</v>
      </c>
      <c r="K184" s="175" t="str">
        <f>IFERROR(Summary!$AA$5*D184/J184," ")</f>
        <v xml:space="preserve"> </v>
      </c>
      <c r="L184" s="9">
        <v>0.85</v>
      </c>
      <c r="M184" s="175" t="str">
        <f>IFERROR(Summary!$AA$5*D184/L184," ")</f>
        <v xml:space="preserve"> </v>
      </c>
      <c r="N184" s="3">
        <v>1.4E-3</v>
      </c>
      <c r="O184" s="175" t="str">
        <f>IFERROR(Summary!$AC$5*D184/N184," ")</f>
        <v xml:space="preserve"> </v>
      </c>
      <c r="P184" s="9">
        <v>0.85</v>
      </c>
      <c r="Q184" s="175" t="str">
        <f>IFERROR(Summary!$AC$5*D184/P184," ")</f>
        <v xml:space="preserve"> </v>
      </c>
      <c r="R184" s="22"/>
      <c r="S184" s="175" t="str">
        <f>IFERROR(Summary!$AE$5*E184/R184," ")</f>
        <v xml:space="preserve"> </v>
      </c>
      <c r="T184" s="30" t="s">
        <v>711</v>
      </c>
    </row>
    <row r="185" spans="1:20" ht="29.25" customHeight="1" x14ac:dyDescent="0.25">
      <c r="A185" s="2" t="s">
        <v>362</v>
      </c>
      <c r="B185" s="1" t="s">
        <v>363</v>
      </c>
      <c r="C185" s="6" t="s">
        <v>65</v>
      </c>
      <c r="D185" s="56" t="str">
        <f>IFERROR(VLOOKUP($A185,'Emissions - TEU-1A'!$A$6:$H$58,5,0), " ")</f>
        <v xml:space="preserve"> </v>
      </c>
      <c r="E185" s="56" t="str">
        <f>IFERROR(VLOOKUP($A185,'Emissions - TEU-1A'!$A$6:$H$58,8,0), " ")</f>
        <v xml:space="preserve"> </v>
      </c>
      <c r="F185" s="10">
        <v>3.4E-5</v>
      </c>
      <c r="G185" s="175" t="str">
        <f>IFERROR(Summary!$Y$5*D185/F185," ")</f>
        <v xml:space="preserve"> </v>
      </c>
      <c r="H185" s="3">
        <v>4.1999999999999997E-3</v>
      </c>
      <c r="I185" s="175" t="str">
        <f>IFERROR(Summary!$Y$5*D185/H185," ")</f>
        <v xml:space="preserve"> </v>
      </c>
      <c r="J185" s="3">
        <v>3.0000000000000001E-3</v>
      </c>
      <c r="K185" s="175" t="str">
        <f>IFERROR(Summary!$AA$5*D185/J185," ")</f>
        <v xml:space="preserve"> </v>
      </c>
      <c r="L185" s="9">
        <v>0.85</v>
      </c>
      <c r="M185" s="175" t="str">
        <f>IFERROR(Summary!$AA$5*D185/L185," ")</f>
        <v xml:space="preserve"> </v>
      </c>
      <c r="N185" s="3">
        <v>1.4E-3</v>
      </c>
      <c r="O185" s="175" t="str">
        <f>IFERROR(Summary!$AC$5*D185/N185," ")</f>
        <v xml:space="preserve"> </v>
      </c>
      <c r="P185" s="9">
        <v>0.85</v>
      </c>
      <c r="Q185" s="175" t="str">
        <f>IFERROR(Summary!$AC$5*D185/P185," ")</f>
        <v xml:space="preserve"> </v>
      </c>
      <c r="R185" s="22"/>
      <c r="S185" s="175" t="str">
        <f>IFERROR(Summary!$AE$5*E185/R185," ")</f>
        <v xml:space="preserve"> </v>
      </c>
      <c r="T185" s="30" t="s">
        <v>711</v>
      </c>
    </row>
    <row r="186" spans="1:20" ht="29.25" customHeight="1" x14ac:dyDescent="0.25">
      <c r="A186" s="2" t="s">
        <v>364</v>
      </c>
      <c r="B186" s="1" t="s">
        <v>365</v>
      </c>
      <c r="C186" s="6" t="s">
        <v>65</v>
      </c>
      <c r="D186" s="56" t="str">
        <f>IFERROR(VLOOKUP($A186,'Emissions - TEU-1A'!$A$6:$H$58,5,0), " ")</f>
        <v xml:space="preserve"> </v>
      </c>
      <c r="E186" s="56" t="str">
        <f>IFERROR(VLOOKUP($A186,'Emissions - TEU-1A'!$A$6:$H$58,8,0), " ")</f>
        <v xml:space="preserve"> </v>
      </c>
      <c r="F186" s="10">
        <v>3.4E-8</v>
      </c>
      <c r="G186" s="175" t="str">
        <f>IFERROR(Summary!$Y$5*D186/F186," ")</f>
        <v xml:space="preserve"> </v>
      </c>
      <c r="H186" s="10">
        <v>4.1999999999999996E-6</v>
      </c>
      <c r="I186" s="175" t="str">
        <f>IFERROR(Summary!$Y$5*D186/H186," ")</f>
        <v xml:space="preserve"> </v>
      </c>
      <c r="J186" s="10">
        <v>3.0000000000000001E-6</v>
      </c>
      <c r="K186" s="175" t="str">
        <f>IFERROR(Summary!$AA$5*D186/J186," ")</f>
        <v xml:space="preserve"> </v>
      </c>
      <c r="L186" s="11">
        <v>8.4999999999999995E-4</v>
      </c>
      <c r="M186" s="175" t="str">
        <f>IFERROR(Summary!$AA$5*D186/L186," ")</f>
        <v xml:space="preserve"> </v>
      </c>
      <c r="N186" s="10">
        <v>1.3999999999999999E-6</v>
      </c>
      <c r="O186" s="175" t="str">
        <f>IFERROR(Summary!$AC$5*D186/N186," ")</f>
        <v xml:space="preserve"> </v>
      </c>
      <c r="P186" s="11">
        <v>8.4999999999999995E-4</v>
      </c>
      <c r="Q186" s="175" t="str">
        <f>IFERROR(Summary!$AC$5*D186/P186," ")</f>
        <v xml:space="preserve"> </v>
      </c>
      <c r="R186" s="22"/>
      <c r="S186" s="175" t="str">
        <f>IFERROR(Summary!$AE$5*E186/R186," ")</f>
        <v xml:space="preserve"> </v>
      </c>
      <c r="T186" s="30" t="s">
        <v>711</v>
      </c>
    </row>
    <row r="187" spans="1:20" ht="29.25" customHeight="1" x14ac:dyDescent="0.25">
      <c r="A187" s="2" t="s">
        <v>366</v>
      </c>
      <c r="B187" s="1" t="s">
        <v>367</v>
      </c>
      <c r="C187" s="6" t="s">
        <v>65</v>
      </c>
      <c r="D187" s="56" t="str">
        <f>IFERROR(VLOOKUP($A187,'Emissions - TEU-1A'!$A$6:$H$58,5,0), " ")</f>
        <v xml:space="preserve"> </v>
      </c>
      <c r="E187" s="56" t="str">
        <f>IFERROR(VLOOKUP($A187,'Emissions - TEU-1A'!$A$6:$H$58,8,0), " ")</f>
        <v xml:space="preserve"> </v>
      </c>
      <c r="F187" s="11">
        <v>8.8000000000000003E-4</v>
      </c>
      <c r="G187" s="175" t="str">
        <f>IFERROR(Summary!$Y$5*D187/F187," ")</f>
        <v xml:space="preserve"> </v>
      </c>
      <c r="H187" s="7">
        <v>1.3</v>
      </c>
      <c r="I187" s="175" t="str">
        <f>IFERROR(Summary!$Y$5*D187/H187," ")</f>
        <v xml:space="preserve"> </v>
      </c>
      <c r="J187" s="4">
        <v>2.3E-2</v>
      </c>
      <c r="K187" s="175" t="str">
        <f>IFERROR(Summary!$AA$5*D187/J187," ")</f>
        <v xml:space="preserve"> </v>
      </c>
      <c r="L187" s="7">
        <v>5.7</v>
      </c>
      <c r="M187" s="175" t="str">
        <f>IFERROR(Summary!$AA$5*D187/L187," ")</f>
        <v xml:space="preserve"> </v>
      </c>
      <c r="N187" s="4">
        <v>1.0999999999999999E-2</v>
      </c>
      <c r="O187" s="175" t="str">
        <f>IFERROR(Summary!$AC$5*D187/N187," ")</f>
        <v xml:space="preserve"> </v>
      </c>
      <c r="P187" s="7">
        <v>5.7</v>
      </c>
      <c r="Q187" s="175" t="str">
        <f>IFERROR(Summary!$AC$5*D187/P187," ")</f>
        <v xml:space="preserve"> </v>
      </c>
      <c r="R187" s="22"/>
      <c r="S187" s="175" t="str">
        <f>IFERROR(Summary!$AE$5*E187/R187," ")</f>
        <v xml:space="preserve"> </v>
      </c>
      <c r="T187" s="30" t="s">
        <v>711</v>
      </c>
    </row>
    <row r="188" spans="1:20" ht="54" customHeight="1" x14ac:dyDescent="0.25">
      <c r="A188" s="1"/>
      <c r="B188" s="1" t="s">
        <v>368</v>
      </c>
      <c r="C188" s="6" t="s">
        <v>65</v>
      </c>
      <c r="D188" s="56" t="str">
        <f>IFERROR(VLOOKUP($A188,'Emissions - TEU-1A'!$A$6:$H$58,5,0), " ")</f>
        <v xml:space="preserve"> </v>
      </c>
      <c r="E188" s="56" t="str">
        <f>IFERROR(VLOOKUP($A188,'Emissions - TEU-1A'!$A$6:$H$58,8,0), " ")</f>
        <v xml:space="preserve"> </v>
      </c>
      <c r="F188" s="10">
        <v>1.0000000000000001E-9</v>
      </c>
      <c r="G188" s="175" t="str">
        <f>IFERROR(Summary!$Y$5*D188/F188," ")</f>
        <v xml:space="preserve"> </v>
      </c>
      <c r="H188" s="10">
        <v>1.3E-7</v>
      </c>
      <c r="I188" s="175" t="str">
        <f>IFERROR(Summary!$Y$5*D188/H188," ")</f>
        <v xml:space="preserve"> </v>
      </c>
      <c r="J188" s="10">
        <v>8.9999999999999999E-8</v>
      </c>
      <c r="K188" s="175" t="str">
        <f>IFERROR(Summary!$AA$5*D188/J188," ")</f>
        <v xml:space="preserve"> </v>
      </c>
      <c r="L188" s="10">
        <v>2.5999999999999998E-5</v>
      </c>
      <c r="M188" s="175" t="str">
        <f>IFERROR(Summary!$AA$5*D188/L188," ")</f>
        <v xml:space="preserve"> </v>
      </c>
      <c r="N188" s="10">
        <v>4.1999999999999999E-8</v>
      </c>
      <c r="O188" s="175" t="str">
        <f>IFERROR(Summary!$AC$5*D188/N188," ")</f>
        <v xml:space="preserve"> </v>
      </c>
      <c r="P188" s="19">
        <v>2.5999999999999998E-5</v>
      </c>
      <c r="Q188" s="175" t="str">
        <f>IFERROR(Summary!$AC$5*D188/P188," ")</f>
        <v xml:space="preserve"> </v>
      </c>
      <c r="R188" s="22"/>
      <c r="S188" s="175" t="str">
        <f>IFERROR(Summary!$AE$5*E188/R188," ")</f>
        <v xml:space="preserve"> </v>
      </c>
      <c r="T188" s="30" t="s">
        <v>711</v>
      </c>
    </row>
    <row r="189" spans="1:20" ht="42" customHeight="1" x14ac:dyDescent="0.25">
      <c r="A189" s="2" t="s">
        <v>369</v>
      </c>
      <c r="B189" s="1" t="s">
        <v>370</v>
      </c>
      <c r="C189" s="6" t="s">
        <v>65</v>
      </c>
      <c r="D189" s="56" t="str">
        <f>IFERROR(VLOOKUP($A189,'Emissions - TEU-1A'!$A$6:$H$58,5,0), " ")</f>
        <v xml:space="preserve"> </v>
      </c>
      <c r="E189" s="56" t="str">
        <f>IFERROR(VLOOKUP($A189,'Emissions - TEU-1A'!$A$6:$H$58,8,0), " ")</f>
        <v xml:space="preserve"> </v>
      </c>
      <c r="F189" s="10">
        <v>1.0000000000000001E-9</v>
      </c>
      <c r="G189" s="175" t="str">
        <f>IFERROR(Summary!$Y$5*D189/F189," ")</f>
        <v xml:space="preserve"> </v>
      </c>
      <c r="H189" s="10">
        <v>1.3E-7</v>
      </c>
      <c r="I189" s="175" t="str">
        <f>IFERROR(Summary!$Y$5*D189/H189," ")</f>
        <v xml:space="preserve"> </v>
      </c>
      <c r="J189" s="10">
        <v>8.9999999999999999E-8</v>
      </c>
      <c r="K189" s="175" t="str">
        <f>IFERROR(Summary!$AA$5*D189/J189," ")</f>
        <v xml:space="preserve"> </v>
      </c>
      <c r="L189" s="10">
        <v>2.5999999999999998E-5</v>
      </c>
      <c r="M189" s="175" t="str">
        <f>IFERROR(Summary!$AA$5*D189/L189," ")</f>
        <v xml:space="preserve"> </v>
      </c>
      <c r="N189" s="10">
        <v>4.1999999999999999E-8</v>
      </c>
      <c r="O189" s="175" t="str">
        <f>IFERROR(Summary!$AC$5*D189/N189," ")</f>
        <v xml:space="preserve"> </v>
      </c>
      <c r="P189" s="19">
        <v>2.5999999999999998E-5</v>
      </c>
      <c r="Q189" s="175" t="str">
        <f>IFERROR(Summary!$AC$5*D189/P189," ")</f>
        <v xml:space="preserve"> </v>
      </c>
      <c r="R189" s="22"/>
      <c r="S189" s="175" t="str">
        <f>IFERROR(Summary!$AE$5*E189/R189," ")</f>
        <v xml:space="preserve"> </v>
      </c>
      <c r="T189" s="30" t="s">
        <v>711</v>
      </c>
    </row>
    <row r="190" spans="1:20" ht="42" customHeight="1" x14ac:dyDescent="0.25">
      <c r="A190" s="2" t="s">
        <v>371</v>
      </c>
      <c r="B190" s="1" t="s">
        <v>372</v>
      </c>
      <c r="C190" s="6" t="s">
        <v>65</v>
      </c>
      <c r="D190" s="56">
        <f>IFERROR(VLOOKUP($A190,'Emissions - TEU-1A'!$A$6:$H$58,5,0), " ")</f>
        <v>1.6936E-7</v>
      </c>
      <c r="E190" s="56">
        <f>IFERROR(VLOOKUP($A190,'Emissions - TEU-1A'!$A$6:$H$58,8,0), " ")</f>
        <v>4.6399999999999995E-10</v>
      </c>
      <c r="F190" s="10">
        <v>1.0000000000000001E-9</v>
      </c>
      <c r="G190" s="175">
        <f>IFERROR(Summary!$Y$5*D190/F190," ")</f>
        <v>1.202456E-2</v>
      </c>
      <c r="H190" s="10">
        <v>1.3E-7</v>
      </c>
      <c r="I190" s="175">
        <f>IFERROR(Summary!$Y$5*D190/H190," ")</f>
        <v>9.2496615384615394E-5</v>
      </c>
      <c r="J190" s="10">
        <v>8.9999999999999999E-8</v>
      </c>
      <c r="K190" s="175">
        <f>IFERROR(Summary!$AA$5*D190/J190," ")</f>
        <v>1.3360622222222224E-4</v>
      </c>
      <c r="L190" s="10">
        <v>2.5999999999999998E-5</v>
      </c>
      <c r="M190" s="175">
        <f>IFERROR(Summary!$AA$5*D190/L190," ")</f>
        <v>4.6248307692307701E-7</v>
      </c>
      <c r="N190" s="10">
        <v>4.1999999999999999E-8</v>
      </c>
      <c r="O190" s="175">
        <f>IFERROR(Summary!$AC$5*D190/N190," ")</f>
        <v>1.3306857142857143E-2</v>
      </c>
      <c r="P190" s="19">
        <v>2.5999999999999998E-5</v>
      </c>
      <c r="Q190" s="175">
        <f>IFERROR(Summary!$AC$5*D190/P190," ")</f>
        <v>2.1495692307692311E-5</v>
      </c>
      <c r="R190" s="22"/>
      <c r="S190" s="175" t="str">
        <f>IFERROR(Summary!$AE$5*E190/R190," ")</f>
        <v xml:space="preserve"> </v>
      </c>
      <c r="T190" s="30" t="s">
        <v>711</v>
      </c>
    </row>
    <row r="191" spans="1:20" ht="42" customHeight="1" x14ac:dyDescent="0.25">
      <c r="A191" s="2" t="s">
        <v>373</v>
      </c>
      <c r="B191" s="1" t="s">
        <v>374</v>
      </c>
      <c r="C191" s="6" t="s">
        <v>65</v>
      </c>
      <c r="D191" s="56">
        <f>IFERROR(VLOOKUP($A191,'Emissions - TEU-1A'!$A$6:$H$58,5,0), " ")</f>
        <v>1.6789999999999999E-7</v>
      </c>
      <c r="E191" s="56">
        <f>IFERROR(VLOOKUP($A191,'Emissions - TEU-1A'!$A$6:$H$58,8,0), " ")</f>
        <v>4.6000000000000001E-10</v>
      </c>
      <c r="F191" s="10">
        <v>1E-8</v>
      </c>
      <c r="G191" s="175">
        <f>IFERROR(Summary!$Y$5*D191/F191," ")</f>
        <v>1.19209E-3</v>
      </c>
      <c r="H191" s="10">
        <v>1.3E-6</v>
      </c>
      <c r="I191" s="175">
        <f>IFERROR(Summary!$Y$5*D191/H191," ")</f>
        <v>9.1699230769230765E-6</v>
      </c>
      <c r="J191" s="10">
        <v>8.9999999999999996E-7</v>
      </c>
      <c r="K191" s="175">
        <f>IFERROR(Summary!$AA$5*D191/J191," ")</f>
        <v>1.3245444444444446E-5</v>
      </c>
      <c r="L191" s="11">
        <v>2.5999999999999998E-4</v>
      </c>
      <c r="M191" s="175">
        <f>IFERROR(Summary!$AA$5*D191/L191," ")</f>
        <v>4.584961538461539E-8</v>
      </c>
      <c r="N191" s="10">
        <v>4.2E-7</v>
      </c>
      <c r="O191" s="175">
        <f>IFERROR(Summary!$AC$5*D191/N191," ")</f>
        <v>1.3192142857142855E-3</v>
      </c>
      <c r="P191" s="11">
        <v>2.5999999999999998E-4</v>
      </c>
      <c r="Q191" s="175">
        <f>IFERROR(Summary!$AC$5*D191/P191," ")</f>
        <v>2.1310384615384615E-6</v>
      </c>
      <c r="R191" s="22"/>
      <c r="S191" s="175" t="str">
        <f>IFERROR(Summary!$AE$5*E191/R191," ")</f>
        <v xml:space="preserve"> </v>
      </c>
      <c r="T191" s="30" t="s">
        <v>711</v>
      </c>
    </row>
    <row r="192" spans="1:20" ht="42" customHeight="1" x14ac:dyDescent="0.25">
      <c r="A192" s="2" t="s">
        <v>375</v>
      </c>
      <c r="B192" s="1" t="s">
        <v>376</v>
      </c>
      <c r="C192" s="6" t="s">
        <v>65</v>
      </c>
      <c r="D192" s="56">
        <f>IFERROR(VLOOKUP($A192,'Emissions - TEU-1A'!$A$6:$H$58,5,0), " ")</f>
        <v>6.1028000000000009E-7</v>
      </c>
      <c r="E192" s="56">
        <f>IFERROR(VLOOKUP($A192,'Emissions - TEU-1A'!$A$6:$H$58,8,0), " ")</f>
        <v>1.672E-9</v>
      </c>
      <c r="F192" s="10">
        <v>1E-8</v>
      </c>
      <c r="G192" s="175">
        <f>IFERROR(Summary!$Y$5*D192/F192," ")</f>
        <v>4.3329880000000012E-3</v>
      </c>
      <c r="H192" s="10">
        <v>1.3E-6</v>
      </c>
      <c r="I192" s="175">
        <f>IFERROR(Summary!$Y$5*D192/H192," ")</f>
        <v>3.3330676923076926E-5</v>
      </c>
      <c r="J192" s="10">
        <v>8.9999999999999996E-7</v>
      </c>
      <c r="K192" s="175">
        <f>IFERROR(Summary!$AA$5*D192/J192," ")</f>
        <v>4.8144311111111122E-5</v>
      </c>
      <c r="L192" s="11">
        <v>2.5999999999999998E-4</v>
      </c>
      <c r="M192" s="175">
        <f>IFERROR(Summary!$AA$5*D192/L192," ")</f>
        <v>1.6665338461538468E-7</v>
      </c>
      <c r="N192" s="10">
        <v>4.2E-7</v>
      </c>
      <c r="O192" s="175">
        <f>IFERROR(Summary!$AC$5*D192/N192," ")</f>
        <v>4.7950571428571438E-3</v>
      </c>
      <c r="P192" s="11">
        <v>2.5999999999999998E-4</v>
      </c>
      <c r="Q192" s="175">
        <f>IFERROR(Summary!$AC$5*D192/P192," ")</f>
        <v>7.7458615384615413E-6</v>
      </c>
      <c r="R192" s="22"/>
      <c r="S192" s="175" t="str">
        <f>IFERROR(Summary!$AE$5*E192/R192," ")</f>
        <v xml:space="preserve"> </v>
      </c>
      <c r="T192" s="30" t="s">
        <v>711</v>
      </c>
    </row>
    <row r="193" spans="1:20" ht="42" customHeight="1" x14ac:dyDescent="0.25">
      <c r="A193" s="2" t="s">
        <v>377</v>
      </c>
      <c r="B193" s="1" t="s">
        <v>378</v>
      </c>
      <c r="C193" s="6" t="s">
        <v>65</v>
      </c>
      <c r="D193" s="56">
        <f>IFERROR(VLOOKUP($A193,'Emissions - TEU-1A'!$A$6:$H$58,5,0), " ")</f>
        <v>2.2483999999999999E-7</v>
      </c>
      <c r="E193" s="56">
        <f>IFERROR(VLOOKUP($A193,'Emissions - TEU-1A'!$A$6:$H$58,8,0), " ")</f>
        <v>6.1600000000000004E-10</v>
      </c>
      <c r="F193" s="10">
        <v>1E-8</v>
      </c>
      <c r="G193" s="175">
        <f>IFERROR(Summary!$Y$5*D193/F193," ")</f>
        <v>1.5963640000000001E-3</v>
      </c>
      <c r="H193" s="10">
        <v>1.3E-6</v>
      </c>
      <c r="I193" s="175">
        <f>IFERROR(Summary!$Y$5*D193/H193," ")</f>
        <v>1.2279723076923077E-5</v>
      </c>
      <c r="J193" s="10">
        <v>8.9999999999999996E-7</v>
      </c>
      <c r="K193" s="175">
        <f>IFERROR(Summary!$AA$5*D193/J193," ")</f>
        <v>1.7737377777777779E-5</v>
      </c>
      <c r="L193" s="11">
        <v>2.5999999999999998E-4</v>
      </c>
      <c r="M193" s="175">
        <f>IFERROR(Summary!$AA$5*D193/L193," ")</f>
        <v>6.1398615384615386E-8</v>
      </c>
      <c r="N193" s="10">
        <v>4.2E-7</v>
      </c>
      <c r="O193" s="175">
        <f>IFERROR(Summary!$AC$5*D193/N193," ")</f>
        <v>1.7665999999999999E-3</v>
      </c>
      <c r="P193" s="11">
        <v>2.5999999999999998E-4</v>
      </c>
      <c r="Q193" s="175">
        <f>IFERROR(Summary!$AC$5*D193/P193," ")</f>
        <v>2.8537384615384618E-6</v>
      </c>
      <c r="R193" s="22"/>
      <c r="S193" s="175" t="str">
        <f>IFERROR(Summary!$AE$5*E193/R193," ")</f>
        <v xml:space="preserve"> </v>
      </c>
      <c r="T193" s="30" t="s">
        <v>711</v>
      </c>
    </row>
    <row r="194" spans="1:20" ht="42" customHeight="1" x14ac:dyDescent="0.25">
      <c r="A194" s="2" t="s">
        <v>379</v>
      </c>
      <c r="B194" s="1" t="s">
        <v>380</v>
      </c>
      <c r="C194" s="6" t="s">
        <v>65</v>
      </c>
      <c r="D194" s="56">
        <f>IFERROR(VLOOKUP($A194,'Emissions - TEU-1A'!$A$6:$H$58,5,0), " ")</f>
        <v>3.8543999999999999E-6</v>
      </c>
      <c r="E194" s="56">
        <f>IFERROR(VLOOKUP($A194,'Emissions - TEU-1A'!$A$6:$H$58,8,0), " ")</f>
        <v>1.056E-8</v>
      </c>
      <c r="F194" s="10">
        <v>9.9999999999999995E-8</v>
      </c>
      <c r="G194" s="175">
        <f>IFERROR(Summary!$Y$5*D194/F194," ")</f>
        <v>2.736624E-3</v>
      </c>
      <c r="H194" s="10">
        <v>1.2999999999999999E-5</v>
      </c>
      <c r="I194" s="175">
        <f>IFERROR(Summary!$Y$5*D194/H194," ")</f>
        <v>2.1050953846153849E-5</v>
      </c>
      <c r="J194" s="10">
        <v>9.0000000000000002E-6</v>
      </c>
      <c r="K194" s="175">
        <f>IFERROR(Summary!$AA$5*D194/J194," ")</f>
        <v>3.0406933333333332E-5</v>
      </c>
      <c r="L194" s="3">
        <v>2.5999999999999999E-3</v>
      </c>
      <c r="M194" s="175">
        <f>IFERROR(Summary!$AA$5*D194/L194," ")</f>
        <v>1.0525476923076924E-7</v>
      </c>
      <c r="N194" s="10">
        <v>4.1999999999999996E-6</v>
      </c>
      <c r="O194" s="175">
        <f>IFERROR(Summary!$AC$5*D194/N194," ")</f>
        <v>3.0284571428571432E-3</v>
      </c>
      <c r="P194" s="3">
        <v>2.5999999999999999E-3</v>
      </c>
      <c r="Q194" s="175">
        <f>IFERROR(Summary!$AC$5*D194/P194," ")</f>
        <v>4.8921230769230774E-6</v>
      </c>
      <c r="R194" s="22"/>
      <c r="S194" s="175" t="str">
        <f>IFERROR(Summary!$AE$5*E194/R194," ")</f>
        <v xml:space="preserve"> </v>
      </c>
      <c r="T194" s="30" t="s">
        <v>711</v>
      </c>
    </row>
    <row r="195" spans="1:20" ht="29.25" customHeight="1" x14ac:dyDescent="0.25">
      <c r="A195" s="2" t="s">
        <v>381</v>
      </c>
      <c r="B195" s="1" t="s">
        <v>382</v>
      </c>
      <c r="C195" s="6" t="s">
        <v>65</v>
      </c>
      <c r="D195" s="56">
        <f>IFERROR(VLOOKUP($A195,'Emissions - TEU-1A'!$A$6:$H$58,5,0), " ")</f>
        <v>4.3216000000000003E-6</v>
      </c>
      <c r="E195" s="56">
        <f>IFERROR(VLOOKUP($A195,'Emissions - TEU-1A'!$A$6:$H$58,8,0), " ")</f>
        <v>1.184E-8</v>
      </c>
      <c r="F195" s="10">
        <v>3.4000000000000001E-6</v>
      </c>
      <c r="G195" s="175">
        <f>IFERROR(Summary!$Y$5*D195/F195," ")</f>
        <v>9.0245176470588238E-5</v>
      </c>
      <c r="H195" s="11">
        <v>4.2000000000000002E-4</v>
      </c>
      <c r="I195" s="175">
        <f>IFERROR(Summary!$Y$5*D195/H195," ")</f>
        <v>7.3055619047619054E-7</v>
      </c>
      <c r="J195" s="11">
        <v>2.9999999999999997E-4</v>
      </c>
      <c r="K195" s="175">
        <f>IFERROR(Summary!$AA$5*D195/J195," ")</f>
        <v>1.0227786666666669E-6</v>
      </c>
      <c r="L195" s="4">
        <v>8.5000000000000006E-2</v>
      </c>
      <c r="M195" s="175">
        <f>IFERROR(Summary!$AA$5*D195/L195," ")</f>
        <v>3.6098070588235292E-9</v>
      </c>
      <c r="N195" s="11">
        <v>1.3999999999999999E-4</v>
      </c>
      <c r="O195" s="175">
        <f>IFERROR(Summary!$AC$5*D195/N195," ")</f>
        <v>1.0186628571428573E-4</v>
      </c>
      <c r="P195" s="4">
        <v>8.5000000000000006E-2</v>
      </c>
      <c r="Q195" s="175">
        <f>IFERROR(Summary!$AC$5*D195/P195," ")</f>
        <v>1.6777976470588235E-7</v>
      </c>
      <c r="R195" s="22"/>
      <c r="S195" s="175" t="str">
        <f>IFERROR(Summary!$AE$5*E195/R195," ")</f>
        <v xml:space="preserve"> </v>
      </c>
      <c r="T195" s="30" t="s">
        <v>711</v>
      </c>
    </row>
    <row r="196" spans="1:20" ht="42" customHeight="1" x14ac:dyDescent="0.25">
      <c r="A196" s="2" t="s">
        <v>383</v>
      </c>
      <c r="B196" s="1" t="s">
        <v>384</v>
      </c>
      <c r="C196" s="6" t="s">
        <v>65</v>
      </c>
      <c r="D196" s="56">
        <f>IFERROR(VLOOKUP($A196,'Emissions - TEU-1A'!$A$6:$H$58,5,0), " ")</f>
        <v>2.4089999999999999E-7</v>
      </c>
      <c r="E196" s="56">
        <f>IFERROR(VLOOKUP($A196,'Emissions - TEU-1A'!$A$6:$H$58,8,0), " ")</f>
        <v>6.6E-10</v>
      </c>
      <c r="F196" s="10">
        <v>1E-8</v>
      </c>
      <c r="G196" s="175">
        <f>IFERROR(Summary!$Y$5*D196/F196," ")</f>
        <v>1.71039E-3</v>
      </c>
      <c r="H196" s="10">
        <v>1.3E-6</v>
      </c>
      <c r="I196" s="175">
        <f>IFERROR(Summary!$Y$5*D196/H196," ")</f>
        <v>1.3156846153846154E-5</v>
      </c>
      <c r="J196" s="10">
        <v>8.9999999999999996E-7</v>
      </c>
      <c r="K196" s="175">
        <f>IFERROR(Summary!$AA$5*D196/J196," ")</f>
        <v>1.9004333333333334E-5</v>
      </c>
      <c r="L196" s="11">
        <v>2.5999999999999998E-4</v>
      </c>
      <c r="M196" s="175">
        <f>IFERROR(Summary!$AA$5*D196/L196," ")</f>
        <v>6.5784230769230777E-8</v>
      </c>
      <c r="N196" s="10">
        <v>4.2E-7</v>
      </c>
      <c r="O196" s="175">
        <f>IFERROR(Summary!$AC$5*D196/N196," ")</f>
        <v>1.8927857142857143E-3</v>
      </c>
      <c r="P196" s="11">
        <v>2.5999999999999998E-4</v>
      </c>
      <c r="Q196" s="175">
        <f>IFERROR(Summary!$AC$5*D196/P196," ")</f>
        <v>3.0575769230769233E-6</v>
      </c>
      <c r="R196" s="22"/>
      <c r="S196" s="175" t="str">
        <f>IFERROR(Summary!$AE$5*E196/R196," ")</f>
        <v xml:space="preserve"> </v>
      </c>
      <c r="T196" s="30" t="s">
        <v>711</v>
      </c>
    </row>
    <row r="197" spans="1:20" ht="42" customHeight="1" x14ac:dyDescent="0.25">
      <c r="A197" s="2" t="s">
        <v>385</v>
      </c>
      <c r="B197" s="1" t="s">
        <v>386</v>
      </c>
      <c r="C197" s="6" t="s">
        <v>65</v>
      </c>
      <c r="D197" s="56" t="str">
        <f>IFERROR(VLOOKUP($A197,'Emissions - TEU-1A'!$A$6:$H$58,5,0), " ")</f>
        <v xml:space="preserve"> </v>
      </c>
      <c r="E197" s="56" t="str">
        <f>IFERROR(VLOOKUP($A197,'Emissions - TEU-1A'!$A$6:$H$58,8,0), " ")</f>
        <v xml:space="preserve"> </v>
      </c>
      <c r="F197" s="10">
        <v>3.4E-8</v>
      </c>
      <c r="G197" s="175" t="str">
        <f>IFERROR(Summary!$Y$5*D197/F197," ")</f>
        <v xml:space="preserve"> </v>
      </c>
      <c r="H197" s="10">
        <v>4.1999999999999996E-6</v>
      </c>
      <c r="I197" s="175" t="str">
        <f>IFERROR(Summary!$Y$5*D197/H197," ")</f>
        <v xml:space="preserve"> </v>
      </c>
      <c r="J197" s="10">
        <v>3.0000000000000001E-6</v>
      </c>
      <c r="K197" s="175" t="str">
        <f>IFERROR(Summary!$AA$5*D197/J197," ")</f>
        <v xml:space="preserve"> </v>
      </c>
      <c r="L197" s="11">
        <v>8.4999999999999995E-4</v>
      </c>
      <c r="M197" s="175" t="str">
        <f>IFERROR(Summary!$AA$5*D197/L197," ")</f>
        <v xml:space="preserve"> </v>
      </c>
      <c r="N197" s="10">
        <v>1.3999999999999999E-6</v>
      </c>
      <c r="O197" s="175" t="str">
        <f>IFERROR(Summary!$AC$5*D197/N197," ")</f>
        <v xml:space="preserve"> </v>
      </c>
      <c r="P197" s="11">
        <v>8.4999999999999995E-4</v>
      </c>
      <c r="Q197" s="175" t="str">
        <f>IFERROR(Summary!$AC$5*D197/P197," ")</f>
        <v xml:space="preserve"> </v>
      </c>
      <c r="R197" s="22"/>
      <c r="S197" s="175" t="str">
        <f>IFERROR(Summary!$AE$5*E197/R197," ")</f>
        <v xml:space="preserve"> </v>
      </c>
      <c r="T197" s="30" t="s">
        <v>711</v>
      </c>
    </row>
    <row r="198" spans="1:20" ht="42" customHeight="1" x14ac:dyDescent="0.25">
      <c r="A198" s="2" t="s">
        <v>387</v>
      </c>
      <c r="B198" s="1" t="s">
        <v>388</v>
      </c>
      <c r="C198" s="6" t="s">
        <v>65</v>
      </c>
      <c r="D198" s="56">
        <f>IFERROR(VLOOKUP($A198,'Emissions - TEU-1A'!$A$6:$H$58,5,0), " ")</f>
        <v>3.8105999999999995E-7</v>
      </c>
      <c r="E198" s="56">
        <f>IFERROR(VLOOKUP($A198,'Emissions - TEU-1A'!$A$6:$H$58,8,0), " ")</f>
        <v>1.0439999999999999E-9</v>
      </c>
      <c r="F198" s="10">
        <v>3.3999999999999998E-9</v>
      </c>
      <c r="G198" s="175">
        <f>IFERROR(Summary!$Y$5*D198/F198," ")</f>
        <v>7.9574294117647059E-3</v>
      </c>
      <c r="H198" s="10">
        <v>4.2E-7</v>
      </c>
      <c r="I198" s="175">
        <f>IFERROR(Summary!$Y$5*D198/H198," ")</f>
        <v>6.4417285714285716E-5</v>
      </c>
      <c r="J198" s="10">
        <v>2.9999999999999999E-7</v>
      </c>
      <c r="K198" s="175">
        <f>IFERROR(Summary!$AA$5*D198/J198," ")</f>
        <v>9.0184200000000003E-5</v>
      </c>
      <c r="L198" s="10">
        <v>8.5000000000000006E-5</v>
      </c>
      <c r="M198" s="175">
        <f>IFERROR(Summary!$AA$5*D198/L198," ")</f>
        <v>3.1829717647058822E-7</v>
      </c>
      <c r="N198" s="10">
        <v>1.4000000000000001E-7</v>
      </c>
      <c r="O198" s="175">
        <f>IFERROR(Summary!$AC$5*D198/N198," ")</f>
        <v>8.9821285714285701E-3</v>
      </c>
      <c r="P198" s="10">
        <v>8.5000000000000006E-5</v>
      </c>
      <c r="Q198" s="175">
        <f>IFERROR(Summary!$AC$5*D198/P198," ")</f>
        <v>1.4794094117647055E-5</v>
      </c>
      <c r="R198" s="22"/>
      <c r="S198" s="175" t="str">
        <f>IFERROR(Summary!$AE$5*E198/R198," ")</f>
        <v xml:space="preserve"> </v>
      </c>
      <c r="T198" s="30" t="s">
        <v>711</v>
      </c>
    </row>
    <row r="199" spans="1:20" ht="42" customHeight="1" x14ac:dyDescent="0.25">
      <c r="A199" s="2" t="s">
        <v>389</v>
      </c>
      <c r="B199" s="1" t="s">
        <v>390</v>
      </c>
      <c r="C199" s="6" t="s">
        <v>65</v>
      </c>
      <c r="D199" s="56">
        <f>IFERROR(VLOOKUP($A199,'Emissions - TEU-1A'!$A$6:$H$58,5,0), " ")</f>
        <v>2.5403999999999996E-7</v>
      </c>
      <c r="E199" s="56">
        <f>IFERROR(VLOOKUP($A199,'Emissions - TEU-1A'!$A$6:$H$58,8,0), " ")</f>
        <v>6.9599999999999997E-10</v>
      </c>
      <c r="F199" s="10">
        <v>1E-8</v>
      </c>
      <c r="G199" s="175">
        <f>IFERROR(Summary!$Y$5*D199/F199," ")</f>
        <v>1.8036839999999998E-3</v>
      </c>
      <c r="H199" s="10">
        <v>1.3E-6</v>
      </c>
      <c r="I199" s="175">
        <f>IFERROR(Summary!$Y$5*D199/H199," ")</f>
        <v>1.3874492307692306E-5</v>
      </c>
      <c r="J199" s="10">
        <v>8.9999999999999996E-7</v>
      </c>
      <c r="K199" s="175">
        <f>IFERROR(Summary!$AA$5*D199/J199," ")</f>
        <v>2.0040933333333333E-5</v>
      </c>
      <c r="L199" s="11">
        <v>2.5999999999999998E-4</v>
      </c>
      <c r="M199" s="175">
        <f>IFERROR(Summary!$AA$5*D199/L199," ")</f>
        <v>6.9372461538461543E-8</v>
      </c>
      <c r="N199" s="10">
        <v>4.2E-7</v>
      </c>
      <c r="O199" s="175">
        <f>IFERROR(Summary!$AC$5*D199/N199," ")</f>
        <v>1.9960285714285711E-3</v>
      </c>
      <c r="P199" s="11">
        <v>2.5999999999999998E-4</v>
      </c>
      <c r="Q199" s="175">
        <f>IFERROR(Summary!$AC$5*D199/P199," ")</f>
        <v>3.2243538461538458E-6</v>
      </c>
      <c r="R199" s="22"/>
      <c r="S199" s="175" t="str">
        <f>IFERROR(Summary!$AE$5*E199/R199," ")</f>
        <v xml:space="preserve"> </v>
      </c>
      <c r="T199" s="30" t="s">
        <v>711</v>
      </c>
    </row>
    <row r="200" spans="1:20" ht="42" customHeight="1" x14ac:dyDescent="0.25">
      <c r="A200" s="2" t="s">
        <v>391</v>
      </c>
      <c r="B200" s="1" t="s">
        <v>392</v>
      </c>
      <c r="C200" s="6" t="s">
        <v>65</v>
      </c>
      <c r="D200" s="56">
        <f>IFERROR(VLOOKUP($A200,'Emissions - TEU-1A'!$A$6:$H$58,5,0), " ")</f>
        <v>2.5403999999999996E-7</v>
      </c>
      <c r="E200" s="56">
        <f>IFERROR(VLOOKUP($A200,'Emissions - TEU-1A'!$A$6:$H$58,8,0), " ")</f>
        <v>6.9599999999999997E-10</v>
      </c>
      <c r="F200" s="10">
        <v>1E-8</v>
      </c>
      <c r="G200" s="175">
        <f>IFERROR(Summary!$Y$5*D200/F200," ")</f>
        <v>1.8036839999999998E-3</v>
      </c>
      <c r="H200" s="10">
        <v>1.3E-6</v>
      </c>
      <c r="I200" s="175">
        <f>IFERROR(Summary!$Y$5*D200/H200," ")</f>
        <v>1.3874492307692306E-5</v>
      </c>
      <c r="J200" s="10">
        <v>8.9999999999999996E-7</v>
      </c>
      <c r="K200" s="175">
        <f>IFERROR(Summary!$AA$5*D200/J200," ")</f>
        <v>2.0040933333333333E-5</v>
      </c>
      <c r="L200" s="11">
        <v>2.5999999999999998E-4</v>
      </c>
      <c r="M200" s="175">
        <f>IFERROR(Summary!$AA$5*D200/L200," ")</f>
        <v>6.9372461538461543E-8</v>
      </c>
      <c r="N200" s="10">
        <v>4.2E-7</v>
      </c>
      <c r="O200" s="175">
        <f>IFERROR(Summary!$AC$5*D200/N200," ")</f>
        <v>1.9960285714285711E-3</v>
      </c>
      <c r="P200" s="11">
        <v>2.5999999999999998E-4</v>
      </c>
      <c r="Q200" s="175">
        <f>IFERROR(Summary!$AC$5*D200/P200," ")</f>
        <v>3.2243538461538458E-6</v>
      </c>
      <c r="R200" s="22"/>
      <c r="S200" s="175" t="str">
        <f>IFERROR(Summary!$AE$5*E200/R200," ")</f>
        <v xml:space="preserve"> </v>
      </c>
      <c r="T200" s="30" t="s">
        <v>711</v>
      </c>
    </row>
    <row r="201" spans="1:20" ht="42" customHeight="1" x14ac:dyDescent="0.25">
      <c r="A201" s="2" t="s">
        <v>393</v>
      </c>
      <c r="B201" s="1" t="s">
        <v>394</v>
      </c>
      <c r="C201" s="6" t="s">
        <v>65</v>
      </c>
      <c r="D201" s="56">
        <f>IFERROR(VLOOKUP($A201,'Emissions - TEU-1A'!$A$6:$H$58,5,0), " ")</f>
        <v>2.7301999999999999E-7</v>
      </c>
      <c r="E201" s="56">
        <f>IFERROR(VLOOKUP($A201,'Emissions - TEU-1A'!$A$6:$H$58,8,0), " ")</f>
        <v>7.48E-10</v>
      </c>
      <c r="F201" s="10">
        <v>1E-8</v>
      </c>
      <c r="G201" s="175">
        <f>IFERROR(Summary!$Y$5*D201/F201," ")</f>
        <v>1.9384420000000001E-3</v>
      </c>
      <c r="H201" s="10">
        <v>1.3E-6</v>
      </c>
      <c r="I201" s="175">
        <f>IFERROR(Summary!$Y$5*D201/H201," ")</f>
        <v>1.4911092307692308E-5</v>
      </c>
      <c r="J201" s="10">
        <v>8.9999999999999996E-7</v>
      </c>
      <c r="K201" s="175">
        <f>IFERROR(Summary!$AA$5*D201/J201," ")</f>
        <v>2.1538244444444446E-5</v>
      </c>
      <c r="L201" s="11">
        <v>2.5999999999999998E-4</v>
      </c>
      <c r="M201" s="175">
        <f>IFERROR(Summary!$AA$5*D201/L201," ")</f>
        <v>7.4555461538461544E-8</v>
      </c>
      <c r="N201" s="10">
        <v>4.2E-7</v>
      </c>
      <c r="O201" s="175">
        <f>IFERROR(Summary!$AC$5*D201/N201," ")</f>
        <v>2.1451571428571427E-3</v>
      </c>
      <c r="P201" s="11">
        <v>2.5999999999999998E-4</v>
      </c>
      <c r="Q201" s="175">
        <f>IFERROR(Summary!$AC$5*D201/P201," ")</f>
        <v>3.4652538461538463E-6</v>
      </c>
      <c r="R201" s="22"/>
      <c r="S201" s="175" t="str">
        <f>IFERROR(Summary!$AE$5*E201/R201," ")</f>
        <v xml:space="preserve"> </v>
      </c>
      <c r="T201" s="30" t="s">
        <v>711</v>
      </c>
    </row>
    <row r="202" spans="1:20" ht="42" customHeight="1" x14ac:dyDescent="0.25">
      <c r="A202" s="2" t="s">
        <v>395</v>
      </c>
      <c r="B202" s="1" t="s">
        <v>396</v>
      </c>
      <c r="C202" s="6" t="s">
        <v>65</v>
      </c>
      <c r="D202" s="56">
        <f>IFERROR(VLOOKUP($A202,'Emissions - TEU-1A'!$A$6:$H$58,5,0), " ")</f>
        <v>4.2193999999999994E-8</v>
      </c>
      <c r="E202" s="56">
        <f>IFERROR(VLOOKUP($A202,'Emissions - TEU-1A'!$A$6:$H$58,8,0), " ")</f>
        <v>1.1559999999999999E-10</v>
      </c>
      <c r="F202" s="10">
        <v>1E-8</v>
      </c>
      <c r="G202" s="175">
        <f>IFERROR(Summary!$Y$5*D202/F202," ")</f>
        <v>2.9957739999999996E-4</v>
      </c>
      <c r="H202" s="10">
        <v>1.3E-6</v>
      </c>
      <c r="I202" s="175">
        <f>IFERROR(Summary!$Y$5*D202/H202," ")</f>
        <v>2.3044415384615381E-6</v>
      </c>
      <c r="J202" s="10">
        <v>8.9999999999999996E-7</v>
      </c>
      <c r="K202" s="175">
        <f>IFERROR(Summary!$AA$5*D202/J202," ")</f>
        <v>3.3286377777777777E-6</v>
      </c>
      <c r="L202" s="11">
        <v>2.5999999999999998E-4</v>
      </c>
      <c r="M202" s="175">
        <f>IFERROR(Summary!$AA$5*D202/L202," ")</f>
        <v>1.1522207692307692E-8</v>
      </c>
      <c r="N202" s="10">
        <v>4.2E-7</v>
      </c>
      <c r="O202" s="175">
        <f>IFERROR(Summary!$AC$5*D202/N202," ")</f>
        <v>3.3152428571428571E-4</v>
      </c>
      <c r="P202" s="11">
        <v>2.5999999999999998E-4</v>
      </c>
      <c r="Q202" s="175">
        <f>IFERROR(Summary!$AC$5*D202/P202," ")</f>
        <v>5.3553923076923075E-7</v>
      </c>
      <c r="R202" s="22"/>
      <c r="S202" s="175" t="str">
        <f>IFERROR(Summary!$AE$5*E202/R202," ")</f>
        <v xml:space="preserve"> </v>
      </c>
      <c r="T202" s="30" t="s">
        <v>711</v>
      </c>
    </row>
    <row r="203" spans="1:20" ht="42" customHeight="1" x14ac:dyDescent="0.25">
      <c r="A203" s="2" t="s">
        <v>397</v>
      </c>
      <c r="B203" s="1" t="s">
        <v>398</v>
      </c>
      <c r="C203" s="6" t="s">
        <v>65</v>
      </c>
      <c r="D203" s="56">
        <f>IFERROR(VLOOKUP($A203,'Emissions - TEU-1A'!$A$6:$H$58,5,0), " ")</f>
        <v>5.9275999999999992E-7</v>
      </c>
      <c r="E203" s="56">
        <f>IFERROR(VLOOKUP($A203,'Emissions - TEU-1A'!$A$6:$H$58,8,0), " ")</f>
        <v>1.6239999999999998E-9</v>
      </c>
      <c r="F203" s="10">
        <v>9.9999999999999995E-8</v>
      </c>
      <c r="G203" s="175">
        <f>IFERROR(Summary!$Y$5*D203/F203," ")</f>
        <v>4.2085959999999998E-4</v>
      </c>
      <c r="H203" s="10">
        <v>1.2999999999999999E-5</v>
      </c>
      <c r="I203" s="175">
        <f>IFERROR(Summary!$Y$5*D203/H203," ")</f>
        <v>3.2373815384615384E-6</v>
      </c>
      <c r="J203" s="10">
        <v>9.0000000000000002E-6</v>
      </c>
      <c r="K203" s="175">
        <f>IFERROR(Summary!$AA$5*D203/J203," ")</f>
        <v>4.6762177777777768E-6</v>
      </c>
      <c r="L203" s="3">
        <v>2.5999999999999999E-3</v>
      </c>
      <c r="M203" s="175">
        <f>IFERROR(Summary!$AA$5*D203/L203," ")</f>
        <v>1.618690769230769E-8</v>
      </c>
      <c r="N203" s="10">
        <v>4.1999999999999996E-6</v>
      </c>
      <c r="O203" s="175">
        <f>IFERROR(Summary!$AC$5*D203/N203," ")</f>
        <v>4.6573999999999991E-4</v>
      </c>
      <c r="P203" s="3">
        <v>2.5999999999999999E-3</v>
      </c>
      <c r="Q203" s="175">
        <f>IFERROR(Summary!$AC$5*D203/P203," ")</f>
        <v>7.5234923076923059E-7</v>
      </c>
      <c r="R203" s="22"/>
      <c r="S203" s="175" t="str">
        <f>IFERROR(Summary!$AE$5*E203/R203," ")</f>
        <v xml:space="preserve"> </v>
      </c>
      <c r="T203" s="30" t="s">
        <v>711</v>
      </c>
    </row>
    <row r="204" spans="1:20" ht="42" customHeight="1" x14ac:dyDescent="0.25">
      <c r="A204" s="2" t="s">
        <v>399</v>
      </c>
      <c r="B204" s="1" t="s">
        <v>400</v>
      </c>
      <c r="C204" s="6" t="s">
        <v>65</v>
      </c>
      <c r="D204" s="56" t="str">
        <f>IFERROR(VLOOKUP($A204,'Emissions - TEU-1A'!$A$6:$H$58,5,0), " ")</f>
        <v xml:space="preserve"> </v>
      </c>
      <c r="E204" s="56" t="str">
        <f>IFERROR(VLOOKUP($A204,'Emissions - TEU-1A'!$A$6:$H$58,8,0), " ")</f>
        <v xml:space="preserve"> </v>
      </c>
      <c r="F204" s="10">
        <v>9.9999999999999995E-8</v>
      </c>
      <c r="G204" s="175" t="str">
        <f>IFERROR(Summary!$Y$5*D204/F204," ")</f>
        <v xml:space="preserve"> </v>
      </c>
      <c r="H204" s="10">
        <v>1.2999999999999999E-5</v>
      </c>
      <c r="I204" s="175" t="str">
        <f>IFERROR(Summary!$Y$5*D204/H204," ")</f>
        <v xml:space="preserve"> </v>
      </c>
      <c r="J204" s="10">
        <v>9.0000000000000002E-6</v>
      </c>
      <c r="K204" s="175" t="str">
        <f>IFERROR(Summary!$AA$5*D204/J204," ")</f>
        <v xml:space="preserve"> </v>
      </c>
      <c r="L204" s="3">
        <v>2.5999999999999999E-3</v>
      </c>
      <c r="M204" s="175" t="str">
        <f>IFERROR(Summary!$AA$5*D204/L204," ")</f>
        <v xml:space="preserve"> </v>
      </c>
      <c r="N204" s="10">
        <v>4.1999999999999996E-6</v>
      </c>
      <c r="O204" s="175" t="str">
        <f>IFERROR(Summary!$AC$5*D204/N204," ")</f>
        <v xml:space="preserve"> </v>
      </c>
      <c r="P204" s="3">
        <v>2.5999999999999999E-3</v>
      </c>
      <c r="Q204" s="175" t="str">
        <f>IFERROR(Summary!$AC$5*D204/P204," ")</f>
        <v xml:space="preserve"> </v>
      </c>
      <c r="R204" s="22"/>
      <c r="S204" s="175" t="str">
        <f>IFERROR(Summary!$AE$5*E204/R204," ")</f>
        <v xml:space="preserve"> </v>
      </c>
      <c r="T204" s="30" t="s">
        <v>711</v>
      </c>
    </row>
    <row r="205" spans="1:20" ht="29.25" customHeight="1" x14ac:dyDescent="0.25">
      <c r="A205" s="2" t="s">
        <v>401</v>
      </c>
      <c r="B205" s="2" t="s">
        <v>402</v>
      </c>
      <c r="C205" s="6" t="s">
        <v>65</v>
      </c>
      <c r="D205" s="56">
        <f>IFERROR(VLOOKUP($A205,'Emissions - TEU-1A'!$A$6:$H$58,5,0), " ")</f>
        <v>2.0001999999999999E-7</v>
      </c>
      <c r="E205" s="56">
        <f>IFERROR(VLOOKUP($A205,'Emissions - TEU-1A'!$A$6:$H$58,8,0), " ")</f>
        <v>5.4799999999999997E-10</v>
      </c>
      <c r="F205" s="10">
        <v>3.4000000000000001E-6</v>
      </c>
      <c r="G205" s="175">
        <f>IFERROR(Summary!$Y$5*D205/F205," ")</f>
        <v>4.1768882352941182E-6</v>
      </c>
      <c r="H205" s="11">
        <v>4.2000000000000002E-4</v>
      </c>
      <c r="I205" s="175">
        <f>IFERROR(Summary!$Y$5*D205/H205," ")</f>
        <v>3.3812904761904762E-8</v>
      </c>
      <c r="J205" s="11">
        <v>2.9999999999999997E-4</v>
      </c>
      <c r="K205" s="175">
        <f>IFERROR(Summary!$AA$5*D205/J205," ")</f>
        <v>4.7338066666666676E-8</v>
      </c>
      <c r="L205" s="4">
        <v>8.5000000000000006E-2</v>
      </c>
      <c r="M205" s="175">
        <f>IFERROR(Summary!$AA$5*D205/L205," ")</f>
        <v>1.670755294117647E-10</v>
      </c>
      <c r="N205" s="11">
        <v>1.3999999999999999E-4</v>
      </c>
      <c r="O205" s="175">
        <f>IFERROR(Summary!$AC$5*D205/N205," ")</f>
        <v>4.714757142857143E-6</v>
      </c>
      <c r="P205" s="4">
        <v>8.5000000000000006E-2</v>
      </c>
      <c r="Q205" s="175">
        <f>IFERROR(Summary!$AC$5*D205/P205," ")</f>
        <v>7.7654823529411758E-9</v>
      </c>
      <c r="R205" s="22"/>
      <c r="S205" s="175" t="str">
        <f>IFERROR(Summary!$AE$5*E205/R205," ")</f>
        <v xml:space="preserve"> </v>
      </c>
      <c r="T205" s="30" t="s">
        <v>711</v>
      </c>
    </row>
    <row r="206" spans="1:20" ht="28.5" customHeight="1" x14ac:dyDescent="0.25">
      <c r="A206" s="1"/>
      <c r="B206" s="2" t="s">
        <v>403</v>
      </c>
      <c r="C206" s="6" t="s">
        <v>404</v>
      </c>
      <c r="D206" s="56" t="str">
        <f>IFERROR(VLOOKUP($A206,'Emissions - TEU-1A'!$A$6:$H$58,5,0), " ")</f>
        <v xml:space="preserve"> </v>
      </c>
      <c r="E206" s="56" t="str">
        <f>IFERROR(VLOOKUP($A206,'Emissions - TEU-1A'!$A$6:$H$58,8,0), " ")</f>
        <v xml:space="preserve"> </v>
      </c>
      <c r="F206" s="10">
        <v>4.3000000000000002E-5</v>
      </c>
      <c r="G206" s="175" t="str">
        <f>IFERROR(Summary!$Y$5*D206/F206," ")</f>
        <v xml:space="preserve"> </v>
      </c>
      <c r="H206" s="18"/>
      <c r="I206" s="175" t="str">
        <f>IFERROR(Summary!$Y$5*D206/H206," ")</f>
        <v xml:space="preserve"> </v>
      </c>
      <c r="J206" s="3">
        <v>1.6000000000000001E-3</v>
      </c>
      <c r="K206" s="175" t="str">
        <f>IFERROR(Summary!$AA$5*D206/J206," ")</f>
        <v xml:space="preserve"> </v>
      </c>
      <c r="L206" s="18"/>
      <c r="M206" s="175" t="str">
        <f>IFERROR(Summary!$AA$5*D206/L206," ")</f>
        <v xml:space="preserve"> </v>
      </c>
      <c r="N206" s="3">
        <v>3.0000000000000001E-3</v>
      </c>
      <c r="O206" s="175" t="str">
        <f>IFERROR(Summary!$AC$5*D206/N206," ")</f>
        <v xml:space="preserve"> </v>
      </c>
      <c r="P206" s="18"/>
      <c r="Q206" s="175" t="str">
        <f>IFERROR(Summary!$AC$5*D206/P206," ")</f>
        <v xml:space="preserve"> </v>
      </c>
      <c r="R206" s="22"/>
      <c r="S206" s="175" t="str">
        <f>IFERROR(Summary!$AE$5*E206/R206," ")</f>
        <v xml:space="preserve"> </v>
      </c>
      <c r="T206" s="30" t="s">
        <v>712</v>
      </c>
    </row>
    <row r="207" spans="1:20" ht="16.8" customHeight="1" x14ac:dyDescent="0.25">
      <c r="A207" s="2" t="s">
        <v>405</v>
      </c>
      <c r="B207" s="2" t="s">
        <v>406</v>
      </c>
      <c r="C207" s="6" t="s">
        <v>404</v>
      </c>
      <c r="D207" s="56" t="str">
        <f>IFERROR(VLOOKUP($A207,'Emissions - TEU-1A'!$A$6:$H$58,5,0), " ")</f>
        <v xml:space="preserve"> </v>
      </c>
      <c r="E207" s="56" t="str">
        <f>IFERROR(VLOOKUP($A207,'Emissions - TEU-1A'!$A$6:$H$58,8,0), " ")</f>
        <v xml:space="preserve"> </v>
      </c>
      <c r="F207" s="11">
        <v>1.1E-4</v>
      </c>
      <c r="G207" s="175" t="str">
        <f>IFERROR(Summary!$Y$5*D207/F207," ")</f>
        <v xml:space="preserve"> </v>
      </c>
      <c r="H207" s="18"/>
      <c r="I207" s="175" t="str">
        <f>IFERROR(Summary!$Y$5*D207/H207," ")</f>
        <v xml:space="preserve"> </v>
      </c>
      <c r="J207" s="3">
        <v>3.8999999999999998E-3</v>
      </c>
      <c r="K207" s="175" t="str">
        <f>IFERROR(Summary!$AA$5*D207/J207," ")</f>
        <v xml:space="preserve"> </v>
      </c>
      <c r="L207" s="18"/>
      <c r="M207" s="175" t="str">
        <f>IFERROR(Summary!$AA$5*D207/L207," ")</f>
        <v xml:space="preserve"> </v>
      </c>
      <c r="N207" s="3">
        <v>7.6E-3</v>
      </c>
      <c r="O207" s="175" t="str">
        <f>IFERROR(Summary!$AC$5*D207/N207," ")</f>
        <v xml:space="preserve"> </v>
      </c>
      <c r="P207" s="18"/>
      <c r="Q207" s="175" t="str">
        <f>IFERROR(Summary!$AC$5*D207/P207," ")</f>
        <v xml:space="preserve"> </v>
      </c>
      <c r="R207" s="22"/>
      <c r="S207" s="175" t="str">
        <f>IFERROR(Summary!$AE$5*E207/R207," ")</f>
        <v xml:space="preserve"> </v>
      </c>
      <c r="T207" s="30" t="s">
        <v>712</v>
      </c>
    </row>
    <row r="208" spans="1:20" ht="16.95" customHeight="1" x14ac:dyDescent="0.25">
      <c r="A208" s="2" t="s">
        <v>407</v>
      </c>
      <c r="B208" s="2" t="s">
        <v>408</v>
      </c>
      <c r="C208" s="6" t="s">
        <v>404</v>
      </c>
      <c r="D208" s="56" t="str">
        <f>IFERROR(VLOOKUP($A208,'Emissions - TEU-1A'!$A$6:$H$58,5,0), " ")</f>
        <v xml:space="preserve"> </v>
      </c>
      <c r="E208" s="56" t="str">
        <f>IFERROR(VLOOKUP($A208,'Emissions - TEU-1A'!$A$6:$H$58,8,0), " ")</f>
        <v xml:space="preserve"> </v>
      </c>
      <c r="F208" s="11">
        <v>2.1000000000000001E-4</v>
      </c>
      <c r="G208" s="175" t="str">
        <f>IFERROR(Summary!$Y$5*D208/F208," ")</f>
        <v xml:space="preserve"> </v>
      </c>
      <c r="H208" s="18"/>
      <c r="I208" s="175" t="str">
        <f>IFERROR(Summary!$Y$5*D208/H208," ")</f>
        <v xml:space="preserve"> </v>
      </c>
      <c r="J208" s="3">
        <v>7.7999999999999996E-3</v>
      </c>
      <c r="K208" s="175" t="str">
        <f>IFERROR(Summary!$AA$5*D208/J208," ")</f>
        <v xml:space="preserve"> </v>
      </c>
      <c r="L208" s="18"/>
      <c r="M208" s="175" t="str">
        <f>IFERROR(Summary!$AA$5*D208/L208," ")</f>
        <v xml:space="preserve"> </v>
      </c>
      <c r="N208" s="4">
        <v>1.4999999999999999E-2</v>
      </c>
      <c r="O208" s="175" t="str">
        <f>IFERROR(Summary!$AC$5*D208/N208," ")</f>
        <v xml:space="preserve"> </v>
      </c>
      <c r="P208" s="18"/>
      <c r="Q208" s="175" t="str">
        <f>IFERROR(Summary!$AC$5*D208/P208," ")</f>
        <v xml:space="preserve"> </v>
      </c>
      <c r="R208" s="22"/>
      <c r="S208" s="175" t="str">
        <f>IFERROR(Summary!$AE$5*E208/R208," ")</f>
        <v xml:space="preserve"> </v>
      </c>
      <c r="T208" s="30" t="s">
        <v>712</v>
      </c>
    </row>
    <row r="209" spans="1:20" ht="16.8" customHeight="1" x14ac:dyDescent="0.25">
      <c r="A209" s="2" t="s">
        <v>409</v>
      </c>
      <c r="B209" s="2" t="s">
        <v>410</v>
      </c>
      <c r="C209" s="6" t="s">
        <v>404</v>
      </c>
      <c r="D209" s="56">
        <f>IFERROR(VLOOKUP($A209,'Emissions - TEU-1A'!$A$6:$H$58,5,0), " ")</f>
        <v>3.4894000000000002E-5</v>
      </c>
      <c r="E209" s="56">
        <f>IFERROR(VLOOKUP($A209,'Emissions - TEU-1A'!$A$6:$H$58,8,0), " ")</f>
        <v>9.5600000000000009E-8</v>
      </c>
      <c r="F209" s="10">
        <v>4.3000000000000002E-5</v>
      </c>
      <c r="G209" s="175">
        <f>IFERROR(Summary!$Y$5*D209/F209," ")</f>
        <v>5.7615674418604652E-5</v>
      </c>
      <c r="H209" s="3">
        <v>2E-3</v>
      </c>
      <c r="I209" s="175">
        <f>IFERROR(Summary!$Y$5*D209/H209," ")</f>
        <v>1.2387370000000001E-6</v>
      </c>
      <c r="J209" s="3">
        <v>1.6000000000000001E-3</v>
      </c>
      <c r="K209" s="175">
        <f>IFERROR(Summary!$AA$5*D209/J209," ")</f>
        <v>1.5484212500000001E-6</v>
      </c>
      <c r="L209" s="3">
        <v>8.8000000000000005E-3</v>
      </c>
      <c r="M209" s="175">
        <f>IFERROR(Summary!$AA$5*D209/L209," ")</f>
        <v>2.8153113636363638E-7</v>
      </c>
      <c r="N209" s="3">
        <v>3.0000000000000001E-3</v>
      </c>
      <c r="O209" s="175">
        <f>IFERROR(Summary!$AC$5*D209/N209," ")</f>
        <v>3.8383400000000003E-5</v>
      </c>
      <c r="P209" s="3">
        <v>8.8000000000000005E-3</v>
      </c>
      <c r="Q209" s="175">
        <f>IFERROR(Summary!$AC$5*D209/P209," ")</f>
        <v>1.308525E-5</v>
      </c>
      <c r="R209" s="27">
        <v>2E-3</v>
      </c>
      <c r="S209" s="175">
        <f>IFERROR(Summary!$AE$5*E209/R209," ")</f>
        <v>3.9674000000000008E-4</v>
      </c>
      <c r="T209" s="30" t="s">
        <v>711</v>
      </c>
    </row>
    <row r="210" spans="1:20" ht="16.95" customHeight="1" x14ac:dyDescent="0.25">
      <c r="A210" s="2" t="s">
        <v>411</v>
      </c>
      <c r="B210" s="2" t="s">
        <v>412</v>
      </c>
      <c r="C210" s="6" t="s">
        <v>404</v>
      </c>
      <c r="D210" s="56">
        <f>IFERROR(VLOOKUP($A210,'Emissions - TEU-1A'!$A$6:$H$58,5,0), " ")</f>
        <v>9.5338000000000001E-5</v>
      </c>
      <c r="E210" s="56">
        <f>IFERROR(VLOOKUP($A210,'Emissions - TEU-1A'!$A$6:$H$58,8,0), " ")</f>
        <v>2.6119999999999998E-7</v>
      </c>
      <c r="F210" s="10">
        <v>5.3000000000000001E-5</v>
      </c>
      <c r="G210" s="175">
        <f>IFERROR(Summary!$Y$5*D210/F210," ")</f>
        <v>1.2771694339622642E-4</v>
      </c>
      <c r="H210" s="18"/>
      <c r="I210" s="175" t="str">
        <f>IFERROR(Summary!$Y$5*D210/H210," ")</f>
        <v xml:space="preserve"> </v>
      </c>
      <c r="J210" s="3">
        <v>2E-3</v>
      </c>
      <c r="K210" s="175">
        <f>IFERROR(Summary!$AA$5*D210/J210," ")</f>
        <v>3.3844990000000001E-6</v>
      </c>
      <c r="L210" s="18"/>
      <c r="M210" s="175" t="str">
        <f>IFERROR(Summary!$AA$5*D210/L210," ")</f>
        <v xml:space="preserve"> </v>
      </c>
      <c r="N210" s="3">
        <v>3.8E-3</v>
      </c>
      <c r="O210" s="175">
        <f>IFERROR(Summary!$AC$5*D210/N210," ")</f>
        <v>8.2793526315789472E-5</v>
      </c>
      <c r="P210" s="18"/>
      <c r="Q210" s="175" t="str">
        <f>IFERROR(Summary!$AC$5*D210/P210," ")</f>
        <v xml:space="preserve"> </v>
      </c>
      <c r="R210" s="22"/>
      <c r="S210" s="175" t="str">
        <f>IFERROR(Summary!$AE$5*E210/R210," ")</f>
        <v xml:space="preserve"> </v>
      </c>
      <c r="T210" s="30" t="s">
        <v>712</v>
      </c>
    </row>
    <row r="211" spans="1:20" ht="19.5" customHeight="1" x14ac:dyDescent="0.25">
      <c r="A211" s="2" t="s">
        <v>413</v>
      </c>
      <c r="B211" s="2" t="s">
        <v>414</v>
      </c>
      <c r="C211" s="6" t="s">
        <v>404</v>
      </c>
      <c r="D211" s="56" t="str">
        <f>IFERROR(VLOOKUP($A211,'Emissions - TEU-1A'!$A$6:$H$58,5,0), " ")</f>
        <v xml:space="preserve"> </v>
      </c>
      <c r="E211" s="56" t="str">
        <f>IFERROR(VLOOKUP($A211,'Emissions - TEU-1A'!$A$6:$H$58,8,0), " ")</f>
        <v xml:space="preserve"> </v>
      </c>
      <c r="F211" s="10">
        <v>2.0999999999999998E-6</v>
      </c>
      <c r="G211" s="175" t="str">
        <f>IFERROR(Summary!$Y$5*D211/F211," ")</f>
        <v xml:space="preserve"> </v>
      </c>
      <c r="H211" s="18"/>
      <c r="I211" s="175" t="str">
        <f>IFERROR(Summary!$Y$5*D211/H211," ")</f>
        <v xml:space="preserve"> </v>
      </c>
      <c r="J211" s="10">
        <v>7.7999999999999999E-5</v>
      </c>
      <c r="K211" s="175" t="str">
        <f>IFERROR(Summary!$AA$5*D211/J211," ")</f>
        <v xml:space="preserve"> </v>
      </c>
      <c r="L211" s="18"/>
      <c r="M211" s="175" t="str">
        <f>IFERROR(Summary!$AA$5*D211/L211," ")</f>
        <v xml:space="preserve"> </v>
      </c>
      <c r="N211" s="11">
        <v>1.4999999999999999E-4</v>
      </c>
      <c r="O211" s="175" t="str">
        <f>IFERROR(Summary!$AC$5*D211/N211," ")</f>
        <v xml:space="preserve"> </v>
      </c>
      <c r="P211" s="18"/>
      <c r="Q211" s="175" t="str">
        <f>IFERROR(Summary!$AC$5*D211/P211," ")</f>
        <v xml:space="preserve"> </v>
      </c>
      <c r="R211" s="22"/>
      <c r="S211" s="175" t="str">
        <f>IFERROR(Summary!$AE$5*E211/R211," ")</f>
        <v xml:space="preserve"> </v>
      </c>
      <c r="T211" s="30" t="s">
        <v>712</v>
      </c>
    </row>
    <row r="212" spans="1:20" ht="16.95" customHeight="1" x14ac:dyDescent="0.25">
      <c r="A212" s="2" t="s">
        <v>415</v>
      </c>
      <c r="B212" s="2" t="s">
        <v>416</v>
      </c>
      <c r="C212" s="6" t="s">
        <v>404</v>
      </c>
      <c r="D212" s="56">
        <f>IFERROR(VLOOKUP($A212,'Emissions - TEU-1A'!$A$6:$H$58,5,0), " ")</f>
        <v>8.3657999999999996E-4</v>
      </c>
      <c r="E212" s="56">
        <f>IFERROR(VLOOKUP($A212,'Emissions - TEU-1A'!$A$6:$H$58,8,0), " ")</f>
        <v>2.2920000000000002E-6</v>
      </c>
      <c r="F212" s="3">
        <v>4.7000000000000002E-3</v>
      </c>
      <c r="G212" s="175">
        <f>IFERROR(Summary!$Y$5*D212/F212," ")</f>
        <v>1.2637697872340426E-5</v>
      </c>
      <c r="H212" s="18"/>
      <c r="I212" s="175" t="str">
        <f>IFERROR(Summary!$Y$5*D212/H212," ")</f>
        <v xml:space="preserve"> </v>
      </c>
      <c r="J212" s="9">
        <v>0.17</v>
      </c>
      <c r="K212" s="175">
        <f>IFERROR(Summary!$AA$5*D212/J212," ")</f>
        <v>3.4939517647058823E-7</v>
      </c>
      <c r="L212" s="18"/>
      <c r="M212" s="175" t="str">
        <f>IFERROR(Summary!$AA$5*D212/L212," ")</f>
        <v xml:space="preserve"> </v>
      </c>
      <c r="N212" s="9">
        <v>0.34</v>
      </c>
      <c r="O212" s="175">
        <f>IFERROR(Summary!$AC$5*D212/N212," ")</f>
        <v>8.1197470588235292E-6</v>
      </c>
      <c r="P212" s="18"/>
      <c r="Q212" s="175" t="str">
        <f>IFERROR(Summary!$AC$5*D212/P212," ")</f>
        <v xml:space="preserve"> </v>
      </c>
      <c r="R212" s="22"/>
      <c r="S212" s="175" t="str">
        <f>IFERROR(Summary!$AE$5*E212/R212," ")</f>
        <v xml:space="preserve"> </v>
      </c>
      <c r="T212" s="30" t="s">
        <v>712</v>
      </c>
    </row>
    <row r="213" spans="1:20" ht="16.8" customHeight="1" x14ac:dyDescent="0.25">
      <c r="A213" s="2" t="s">
        <v>417</v>
      </c>
      <c r="B213" s="2" t="s">
        <v>418</v>
      </c>
      <c r="C213" s="6" t="s">
        <v>404</v>
      </c>
      <c r="D213" s="56" t="str">
        <f>IFERROR(VLOOKUP($A213,'Emissions - TEU-1A'!$A$6:$H$58,5,0), " ")</f>
        <v xml:space="preserve"> </v>
      </c>
      <c r="E213" s="56" t="str">
        <f>IFERROR(VLOOKUP($A213,'Emissions - TEU-1A'!$A$6:$H$58,8,0), " ")</f>
        <v xml:space="preserve"> </v>
      </c>
      <c r="F213" s="11">
        <v>1.3999999999999999E-4</v>
      </c>
      <c r="G213" s="175" t="str">
        <f>IFERROR(Summary!$Y$5*D213/F213," ")</f>
        <v xml:space="preserve"> </v>
      </c>
      <c r="H213" s="18"/>
      <c r="I213" s="175" t="str">
        <f>IFERROR(Summary!$Y$5*D213/H213," ")</f>
        <v xml:space="preserve"> </v>
      </c>
      <c r="J213" s="3">
        <v>5.1999999999999998E-3</v>
      </c>
      <c r="K213" s="175" t="str">
        <f>IFERROR(Summary!$AA$5*D213/J213," ")</f>
        <v xml:space="preserve"> </v>
      </c>
      <c r="L213" s="18"/>
      <c r="M213" s="175" t="str">
        <f>IFERROR(Summary!$AA$5*D213/L213," ")</f>
        <v xml:space="preserve"> </v>
      </c>
      <c r="N213" s="4">
        <v>0.01</v>
      </c>
      <c r="O213" s="175" t="str">
        <f>IFERROR(Summary!$AC$5*D213/N213," ")</f>
        <v xml:space="preserve"> </v>
      </c>
      <c r="P213" s="18"/>
      <c r="Q213" s="175" t="str">
        <f>IFERROR(Summary!$AC$5*D213/P213," ")</f>
        <v xml:space="preserve"> </v>
      </c>
      <c r="R213" s="22"/>
      <c r="S213" s="175" t="str">
        <f>IFERROR(Summary!$AE$5*E213/R213," ")</f>
        <v xml:space="preserve"> </v>
      </c>
      <c r="T213" s="30" t="s">
        <v>712</v>
      </c>
    </row>
    <row r="214" spans="1:20" ht="16.95" customHeight="1" x14ac:dyDescent="0.25">
      <c r="A214" s="2" t="s">
        <v>419</v>
      </c>
      <c r="B214" s="2" t="s">
        <v>420</v>
      </c>
      <c r="C214" s="6" t="s">
        <v>404</v>
      </c>
      <c r="D214" s="56">
        <f>IFERROR(VLOOKUP($A214,'Emissions - TEU-1A'!$A$6:$H$58,5,0), " ")</f>
        <v>3.65E-5</v>
      </c>
      <c r="E214" s="56">
        <f>IFERROR(VLOOKUP($A214,'Emissions - TEU-1A'!$A$6:$H$58,8,0), " ")</f>
        <v>9.9999999999999995E-8</v>
      </c>
      <c r="F214" s="3">
        <v>1.4E-3</v>
      </c>
      <c r="G214" s="175">
        <f>IFERROR(Summary!$Y$5*D214/F214," ")</f>
        <v>1.8510714285714286E-6</v>
      </c>
      <c r="H214" s="18"/>
      <c r="I214" s="175" t="str">
        <f>IFERROR(Summary!$Y$5*D214/H214," ")</f>
        <v xml:space="preserve"> </v>
      </c>
      <c r="J214" s="4">
        <v>5.1999999999999998E-2</v>
      </c>
      <c r="K214" s="175">
        <f>IFERROR(Summary!$AA$5*D214/J214," ")</f>
        <v>4.9836538461538462E-8</v>
      </c>
      <c r="L214" s="18"/>
      <c r="M214" s="175" t="str">
        <f>IFERROR(Summary!$AA$5*D214/L214," ")</f>
        <v xml:space="preserve"> </v>
      </c>
      <c r="N214" s="9">
        <v>0.1</v>
      </c>
      <c r="O214" s="175">
        <f>IFERROR(Summary!$AC$5*D214/N214," ")</f>
        <v>1.2044999999999999E-6</v>
      </c>
      <c r="P214" s="18"/>
      <c r="Q214" s="175" t="str">
        <f>IFERROR(Summary!$AC$5*D214/P214," ")</f>
        <v xml:space="preserve"> </v>
      </c>
      <c r="R214" s="22"/>
      <c r="S214" s="175" t="str">
        <f>IFERROR(Summary!$AE$5*E214/R214," ")</f>
        <v xml:space="preserve"> </v>
      </c>
      <c r="T214" s="30" t="s">
        <v>712</v>
      </c>
    </row>
    <row r="215" spans="1:20" ht="16.8" customHeight="1" x14ac:dyDescent="0.25">
      <c r="A215" s="2" t="s">
        <v>421</v>
      </c>
      <c r="B215" s="2" t="s">
        <v>422</v>
      </c>
      <c r="C215" s="6" t="s">
        <v>404</v>
      </c>
      <c r="D215" s="56">
        <f>IFERROR(VLOOKUP($A215,'Emissions - TEU-1A'!$A$6:$H$58,5,0), " ")</f>
        <v>6.3947999999999992E-5</v>
      </c>
      <c r="E215" s="56">
        <f>IFERROR(VLOOKUP($A215,'Emissions - TEU-1A'!$A$6:$H$58,8,0), " ")</f>
        <v>1.7520000000000001E-7</v>
      </c>
      <c r="F215" s="11">
        <v>4.2999999999999999E-4</v>
      </c>
      <c r="G215" s="175">
        <f>IFERROR(Summary!$Y$5*D215/F215," ")</f>
        <v>1.0558855813953487E-5</v>
      </c>
      <c r="H215" s="18"/>
      <c r="I215" s="175" t="str">
        <f>IFERROR(Summary!$Y$5*D215/H215," ")</f>
        <v xml:space="preserve"> </v>
      </c>
      <c r="J215" s="4">
        <v>1.6E-2</v>
      </c>
      <c r="K215" s="175">
        <f>IFERROR(Summary!$AA$5*D215/J215," ")</f>
        <v>2.8376924999999993E-7</v>
      </c>
      <c r="L215" s="18"/>
      <c r="M215" s="175" t="str">
        <f>IFERROR(Summary!$AA$5*D215/L215," ")</f>
        <v xml:space="preserve"> </v>
      </c>
      <c r="N215" s="4">
        <v>0.03</v>
      </c>
      <c r="O215" s="175">
        <f>IFERROR(Summary!$AC$5*D215/N215," ")</f>
        <v>7.0342799999999992E-6</v>
      </c>
      <c r="P215" s="18"/>
      <c r="Q215" s="175" t="str">
        <f>IFERROR(Summary!$AC$5*D215/P215," ")</f>
        <v xml:space="preserve"> </v>
      </c>
      <c r="R215" s="22"/>
      <c r="S215" s="175" t="str">
        <f>IFERROR(Summary!$AE$5*E215/R215," ")</f>
        <v xml:space="preserve"> </v>
      </c>
      <c r="T215" s="30" t="s">
        <v>712</v>
      </c>
    </row>
    <row r="216" spans="1:20" ht="16.95" customHeight="1" x14ac:dyDescent="0.25">
      <c r="A216" s="2" t="s">
        <v>423</v>
      </c>
      <c r="B216" s="2" t="s">
        <v>424</v>
      </c>
      <c r="C216" s="6" t="s">
        <v>404</v>
      </c>
      <c r="D216" s="56" t="str">
        <f>IFERROR(VLOOKUP($A216,'Emissions - TEU-1A'!$A$6:$H$58,5,0), " ")</f>
        <v xml:space="preserve"> </v>
      </c>
      <c r="E216" s="56" t="str">
        <f>IFERROR(VLOOKUP($A216,'Emissions - TEU-1A'!$A$6:$H$58,8,0), " ")</f>
        <v xml:space="preserve"> </v>
      </c>
      <c r="F216" s="11">
        <v>1.1E-4</v>
      </c>
      <c r="G216" s="175" t="str">
        <f>IFERROR(Summary!$Y$5*D216/F216," ")</f>
        <v xml:space="preserve"> </v>
      </c>
      <c r="H216" s="18"/>
      <c r="I216" s="175" t="str">
        <f>IFERROR(Summary!$Y$5*D216/H216," ")</f>
        <v xml:space="preserve"> </v>
      </c>
      <c r="J216" s="3">
        <v>3.8999999999999998E-3</v>
      </c>
      <c r="K216" s="175" t="str">
        <f>IFERROR(Summary!$AA$5*D216/J216," ")</f>
        <v xml:space="preserve"> </v>
      </c>
      <c r="L216" s="18"/>
      <c r="M216" s="175" t="str">
        <f>IFERROR(Summary!$AA$5*D216/L216," ")</f>
        <v xml:space="preserve"> </v>
      </c>
      <c r="N216" s="3">
        <v>7.6E-3</v>
      </c>
      <c r="O216" s="175" t="str">
        <f>IFERROR(Summary!$AC$5*D216/N216," ")</f>
        <v xml:space="preserve"> </v>
      </c>
      <c r="P216" s="18"/>
      <c r="Q216" s="175" t="str">
        <f>IFERROR(Summary!$AC$5*D216/P216," ")</f>
        <v xml:space="preserve"> </v>
      </c>
      <c r="R216" s="22"/>
      <c r="S216" s="175" t="str">
        <f>IFERROR(Summary!$AE$5*E216/R216," ")</f>
        <v xml:space="preserve"> </v>
      </c>
      <c r="T216" s="30" t="s">
        <v>712</v>
      </c>
    </row>
    <row r="217" spans="1:20" ht="16.8" customHeight="1" x14ac:dyDescent="0.25">
      <c r="A217" s="2" t="s">
        <v>425</v>
      </c>
      <c r="B217" s="2" t="s">
        <v>426</v>
      </c>
      <c r="C217" s="6" t="s">
        <v>404</v>
      </c>
      <c r="D217" s="56" t="str">
        <f>IFERROR(VLOOKUP($A217,'Emissions - TEU-1A'!$A$6:$H$58,5,0), " ")</f>
        <v xml:space="preserve"> </v>
      </c>
      <c r="E217" s="56" t="str">
        <f>IFERROR(VLOOKUP($A217,'Emissions - TEU-1A'!$A$6:$H$58,8,0), " ")</f>
        <v xml:space="preserve"> </v>
      </c>
      <c r="F217" s="10">
        <v>4.3000000000000003E-6</v>
      </c>
      <c r="G217" s="175" t="str">
        <f>IFERROR(Summary!$Y$5*D217/F217," ")</f>
        <v xml:space="preserve"> </v>
      </c>
      <c r="H217" s="18"/>
      <c r="I217" s="175" t="str">
        <f>IFERROR(Summary!$Y$5*D217/H217," ")</f>
        <v xml:space="preserve"> </v>
      </c>
      <c r="J217" s="11">
        <v>1.6000000000000001E-4</v>
      </c>
      <c r="K217" s="175" t="str">
        <f>IFERROR(Summary!$AA$5*D217/J217," ")</f>
        <v xml:space="preserve"> </v>
      </c>
      <c r="L217" s="18"/>
      <c r="M217" s="175" t="str">
        <f>IFERROR(Summary!$AA$5*D217/L217," ")</f>
        <v xml:space="preserve"> </v>
      </c>
      <c r="N217" s="11">
        <v>2.9999999999999997E-4</v>
      </c>
      <c r="O217" s="175" t="str">
        <f>IFERROR(Summary!$AC$5*D217/N217," ")</f>
        <v xml:space="preserve"> </v>
      </c>
      <c r="P217" s="18"/>
      <c r="Q217" s="175" t="str">
        <f>IFERROR(Summary!$AC$5*D217/P217," ")</f>
        <v xml:space="preserve"> </v>
      </c>
      <c r="R217" s="22"/>
      <c r="S217" s="175" t="str">
        <f>IFERROR(Summary!$AE$5*E217/R217," ")</f>
        <v xml:space="preserve"> </v>
      </c>
      <c r="T217" s="30" t="s">
        <v>712</v>
      </c>
    </row>
    <row r="218" spans="1:20" ht="16.8" customHeight="1" x14ac:dyDescent="0.25">
      <c r="A218" s="2" t="s">
        <v>427</v>
      </c>
      <c r="B218" s="2" t="s">
        <v>428</v>
      </c>
      <c r="C218" s="6" t="s">
        <v>404</v>
      </c>
      <c r="D218" s="56" t="str">
        <f>IFERROR(VLOOKUP($A218,'Emissions - TEU-1A'!$A$6:$H$58,5,0), " ")</f>
        <v xml:space="preserve"> </v>
      </c>
      <c r="E218" s="56" t="str">
        <f>IFERROR(VLOOKUP($A218,'Emissions - TEU-1A'!$A$6:$H$58,8,0), " ")</f>
        <v xml:space="preserve"> </v>
      </c>
      <c r="F218" s="11">
        <v>1.1E-4</v>
      </c>
      <c r="G218" s="175" t="str">
        <f>IFERROR(Summary!$Y$5*D218/F218," ")</f>
        <v xml:space="preserve"> </v>
      </c>
      <c r="H218" s="18"/>
      <c r="I218" s="175" t="str">
        <f>IFERROR(Summary!$Y$5*D218/H218," ")</f>
        <v xml:space="preserve"> </v>
      </c>
      <c r="J218" s="3">
        <v>3.8999999999999998E-3</v>
      </c>
      <c r="K218" s="175" t="str">
        <f>IFERROR(Summary!$AA$5*D218/J218," ")</f>
        <v xml:space="preserve"> </v>
      </c>
      <c r="L218" s="18"/>
      <c r="M218" s="175" t="str">
        <f>IFERROR(Summary!$AA$5*D218/L218," ")</f>
        <v xml:space="preserve"> </v>
      </c>
      <c r="N218" s="3">
        <v>7.6E-3</v>
      </c>
      <c r="O218" s="175" t="str">
        <f>IFERROR(Summary!$AC$5*D218/N218," ")</f>
        <v xml:space="preserve"> </v>
      </c>
      <c r="P218" s="18"/>
      <c r="Q218" s="175" t="str">
        <f>IFERROR(Summary!$AC$5*D218/P218," ")</f>
        <v xml:space="preserve"> </v>
      </c>
      <c r="R218" s="22"/>
      <c r="S218" s="175" t="str">
        <f>IFERROR(Summary!$AE$5*E218/R218," ")</f>
        <v xml:space="preserve"> </v>
      </c>
      <c r="T218" s="30" t="s">
        <v>712</v>
      </c>
    </row>
    <row r="219" spans="1:20" ht="16.95" customHeight="1" x14ac:dyDescent="0.25">
      <c r="A219" s="2" t="s">
        <v>429</v>
      </c>
      <c r="B219" s="2" t="s">
        <v>430</v>
      </c>
      <c r="C219" s="6" t="s">
        <v>404</v>
      </c>
      <c r="D219" s="56" t="str">
        <f>IFERROR(VLOOKUP($A219,'Emissions - TEU-1A'!$A$6:$H$58,5,0), " ")</f>
        <v xml:space="preserve"> </v>
      </c>
      <c r="E219" s="56" t="str">
        <f>IFERROR(VLOOKUP($A219,'Emissions - TEU-1A'!$A$6:$H$58,8,0), " ")</f>
        <v xml:space="preserve"> </v>
      </c>
      <c r="F219" s="10">
        <v>4.6999999999999997E-5</v>
      </c>
      <c r="G219" s="175" t="str">
        <f>IFERROR(Summary!$Y$5*D219/F219," ")</f>
        <v xml:space="preserve"> </v>
      </c>
      <c r="H219" s="18"/>
      <c r="I219" s="175" t="str">
        <f>IFERROR(Summary!$Y$5*D219/H219," ")</f>
        <v xml:space="preserve"> </v>
      </c>
      <c r="J219" s="3">
        <v>1.6999999999999999E-3</v>
      </c>
      <c r="K219" s="175" t="str">
        <f>IFERROR(Summary!$AA$5*D219/J219," ")</f>
        <v xml:space="preserve"> </v>
      </c>
      <c r="L219" s="18"/>
      <c r="M219" s="175" t="str">
        <f>IFERROR(Summary!$AA$5*D219/L219," ")</f>
        <v xml:space="preserve"> </v>
      </c>
      <c r="N219" s="3">
        <v>3.3999999999999998E-3</v>
      </c>
      <c r="O219" s="175" t="str">
        <f>IFERROR(Summary!$AC$5*D219/N219," ")</f>
        <v xml:space="preserve"> </v>
      </c>
      <c r="P219" s="18"/>
      <c r="Q219" s="175" t="str">
        <f>IFERROR(Summary!$AC$5*D219/P219," ")</f>
        <v xml:space="preserve"> </v>
      </c>
      <c r="R219" s="22"/>
      <c r="S219" s="175" t="str">
        <f>IFERROR(Summary!$AE$5*E219/R219," ")</f>
        <v xml:space="preserve"> </v>
      </c>
      <c r="T219" s="30" t="s">
        <v>712</v>
      </c>
    </row>
    <row r="220" spans="1:20" ht="16.8" customHeight="1" x14ac:dyDescent="0.25">
      <c r="A220" s="2" t="s">
        <v>431</v>
      </c>
      <c r="B220" s="2" t="s">
        <v>432</v>
      </c>
      <c r="C220" s="6" t="s">
        <v>404</v>
      </c>
      <c r="D220" s="56" t="str">
        <f>IFERROR(VLOOKUP($A220,'Emissions - TEU-1A'!$A$6:$H$58,5,0), " ")</f>
        <v xml:space="preserve"> </v>
      </c>
      <c r="E220" s="56" t="str">
        <f>IFERROR(VLOOKUP($A220,'Emissions - TEU-1A'!$A$6:$H$58,8,0), " ")</f>
        <v xml:space="preserve"> </v>
      </c>
      <c r="F220" s="10">
        <v>7.1000000000000005E-5</v>
      </c>
      <c r="G220" s="175" t="str">
        <f>IFERROR(Summary!$Y$5*D220/F220," ")</f>
        <v xml:space="preserve"> </v>
      </c>
      <c r="H220" s="18"/>
      <c r="I220" s="175" t="str">
        <f>IFERROR(Summary!$Y$5*D220/H220," ")</f>
        <v xml:space="preserve"> </v>
      </c>
      <c r="J220" s="3">
        <v>2.5999999999999999E-3</v>
      </c>
      <c r="K220" s="175" t="str">
        <f>IFERROR(Summary!$AA$5*D220/J220," ")</f>
        <v xml:space="preserve"> </v>
      </c>
      <c r="L220" s="18"/>
      <c r="M220" s="175" t="str">
        <f>IFERROR(Summary!$AA$5*D220/L220," ")</f>
        <v xml:space="preserve"> </v>
      </c>
      <c r="N220" s="3">
        <v>5.1000000000000004E-3</v>
      </c>
      <c r="O220" s="175" t="str">
        <f>IFERROR(Summary!$AC$5*D220/N220," ")</f>
        <v xml:space="preserve"> </v>
      </c>
      <c r="P220" s="18"/>
      <c r="Q220" s="175" t="str">
        <f>IFERROR(Summary!$AC$5*D220/P220," ")</f>
        <v xml:space="preserve"> </v>
      </c>
      <c r="R220" s="22"/>
      <c r="S220" s="175" t="str">
        <f>IFERROR(Summary!$AE$5*E220/R220," ")</f>
        <v xml:space="preserve"> </v>
      </c>
      <c r="T220" s="30" t="s">
        <v>712</v>
      </c>
    </row>
    <row r="221" spans="1:20" ht="19.8" customHeight="1" x14ac:dyDescent="0.25">
      <c r="A221" s="2" t="s">
        <v>433</v>
      </c>
      <c r="B221" s="2" t="s">
        <v>434</v>
      </c>
      <c r="C221" s="6" t="s">
        <v>404</v>
      </c>
      <c r="D221" s="56" t="str">
        <f>IFERROR(VLOOKUP($A221,'Emissions - TEU-1A'!$A$6:$H$58,5,0), " ")</f>
        <v xml:space="preserve"> </v>
      </c>
      <c r="E221" s="56" t="str">
        <f>IFERROR(VLOOKUP($A221,'Emissions - TEU-1A'!$A$6:$H$58,8,0), " ")</f>
        <v xml:space="preserve"> </v>
      </c>
      <c r="F221" s="10">
        <v>1.3999999999999999E-6</v>
      </c>
      <c r="G221" s="175" t="str">
        <f>IFERROR(Summary!$Y$5*D221/F221," ")</f>
        <v xml:space="preserve"> </v>
      </c>
      <c r="H221" s="18"/>
      <c r="I221" s="175" t="str">
        <f>IFERROR(Summary!$Y$5*D221/H221," ")</f>
        <v xml:space="preserve"> </v>
      </c>
      <c r="J221" s="10">
        <v>5.1999999999999997E-5</v>
      </c>
      <c r="K221" s="175" t="str">
        <f>IFERROR(Summary!$AA$5*D221/J221," ")</f>
        <v xml:space="preserve"> </v>
      </c>
      <c r="L221" s="18"/>
      <c r="M221" s="175" t="str">
        <f>IFERROR(Summary!$AA$5*D221/L221," ")</f>
        <v xml:space="preserve"> </v>
      </c>
      <c r="N221" s="11">
        <v>1E-4</v>
      </c>
      <c r="O221" s="175" t="str">
        <f>IFERROR(Summary!$AC$5*D221/N221," ")</f>
        <v xml:space="preserve"> </v>
      </c>
      <c r="P221" s="18"/>
      <c r="Q221" s="175" t="str">
        <f>IFERROR(Summary!$AC$5*D221/P221," ")</f>
        <v xml:space="preserve"> </v>
      </c>
      <c r="R221" s="22"/>
      <c r="S221" s="175" t="str">
        <f>IFERROR(Summary!$AE$5*E221/R221," ")</f>
        <v xml:space="preserve"> </v>
      </c>
      <c r="T221" s="30" t="s">
        <v>712</v>
      </c>
    </row>
    <row r="222" spans="1:20" ht="16.8" customHeight="1" x14ac:dyDescent="0.25">
      <c r="A222" s="2" t="s">
        <v>435</v>
      </c>
      <c r="B222" s="2" t="s">
        <v>436</v>
      </c>
      <c r="C222" s="6" t="s">
        <v>404</v>
      </c>
      <c r="D222" s="56">
        <f>IFERROR(VLOOKUP($A222,'Emissions - TEU-1A'!$A$6:$H$58,5,0), " ")</f>
        <v>4.0588000000000001E-4</v>
      </c>
      <c r="E222" s="56">
        <f>IFERROR(VLOOKUP($A222,'Emissions - TEU-1A'!$A$6:$H$58,8,0), " ")</f>
        <v>1.1119999999999999E-6</v>
      </c>
      <c r="F222" s="11">
        <v>5.2999999999999998E-4</v>
      </c>
      <c r="G222" s="175">
        <f>IFERROR(Summary!$Y$5*D222/F222," ")</f>
        <v>5.4372603773584915E-5</v>
      </c>
      <c r="H222" s="18"/>
      <c r="I222" s="175" t="str">
        <f>IFERROR(Summary!$Y$5*D222/H222," ")</f>
        <v xml:space="preserve"> </v>
      </c>
      <c r="J222" s="4">
        <v>0.02</v>
      </c>
      <c r="K222" s="175">
        <f>IFERROR(Summary!$AA$5*D222/J222," ")</f>
        <v>1.4408740000000002E-6</v>
      </c>
      <c r="L222" s="18"/>
      <c r="M222" s="175" t="str">
        <f>IFERROR(Summary!$AA$5*D222/L222," ")</f>
        <v xml:space="preserve"> </v>
      </c>
      <c r="N222" s="4">
        <v>3.7999999999999999E-2</v>
      </c>
      <c r="O222" s="175">
        <f>IFERROR(Summary!$AC$5*D222/N222," ")</f>
        <v>3.5247473684210525E-5</v>
      </c>
      <c r="P222" s="18"/>
      <c r="Q222" s="175" t="str">
        <f>IFERROR(Summary!$AC$5*D222/P222," ")</f>
        <v xml:space="preserve"> </v>
      </c>
      <c r="R222" s="22"/>
      <c r="S222" s="175" t="str">
        <f>IFERROR(Summary!$AE$5*E222/R222," ")</f>
        <v xml:space="preserve"> </v>
      </c>
      <c r="T222" s="30" t="s">
        <v>712</v>
      </c>
    </row>
    <row r="223" spans="1:20" ht="16.95" customHeight="1" x14ac:dyDescent="0.25">
      <c r="A223" s="2" t="s">
        <v>437</v>
      </c>
      <c r="B223" s="2" t="s">
        <v>438</v>
      </c>
      <c r="C223" s="6" t="s">
        <v>404</v>
      </c>
      <c r="D223" s="56">
        <f>IFERROR(VLOOKUP($A223,'Emissions - TEU-1A'!$A$6:$H$58,5,0), " ")</f>
        <v>1.2176399999999999E-4</v>
      </c>
      <c r="E223" s="56">
        <f>IFERROR(VLOOKUP($A223,'Emissions - TEU-1A'!$A$6:$H$58,8,0), " ")</f>
        <v>3.3359999999999997E-7</v>
      </c>
      <c r="F223" s="11">
        <v>6.0999999999999997E-4</v>
      </c>
      <c r="G223" s="175">
        <f>IFERROR(Summary!$Y$5*D223/F223," ")</f>
        <v>1.4172531147540985E-5</v>
      </c>
      <c r="H223" s="18"/>
      <c r="I223" s="175" t="str">
        <f>IFERROR(Summary!$Y$5*D223/H223," ")</f>
        <v xml:space="preserve"> </v>
      </c>
      <c r="J223" s="4">
        <v>2.1999999999999999E-2</v>
      </c>
      <c r="K223" s="175">
        <f>IFERROR(Summary!$AA$5*D223/J223," ")</f>
        <v>3.9296563636363644E-7</v>
      </c>
      <c r="L223" s="18"/>
      <c r="M223" s="175" t="str">
        <f>IFERROR(Summary!$AA$5*D223/L223," ")</f>
        <v xml:space="preserve"> </v>
      </c>
      <c r="N223" s="4">
        <v>4.2999999999999997E-2</v>
      </c>
      <c r="O223" s="175">
        <f>IFERROR(Summary!$AC$5*D223/N223," ")</f>
        <v>9.3446790697674422E-6</v>
      </c>
      <c r="P223" s="18"/>
      <c r="Q223" s="175" t="str">
        <f>IFERROR(Summary!$AC$5*D223/P223," ")</f>
        <v xml:space="preserve"> </v>
      </c>
      <c r="R223" s="22"/>
      <c r="S223" s="175" t="str">
        <f>IFERROR(Summary!$AE$5*E223/R223," ")</f>
        <v xml:space="preserve"> </v>
      </c>
      <c r="T223" s="30" t="s">
        <v>712</v>
      </c>
    </row>
    <row r="224" spans="1:20" ht="19.8" customHeight="1" x14ac:dyDescent="0.25">
      <c r="A224" s="2" t="s">
        <v>439</v>
      </c>
      <c r="B224" s="2" t="s">
        <v>440</v>
      </c>
      <c r="C224" s="6" t="s">
        <v>404</v>
      </c>
      <c r="D224" s="56" t="str">
        <f>IFERROR(VLOOKUP($A224,'Emissions - TEU-1A'!$A$6:$H$58,5,0), " ")</f>
        <v xml:space="preserve"> </v>
      </c>
      <c r="E224" s="56" t="str">
        <f>IFERROR(VLOOKUP($A224,'Emissions - TEU-1A'!$A$6:$H$58,8,0), " ")</f>
        <v xml:space="preserve"> </v>
      </c>
      <c r="F224" s="10">
        <v>4.3000000000000002E-5</v>
      </c>
      <c r="G224" s="175" t="str">
        <f>IFERROR(Summary!$Y$5*D224/F224," ")</f>
        <v xml:space="preserve"> </v>
      </c>
      <c r="H224" s="18"/>
      <c r="I224" s="175" t="str">
        <f>IFERROR(Summary!$Y$5*D224/H224," ")</f>
        <v xml:space="preserve"> </v>
      </c>
      <c r="J224" s="3">
        <v>1.6000000000000001E-3</v>
      </c>
      <c r="K224" s="175" t="str">
        <f>IFERROR(Summary!$AA$5*D224/J224," ")</f>
        <v xml:space="preserve"> </v>
      </c>
      <c r="L224" s="18"/>
      <c r="M224" s="175" t="str">
        <f>IFERROR(Summary!$AA$5*D224/L224," ")</f>
        <v xml:space="preserve"> </v>
      </c>
      <c r="N224" s="3">
        <v>3.0000000000000001E-3</v>
      </c>
      <c r="O224" s="175" t="str">
        <f>IFERROR(Summary!$AC$5*D224/N224," ")</f>
        <v xml:space="preserve"> </v>
      </c>
      <c r="P224" s="18"/>
      <c r="Q224" s="175" t="str">
        <f>IFERROR(Summary!$AC$5*D224/P224," ")</f>
        <v xml:space="preserve"> </v>
      </c>
      <c r="R224" s="22"/>
      <c r="S224" s="175" t="str">
        <f>IFERROR(Summary!$AE$5*E224/R224," ")</f>
        <v xml:space="preserve"> </v>
      </c>
      <c r="T224" s="30" t="s">
        <v>712</v>
      </c>
    </row>
    <row r="225" spans="1:20" ht="16.8" customHeight="1" x14ac:dyDescent="0.25">
      <c r="A225" s="17">
        <v>2043937</v>
      </c>
      <c r="B225" s="2" t="s">
        <v>441</v>
      </c>
      <c r="C225" s="6" t="s">
        <v>404</v>
      </c>
      <c r="D225" s="56" t="str">
        <f>IFERROR(VLOOKUP($A225,'Emissions - TEU-1A'!$A$6:$H$58,5,0), " ")</f>
        <v xml:space="preserve"> </v>
      </c>
      <c r="E225" s="56" t="str">
        <f>IFERROR(VLOOKUP($A225,'Emissions - TEU-1A'!$A$6:$H$58,8,0), " ")</f>
        <v xml:space="preserve"> </v>
      </c>
      <c r="F225" s="10">
        <v>4.3000000000000003E-6</v>
      </c>
      <c r="G225" s="175" t="str">
        <f>IFERROR(Summary!$Y$5*D225/F225," ")</f>
        <v xml:space="preserve"> </v>
      </c>
      <c r="H225" s="18"/>
      <c r="I225" s="175" t="str">
        <f>IFERROR(Summary!$Y$5*D225/H225," ")</f>
        <v xml:space="preserve"> </v>
      </c>
      <c r="J225" s="11">
        <v>1.6000000000000001E-4</v>
      </c>
      <c r="K225" s="175" t="str">
        <f>IFERROR(Summary!$AA$5*D225/J225," ")</f>
        <v xml:space="preserve"> </v>
      </c>
      <c r="L225" s="18"/>
      <c r="M225" s="175" t="str">
        <f>IFERROR(Summary!$AA$5*D225/L225," ")</f>
        <v xml:space="preserve"> </v>
      </c>
      <c r="N225" s="11">
        <v>2.9999999999999997E-4</v>
      </c>
      <c r="O225" s="175" t="str">
        <f>IFERROR(Summary!$AC$5*D225/N225," ")</f>
        <v xml:space="preserve"> </v>
      </c>
      <c r="P225" s="18"/>
      <c r="Q225" s="175" t="str">
        <f>IFERROR(Summary!$AC$5*D225/P225," ")</f>
        <v xml:space="preserve"> </v>
      </c>
      <c r="R225" s="22"/>
      <c r="S225" s="175" t="str">
        <f>IFERROR(Summary!$AE$5*E225/R225," ")</f>
        <v xml:space="preserve"> </v>
      </c>
      <c r="T225" s="30" t="s">
        <v>712</v>
      </c>
    </row>
    <row r="226" spans="1:20" ht="16.95" customHeight="1" x14ac:dyDescent="0.25">
      <c r="A226" s="17">
        <v>2139594</v>
      </c>
      <c r="B226" s="2" t="s">
        <v>442</v>
      </c>
      <c r="C226" s="18"/>
      <c r="D226" s="56" t="str">
        <f>IFERROR(VLOOKUP($A226,'Emissions - TEU-1A'!$A$6:$H$58,5,0), " ")</f>
        <v xml:space="preserve"> </v>
      </c>
      <c r="E226" s="56" t="str">
        <f>IFERROR(VLOOKUP($A226,'Emissions - TEU-1A'!$A$6:$H$58,8,0), " ")</f>
        <v xml:space="preserve"> </v>
      </c>
      <c r="F226" s="3">
        <v>7.1000000000000004E-3</v>
      </c>
      <c r="G226" s="175" t="str">
        <f>IFERROR(Summary!$Y$5*D226/F226," ")</f>
        <v xml:space="preserve"> </v>
      </c>
      <c r="H226" s="18"/>
      <c r="I226" s="175" t="str">
        <f>IFERROR(Summary!$Y$5*D226/H226," ")</f>
        <v xml:space="preserve"> </v>
      </c>
      <c r="J226" s="9">
        <v>0.19</v>
      </c>
      <c r="K226" s="175" t="str">
        <f>IFERROR(Summary!$AA$5*D226/J226," ")</f>
        <v xml:space="preserve"> </v>
      </c>
      <c r="L226" s="18"/>
      <c r="M226" s="175" t="str">
        <f>IFERROR(Summary!$AA$5*D226/L226," ")</f>
        <v xml:space="preserve"> </v>
      </c>
      <c r="N226" s="4">
        <v>8.5999999999999993E-2</v>
      </c>
      <c r="O226" s="175" t="str">
        <f>IFERROR(Summary!$AC$5*D226/N226," ")</f>
        <v xml:space="preserve"> </v>
      </c>
      <c r="P226" s="18"/>
      <c r="Q226" s="175" t="str">
        <f>IFERROR(Summary!$AC$5*D226/P226," ")</f>
        <v xml:space="preserve"> </v>
      </c>
      <c r="R226" s="22"/>
      <c r="S226" s="175" t="str">
        <f>IFERROR(Summary!$AE$5*E226/R226," ")</f>
        <v xml:space="preserve"> </v>
      </c>
      <c r="T226" s="30" t="s">
        <v>712</v>
      </c>
    </row>
    <row r="227" spans="1:20" ht="16.8" customHeight="1" x14ac:dyDescent="0.25">
      <c r="A227" s="2" t="s">
        <v>443</v>
      </c>
      <c r="B227" s="2" t="s">
        <v>444</v>
      </c>
      <c r="C227" s="18"/>
      <c r="D227" s="56" t="str">
        <f>IFERROR(VLOOKUP($A227,'Emissions - TEU-1A'!$A$6:$H$58,5,0), " ")</f>
        <v xml:space="preserve"> </v>
      </c>
      <c r="E227" s="56" t="str">
        <f>IFERROR(VLOOKUP($A227,'Emissions - TEU-1A'!$A$6:$H$58,8,0), " ")</f>
        <v xml:space="preserve"> </v>
      </c>
      <c r="F227" s="3">
        <v>1.4E-3</v>
      </c>
      <c r="G227" s="175" t="str">
        <f>IFERROR(Summary!$Y$5*D227/F227," ")</f>
        <v xml:space="preserve"> </v>
      </c>
      <c r="H227" s="18"/>
      <c r="I227" s="175" t="str">
        <f>IFERROR(Summary!$Y$5*D227/H227," ")</f>
        <v xml:space="preserve"> </v>
      </c>
      <c r="J227" s="4">
        <v>3.7999999999999999E-2</v>
      </c>
      <c r="K227" s="175" t="str">
        <f>IFERROR(Summary!$AA$5*D227/J227," ")</f>
        <v xml:space="preserve"> </v>
      </c>
      <c r="L227" s="18"/>
      <c r="M227" s="175" t="str">
        <f>IFERROR(Summary!$AA$5*D227/L227," ")</f>
        <v xml:space="preserve"> </v>
      </c>
      <c r="N227" s="4">
        <v>1.7000000000000001E-2</v>
      </c>
      <c r="O227" s="175" t="str">
        <f>IFERROR(Summary!$AC$5*D227/N227," ")</f>
        <v xml:space="preserve"> </v>
      </c>
      <c r="P227" s="18"/>
      <c r="Q227" s="175" t="str">
        <f>IFERROR(Summary!$AC$5*D227/P227," ")</f>
        <v xml:space="preserve"> </v>
      </c>
      <c r="R227" s="22"/>
      <c r="S227" s="175" t="str">
        <f>IFERROR(Summary!$AE$5*E227/R227," ")</f>
        <v xml:space="preserve"> </v>
      </c>
      <c r="T227" s="30" t="s">
        <v>712</v>
      </c>
    </row>
    <row r="228" spans="1:20" ht="16.8" customHeight="1" x14ac:dyDescent="0.25">
      <c r="A228" s="2" t="s">
        <v>445</v>
      </c>
      <c r="B228" s="2" t="s">
        <v>446</v>
      </c>
      <c r="C228" s="18"/>
      <c r="D228" s="56" t="str">
        <f>IFERROR(VLOOKUP($A228,'Emissions - TEU-1A'!$A$6:$H$58,5,0), " ")</f>
        <v xml:space="preserve"> </v>
      </c>
      <c r="E228" s="56" t="str">
        <f>IFERROR(VLOOKUP($A228,'Emissions - TEU-1A'!$A$6:$H$58,8,0), " ")</f>
        <v xml:space="preserve"> </v>
      </c>
      <c r="F228" s="18"/>
      <c r="G228" s="175" t="str">
        <f>IFERROR(Summary!$Y$5*D228/F228," ")</f>
        <v xml:space="preserve"> </v>
      </c>
      <c r="H228" s="7">
        <v>8</v>
      </c>
      <c r="I228" s="175" t="str">
        <f>IFERROR(Summary!$Y$5*D228/H228," ")</f>
        <v xml:space="preserve"> </v>
      </c>
      <c r="J228" s="18"/>
      <c r="K228" s="175" t="str">
        <f>IFERROR(Summary!$AA$5*D228/J228," ")</f>
        <v xml:space="preserve"> </v>
      </c>
      <c r="L228" s="5">
        <v>35</v>
      </c>
      <c r="M228" s="175" t="str">
        <f>IFERROR(Summary!$AA$5*D228/L228," ")</f>
        <v xml:space="preserve"> </v>
      </c>
      <c r="N228" s="18"/>
      <c r="O228" s="175" t="str">
        <f>IFERROR(Summary!$AC$5*D228/N228," ")</f>
        <v xml:space="preserve"> </v>
      </c>
      <c r="P228" s="5">
        <v>35</v>
      </c>
      <c r="Q228" s="175" t="str">
        <f>IFERROR(Summary!$AC$5*D228/P228," ")</f>
        <v xml:space="preserve"> </v>
      </c>
      <c r="R228" s="22"/>
      <c r="S228" s="175" t="str">
        <f>IFERROR(Summary!$AE$5*E228/R228," ")</f>
        <v xml:space="preserve"> </v>
      </c>
      <c r="T228" s="30" t="s">
        <v>713</v>
      </c>
    </row>
    <row r="229" spans="1:20" ht="16.95" customHeight="1" x14ac:dyDescent="0.25">
      <c r="A229" s="2" t="s">
        <v>447</v>
      </c>
      <c r="B229" s="2" t="s">
        <v>448</v>
      </c>
      <c r="C229" s="18"/>
      <c r="D229" s="56" t="str">
        <f>IFERROR(VLOOKUP($A229,'Emissions - TEU-1A'!$A$6:$H$58,5,0), " ")</f>
        <v xml:space="preserve"> </v>
      </c>
      <c r="E229" s="56" t="str">
        <f>IFERROR(VLOOKUP($A229,'Emissions - TEU-1A'!$A$6:$H$58,8,0), " ")</f>
        <v xml:space="preserve"> </v>
      </c>
      <c r="F229" s="18"/>
      <c r="G229" s="175" t="str">
        <f>IFERROR(Summary!$Y$5*D229/F229," ")</f>
        <v xml:space="preserve"> </v>
      </c>
      <c r="H229" s="8">
        <v>3000</v>
      </c>
      <c r="I229" s="175" t="str">
        <f>IFERROR(Summary!$Y$5*D229/H229," ")</f>
        <v xml:space="preserve"> </v>
      </c>
      <c r="J229" s="18"/>
      <c r="K229" s="175" t="str">
        <f>IFERROR(Summary!$AA$5*D229/J229," ")</f>
        <v xml:space="preserve"> </v>
      </c>
      <c r="L229" s="8">
        <v>13000</v>
      </c>
      <c r="M229" s="175" t="str">
        <f>IFERROR(Summary!$AA$5*D229/L229," ")</f>
        <v xml:space="preserve"> </v>
      </c>
      <c r="N229" s="18"/>
      <c r="O229" s="175" t="str">
        <f>IFERROR(Summary!$AC$5*D229/N229," ")</f>
        <v xml:space="preserve"> </v>
      </c>
      <c r="P229" s="8">
        <v>13000</v>
      </c>
      <c r="Q229" s="175" t="str">
        <f>IFERROR(Summary!$AC$5*D229/P229," ")</f>
        <v xml:space="preserve"> </v>
      </c>
      <c r="R229" s="22"/>
      <c r="S229" s="175" t="str">
        <f>IFERROR(Summary!$AE$5*E229/R229," ")</f>
        <v xml:space="preserve"> </v>
      </c>
      <c r="T229" s="30" t="s">
        <v>713</v>
      </c>
    </row>
    <row r="230" spans="1:20" ht="16.8" customHeight="1" x14ac:dyDescent="0.25">
      <c r="A230" s="2" t="s">
        <v>449</v>
      </c>
      <c r="B230" s="2" t="s">
        <v>450</v>
      </c>
      <c r="C230" s="18"/>
      <c r="D230" s="56" t="str">
        <f>IFERROR(VLOOKUP($A230,'Emissions - TEU-1A'!$A$6:$H$58,5,0), " ")</f>
        <v xml:space="preserve"> </v>
      </c>
      <c r="E230" s="56" t="str">
        <f>IFERROR(VLOOKUP($A230,'Emissions - TEU-1A'!$A$6:$H$58,8,0), " ")</f>
        <v xml:space="preserve"> </v>
      </c>
      <c r="F230" s="18"/>
      <c r="G230" s="175" t="str">
        <f>IFERROR(Summary!$Y$5*D230/F230," ")</f>
        <v xml:space="preserve"> </v>
      </c>
      <c r="H230" s="9">
        <v>0.27</v>
      </c>
      <c r="I230" s="175" t="str">
        <f>IFERROR(Summary!$Y$5*D230/H230," ")</f>
        <v xml:space="preserve"> </v>
      </c>
      <c r="J230" s="18"/>
      <c r="K230" s="175" t="str">
        <f>IFERROR(Summary!$AA$5*D230/J230," ")</f>
        <v xml:space="preserve"> </v>
      </c>
      <c r="L230" s="7">
        <v>1.2</v>
      </c>
      <c r="M230" s="175" t="str">
        <f>IFERROR(Summary!$AA$5*D230/L230," ")</f>
        <v xml:space="preserve"> </v>
      </c>
      <c r="N230" s="18"/>
      <c r="O230" s="175" t="str">
        <f>IFERROR(Summary!$AC$5*D230/N230," ")</f>
        <v xml:space="preserve"> </v>
      </c>
      <c r="P230" s="7">
        <v>1.2</v>
      </c>
      <c r="Q230" s="175" t="str">
        <f>IFERROR(Summary!$AC$5*D230/P230," ")</f>
        <v xml:space="preserve"> </v>
      </c>
      <c r="R230" s="21">
        <v>20</v>
      </c>
      <c r="S230" s="175" t="str">
        <f>IFERROR(Summary!$AE$5*E230/R230," ")</f>
        <v xml:space="preserve"> </v>
      </c>
      <c r="T230" s="30" t="s">
        <v>713</v>
      </c>
    </row>
    <row r="231" spans="1:20" ht="29.25" customHeight="1" x14ac:dyDescent="0.25">
      <c r="A231" s="2" t="s">
        <v>451</v>
      </c>
      <c r="B231" s="2" t="s">
        <v>452</v>
      </c>
      <c r="C231" s="18"/>
      <c r="D231" s="56" t="str">
        <f>IFERROR(VLOOKUP($A231,'Emissions - TEU-1A'!$A$6:$H$58,5,0), " ")</f>
        <v xml:space="preserve"> </v>
      </c>
      <c r="E231" s="56" t="str">
        <f>IFERROR(VLOOKUP($A231,'Emissions - TEU-1A'!$A$6:$H$58,8,0), " ")</f>
        <v xml:space="preserve"> </v>
      </c>
      <c r="F231" s="18"/>
      <c r="G231" s="175" t="str">
        <f>IFERROR(Summary!$Y$5*D231/F231," ")</f>
        <v xml:space="preserve"> </v>
      </c>
      <c r="H231" s="8">
        <v>7000</v>
      </c>
      <c r="I231" s="175" t="str">
        <f>IFERROR(Summary!$Y$5*D231/H231," ")</f>
        <v xml:space="preserve"> </v>
      </c>
      <c r="J231" s="18"/>
      <c r="K231" s="175" t="str">
        <f>IFERROR(Summary!$AA$5*D231/J231," ")</f>
        <v xml:space="preserve"> </v>
      </c>
      <c r="L231" s="8">
        <v>31000</v>
      </c>
      <c r="M231" s="175" t="str">
        <f>IFERROR(Summary!$AA$5*D231/L231," ")</f>
        <v xml:space="preserve"> </v>
      </c>
      <c r="N231" s="18"/>
      <c r="O231" s="175" t="str">
        <f>IFERROR(Summary!$AC$5*D231/N231," ")</f>
        <v xml:space="preserve"> </v>
      </c>
      <c r="P231" s="8">
        <v>31000</v>
      </c>
      <c r="Q231" s="175" t="str">
        <f>IFERROR(Summary!$AC$5*D231/P231," ")</f>
        <v xml:space="preserve"> </v>
      </c>
      <c r="R231" s="22"/>
      <c r="S231" s="175" t="str">
        <f>IFERROR(Summary!$AE$5*E231/R231," ")</f>
        <v xml:space="preserve"> </v>
      </c>
      <c r="T231" s="30" t="s">
        <v>711</v>
      </c>
    </row>
    <row r="232" spans="1:20" ht="16.8" customHeight="1" x14ac:dyDescent="0.25">
      <c r="A232" s="2" t="s">
        <v>453</v>
      </c>
      <c r="B232" s="2" t="s">
        <v>454</v>
      </c>
      <c r="C232" s="18"/>
      <c r="D232" s="56" t="str">
        <f>IFERROR(VLOOKUP($A232,'Emissions - TEU-1A'!$A$6:$H$58,5,0), " ")</f>
        <v xml:space="preserve"> </v>
      </c>
      <c r="E232" s="56" t="str">
        <f>IFERROR(VLOOKUP($A232,'Emissions - TEU-1A'!$A$6:$H$58,8,0), " ")</f>
        <v xml:space="preserve"> </v>
      </c>
      <c r="F232" s="9">
        <v>0.27</v>
      </c>
      <c r="G232" s="175" t="str">
        <f>IFERROR(Summary!$Y$5*D232/F232," ")</f>
        <v xml:space="preserve"> </v>
      </c>
      <c r="H232" s="5">
        <v>30</v>
      </c>
      <c r="I232" s="175" t="str">
        <f>IFERROR(Summary!$Y$5*D232/H232," ")</f>
        <v xml:space="preserve"> </v>
      </c>
      <c r="J232" s="7">
        <v>7</v>
      </c>
      <c r="K232" s="175" t="str">
        <f>IFERROR(Summary!$AA$5*D232/J232," ")</f>
        <v xml:space="preserve"> </v>
      </c>
      <c r="L232" s="5">
        <v>130</v>
      </c>
      <c r="M232" s="175" t="str">
        <f>IFERROR(Summary!$AA$5*D232/L232," ")</f>
        <v xml:space="preserve"> </v>
      </c>
      <c r="N232" s="7">
        <v>3.2</v>
      </c>
      <c r="O232" s="175" t="str">
        <f>IFERROR(Summary!$AC$5*D232/N232," ")</f>
        <v xml:space="preserve"> </v>
      </c>
      <c r="P232" s="5">
        <v>130</v>
      </c>
      <c r="Q232" s="175" t="str">
        <f>IFERROR(Summary!$AC$5*D232/P232," ")</f>
        <v xml:space="preserve"> </v>
      </c>
      <c r="R232" s="23">
        <v>3100</v>
      </c>
      <c r="S232" s="175" t="str">
        <f>IFERROR(Summary!$AE$5*E232/R232," ")</f>
        <v xml:space="preserve"> </v>
      </c>
      <c r="T232" s="30" t="s">
        <v>711</v>
      </c>
    </row>
    <row r="233" spans="1:20" ht="16.95" customHeight="1" x14ac:dyDescent="0.25">
      <c r="A233" s="1"/>
      <c r="B233" s="2" t="s">
        <v>455</v>
      </c>
      <c r="C233" s="6" t="s">
        <v>48</v>
      </c>
      <c r="D233" s="56" t="str">
        <f>IFERROR(VLOOKUP($A233,'Emissions - TEU-1A'!$A$6:$H$58,5,0), " ")</f>
        <v xml:space="preserve"> </v>
      </c>
      <c r="E233" s="56" t="str">
        <f>IFERROR(VLOOKUP($A233,'Emissions - TEU-1A'!$A$6:$H$58,8,0), " ")</f>
        <v xml:space="preserve"> </v>
      </c>
      <c r="F233" s="18"/>
      <c r="G233" s="175" t="str">
        <f>IFERROR(Summary!$Y$5*D233/F233," ")</f>
        <v xml:space="preserve"> </v>
      </c>
      <c r="H233" s="4">
        <v>0.03</v>
      </c>
      <c r="I233" s="175" t="str">
        <f>IFERROR(Summary!$Y$5*D233/H233," ")</f>
        <v xml:space="preserve"> </v>
      </c>
      <c r="J233" s="18"/>
      <c r="K233" s="175" t="str">
        <f>IFERROR(Summary!$AA$5*D233/J233," ")</f>
        <v xml:space="preserve"> </v>
      </c>
      <c r="L233" s="9">
        <v>0.13</v>
      </c>
      <c r="M233" s="175" t="str">
        <f>IFERROR(Summary!$AA$5*D233/L233," ")</f>
        <v xml:space="preserve"> </v>
      </c>
      <c r="N233" s="18"/>
      <c r="O233" s="175" t="str">
        <f>IFERROR(Summary!$AC$5*D233/N233," ")</f>
        <v xml:space="preserve"> </v>
      </c>
      <c r="P233" s="9">
        <v>0.13</v>
      </c>
      <c r="Q233" s="175" t="str">
        <f>IFERROR(Summary!$AC$5*D233/P233," ")</f>
        <v xml:space="preserve"> </v>
      </c>
      <c r="R233" s="22"/>
      <c r="S233" s="175" t="str">
        <f>IFERROR(Summary!$AE$5*E233/R233," ")</f>
        <v xml:space="preserve"> </v>
      </c>
      <c r="T233" s="30" t="s">
        <v>713</v>
      </c>
    </row>
    <row r="234" spans="1:20" ht="16.8" customHeight="1" x14ac:dyDescent="0.25">
      <c r="A234" s="17">
        <v>2148909</v>
      </c>
      <c r="B234" s="2" t="s">
        <v>456</v>
      </c>
      <c r="C234" s="18"/>
      <c r="D234" s="56" t="str">
        <f>IFERROR(VLOOKUP($A234,'Emissions - TEU-1A'!$A$6:$H$58,5,0), " ")</f>
        <v xml:space="preserve"> </v>
      </c>
      <c r="E234" s="56" t="str">
        <f>IFERROR(VLOOKUP($A234,'Emissions - TEU-1A'!$A$6:$H$58,8,0), " ")</f>
        <v xml:space="preserve"> </v>
      </c>
      <c r="F234" s="18"/>
      <c r="G234" s="175" t="str">
        <f>IFERROR(Summary!$Y$5*D234/F234," ")</f>
        <v xml:space="preserve"> </v>
      </c>
      <c r="H234" s="18"/>
      <c r="I234" s="175" t="str">
        <f>IFERROR(Summary!$Y$5*D234/H234," ")</f>
        <v xml:space="preserve"> </v>
      </c>
      <c r="J234" s="18"/>
      <c r="K234" s="175" t="str">
        <f>IFERROR(Summary!$AA$5*D234/J234," ")</f>
        <v xml:space="preserve"> </v>
      </c>
      <c r="L234" s="18"/>
      <c r="M234" s="175" t="str">
        <f>IFERROR(Summary!$AA$5*D234/L234," ")</f>
        <v xml:space="preserve"> </v>
      </c>
      <c r="N234" s="18"/>
      <c r="O234" s="175" t="str">
        <f>IFERROR(Summary!$AC$5*D234/N234," ")</f>
        <v xml:space="preserve"> </v>
      </c>
      <c r="P234" s="18"/>
      <c r="Q234" s="175" t="str">
        <f>IFERROR(Summary!$AC$5*D234/P234," ")</f>
        <v xml:space="preserve"> </v>
      </c>
      <c r="R234" s="24">
        <v>5</v>
      </c>
      <c r="S234" s="175" t="str">
        <f>IFERROR(Summary!$AE$5*E234/R234," ")</f>
        <v xml:space="preserve"> </v>
      </c>
      <c r="T234" s="30" t="s">
        <v>711</v>
      </c>
    </row>
    <row r="235" spans="1:20" ht="16.95" customHeight="1" x14ac:dyDescent="0.25">
      <c r="A235" s="2" t="s">
        <v>457</v>
      </c>
      <c r="B235" s="2" t="s">
        <v>458</v>
      </c>
      <c r="C235" s="6" t="s">
        <v>33</v>
      </c>
      <c r="D235" s="56" t="str">
        <f>IFERROR(VLOOKUP($A235,'Emissions - TEU-1A'!$A$6:$H$58,5,0), " ")</f>
        <v xml:space="preserve"> </v>
      </c>
      <c r="E235" s="56" t="str">
        <f>IFERROR(VLOOKUP($A235,'Emissions - TEU-1A'!$A$6:$H$58,8,0), " ")</f>
        <v xml:space="preserve"> </v>
      </c>
      <c r="F235" s="18"/>
      <c r="G235" s="175" t="str">
        <f>IFERROR(Summary!$Y$5*D235/F235," ")</f>
        <v xml:space="preserve"> </v>
      </c>
      <c r="H235" s="18"/>
      <c r="I235" s="175" t="str">
        <f>IFERROR(Summary!$Y$5*D235/H235," ")</f>
        <v xml:space="preserve"> </v>
      </c>
      <c r="J235" s="18"/>
      <c r="K235" s="175" t="str">
        <f>IFERROR(Summary!$AA$5*D235/J235," ")</f>
        <v xml:space="preserve"> </v>
      </c>
      <c r="L235" s="18"/>
      <c r="M235" s="175" t="str">
        <f>IFERROR(Summary!$AA$5*D235/L235," ")</f>
        <v xml:space="preserve"> </v>
      </c>
      <c r="N235" s="18"/>
      <c r="O235" s="175" t="str">
        <f>IFERROR(Summary!$AC$5*D235/N235," ")</f>
        <v xml:space="preserve"> </v>
      </c>
      <c r="P235" s="18"/>
      <c r="Q235" s="175" t="str">
        <f>IFERROR(Summary!$AC$5*D235/P235," ")</f>
        <v xml:space="preserve"> </v>
      </c>
      <c r="R235" s="24">
        <v>2</v>
      </c>
      <c r="S235" s="175" t="str">
        <f>IFERROR(Summary!$AE$5*E235/R235," ")</f>
        <v xml:space="preserve"> </v>
      </c>
      <c r="T235" s="30" t="s">
        <v>711</v>
      </c>
    </row>
    <row r="236" spans="1:20" ht="29.25" customHeight="1" x14ac:dyDescent="0.25">
      <c r="A236" s="2" t="s">
        <v>459</v>
      </c>
      <c r="B236" s="2" t="s">
        <v>460</v>
      </c>
      <c r="C236" s="18"/>
      <c r="D236" s="56" t="str">
        <f>IFERROR(VLOOKUP($A236,'Emissions - TEU-1A'!$A$6:$H$58,5,0), " ")</f>
        <v xml:space="preserve"> </v>
      </c>
      <c r="E236" s="56" t="str">
        <f>IFERROR(VLOOKUP($A236,'Emissions - TEU-1A'!$A$6:$H$58,8,0), " ")</f>
        <v xml:space="preserve"> </v>
      </c>
      <c r="F236" s="18"/>
      <c r="G236" s="175" t="str">
        <f>IFERROR(Summary!$Y$5*D236/F236," ")</f>
        <v xml:space="preserve"> </v>
      </c>
      <c r="H236" s="7">
        <v>3</v>
      </c>
      <c r="I236" s="175" t="str">
        <f>IFERROR(Summary!$Y$5*D236/H236," ")</f>
        <v xml:space="preserve"> </v>
      </c>
      <c r="J236" s="18"/>
      <c r="K236" s="175" t="str">
        <f>IFERROR(Summary!$AA$5*D236/J236," ")</f>
        <v xml:space="preserve"> </v>
      </c>
      <c r="L236" s="5">
        <v>13</v>
      </c>
      <c r="M236" s="175" t="str">
        <f>IFERROR(Summary!$AA$5*D236/L236," ")</f>
        <v xml:space="preserve"> </v>
      </c>
      <c r="N236" s="18"/>
      <c r="O236" s="175" t="str">
        <f>IFERROR(Summary!$AC$5*D236/N236," ")</f>
        <v xml:space="preserve"> </v>
      </c>
      <c r="P236" s="5">
        <v>13</v>
      </c>
      <c r="Q236" s="175" t="str">
        <f>IFERROR(Summary!$AC$5*D236/P236," ")</f>
        <v xml:space="preserve"> </v>
      </c>
      <c r="R236" s="22"/>
      <c r="S236" s="175" t="str">
        <f>IFERROR(Summary!$AE$5*E236/R236," ")</f>
        <v xml:space="preserve"> </v>
      </c>
      <c r="T236" s="30" t="s">
        <v>713</v>
      </c>
    </row>
    <row r="237" spans="1:20" ht="16.95" customHeight="1" x14ac:dyDescent="0.25">
      <c r="A237" s="2" t="s">
        <v>461</v>
      </c>
      <c r="B237" s="2" t="s">
        <v>462</v>
      </c>
      <c r="C237" s="18"/>
      <c r="D237" s="56" t="str">
        <f>IFERROR(VLOOKUP($A237,'Emissions - TEU-1A'!$A$6:$H$58,5,0), " ")</f>
        <v xml:space="preserve"> </v>
      </c>
      <c r="E237" s="56" t="str">
        <f>IFERROR(VLOOKUP($A237,'Emissions - TEU-1A'!$A$6:$H$58,8,0), " ")</f>
        <v xml:space="preserve"> </v>
      </c>
      <c r="F237" s="18"/>
      <c r="G237" s="175" t="str">
        <f>IFERROR(Summary!$Y$5*D237/F237," ")</f>
        <v xml:space="preserve"> </v>
      </c>
      <c r="H237" s="18"/>
      <c r="I237" s="175" t="str">
        <f>IFERROR(Summary!$Y$5*D237/H237," ")</f>
        <v xml:space="preserve"> </v>
      </c>
      <c r="J237" s="18"/>
      <c r="K237" s="175" t="str">
        <f>IFERROR(Summary!$AA$5*D237/J237," ")</f>
        <v xml:space="preserve"> </v>
      </c>
      <c r="L237" s="18"/>
      <c r="M237" s="175" t="str">
        <f>IFERROR(Summary!$AA$5*D237/L237," ")</f>
        <v xml:space="preserve"> </v>
      </c>
      <c r="N237" s="18"/>
      <c r="O237" s="175" t="str">
        <f>IFERROR(Summary!$AC$5*D237/N237," ")</f>
        <v xml:space="preserve"> </v>
      </c>
      <c r="P237" s="18"/>
      <c r="Q237" s="175" t="str">
        <f>IFERROR(Summary!$AC$5*D237/P237," ")</f>
        <v xml:space="preserve"> </v>
      </c>
      <c r="R237" s="24">
        <v>8</v>
      </c>
      <c r="S237" s="175" t="str">
        <f>IFERROR(Summary!$AE$5*E237/R237," ")</f>
        <v xml:space="preserve"> </v>
      </c>
      <c r="T237" s="30" t="s">
        <v>711</v>
      </c>
    </row>
    <row r="238" spans="1:20" ht="16.8" customHeight="1" x14ac:dyDescent="0.25">
      <c r="A238" s="2" t="s">
        <v>463</v>
      </c>
      <c r="B238" s="2" t="s">
        <v>464</v>
      </c>
      <c r="C238" s="18"/>
      <c r="D238" s="56" t="str">
        <f>IFERROR(VLOOKUP($A238,'Emissions - TEU-1A'!$A$6:$H$58,5,0), " ")</f>
        <v xml:space="preserve"> </v>
      </c>
      <c r="E238" s="56" t="str">
        <f>IFERROR(VLOOKUP($A238,'Emissions - TEU-1A'!$A$6:$H$58,8,0), " ")</f>
        <v xml:space="preserve"> </v>
      </c>
      <c r="F238" s="18"/>
      <c r="G238" s="175" t="str">
        <f>IFERROR(Summary!$Y$5*D238/F238," ")</f>
        <v xml:space="preserve"> </v>
      </c>
      <c r="H238" s="8">
        <v>1000</v>
      </c>
      <c r="I238" s="175" t="str">
        <f>IFERROR(Summary!$Y$5*D238/H238," ")</f>
        <v xml:space="preserve"> </v>
      </c>
      <c r="J238" s="18"/>
      <c r="K238" s="175" t="str">
        <f>IFERROR(Summary!$AA$5*D238/J238," ")</f>
        <v xml:space="preserve"> </v>
      </c>
      <c r="L238" s="8">
        <v>4400</v>
      </c>
      <c r="M238" s="175" t="str">
        <f>IFERROR(Summary!$AA$5*D238/L238," ")</f>
        <v xml:space="preserve"> </v>
      </c>
      <c r="N238" s="18"/>
      <c r="O238" s="175" t="str">
        <f>IFERROR(Summary!$AC$5*D238/N238," ")</f>
        <v xml:space="preserve"> </v>
      </c>
      <c r="P238" s="8">
        <v>4400</v>
      </c>
      <c r="Q238" s="175" t="str">
        <f>IFERROR(Summary!$AC$5*D238/P238," ")</f>
        <v xml:space="preserve"> </v>
      </c>
      <c r="R238" s="23">
        <v>21000</v>
      </c>
      <c r="S238" s="175" t="str">
        <f>IFERROR(Summary!$AE$5*E238/R238," ")</f>
        <v xml:space="preserve"> </v>
      </c>
      <c r="T238" s="30" t="s">
        <v>711</v>
      </c>
    </row>
    <row r="239" spans="1:20" ht="16.8" customHeight="1" x14ac:dyDescent="0.25">
      <c r="A239" s="2" t="s">
        <v>465</v>
      </c>
      <c r="B239" s="2" t="s">
        <v>466</v>
      </c>
      <c r="C239" s="18"/>
      <c r="D239" s="56" t="str">
        <f>IFERROR(VLOOKUP($A239,'Emissions - TEU-1A'!$A$6:$H$58,5,0), " ")</f>
        <v xml:space="preserve"> </v>
      </c>
      <c r="E239" s="56" t="str">
        <f>IFERROR(VLOOKUP($A239,'Emissions - TEU-1A'!$A$6:$H$58,8,0), " ")</f>
        <v xml:space="preserve"> </v>
      </c>
      <c r="F239" s="18"/>
      <c r="G239" s="175" t="str">
        <f>IFERROR(Summary!$Y$5*D239/F239," ")</f>
        <v xml:space="preserve"> </v>
      </c>
      <c r="H239" s="7">
        <v>1</v>
      </c>
      <c r="I239" s="175" t="str">
        <f>IFERROR(Summary!$Y$5*D239/H239," ")</f>
        <v xml:space="preserve"> </v>
      </c>
      <c r="J239" s="18"/>
      <c r="K239" s="175" t="str">
        <f>IFERROR(Summary!$AA$5*D239/J239," ")</f>
        <v xml:space="preserve"> </v>
      </c>
      <c r="L239" s="7">
        <v>4.4000000000000004</v>
      </c>
      <c r="M239" s="175" t="str">
        <f>IFERROR(Summary!$AA$5*D239/L239," ")</f>
        <v xml:space="preserve"> </v>
      </c>
      <c r="N239" s="18"/>
      <c r="O239" s="175" t="str">
        <f>IFERROR(Summary!$AC$5*D239/N239," ")</f>
        <v xml:space="preserve"> </v>
      </c>
      <c r="P239" s="7">
        <v>4.4000000000000004</v>
      </c>
      <c r="Q239" s="175" t="str">
        <f>IFERROR(Summary!$AC$5*D239/P239," ")</f>
        <v xml:space="preserve"> </v>
      </c>
      <c r="R239" s="21">
        <v>120</v>
      </c>
      <c r="S239" s="175" t="str">
        <f>IFERROR(Summary!$AE$5*E239/R239," ")</f>
        <v xml:space="preserve"> </v>
      </c>
      <c r="T239" s="30" t="s">
        <v>713</v>
      </c>
    </row>
    <row r="240" spans="1:20" ht="16.95" customHeight="1" x14ac:dyDescent="0.25">
      <c r="A240" s="2" t="s">
        <v>467</v>
      </c>
      <c r="B240" s="2" t="s">
        <v>468</v>
      </c>
      <c r="C240" s="18"/>
      <c r="D240" s="56" t="str">
        <f>IFERROR(VLOOKUP($A240,'Emissions - TEU-1A'!$A$6:$H$58,5,0), " ")</f>
        <v xml:space="preserve"> </v>
      </c>
      <c r="E240" s="56" t="str">
        <f>IFERROR(VLOOKUP($A240,'Emissions - TEU-1A'!$A$6:$H$58,8,0), " ")</f>
        <v xml:space="preserve"> </v>
      </c>
      <c r="F240" s="18"/>
      <c r="G240" s="175" t="str">
        <f>IFERROR(Summary!$Y$5*D240/F240," ")</f>
        <v xml:space="preserve"> </v>
      </c>
      <c r="H240" s="18"/>
      <c r="I240" s="175" t="str">
        <f>IFERROR(Summary!$Y$5*D240/H240," ")</f>
        <v xml:space="preserve"> </v>
      </c>
      <c r="J240" s="18"/>
      <c r="K240" s="175" t="str">
        <f>IFERROR(Summary!$AA$5*D240/J240," ")</f>
        <v xml:space="preserve"> </v>
      </c>
      <c r="L240" s="18"/>
      <c r="M240" s="175" t="str">
        <f>IFERROR(Summary!$AA$5*D240/L240," ")</f>
        <v xml:space="preserve"> </v>
      </c>
      <c r="N240" s="18"/>
      <c r="O240" s="175" t="str">
        <f>IFERROR(Summary!$AC$5*D240/N240," ")</f>
        <v xml:space="preserve"> </v>
      </c>
      <c r="P240" s="18"/>
      <c r="Q240" s="175" t="str">
        <f>IFERROR(Summary!$AC$5*D240/P240," ")</f>
        <v xml:space="preserve"> </v>
      </c>
      <c r="R240" s="25">
        <v>0.7</v>
      </c>
      <c r="S240" s="175" t="str">
        <f>IFERROR(Summary!$AE$5*E240/R240," ")</f>
        <v xml:space="preserve"> </v>
      </c>
      <c r="T240" s="30" t="s">
        <v>711</v>
      </c>
    </row>
    <row r="241" spans="1:20" ht="16.8" customHeight="1" x14ac:dyDescent="0.25">
      <c r="A241" s="2" t="s">
        <v>469</v>
      </c>
      <c r="B241" s="2" t="s">
        <v>470</v>
      </c>
      <c r="C241" s="18"/>
      <c r="D241" s="56" t="str">
        <f>IFERROR(VLOOKUP($A241,'Emissions - TEU-1A'!$A$6:$H$58,5,0), " ")</f>
        <v xml:space="preserve"> </v>
      </c>
      <c r="E241" s="56" t="str">
        <f>IFERROR(VLOOKUP($A241,'Emissions - TEU-1A'!$A$6:$H$58,8,0), " ")</f>
        <v xml:space="preserve"> </v>
      </c>
      <c r="F241" s="18"/>
      <c r="G241" s="175" t="str">
        <f>IFERROR(Summary!$Y$5*D241/F241," ")</f>
        <v xml:space="preserve"> </v>
      </c>
      <c r="H241" s="7">
        <v>1</v>
      </c>
      <c r="I241" s="175" t="str">
        <f>IFERROR(Summary!$Y$5*D241/H241," ")</f>
        <v xml:space="preserve"> </v>
      </c>
      <c r="J241" s="18"/>
      <c r="K241" s="175" t="str">
        <f>IFERROR(Summary!$AA$5*D241/J241," ")</f>
        <v xml:space="preserve"> </v>
      </c>
      <c r="L241" s="7">
        <v>4.4000000000000004</v>
      </c>
      <c r="M241" s="175" t="str">
        <f>IFERROR(Summary!$AA$5*D241/L241," ")</f>
        <v xml:space="preserve"> </v>
      </c>
      <c r="N241" s="18"/>
      <c r="O241" s="175" t="str">
        <f>IFERROR(Summary!$AC$5*D241/N241," ")</f>
        <v xml:space="preserve"> </v>
      </c>
      <c r="P241" s="7">
        <v>4.4000000000000004</v>
      </c>
      <c r="Q241" s="175" t="str">
        <f>IFERROR(Summary!$AC$5*D241/P241," ")</f>
        <v xml:space="preserve"> </v>
      </c>
      <c r="R241" s="21">
        <v>120</v>
      </c>
      <c r="S241" s="175" t="str">
        <f>IFERROR(Summary!$AE$5*E241/R241," ")</f>
        <v xml:space="preserve"> </v>
      </c>
      <c r="T241" s="30" t="s">
        <v>713</v>
      </c>
    </row>
    <row r="242" spans="1:20" ht="16.95" customHeight="1" x14ac:dyDescent="0.25">
      <c r="A242" s="2" t="s">
        <v>471</v>
      </c>
      <c r="B242" s="2" t="s">
        <v>472</v>
      </c>
      <c r="C242" s="18"/>
      <c r="D242" s="56" t="str">
        <f>IFERROR(VLOOKUP($A242,'Emissions - TEU-1A'!$A$6:$H$58,5,0), " ")</f>
        <v xml:space="preserve"> </v>
      </c>
      <c r="E242" s="56" t="str">
        <f>IFERROR(VLOOKUP($A242,'Emissions - TEU-1A'!$A$6:$H$58,8,0), " ")</f>
        <v xml:space="preserve"> </v>
      </c>
      <c r="F242" s="9">
        <v>0.14000000000000001</v>
      </c>
      <c r="G242" s="175" t="str">
        <f>IFERROR(Summary!$Y$5*D242/F242," ")</f>
        <v xml:space="preserve"> </v>
      </c>
      <c r="H242" s="18"/>
      <c r="I242" s="175" t="str">
        <f>IFERROR(Summary!$Y$5*D242/H242," ")</f>
        <v xml:space="preserve"> </v>
      </c>
      <c r="J242" s="7">
        <v>3.5</v>
      </c>
      <c r="K242" s="175" t="str">
        <f>IFERROR(Summary!$AA$5*D242/J242," ")</f>
        <v xml:space="preserve"> </v>
      </c>
      <c r="L242" s="18"/>
      <c r="M242" s="175" t="str">
        <f>IFERROR(Summary!$AA$5*D242/L242," ")</f>
        <v xml:space="preserve"> </v>
      </c>
      <c r="N242" s="7">
        <v>1.6</v>
      </c>
      <c r="O242" s="175" t="str">
        <f>IFERROR(Summary!$AC$5*D242/N242," ")</f>
        <v xml:space="preserve"> </v>
      </c>
      <c r="P242" s="18"/>
      <c r="Q242" s="175" t="str">
        <f>IFERROR(Summary!$AC$5*D242/P242," ")</f>
        <v xml:space="preserve"> </v>
      </c>
      <c r="R242" s="22"/>
      <c r="S242" s="175" t="str">
        <f>IFERROR(Summary!$AE$5*E242/R242," ")</f>
        <v xml:space="preserve"> </v>
      </c>
      <c r="T242" s="30" t="s">
        <v>712</v>
      </c>
    </row>
    <row r="243" spans="1:20" ht="16.8" customHeight="1" x14ac:dyDescent="0.25">
      <c r="A243" s="2" t="s">
        <v>473</v>
      </c>
      <c r="B243" s="2" t="s">
        <v>474</v>
      </c>
      <c r="C243" s="18"/>
      <c r="D243" s="56" t="str">
        <f>IFERROR(VLOOKUP($A243,'Emissions - TEU-1A'!$A$6:$H$58,5,0), " ")</f>
        <v xml:space="preserve"> </v>
      </c>
      <c r="E243" s="56" t="str">
        <f>IFERROR(VLOOKUP($A243,'Emissions - TEU-1A'!$A$6:$H$58,8,0), " ")</f>
        <v xml:space="preserve"> </v>
      </c>
      <c r="F243" s="4">
        <v>1.7000000000000001E-2</v>
      </c>
      <c r="G243" s="175" t="str">
        <f>IFERROR(Summary!$Y$5*D243/F243," ")</f>
        <v xml:space="preserve"> </v>
      </c>
      <c r="H243" s="18"/>
      <c r="I243" s="175" t="str">
        <f>IFERROR(Summary!$Y$5*D243/H243," ")</f>
        <v xml:space="preserve"> </v>
      </c>
      <c r="J243" s="9">
        <v>0.45</v>
      </c>
      <c r="K243" s="175" t="str">
        <f>IFERROR(Summary!$AA$5*D243/J243," ")</f>
        <v xml:space="preserve"> </v>
      </c>
      <c r="L243" s="18"/>
      <c r="M243" s="175" t="str">
        <f>IFERROR(Summary!$AA$5*D243/L243," ")</f>
        <v xml:space="preserve"> </v>
      </c>
      <c r="N243" s="9">
        <v>0.21</v>
      </c>
      <c r="O243" s="175" t="str">
        <f>IFERROR(Summary!$AC$5*D243/N243," ")</f>
        <v xml:space="preserve"> </v>
      </c>
      <c r="P243" s="18"/>
      <c r="Q243" s="175" t="str">
        <f>IFERROR(Summary!$AC$5*D243/P243," ")</f>
        <v xml:space="preserve"> </v>
      </c>
      <c r="R243" s="22"/>
      <c r="S243" s="175" t="str">
        <f>IFERROR(Summary!$AE$5*E243/R243," ")</f>
        <v xml:space="preserve"> </v>
      </c>
      <c r="T243" s="30" t="s">
        <v>712</v>
      </c>
    </row>
    <row r="244" spans="1:20" ht="29.25" customHeight="1" x14ac:dyDescent="0.25">
      <c r="A244" s="2" t="s">
        <v>475</v>
      </c>
      <c r="B244" s="2" t="s">
        <v>476</v>
      </c>
      <c r="C244" s="18"/>
      <c r="D244" s="56" t="str">
        <f>IFERROR(VLOOKUP($A244,'Emissions - TEU-1A'!$A$6:$H$58,5,0), " ")</f>
        <v xml:space="preserve"> </v>
      </c>
      <c r="E244" s="56" t="str">
        <f>IFERROR(VLOOKUP($A244,'Emissions - TEU-1A'!$A$6:$H$58,8,0), " ")</f>
        <v xml:space="preserve"> </v>
      </c>
      <c r="F244" s="7">
        <v>3.8</v>
      </c>
      <c r="G244" s="175" t="str">
        <f>IFERROR(Summary!$Y$5*D244/F244," ")</f>
        <v xml:space="preserve"> </v>
      </c>
      <c r="H244" s="5">
        <v>41</v>
      </c>
      <c r="I244" s="175" t="str">
        <f>IFERROR(Summary!$Y$5*D244/H244," ")</f>
        <v xml:space="preserve"> </v>
      </c>
      <c r="J244" s="5">
        <v>100</v>
      </c>
      <c r="K244" s="175" t="str">
        <f>IFERROR(Summary!$AA$5*D244/J244," ")</f>
        <v xml:space="preserve"> </v>
      </c>
      <c r="L244" s="5">
        <v>180</v>
      </c>
      <c r="M244" s="175" t="str">
        <f>IFERROR(Summary!$AA$5*D244/L244," ")</f>
        <v xml:space="preserve"> </v>
      </c>
      <c r="N244" s="5">
        <v>46</v>
      </c>
      <c r="O244" s="175" t="str">
        <f>IFERROR(Summary!$AC$5*D244/N244," ")</f>
        <v xml:space="preserve"> </v>
      </c>
      <c r="P244" s="5">
        <v>180</v>
      </c>
      <c r="Q244" s="175" t="str">
        <f>IFERROR(Summary!$AC$5*D244/P244," ")</f>
        <v xml:space="preserve"> </v>
      </c>
      <c r="R244" s="21">
        <v>41</v>
      </c>
      <c r="S244" s="175" t="str">
        <f>IFERROR(Summary!$AE$5*E244/R244," ")</f>
        <v xml:space="preserve"> </v>
      </c>
      <c r="T244" s="30" t="s">
        <v>711</v>
      </c>
    </row>
    <row r="245" spans="1:20" ht="16.8" customHeight="1" x14ac:dyDescent="0.25">
      <c r="A245" s="2" t="s">
        <v>477</v>
      </c>
      <c r="B245" s="2" t="s">
        <v>478</v>
      </c>
      <c r="C245" s="18"/>
      <c r="D245" s="56" t="str">
        <f>IFERROR(VLOOKUP($A245,'Emissions - TEU-1A'!$A$6:$H$58,5,0), " ")</f>
        <v xml:space="preserve"> </v>
      </c>
      <c r="E245" s="56" t="str">
        <f>IFERROR(VLOOKUP($A245,'Emissions - TEU-1A'!$A$6:$H$58,8,0), " ")</f>
        <v xml:space="preserve"> </v>
      </c>
      <c r="F245" s="18"/>
      <c r="G245" s="175" t="str">
        <f>IFERROR(Summary!$Y$5*D245/F245," ")</f>
        <v xml:space="preserve"> </v>
      </c>
      <c r="H245" s="8">
        <v>80000</v>
      </c>
      <c r="I245" s="175" t="str">
        <f>IFERROR(Summary!$Y$5*D245/H245," ")</f>
        <v xml:space="preserve"> </v>
      </c>
      <c r="J245" s="18"/>
      <c r="K245" s="175" t="str">
        <f>IFERROR(Summary!$AA$5*D245/J245," ")</f>
        <v xml:space="preserve"> </v>
      </c>
      <c r="L245" s="8">
        <v>350000</v>
      </c>
      <c r="M245" s="175" t="str">
        <f>IFERROR(Summary!$AA$5*D245/L245," ")</f>
        <v xml:space="preserve"> </v>
      </c>
      <c r="N245" s="18"/>
      <c r="O245" s="175" t="str">
        <f>IFERROR(Summary!$AC$5*D245/N245," ")</f>
        <v xml:space="preserve"> </v>
      </c>
      <c r="P245" s="8">
        <v>350000</v>
      </c>
      <c r="Q245" s="175" t="str">
        <f>IFERROR(Summary!$AC$5*D245/P245," ")</f>
        <v xml:space="preserve"> </v>
      </c>
      <c r="R245" s="22"/>
      <c r="S245" s="175" t="str">
        <f>IFERROR(Summary!$AE$5*E245/R245," ")</f>
        <v xml:space="preserve"> </v>
      </c>
      <c r="T245" s="30" t="s">
        <v>711</v>
      </c>
    </row>
    <row r="246" spans="1:20" ht="16.95" customHeight="1" x14ac:dyDescent="0.25">
      <c r="A246" s="2" t="s">
        <v>479</v>
      </c>
      <c r="B246" s="2" t="s">
        <v>480</v>
      </c>
      <c r="C246" s="18"/>
      <c r="D246" s="56" t="str">
        <f>IFERROR(VLOOKUP($A246,'Emissions - TEU-1A'!$A$6:$H$58,5,0), " ")</f>
        <v xml:space="preserve"> </v>
      </c>
      <c r="E246" s="56" t="str">
        <f>IFERROR(VLOOKUP($A246,'Emissions - TEU-1A'!$A$6:$H$58,8,0), " ")</f>
        <v xml:space="preserve"> </v>
      </c>
      <c r="F246" s="11">
        <v>5.9000000000000003E-4</v>
      </c>
      <c r="G246" s="175" t="str">
        <f>IFERROR(Summary!$Y$5*D246/F246," ")</f>
        <v xml:space="preserve"> </v>
      </c>
      <c r="H246" s="18"/>
      <c r="I246" s="175" t="str">
        <f>IFERROR(Summary!$Y$5*D246/H246," ")</f>
        <v xml:space="preserve"> </v>
      </c>
      <c r="J246" s="4">
        <v>1.4999999999999999E-2</v>
      </c>
      <c r="K246" s="175" t="str">
        <f>IFERROR(Summary!$AA$5*D246/J246," ")</f>
        <v xml:space="preserve"> </v>
      </c>
      <c r="L246" s="18"/>
      <c r="M246" s="175" t="str">
        <f>IFERROR(Summary!$AA$5*D246/L246," ")</f>
        <v xml:space="preserve"> </v>
      </c>
      <c r="N246" s="3">
        <v>7.1000000000000004E-3</v>
      </c>
      <c r="O246" s="175" t="str">
        <f>IFERROR(Summary!$AC$5*D246/N246," ")</f>
        <v xml:space="preserve"> </v>
      </c>
      <c r="P246" s="18"/>
      <c r="Q246" s="175" t="str">
        <f>IFERROR(Summary!$AC$5*D246/P246," ")</f>
        <v xml:space="preserve"> </v>
      </c>
      <c r="R246" s="22"/>
      <c r="S246" s="175" t="str">
        <f>IFERROR(Summary!$AE$5*E246/R246," ")</f>
        <v xml:space="preserve"> </v>
      </c>
      <c r="T246" s="30" t="s">
        <v>712</v>
      </c>
    </row>
    <row r="247" spans="1:20" ht="16.8" customHeight="1" x14ac:dyDescent="0.25">
      <c r="A247" s="2" t="s">
        <v>481</v>
      </c>
      <c r="B247" s="2" t="s">
        <v>482</v>
      </c>
      <c r="C247" s="18"/>
      <c r="D247" s="56" t="str">
        <f>IFERROR(VLOOKUP($A247,'Emissions - TEU-1A'!$A$6:$H$58,5,0), " ")</f>
        <v xml:space="preserve"> </v>
      </c>
      <c r="E247" s="56" t="str">
        <f>IFERROR(VLOOKUP($A247,'Emissions - TEU-1A'!$A$6:$H$58,8,0), " ")</f>
        <v xml:space="preserve"> </v>
      </c>
      <c r="F247" s="18"/>
      <c r="G247" s="175" t="str">
        <f>IFERROR(Summary!$Y$5*D247/F247," ")</f>
        <v xml:space="preserve"> </v>
      </c>
      <c r="H247" s="9">
        <v>0.1</v>
      </c>
      <c r="I247" s="175" t="str">
        <f>IFERROR(Summary!$Y$5*D247/H247," ")</f>
        <v xml:space="preserve"> </v>
      </c>
      <c r="J247" s="18"/>
      <c r="K247" s="175" t="str">
        <f>IFERROR(Summary!$AA$5*D247/J247," ")</f>
        <v xml:space="preserve"> </v>
      </c>
      <c r="L247" s="9">
        <v>0.44</v>
      </c>
      <c r="M247" s="175" t="str">
        <f>IFERROR(Summary!$AA$5*D247/L247," ")</f>
        <v xml:space="preserve"> </v>
      </c>
      <c r="N247" s="18"/>
      <c r="O247" s="175" t="str">
        <f>IFERROR(Summary!$AC$5*D247/N247," ")</f>
        <v xml:space="preserve"> </v>
      </c>
      <c r="P247" s="9">
        <v>0.44</v>
      </c>
      <c r="Q247" s="175" t="str">
        <f>IFERROR(Summary!$AC$5*D247/P247," ")</f>
        <v xml:space="preserve"> </v>
      </c>
      <c r="R247" s="21">
        <v>10</v>
      </c>
      <c r="S247" s="175" t="str">
        <f>IFERROR(Summary!$AE$5*E247/R247," ")</f>
        <v xml:space="preserve"> </v>
      </c>
      <c r="T247" s="30" t="s">
        <v>711</v>
      </c>
    </row>
    <row r="248" spans="1:20" ht="16.8" customHeight="1" x14ac:dyDescent="0.25">
      <c r="A248" s="2" t="s">
        <v>483</v>
      </c>
      <c r="B248" s="2" t="s">
        <v>484</v>
      </c>
      <c r="C248" s="18"/>
      <c r="D248" s="56">
        <f>IFERROR(VLOOKUP($A248,'Emissions - TEU-1A'!$A$6:$H$58,5,0), " ")</f>
        <v>0.64240000000000008</v>
      </c>
      <c r="E248" s="56">
        <f>IFERROR(VLOOKUP($A248,'Emissions - TEU-1A'!$A$6:$H$58,8,0), " ")</f>
        <v>1.7600000000000001E-3</v>
      </c>
      <c r="F248" s="18"/>
      <c r="G248" s="175" t="str">
        <f>IFERROR(Summary!$Y$5*D248/F248," ")</f>
        <v xml:space="preserve"> </v>
      </c>
      <c r="H248" s="8">
        <v>5000</v>
      </c>
      <c r="I248" s="175">
        <f>IFERROR(Summary!$Y$5*D248/H248," ")</f>
        <v>9.1220800000000012E-9</v>
      </c>
      <c r="J248" s="18"/>
      <c r="K248" s="175" t="str">
        <f>IFERROR(Summary!$AA$5*D248/J248," ")</f>
        <v xml:space="preserve"> </v>
      </c>
      <c r="L248" s="8">
        <v>22000</v>
      </c>
      <c r="M248" s="175">
        <f>IFERROR(Summary!$AA$5*D248/L248," ")</f>
        <v>2.0732000000000002E-9</v>
      </c>
      <c r="N248" s="18"/>
      <c r="O248" s="175" t="str">
        <f>IFERROR(Summary!$AC$5*D248/N248," ")</f>
        <v xml:space="preserve"> </v>
      </c>
      <c r="P248" s="8">
        <v>22000</v>
      </c>
      <c r="Q248" s="175">
        <f>IFERROR(Summary!$AC$5*D248/P248," ")</f>
        <v>9.6360000000000024E-8</v>
      </c>
      <c r="R248" s="23">
        <v>7500</v>
      </c>
      <c r="S248" s="175">
        <f>IFERROR(Summary!$AE$5*E248/R248," ")</f>
        <v>1.9477333333333334E-6</v>
      </c>
      <c r="T248" s="30" t="s">
        <v>711</v>
      </c>
    </row>
    <row r="249" spans="1:20" ht="29.25" customHeight="1" x14ac:dyDescent="0.25">
      <c r="A249" s="2" t="s">
        <v>485</v>
      </c>
      <c r="B249" s="2" t="s">
        <v>486</v>
      </c>
      <c r="C249" s="18"/>
      <c r="D249" s="56" t="str">
        <f>IFERROR(VLOOKUP($A249,'Emissions - TEU-1A'!$A$6:$H$58,5,0), " ")</f>
        <v xml:space="preserve"> </v>
      </c>
      <c r="E249" s="56" t="str">
        <f>IFERROR(VLOOKUP($A249,'Emissions - TEU-1A'!$A$6:$H$58,8,0), " ")</f>
        <v xml:space="preserve"> </v>
      </c>
      <c r="F249" s="4">
        <v>9.0999999999999998E-2</v>
      </c>
      <c r="G249" s="175" t="str">
        <f>IFERROR(Summary!$Y$5*D249/F249," ")</f>
        <v xml:space="preserve"> </v>
      </c>
      <c r="H249" s="4">
        <v>2.1000000000000001E-2</v>
      </c>
      <c r="I249" s="175" t="str">
        <f>IFERROR(Summary!$Y$5*D249/H249," ")</f>
        <v xml:space="preserve"> </v>
      </c>
      <c r="J249" s="7">
        <v>2.4</v>
      </c>
      <c r="K249" s="175" t="str">
        <f>IFERROR(Summary!$AA$5*D249/J249," ")</f>
        <v xml:space="preserve"> </v>
      </c>
      <c r="L249" s="4">
        <v>9.1999999999999998E-2</v>
      </c>
      <c r="M249" s="175" t="str">
        <f>IFERROR(Summary!$AA$5*D249/L249," ")</f>
        <v xml:space="preserve"> </v>
      </c>
      <c r="N249" s="7">
        <v>1.1000000000000001</v>
      </c>
      <c r="O249" s="175" t="str">
        <f>IFERROR(Summary!$AC$5*D249/N249," ")</f>
        <v xml:space="preserve"> </v>
      </c>
      <c r="P249" s="4">
        <v>9.1999999999999998E-2</v>
      </c>
      <c r="Q249" s="175" t="str">
        <f>IFERROR(Summary!$AC$5*D249/P249," ")</f>
        <v xml:space="preserve"> </v>
      </c>
      <c r="R249" s="26">
        <v>7.0999999999999994E-2</v>
      </c>
      <c r="S249" s="175" t="str">
        <f>IFERROR(Summary!$AE$5*E249/R249," ")</f>
        <v xml:space="preserve"> </v>
      </c>
      <c r="T249" s="30" t="s">
        <v>711</v>
      </c>
    </row>
    <row r="250" spans="1:20" ht="42" customHeight="1" x14ac:dyDescent="0.25">
      <c r="A250" s="2" t="s">
        <v>487</v>
      </c>
      <c r="B250" s="2" t="s">
        <v>488</v>
      </c>
      <c r="C250" s="18"/>
      <c r="D250" s="56" t="str">
        <f>IFERROR(VLOOKUP($A250,'Emissions - TEU-1A'!$A$6:$H$58,5,0), " ")</f>
        <v xml:space="preserve"> </v>
      </c>
      <c r="E250" s="56" t="str">
        <f>IFERROR(VLOOKUP($A250,'Emissions - TEU-1A'!$A$6:$H$58,8,0), " ")</f>
        <v xml:space="preserve"> </v>
      </c>
      <c r="F250" s="3">
        <v>3.0999999999999999E-3</v>
      </c>
      <c r="G250" s="175" t="str">
        <f>IFERROR(Summary!$Y$5*D250/F250," ")</f>
        <v xml:space="preserve"> </v>
      </c>
      <c r="H250" s="18"/>
      <c r="I250" s="175" t="str">
        <f>IFERROR(Summary!$Y$5*D250/H250," ")</f>
        <v xml:space="preserve"> </v>
      </c>
      <c r="J250" s="4">
        <v>8.1000000000000003E-2</v>
      </c>
      <c r="K250" s="175" t="str">
        <f>IFERROR(Summary!$AA$5*D250/J250," ")</f>
        <v xml:space="preserve"> </v>
      </c>
      <c r="L250" s="18"/>
      <c r="M250" s="175" t="str">
        <f>IFERROR(Summary!$AA$5*D250/L250," ")</f>
        <v xml:space="preserve"> </v>
      </c>
      <c r="N250" s="4">
        <v>3.7999999999999999E-2</v>
      </c>
      <c r="O250" s="175" t="str">
        <f>IFERROR(Summary!$AC$5*D250/N250," ")</f>
        <v xml:space="preserve"> </v>
      </c>
      <c r="P250" s="18"/>
      <c r="Q250" s="175" t="str">
        <f>IFERROR(Summary!$AC$5*D250/P250," ")</f>
        <v xml:space="preserve"> </v>
      </c>
      <c r="R250" s="22"/>
      <c r="S250" s="175" t="str">
        <f>IFERROR(Summary!$AE$5*E250/R250," ")</f>
        <v xml:space="preserve"> </v>
      </c>
      <c r="T250" s="30" t="s">
        <v>712</v>
      </c>
    </row>
    <row r="251" spans="1:20" ht="29.25" customHeight="1" x14ac:dyDescent="0.25">
      <c r="A251" s="2" t="s">
        <v>489</v>
      </c>
      <c r="B251" s="2" t="s">
        <v>490</v>
      </c>
      <c r="C251" s="18"/>
      <c r="D251" s="56" t="str">
        <f>IFERROR(VLOOKUP($A251,'Emissions - TEU-1A'!$A$6:$H$58,5,0), " ")</f>
        <v xml:space="preserve"> </v>
      </c>
      <c r="E251" s="56" t="str">
        <f>IFERROR(VLOOKUP($A251,'Emissions - TEU-1A'!$A$6:$H$58,8,0), " ")</f>
        <v xml:space="preserve"> </v>
      </c>
      <c r="F251" s="18"/>
      <c r="G251" s="175" t="str">
        <f>IFERROR(Summary!$Y$5*D251/F251," ")</f>
        <v xml:space="preserve"> </v>
      </c>
      <c r="H251" s="8">
        <v>5000</v>
      </c>
      <c r="I251" s="175" t="str">
        <f>IFERROR(Summary!$Y$5*D251/H251," ")</f>
        <v xml:space="preserve"> </v>
      </c>
      <c r="J251" s="18"/>
      <c r="K251" s="175" t="str">
        <f>IFERROR(Summary!$AA$5*D251/J251," ")</f>
        <v xml:space="preserve"> </v>
      </c>
      <c r="L251" s="8">
        <v>22000</v>
      </c>
      <c r="M251" s="175" t="str">
        <f>IFERROR(Summary!$AA$5*D251/L251," ")</f>
        <v xml:space="preserve"> </v>
      </c>
      <c r="N251" s="18"/>
      <c r="O251" s="175" t="str">
        <f>IFERROR(Summary!$AC$5*D251/N251," ")</f>
        <v xml:space="preserve"> </v>
      </c>
      <c r="P251" s="8">
        <v>22000</v>
      </c>
      <c r="Q251" s="175" t="str">
        <f>IFERROR(Summary!$AC$5*D251/P251," ")</f>
        <v xml:space="preserve"> </v>
      </c>
      <c r="R251" s="23">
        <v>11000</v>
      </c>
      <c r="S251" s="175" t="str">
        <f>IFERROR(Summary!$AE$5*E251/R251," ")</f>
        <v xml:space="preserve"> </v>
      </c>
      <c r="T251" s="30" t="s">
        <v>711</v>
      </c>
    </row>
    <row r="252" spans="1:20" ht="29.25" customHeight="1" x14ac:dyDescent="0.25">
      <c r="A252" s="2" t="s">
        <v>491</v>
      </c>
      <c r="B252" s="2" t="s">
        <v>492</v>
      </c>
      <c r="C252" s="18"/>
      <c r="D252" s="56" t="str">
        <f>IFERROR(VLOOKUP($A252,'Emissions - TEU-1A'!$A$6:$H$58,5,0), " ")</f>
        <v xml:space="preserve"> </v>
      </c>
      <c r="E252" s="56" t="str">
        <f>IFERROR(VLOOKUP($A252,'Emissions - TEU-1A'!$A$6:$H$58,8,0), " ")</f>
        <v xml:space="preserve"> </v>
      </c>
      <c r="F252" s="4">
        <v>6.3E-2</v>
      </c>
      <c r="G252" s="175" t="str">
        <f>IFERROR(Summary!$Y$5*D252/F252," ")</f>
        <v xml:space="preserve"> </v>
      </c>
      <c r="H252" s="18"/>
      <c r="I252" s="175" t="str">
        <f>IFERROR(Summary!$Y$5*D252/H252," ")</f>
        <v xml:space="preserve"> </v>
      </c>
      <c r="J252" s="7">
        <v>1.6</v>
      </c>
      <c r="K252" s="175" t="str">
        <f>IFERROR(Summary!$AA$5*D252/J252," ")</f>
        <v xml:space="preserve"> </v>
      </c>
      <c r="L252" s="18"/>
      <c r="M252" s="175" t="str">
        <f>IFERROR(Summary!$AA$5*D252/L252," ")</f>
        <v xml:space="preserve"> </v>
      </c>
      <c r="N252" s="9">
        <v>0.75</v>
      </c>
      <c r="O252" s="175" t="str">
        <f>IFERROR(Summary!$AC$5*D252/N252," ")</f>
        <v xml:space="preserve"> </v>
      </c>
      <c r="P252" s="18"/>
      <c r="Q252" s="175" t="str">
        <f>IFERROR(Summary!$AC$5*D252/P252," ")</f>
        <v xml:space="preserve"> </v>
      </c>
      <c r="R252" s="22"/>
      <c r="S252" s="175" t="str">
        <f>IFERROR(Summary!$AE$5*E252/R252," ")</f>
        <v xml:space="preserve"> </v>
      </c>
      <c r="T252" s="30" t="s">
        <v>712</v>
      </c>
    </row>
    <row r="253" spans="1:20" ht="29.25" customHeight="1" x14ac:dyDescent="0.25">
      <c r="A253" s="12">
        <v>65386</v>
      </c>
      <c r="B253" s="2" t="s">
        <v>493</v>
      </c>
      <c r="C253" s="6" t="s">
        <v>23</v>
      </c>
      <c r="D253" s="56" t="str">
        <f>IFERROR(VLOOKUP($A253,'Emissions - TEU-1A'!$A$6:$H$58,5,0), " ")</f>
        <v xml:space="preserve"> </v>
      </c>
      <c r="E253" s="56" t="str">
        <f>IFERROR(VLOOKUP($A253,'Emissions - TEU-1A'!$A$6:$H$58,8,0), " ")</f>
        <v xml:space="preserve"> </v>
      </c>
      <c r="F253" s="9">
        <v>0.2</v>
      </c>
      <c r="G253" s="175" t="str">
        <f>IFERROR(Summary!$Y$5*D253/F253," ")</f>
        <v xml:space="preserve"> </v>
      </c>
      <c r="H253" s="7">
        <v>2.1</v>
      </c>
      <c r="I253" s="175" t="str">
        <f>IFERROR(Summary!$Y$5*D253/H253," ")</f>
        <v xml:space="preserve"> </v>
      </c>
      <c r="J253" s="7">
        <v>3.5</v>
      </c>
      <c r="K253" s="175" t="str">
        <f>IFERROR(Summary!$AA$5*D253/J253," ")</f>
        <v xml:space="preserve"> </v>
      </c>
      <c r="L253" s="7">
        <v>9.1999999999999993</v>
      </c>
      <c r="M253" s="175" t="str">
        <f>IFERROR(Summary!$AA$5*D253/L253," ")</f>
        <v xml:space="preserve"> </v>
      </c>
      <c r="N253" s="7">
        <v>2.9</v>
      </c>
      <c r="O253" s="175" t="str">
        <f>IFERROR(Summary!$AC$5*D253/N253," ")</f>
        <v xml:space="preserve"> </v>
      </c>
      <c r="P253" s="7">
        <v>9.1999999999999993</v>
      </c>
      <c r="Q253" s="175" t="str">
        <f>IFERROR(Summary!$AC$5*D253/P253," ")</f>
        <v xml:space="preserve"> </v>
      </c>
      <c r="R253" s="24">
        <v>2.1</v>
      </c>
      <c r="S253" s="175" t="str">
        <f>IFERROR(Summary!$AE$5*E253/R253," ")</f>
        <v xml:space="preserve"> </v>
      </c>
      <c r="T253" s="30" t="s">
        <v>711</v>
      </c>
    </row>
    <row r="254" spans="1:20" ht="16.8" customHeight="1" x14ac:dyDescent="0.25">
      <c r="A254" s="12">
        <v>68821</v>
      </c>
      <c r="B254" s="2" t="s">
        <v>494</v>
      </c>
      <c r="C254" s="18"/>
      <c r="D254" s="56" t="str">
        <f>IFERROR(VLOOKUP($A254,'Emissions - TEU-1A'!$A$6:$H$58,5,0), " ")</f>
        <v xml:space="preserve"> </v>
      </c>
      <c r="E254" s="56" t="str">
        <f>IFERROR(VLOOKUP($A254,'Emissions - TEU-1A'!$A$6:$H$58,8,0), " ")</f>
        <v xml:space="preserve"> </v>
      </c>
      <c r="F254" s="4">
        <v>0.05</v>
      </c>
      <c r="G254" s="175" t="str">
        <f>IFERROR(Summary!$Y$5*D254/F254," ")</f>
        <v xml:space="preserve"> </v>
      </c>
      <c r="H254" s="18"/>
      <c r="I254" s="175" t="str">
        <f>IFERROR(Summary!$Y$5*D254/H254," ")</f>
        <v xml:space="preserve"> </v>
      </c>
      <c r="J254" s="7">
        <v>1.3</v>
      </c>
      <c r="K254" s="175" t="str">
        <f>IFERROR(Summary!$AA$5*D254/J254," ")</f>
        <v xml:space="preserve"> </v>
      </c>
      <c r="L254" s="18"/>
      <c r="M254" s="175" t="str">
        <f>IFERROR(Summary!$AA$5*D254/L254," ")</f>
        <v xml:space="preserve"> </v>
      </c>
      <c r="N254" s="9">
        <v>0.6</v>
      </c>
      <c r="O254" s="175" t="str">
        <f>IFERROR(Summary!$AC$5*D254/N254," ")</f>
        <v xml:space="preserve"> </v>
      </c>
      <c r="P254" s="18"/>
      <c r="Q254" s="175" t="str">
        <f>IFERROR(Summary!$AC$5*D254/P254," ")</f>
        <v xml:space="preserve"> </v>
      </c>
      <c r="R254" s="22"/>
      <c r="S254" s="175" t="str">
        <f>IFERROR(Summary!$AE$5*E254/R254," ")</f>
        <v xml:space="preserve"> </v>
      </c>
      <c r="T254" s="30" t="s">
        <v>712</v>
      </c>
    </row>
    <row r="255" spans="1:20" ht="16.95" customHeight="1" x14ac:dyDescent="0.25">
      <c r="A255" s="2" t="s">
        <v>495</v>
      </c>
      <c r="B255" s="2" t="s">
        <v>496</v>
      </c>
      <c r="C255" s="18"/>
      <c r="D255" s="56" t="str">
        <f>IFERROR(VLOOKUP($A255,'Emissions - TEU-1A'!$A$6:$H$58,5,0), " ")</f>
        <v xml:space="preserve"> </v>
      </c>
      <c r="E255" s="56" t="str">
        <f>IFERROR(VLOOKUP($A255,'Emissions - TEU-1A'!$A$6:$H$58,8,0), " ")</f>
        <v xml:space="preserve"> </v>
      </c>
      <c r="F255" s="18"/>
      <c r="G255" s="175" t="str">
        <f>IFERROR(Summary!$Y$5*D255/F255," ")</f>
        <v xml:space="preserve"> </v>
      </c>
      <c r="H255" s="9">
        <v>0.3</v>
      </c>
      <c r="I255" s="175" t="str">
        <f>IFERROR(Summary!$Y$5*D255/H255," ")</f>
        <v xml:space="preserve"> </v>
      </c>
      <c r="J255" s="18"/>
      <c r="K255" s="175" t="str">
        <f>IFERROR(Summary!$AA$5*D255/J255," ")</f>
        <v xml:space="preserve"> </v>
      </c>
      <c r="L255" s="7">
        <v>1.3</v>
      </c>
      <c r="M255" s="175" t="str">
        <f>IFERROR(Summary!$AA$5*D255/L255," ")</f>
        <v xml:space="preserve"> </v>
      </c>
      <c r="N255" s="18"/>
      <c r="O255" s="175" t="str">
        <f>IFERROR(Summary!$AC$5*D255/N255," ")</f>
        <v xml:space="preserve"> </v>
      </c>
      <c r="P255" s="7">
        <v>1.3</v>
      </c>
      <c r="Q255" s="175" t="str">
        <f>IFERROR(Summary!$AC$5*D255/P255," ")</f>
        <v xml:space="preserve"> </v>
      </c>
      <c r="R255" s="24">
        <v>1.8</v>
      </c>
      <c r="S255" s="175" t="str">
        <f>IFERROR(Summary!$AE$5*E255/R255," ")</f>
        <v xml:space="preserve"> </v>
      </c>
      <c r="T255" s="30" t="s">
        <v>713</v>
      </c>
    </row>
    <row r="256" spans="1:20" ht="16.8" customHeight="1" x14ac:dyDescent="0.25">
      <c r="A256" s="2" t="s">
        <v>497</v>
      </c>
      <c r="B256" s="2" t="s">
        <v>498</v>
      </c>
      <c r="C256" s="18"/>
      <c r="D256" s="56" t="str">
        <f>IFERROR(VLOOKUP($A256,'Emissions - TEU-1A'!$A$6:$H$58,5,0), " ")</f>
        <v xml:space="preserve"> </v>
      </c>
      <c r="E256" s="56" t="str">
        <f>IFERROR(VLOOKUP($A256,'Emissions - TEU-1A'!$A$6:$H$58,8,0), " ")</f>
        <v xml:space="preserve"> </v>
      </c>
      <c r="F256" s="18"/>
      <c r="G256" s="175" t="str">
        <f>IFERROR(Summary!$Y$5*D256/F256," ")</f>
        <v xml:space="preserve"> </v>
      </c>
      <c r="H256" s="5">
        <v>200</v>
      </c>
      <c r="I256" s="175" t="str">
        <f>IFERROR(Summary!$Y$5*D256/H256," ")</f>
        <v xml:space="preserve"> </v>
      </c>
      <c r="J256" s="18"/>
      <c r="K256" s="175" t="str">
        <f>IFERROR(Summary!$AA$5*D256/J256," ")</f>
        <v xml:space="preserve"> </v>
      </c>
      <c r="L256" s="5">
        <v>880</v>
      </c>
      <c r="M256" s="175" t="str">
        <f>IFERROR(Summary!$AA$5*D256/L256," ")</f>
        <v xml:space="preserve"> </v>
      </c>
      <c r="N256" s="18"/>
      <c r="O256" s="175" t="str">
        <f>IFERROR(Summary!$AC$5*D256/N256," ")</f>
        <v xml:space="preserve"> </v>
      </c>
      <c r="P256" s="5">
        <v>880</v>
      </c>
      <c r="Q256" s="175" t="str">
        <f>IFERROR(Summary!$AC$5*D256/P256," ")</f>
        <v xml:space="preserve"> </v>
      </c>
      <c r="R256" s="23">
        <v>2800</v>
      </c>
      <c r="S256" s="175" t="str">
        <f>IFERROR(Summary!$AE$5*E256/R256," ")</f>
        <v xml:space="preserve"> </v>
      </c>
      <c r="T256" s="30" t="s">
        <v>711</v>
      </c>
    </row>
    <row r="257" spans="1:20" ht="16.95" customHeight="1" x14ac:dyDescent="0.25">
      <c r="A257" s="2" t="s">
        <v>499</v>
      </c>
      <c r="B257" s="2" t="s">
        <v>500</v>
      </c>
      <c r="C257" s="18"/>
      <c r="D257" s="56" t="str">
        <f>IFERROR(VLOOKUP($A257,'Emissions - TEU-1A'!$A$6:$H$58,5,0), " ")</f>
        <v xml:space="preserve"> </v>
      </c>
      <c r="E257" s="56" t="str">
        <f>IFERROR(VLOOKUP($A257,'Emissions - TEU-1A'!$A$6:$H$58,8,0), " ")</f>
        <v xml:space="preserve"> </v>
      </c>
      <c r="F257" s="18"/>
      <c r="G257" s="175" t="str">
        <f>IFERROR(Summary!$Y$5*D257/F257," ")</f>
        <v xml:space="preserve"> </v>
      </c>
      <c r="H257" s="5">
        <v>60</v>
      </c>
      <c r="I257" s="175" t="str">
        <f>IFERROR(Summary!$Y$5*D257/H257," ")</f>
        <v xml:space="preserve"> </v>
      </c>
      <c r="J257" s="18"/>
      <c r="K257" s="175" t="str">
        <f>IFERROR(Summary!$AA$5*D257/J257," ")</f>
        <v xml:space="preserve"> </v>
      </c>
      <c r="L257" s="5">
        <v>260</v>
      </c>
      <c r="M257" s="175" t="str">
        <f>IFERROR(Summary!$AA$5*D257/L257," ")</f>
        <v xml:space="preserve"> </v>
      </c>
      <c r="N257" s="18"/>
      <c r="O257" s="175" t="str">
        <f>IFERROR(Summary!$AC$5*D257/N257," ")</f>
        <v xml:space="preserve"> </v>
      </c>
      <c r="P257" s="5">
        <v>260</v>
      </c>
      <c r="Q257" s="175" t="str">
        <f>IFERROR(Summary!$AC$5*D257/P257," ")</f>
        <v xml:space="preserve"> </v>
      </c>
      <c r="R257" s="22"/>
      <c r="S257" s="175" t="str">
        <f>IFERROR(Summary!$AE$5*E257/R257," ")</f>
        <v xml:space="preserve"> </v>
      </c>
      <c r="T257" s="30" t="s">
        <v>711</v>
      </c>
    </row>
    <row r="258" spans="1:20" ht="16.8" customHeight="1" x14ac:dyDescent="0.25">
      <c r="A258" s="2" t="s">
        <v>501</v>
      </c>
      <c r="B258" s="2" t="s">
        <v>502</v>
      </c>
      <c r="C258" s="18"/>
      <c r="D258" s="56" t="str">
        <f>IFERROR(VLOOKUP($A258,'Emissions - TEU-1A'!$A$6:$H$58,5,0), " ")</f>
        <v xml:space="preserve"> </v>
      </c>
      <c r="E258" s="56" t="str">
        <f>IFERROR(VLOOKUP($A258,'Emissions - TEU-1A'!$A$6:$H$58,8,0), " ")</f>
        <v xml:space="preserve"> </v>
      </c>
      <c r="F258" s="18"/>
      <c r="G258" s="175" t="str">
        <f>IFERROR(Summary!$Y$5*D258/F258," ")</f>
        <v xml:space="preserve"> </v>
      </c>
      <c r="H258" s="5">
        <v>60</v>
      </c>
      <c r="I258" s="175" t="str">
        <f>IFERROR(Summary!$Y$5*D258/H258," ")</f>
        <v xml:space="preserve"> </v>
      </c>
      <c r="J258" s="18"/>
      <c r="K258" s="175" t="str">
        <f>IFERROR(Summary!$AA$5*D258/J258," ")</f>
        <v xml:space="preserve"> </v>
      </c>
      <c r="L258" s="5">
        <v>260</v>
      </c>
      <c r="M258" s="175" t="str">
        <f>IFERROR(Summary!$AA$5*D258/L258," ")</f>
        <v xml:space="preserve"> </v>
      </c>
      <c r="N258" s="18"/>
      <c r="O258" s="175" t="str">
        <f>IFERROR(Summary!$AC$5*D258/N258," ")</f>
        <v xml:space="preserve"> </v>
      </c>
      <c r="P258" s="5">
        <v>260</v>
      </c>
      <c r="Q258" s="175" t="str">
        <f>IFERROR(Summary!$AC$5*D258/P258," ")</f>
        <v xml:space="preserve"> </v>
      </c>
      <c r="R258" s="22"/>
      <c r="S258" s="175" t="str">
        <f>IFERROR(Summary!$AE$5*E258/R258," ")</f>
        <v xml:space="preserve"> </v>
      </c>
      <c r="T258" s="30" t="s">
        <v>711</v>
      </c>
    </row>
    <row r="259" spans="1:20" ht="16.8" customHeight="1" x14ac:dyDescent="0.25">
      <c r="A259" s="2" t="s">
        <v>503</v>
      </c>
      <c r="B259" s="2" t="s">
        <v>504</v>
      </c>
      <c r="C259" s="18"/>
      <c r="D259" s="56" t="str">
        <f>IFERROR(VLOOKUP($A259,'Emissions - TEU-1A'!$A$6:$H$58,5,0), " ")</f>
        <v xml:space="preserve"> </v>
      </c>
      <c r="E259" s="56" t="str">
        <f>IFERROR(VLOOKUP($A259,'Emissions - TEU-1A'!$A$6:$H$58,8,0), " ")</f>
        <v xml:space="preserve"> </v>
      </c>
      <c r="F259" s="18"/>
      <c r="G259" s="175" t="str">
        <f>IFERROR(Summary!$Y$5*D259/F259," ")</f>
        <v xml:space="preserve"> </v>
      </c>
      <c r="H259" s="5">
        <v>60</v>
      </c>
      <c r="I259" s="175" t="str">
        <f>IFERROR(Summary!$Y$5*D259/H259," ")</f>
        <v xml:space="preserve"> </v>
      </c>
      <c r="J259" s="18"/>
      <c r="K259" s="175" t="str">
        <f>IFERROR(Summary!$AA$5*D259/J259," ")</f>
        <v xml:space="preserve"> </v>
      </c>
      <c r="L259" s="5">
        <v>260</v>
      </c>
      <c r="M259" s="175" t="str">
        <f>IFERROR(Summary!$AA$5*D259/L259," ")</f>
        <v xml:space="preserve"> </v>
      </c>
      <c r="N259" s="18"/>
      <c r="O259" s="175" t="str">
        <f>IFERROR(Summary!$AC$5*D259/N259," ")</f>
        <v xml:space="preserve"> </v>
      </c>
      <c r="P259" s="5">
        <v>260</v>
      </c>
      <c r="Q259" s="175" t="str">
        <f>IFERROR(Summary!$AC$5*D259/P259," ")</f>
        <v xml:space="preserve"> </v>
      </c>
      <c r="R259" s="22"/>
      <c r="S259" s="175" t="str">
        <f>IFERROR(Summary!$AE$5*E259/R259," ")</f>
        <v xml:space="preserve"> </v>
      </c>
      <c r="T259" s="30" t="s">
        <v>711</v>
      </c>
    </row>
    <row r="260" spans="1:20" ht="29.25" customHeight="1" x14ac:dyDescent="0.25">
      <c r="A260" s="2" t="s">
        <v>505</v>
      </c>
      <c r="B260" s="2" t="s">
        <v>506</v>
      </c>
      <c r="C260" s="6" t="s">
        <v>23</v>
      </c>
      <c r="D260" s="56" t="str">
        <f>IFERROR(VLOOKUP($A260,'Emissions - TEU-1A'!$A$6:$H$58,5,0), " ")</f>
        <v xml:space="preserve"> </v>
      </c>
      <c r="E260" s="56" t="str">
        <f>IFERROR(VLOOKUP($A260,'Emissions - TEU-1A'!$A$6:$H$58,8,0), " ")</f>
        <v xml:space="preserve"> </v>
      </c>
      <c r="F260" s="3">
        <v>2E-3</v>
      </c>
      <c r="G260" s="175" t="str">
        <f>IFERROR(Summary!$Y$5*D260/F260," ")</f>
        <v xml:space="preserve"> </v>
      </c>
      <c r="H260" s="18"/>
      <c r="I260" s="175" t="str">
        <f>IFERROR(Summary!$Y$5*D260/H260," ")</f>
        <v xml:space="preserve"> </v>
      </c>
      <c r="J260" s="4">
        <v>2.1000000000000001E-2</v>
      </c>
      <c r="K260" s="175" t="str">
        <f>IFERROR(Summary!$AA$5*D260/J260," ")</f>
        <v xml:space="preserve"> </v>
      </c>
      <c r="L260" s="18"/>
      <c r="M260" s="175" t="str">
        <f>IFERROR(Summary!$AA$5*D260/L260," ")</f>
        <v xml:space="preserve"> </v>
      </c>
      <c r="N260" s="4">
        <v>4.1000000000000002E-2</v>
      </c>
      <c r="O260" s="175" t="str">
        <f>IFERROR(Summary!$AC$5*D260/N260," ")</f>
        <v xml:space="preserve"> </v>
      </c>
      <c r="P260" s="18"/>
      <c r="Q260" s="175" t="str">
        <f>IFERROR(Summary!$AC$5*D260/P260," ")</f>
        <v xml:space="preserve"> </v>
      </c>
      <c r="R260" s="22"/>
      <c r="S260" s="175" t="str">
        <f>IFERROR(Summary!$AE$5*E260/R260," ")</f>
        <v xml:space="preserve"> </v>
      </c>
      <c r="T260" s="30" t="s">
        <v>712</v>
      </c>
    </row>
    <row r="261" spans="1:20" ht="16.8" customHeight="1" x14ac:dyDescent="0.25">
      <c r="A261" s="2" t="s">
        <v>507</v>
      </c>
      <c r="B261" s="2" t="s">
        <v>508</v>
      </c>
      <c r="C261" s="18"/>
      <c r="D261" s="56" t="str">
        <f>IFERROR(VLOOKUP($A261,'Emissions - TEU-1A'!$A$6:$H$58,5,0), " ")</f>
        <v xml:space="preserve"> </v>
      </c>
      <c r="E261" s="56" t="str">
        <f>IFERROR(VLOOKUP($A261,'Emissions - TEU-1A'!$A$6:$H$58,8,0), " ")</f>
        <v xml:space="preserve"> </v>
      </c>
      <c r="F261" s="18"/>
      <c r="G261" s="175" t="str">
        <f>IFERROR(Summary!$Y$5*D261/F261," ")</f>
        <v xml:space="preserve"> </v>
      </c>
      <c r="H261" s="9">
        <v>0.1</v>
      </c>
      <c r="I261" s="175" t="str">
        <f>IFERROR(Summary!$Y$5*D261/H261," ")</f>
        <v xml:space="preserve"> </v>
      </c>
      <c r="J261" s="18"/>
      <c r="K261" s="175" t="str">
        <f>IFERROR(Summary!$AA$5*D261/J261," ")</f>
        <v xml:space="preserve"> </v>
      </c>
      <c r="L261" s="9">
        <v>0.44</v>
      </c>
      <c r="M261" s="175" t="str">
        <f>IFERROR(Summary!$AA$5*D261/L261," ")</f>
        <v xml:space="preserve"> </v>
      </c>
      <c r="N261" s="18"/>
      <c r="O261" s="175" t="str">
        <f>IFERROR(Summary!$AC$5*D261/N261," ")</f>
        <v xml:space="preserve"> </v>
      </c>
      <c r="P261" s="9">
        <v>0.44</v>
      </c>
      <c r="Q261" s="175" t="str">
        <f>IFERROR(Summary!$AC$5*D261/P261," ")</f>
        <v xml:space="preserve"> </v>
      </c>
      <c r="R261" s="25">
        <v>0.8</v>
      </c>
      <c r="S261" s="175" t="str">
        <f>IFERROR(Summary!$AE$5*E261/R261," ")</f>
        <v xml:space="preserve"> </v>
      </c>
      <c r="T261" s="30" t="s">
        <v>711</v>
      </c>
    </row>
    <row r="262" spans="1:20" ht="16.95" customHeight="1" x14ac:dyDescent="0.25">
      <c r="A262" s="2" t="s">
        <v>509</v>
      </c>
      <c r="B262" s="2" t="s">
        <v>510</v>
      </c>
      <c r="C262" s="18"/>
      <c r="D262" s="56" t="str">
        <f>IFERROR(VLOOKUP($A262,'Emissions - TEU-1A'!$A$6:$H$58,5,0), " ")</f>
        <v xml:space="preserve"> </v>
      </c>
      <c r="E262" s="56" t="str">
        <f>IFERROR(VLOOKUP($A262,'Emissions - TEU-1A'!$A$6:$H$58,8,0), " ")</f>
        <v xml:space="preserve"> </v>
      </c>
      <c r="F262" s="11">
        <v>1.2E-4</v>
      </c>
      <c r="G262" s="175" t="str">
        <f>IFERROR(Summary!$Y$5*D262/F262," ")</f>
        <v xml:space="preserve"> </v>
      </c>
      <c r="H262" s="3">
        <v>7.0000000000000001E-3</v>
      </c>
      <c r="I262" s="175" t="str">
        <f>IFERROR(Summary!$Y$5*D262/H262," ")</f>
        <v xml:space="preserve"> </v>
      </c>
      <c r="J262" s="3">
        <v>3.0999999999999999E-3</v>
      </c>
      <c r="K262" s="175" t="str">
        <f>IFERROR(Summary!$AA$5*D262/J262," ")</f>
        <v xml:space="preserve"> </v>
      </c>
      <c r="L262" s="4">
        <v>3.1E-2</v>
      </c>
      <c r="M262" s="175" t="str">
        <f>IFERROR(Summary!$AA$5*D262/L262," ")</f>
        <v xml:space="preserve"> </v>
      </c>
      <c r="N262" s="3">
        <v>1.4E-3</v>
      </c>
      <c r="O262" s="175" t="str">
        <f>IFERROR(Summary!$AC$5*D262/N262," ")</f>
        <v xml:space="preserve"> </v>
      </c>
      <c r="P262" s="4">
        <v>3.1E-2</v>
      </c>
      <c r="Q262" s="175" t="str">
        <f>IFERROR(Summary!$AC$5*D262/P262," ")</f>
        <v xml:space="preserve"> </v>
      </c>
      <c r="R262" s="21">
        <v>30</v>
      </c>
      <c r="S262" s="175" t="str">
        <f>IFERROR(Summary!$AE$5*E262/R262," ")</f>
        <v xml:space="preserve"> </v>
      </c>
      <c r="T262" s="30" t="s">
        <v>711</v>
      </c>
    </row>
    <row r="263" spans="1:20" ht="16.8" customHeight="1" x14ac:dyDescent="0.25">
      <c r="A263" s="2" t="s">
        <v>511</v>
      </c>
      <c r="B263" s="2" t="s">
        <v>512</v>
      </c>
      <c r="C263" s="18"/>
      <c r="D263" s="56" t="str">
        <f>IFERROR(VLOOKUP($A263,'Emissions - TEU-1A'!$A$6:$H$58,5,0), " ")</f>
        <v xml:space="preserve"> </v>
      </c>
      <c r="E263" s="56" t="str">
        <f>IFERROR(VLOOKUP($A263,'Emissions - TEU-1A'!$A$6:$H$58,8,0), " ")</f>
        <v xml:space="preserve"> </v>
      </c>
      <c r="F263" s="18"/>
      <c r="G263" s="175" t="str">
        <f>IFERROR(Summary!$Y$5*D263/F263," ")</f>
        <v xml:space="preserve"> </v>
      </c>
      <c r="H263" s="5">
        <v>200</v>
      </c>
      <c r="I263" s="175" t="str">
        <f>IFERROR(Summary!$Y$5*D263/H263," ")</f>
        <v xml:space="preserve"> </v>
      </c>
      <c r="J263" s="18"/>
      <c r="K263" s="175" t="str">
        <f>IFERROR(Summary!$AA$5*D263/J263," ")</f>
        <v xml:space="preserve"> </v>
      </c>
      <c r="L263" s="5">
        <v>880</v>
      </c>
      <c r="M263" s="175" t="str">
        <f>IFERROR(Summary!$AA$5*D263/L263," ")</f>
        <v xml:space="preserve"> </v>
      </c>
      <c r="N263" s="18"/>
      <c r="O263" s="175" t="str">
        <f>IFERROR(Summary!$AC$5*D263/N263," ")</f>
        <v xml:space="preserve"> </v>
      </c>
      <c r="P263" s="5">
        <v>880</v>
      </c>
      <c r="Q263" s="175" t="str">
        <f>IFERROR(Summary!$AC$5*D263/P263," ")</f>
        <v xml:space="preserve"> </v>
      </c>
      <c r="R263" s="21">
        <v>200</v>
      </c>
      <c r="S263" s="175" t="str">
        <f>IFERROR(Summary!$AE$5*E263/R263," ")</f>
        <v xml:space="preserve"> </v>
      </c>
      <c r="T263" s="30" t="s">
        <v>711</v>
      </c>
    </row>
    <row r="264" spans="1:20" ht="16.95" customHeight="1" x14ac:dyDescent="0.25">
      <c r="A264" s="2" t="s">
        <v>513</v>
      </c>
      <c r="B264" s="2" t="s">
        <v>514</v>
      </c>
      <c r="C264" s="18"/>
      <c r="D264" s="56" t="str">
        <f>IFERROR(VLOOKUP($A264,'Emissions - TEU-1A'!$A$6:$H$58,5,0), " ")</f>
        <v xml:space="preserve"> </v>
      </c>
      <c r="E264" s="56" t="str">
        <f>IFERROR(VLOOKUP($A264,'Emissions - TEU-1A'!$A$6:$H$58,8,0), " ")</f>
        <v xml:space="preserve"> </v>
      </c>
      <c r="F264" s="18"/>
      <c r="G264" s="175" t="str">
        <f>IFERROR(Summary!$Y$5*D264/F264," ")</f>
        <v xml:space="preserve"> </v>
      </c>
      <c r="H264" s="7">
        <v>3</v>
      </c>
      <c r="I264" s="175" t="str">
        <f>IFERROR(Summary!$Y$5*D264/H264," ")</f>
        <v xml:space="preserve"> </v>
      </c>
      <c r="J264" s="18"/>
      <c r="K264" s="175" t="str">
        <f>IFERROR(Summary!$AA$5*D264/J264," ")</f>
        <v xml:space="preserve"> </v>
      </c>
      <c r="L264" s="5">
        <v>13</v>
      </c>
      <c r="M264" s="175" t="str">
        <f>IFERROR(Summary!$AA$5*D264/L264," ")</f>
        <v xml:space="preserve"> </v>
      </c>
      <c r="N264" s="18"/>
      <c r="O264" s="175" t="str">
        <f>IFERROR(Summary!$AC$5*D264/N264," ")</f>
        <v xml:space="preserve"> </v>
      </c>
      <c r="P264" s="5">
        <v>13</v>
      </c>
      <c r="Q264" s="175" t="str">
        <f>IFERROR(Summary!$AC$5*D264/P264," ")</f>
        <v xml:space="preserve"> </v>
      </c>
      <c r="R264" s="22"/>
      <c r="S264" s="175" t="str">
        <f>IFERROR(Summary!$AE$5*E264/R264," ")</f>
        <v xml:space="preserve"> </v>
      </c>
      <c r="T264" s="30" t="s">
        <v>713</v>
      </c>
    </row>
    <row r="265" spans="1:20" ht="16.8" customHeight="1" x14ac:dyDescent="0.25">
      <c r="A265" s="12">
        <v>63923</v>
      </c>
      <c r="B265" s="2" t="s">
        <v>515</v>
      </c>
      <c r="C265" s="6" t="s">
        <v>516</v>
      </c>
      <c r="D265" s="56" t="str">
        <f>IFERROR(VLOOKUP($A265,'Emissions - TEU-1A'!$A$6:$H$58,5,0), " ")</f>
        <v xml:space="preserve"> </v>
      </c>
      <c r="E265" s="56" t="str">
        <f>IFERROR(VLOOKUP($A265,'Emissions - TEU-1A'!$A$6:$H$58,8,0), " ")</f>
        <v xml:space="preserve"> </v>
      </c>
      <c r="F265" s="9">
        <v>0.11</v>
      </c>
      <c r="G265" s="175" t="str">
        <f>IFERROR(Summary!$Y$5*D265/F265," ")</f>
        <v xml:space="preserve"> </v>
      </c>
      <c r="H265" s="5">
        <v>100</v>
      </c>
      <c r="I265" s="175" t="str">
        <f>IFERROR(Summary!$Y$5*D265/H265," ")</f>
        <v xml:space="preserve"> </v>
      </c>
      <c r="J265" s="9">
        <v>0.22</v>
      </c>
      <c r="K265" s="175" t="str">
        <f>IFERROR(Summary!$AA$5*D265/J265," ")</f>
        <v xml:space="preserve"> </v>
      </c>
      <c r="L265" s="5">
        <v>440</v>
      </c>
      <c r="M265" s="175" t="str">
        <f>IFERROR(Summary!$AA$5*D265/L265," ")</f>
        <v xml:space="preserve"> </v>
      </c>
      <c r="N265" s="7">
        <v>2.7</v>
      </c>
      <c r="O265" s="175" t="str">
        <f>IFERROR(Summary!$AC$5*D265/N265," ")</f>
        <v xml:space="preserve"> </v>
      </c>
      <c r="P265" s="5">
        <v>440</v>
      </c>
      <c r="Q265" s="175" t="str">
        <f>IFERROR(Summary!$AC$5*D265/P265," ")</f>
        <v xml:space="preserve"> </v>
      </c>
      <c r="R265" s="23">
        <v>1300</v>
      </c>
      <c r="S265" s="175" t="str">
        <f>IFERROR(Summary!$AE$5*E265/R265," ")</f>
        <v xml:space="preserve"> </v>
      </c>
      <c r="T265" s="30" t="s">
        <v>711</v>
      </c>
    </row>
    <row r="266" spans="1:20" ht="16.8" customHeight="1" x14ac:dyDescent="0.25">
      <c r="A266" s="2" t="s">
        <v>517</v>
      </c>
      <c r="B266" s="2" t="s">
        <v>518</v>
      </c>
      <c r="C266" s="18"/>
      <c r="D266" s="56" t="str">
        <f>IFERROR(VLOOKUP($A266,'Emissions - TEU-1A'!$A$6:$H$58,5,0), " ")</f>
        <v xml:space="preserve"> </v>
      </c>
      <c r="E266" s="56" t="str">
        <f>IFERROR(VLOOKUP($A266,'Emissions - TEU-1A'!$A$6:$H$58,8,0), " ")</f>
        <v xml:space="preserve"> </v>
      </c>
      <c r="F266" s="18"/>
      <c r="G266" s="175" t="str">
        <f>IFERROR(Summary!$Y$5*D266/F266," ")</f>
        <v xml:space="preserve"> </v>
      </c>
      <c r="H266" s="5">
        <v>200</v>
      </c>
      <c r="I266" s="175" t="str">
        <f>IFERROR(Summary!$Y$5*D266/H266," ")</f>
        <v xml:space="preserve"> </v>
      </c>
      <c r="J266" s="18"/>
      <c r="K266" s="175" t="str">
        <f>IFERROR(Summary!$AA$5*D266/J266," ")</f>
        <v xml:space="preserve"> </v>
      </c>
      <c r="L266" s="5">
        <v>880</v>
      </c>
      <c r="M266" s="175" t="str">
        <f>IFERROR(Summary!$AA$5*D266/L266," ")</f>
        <v xml:space="preserve"> </v>
      </c>
      <c r="N266" s="18"/>
      <c r="O266" s="175" t="str">
        <f>IFERROR(Summary!$AC$5*D266/N266," ")</f>
        <v xml:space="preserve"> </v>
      </c>
      <c r="P266" s="5">
        <v>880</v>
      </c>
      <c r="Q266" s="175" t="str">
        <f>IFERROR(Summary!$AC$5*D266/P266," ")</f>
        <v xml:space="preserve"> </v>
      </c>
      <c r="R266" s="21">
        <v>200</v>
      </c>
      <c r="S266" s="175" t="str">
        <f>IFERROR(Summary!$AE$5*E266/R266," ")</f>
        <v xml:space="preserve"> </v>
      </c>
      <c r="T266" s="30" t="s">
        <v>711</v>
      </c>
    </row>
    <row r="267" spans="1:20" ht="42" customHeight="1" x14ac:dyDescent="0.25">
      <c r="A267" s="42" t="s">
        <v>590</v>
      </c>
      <c r="B267" s="1" t="s">
        <v>520</v>
      </c>
      <c r="C267" s="18"/>
      <c r="D267" s="56">
        <f>IFERROR(VLOOKUP($A267,'Emissions - TEU-1A'!$A$6:$H$58,5,0), " ")</f>
        <v>0.23360000000000003</v>
      </c>
      <c r="E267" s="56">
        <f>IFERROR(VLOOKUP($A267,'Emissions - TEU-1A'!$A$6:$H$58,8,0), " ")</f>
        <v>6.4000000000000005E-4</v>
      </c>
      <c r="F267" s="18"/>
      <c r="G267" s="175" t="str">
        <f>IFERROR(Summary!$Y$5*D267/F267," ")</f>
        <v xml:space="preserve"> </v>
      </c>
      <c r="H267" s="5">
        <v>220</v>
      </c>
      <c r="I267" s="175">
        <f>IFERROR(Summary!$Y$5*D267/H267," ")</f>
        <v>7.5389090909090919E-8</v>
      </c>
      <c r="J267" s="18"/>
      <c r="K267" s="175" t="str">
        <f>IFERROR(Summary!$AA$5*D267/J267," ")</f>
        <v xml:space="preserve"> </v>
      </c>
      <c r="L267" s="5">
        <v>970</v>
      </c>
      <c r="M267" s="175">
        <f>IFERROR(Summary!$AA$5*D267/L267," ")</f>
        <v>1.7098556701030931E-8</v>
      </c>
      <c r="N267" s="18"/>
      <c r="O267" s="175" t="str">
        <f>IFERROR(Summary!$AC$5*D267/N267," ")</f>
        <v xml:space="preserve"> </v>
      </c>
      <c r="P267" s="5">
        <v>970</v>
      </c>
      <c r="Q267" s="175">
        <f>IFERROR(Summary!$AC$5*D267/P267," ")</f>
        <v>7.9472164948453616E-7</v>
      </c>
      <c r="R267" s="23">
        <v>8700</v>
      </c>
      <c r="S267" s="175">
        <f>IFERROR(Summary!$AE$5*E267/R267," ")</f>
        <v>6.1057471264367822E-7</v>
      </c>
      <c r="T267" s="30" t="s">
        <v>711</v>
      </c>
    </row>
    <row r="268" spans="1:20" ht="42" customHeight="1" x14ac:dyDescent="0.25">
      <c r="A268" s="49"/>
      <c r="B268" s="48"/>
      <c r="C268" s="50"/>
      <c r="D268" s="57">
        <f>COUNT(D7:D267)</f>
        <v>40</v>
      </c>
      <c r="E268" s="57"/>
      <c r="F268" s="57"/>
      <c r="G268" s="57">
        <f>COUNT(G7:G267)</f>
        <v>31</v>
      </c>
      <c r="H268" s="57"/>
      <c r="I268" s="57">
        <f>COUNT(I7:I267)</f>
        <v>33</v>
      </c>
      <c r="J268" s="50"/>
      <c r="K268" s="57">
        <f>COUNT(K7:K267)</f>
        <v>31</v>
      </c>
      <c r="L268" s="52"/>
      <c r="M268" s="53"/>
      <c r="N268" s="50"/>
      <c r="O268" s="53"/>
      <c r="P268" s="52"/>
      <c r="Q268" s="53"/>
      <c r="R268" s="54"/>
      <c r="S268" s="53"/>
    </row>
    <row r="269" spans="1:20" ht="63" customHeight="1" x14ac:dyDescent="0.25">
      <c r="A269" s="49"/>
      <c r="B269" s="48"/>
      <c r="C269" s="50"/>
      <c r="D269" s="51"/>
      <c r="E269" s="51"/>
      <c r="F269" s="33" t="s">
        <v>535</v>
      </c>
      <c r="G269" s="33" t="s">
        <v>535</v>
      </c>
      <c r="H269" s="33" t="s">
        <v>536</v>
      </c>
      <c r="I269" s="33" t="s">
        <v>536</v>
      </c>
      <c r="J269" s="33" t="s">
        <v>537</v>
      </c>
      <c r="K269" s="33" t="s">
        <v>537</v>
      </c>
      <c r="L269" s="33" t="s">
        <v>538</v>
      </c>
      <c r="M269" s="33" t="s">
        <v>538</v>
      </c>
      <c r="N269" s="33" t="s">
        <v>539</v>
      </c>
      <c r="O269" s="33" t="s">
        <v>539</v>
      </c>
      <c r="P269" s="33" t="s">
        <v>540</v>
      </c>
      <c r="Q269" s="33" t="s">
        <v>540</v>
      </c>
      <c r="R269" s="33" t="s">
        <v>536</v>
      </c>
      <c r="S269" s="33" t="s">
        <v>536</v>
      </c>
    </row>
    <row r="270" spans="1:20" ht="42" customHeight="1" x14ac:dyDescent="0.25">
      <c r="A270" s="49"/>
      <c r="B270" s="48"/>
      <c r="C270" s="50"/>
      <c r="D270" s="51"/>
      <c r="E270" s="51"/>
      <c r="F270" s="33" t="s">
        <v>542</v>
      </c>
      <c r="G270" s="32" t="s">
        <v>524</v>
      </c>
      <c r="H270" s="35" t="s">
        <v>542</v>
      </c>
      <c r="I270" s="32" t="s">
        <v>524</v>
      </c>
      <c r="J270" s="33" t="s">
        <v>542</v>
      </c>
      <c r="K270" s="32" t="s">
        <v>524</v>
      </c>
      <c r="L270" s="33" t="s">
        <v>542</v>
      </c>
      <c r="M270" s="32" t="s">
        <v>524</v>
      </c>
      <c r="N270" s="33" t="s">
        <v>542</v>
      </c>
      <c r="O270" s="32" t="s">
        <v>524</v>
      </c>
      <c r="P270" s="33" t="s">
        <v>542</v>
      </c>
      <c r="Q270" s="32" t="s">
        <v>524</v>
      </c>
      <c r="R270" s="33" t="s">
        <v>542</v>
      </c>
      <c r="S270" s="34" t="s">
        <v>524</v>
      </c>
    </row>
    <row r="271" spans="1:20" ht="42" customHeight="1" x14ac:dyDescent="0.25">
      <c r="A271" s="60" t="s">
        <v>677</v>
      </c>
      <c r="B271" s="61"/>
      <c r="C271" s="62"/>
      <c r="D271" s="63"/>
      <c r="E271" s="63"/>
      <c r="F271" s="59"/>
      <c r="G271" s="58">
        <f t="shared" ref="G271:S271" si="0">SUM(G7:G267)</f>
        <v>0.18259066176375938</v>
      </c>
      <c r="H271" s="58"/>
      <c r="I271" s="58">
        <f t="shared" si="0"/>
        <v>8.3560779735014537E-4</v>
      </c>
      <c r="J271" s="58"/>
      <c r="K271" s="58">
        <f t="shared" si="0"/>
        <v>8.8655544514269699E-3</v>
      </c>
      <c r="L271" s="58"/>
      <c r="M271" s="58">
        <f t="shared" si="0"/>
        <v>1.1434341948880876E-4</v>
      </c>
      <c r="N271" s="58"/>
      <c r="O271" s="58">
        <f t="shared" si="0"/>
        <v>0.27043521942691795</v>
      </c>
      <c r="P271" s="58"/>
      <c r="Q271" s="58">
        <f t="shared" si="0"/>
        <v>5.3145533001840673E-3</v>
      </c>
      <c r="R271" s="58"/>
      <c r="S271" s="58">
        <f t="shared" si="0"/>
        <v>6.928353409904682E-2</v>
      </c>
    </row>
    <row r="272" spans="1:20" ht="230.7" customHeight="1" x14ac:dyDescent="0.25">
      <c r="A272" s="257" t="s">
        <v>521</v>
      </c>
      <c r="B272" s="257"/>
      <c r="C272" s="257"/>
      <c r="D272" s="257"/>
      <c r="E272" s="257"/>
      <c r="F272" s="257"/>
      <c r="G272" s="257"/>
      <c r="H272" s="257"/>
      <c r="I272" s="257"/>
      <c r="J272" s="257"/>
      <c r="K272" s="257"/>
      <c r="L272" s="257"/>
      <c r="M272" s="257"/>
      <c r="N272" s="257"/>
      <c r="O272" s="257"/>
      <c r="P272" s="257"/>
      <c r="Q272" s="257"/>
      <c r="R272" s="257"/>
      <c r="S272" s="257"/>
    </row>
    <row r="273" spans="1:19" ht="126" customHeight="1" x14ac:dyDescent="0.25">
      <c r="A273" s="257" t="s">
        <v>522</v>
      </c>
      <c r="B273" s="257"/>
      <c r="C273" s="257"/>
      <c r="D273" s="257"/>
      <c r="E273" s="257"/>
      <c r="F273" s="257"/>
      <c r="G273" s="257"/>
      <c r="H273" s="257"/>
      <c r="I273" s="257"/>
      <c r="J273" s="257"/>
      <c r="K273" s="257"/>
      <c r="L273" s="257"/>
      <c r="M273" s="257"/>
      <c r="N273" s="257"/>
      <c r="O273" s="257"/>
      <c r="P273" s="257"/>
      <c r="Q273" s="257"/>
      <c r="R273" s="257"/>
      <c r="S273" s="257"/>
    </row>
    <row r="274" spans="1:19" ht="45" customHeight="1" x14ac:dyDescent="0.25">
      <c r="A274" s="258" t="s">
        <v>523</v>
      </c>
      <c r="B274" s="258"/>
      <c r="C274" s="258"/>
      <c r="D274" s="258"/>
      <c r="E274" s="258"/>
      <c r="F274" s="258"/>
      <c r="G274" s="258"/>
      <c r="H274" s="258"/>
      <c r="I274" s="258"/>
      <c r="J274" s="258"/>
      <c r="K274" s="258"/>
      <c r="L274" s="258"/>
      <c r="M274" s="258"/>
      <c r="N274" s="258"/>
      <c r="O274" s="258"/>
      <c r="P274" s="258"/>
      <c r="Q274" s="258"/>
      <c r="R274" s="258"/>
      <c r="S274" s="258"/>
    </row>
    <row r="276" spans="1:19" ht="35.4" customHeight="1" x14ac:dyDescent="0.25">
      <c r="A276" s="259" t="s">
        <v>525</v>
      </c>
      <c r="B276" s="259"/>
      <c r="C276" s="259"/>
      <c r="D276" s="259"/>
      <c r="E276" s="259"/>
      <c r="F276" s="259"/>
      <c r="G276" s="259"/>
      <c r="H276" s="259"/>
    </row>
  </sheetData>
  <mergeCells count="10">
    <mergeCell ref="A272:S272"/>
    <mergeCell ref="A273:S273"/>
    <mergeCell ref="A274:S274"/>
    <mergeCell ref="A276:H276"/>
    <mergeCell ref="A3:S3"/>
    <mergeCell ref="A4:C5"/>
    <mergeCell ref="D4:E4"/>
    <mergeCell ref="F4:I4"/>
    <mergeCell ref="J4:Q4"/>
    <mergeCell ref="R4:S4"/>
  </mergeCells>
  <pageMargins left="0.7" right="0.7" top="0.75" bottom="0.75" header="0.3" footer="0.3"/>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44C73-4C97-48DB-86D5-62AC0AB75276}">
  <dimension ref="A1:S276"/>
  <sheetViews>
    <sheetView topLeftCell="D1" workbookViewId="0">
      <selection activeCell="V8" sqref="V8"/>
    </sheetView>
  </sheetViews>
  <sheetFormatPr defaultRowHeight="13.2" x14ac:dyDescent="0.25"/>
  <cols>
    <col min="1" max="1" width="15.6640625" style="15" customWidth="1"/>
    <col min="2" max="2" width="25.5546875" style="15" customWidth="1"/>
    <col min="3" max="5" width="9.33203125" style="15" customWidth="1"/>
    <col min="6" max="13" width="10.44140625" style="15" customWidth="1"/>
    <col min="14" max="19" width="9.33203125" style="15" customWidth="1"/>
    <col min="20" max="16384" width="8.88671875" style="15"/>
  </cols>
  <sheetData>
    <row r="1" spans="1:19" ht="40.200000000000003" customHeight="1" x14ac:dyDescent="0.25">
      <c r="A1" s="31" t="s">
        <v>867</v>
      </c>
      <c r="B1" s="31"/>
    </row>
    <row r="2" spans="1:19" s="30" customFormat="1" ht="30" customHeight="1" x14ac:dyDescent="0.25">
      <c r="A2" s="43" t="str">
        <f>Summary!A21</f>
        <v>TEU-1B</v>
      </c>
      <c r="B2" s="44" t="str">
        <f>Summary!B21</f>
        <v>Auxiliary Boiler - Propane</v>
      </c>
      <c r="C2" s="44"/>
      <c r="D2" s="44"/>
      <c r="G2" s="46"/>
    </row>
    <row r="3" spans="1:19" ht="48.75" customHeight="1" x14ac:dyDescent="0.25">
      <c r="A3" s="260" t="s">
        <v>526</v>
      </c>
      <c r="B3" s="261"/>
      <c r="C3" s="261"/>
      <c r="D3" s="261"/>
      <c r="E3" s="261"/>
      <c r="F3" s="261"/>
      <c r="G3" s="261"/>
      <c r="H3" s="261"/>
      <c r="I3" s="261"/>
      <c r="J3" s="261"/>
      <c r="K3" s="261"/>
      <c r="L3" s="261"/>
      <c r="M3" s="261"/>
      <c r="N3" s="261"/>
      <c r="O3" s="261"/>
      <c r="P3" s="261"/>
      <c r="Q3" s="261"/>
      <c r="R3" s="261"/>
      <c r="S3" s="261"/>
    </row>
    <row r="4" spans="1:19" ht="23.55" customHeight="1" x14ac:dyDescent="0.25">
      <c r="A4" s="262"/>
      <c r="B4" s="263"/>
      <c r="C4" s="264"/>
      <c r="D4" s="268" t="s">
        <v>527</v>
      </c>
      <c r="E4" s="269"/>
      <c r="F4" s="268" t="s">
        <v>530</v>
      </c>
      <c r="G4" s="269"/>
      <c r="H4" s="269"/>
      <c r="I4" s="270"/>
      <c r="J4" s="268" t="s">
        <v>531</v>
      </c>
      <c r="K4" s="269"/>
      <c r="L4" s="269"/>
      <c r="M4" s="269"/>
      <c r="N4" s="269"/>
      <c r="O4" s="269"/>
      <c r="P4" s="269"/>
      <c r="Q4" s="270"/>
      <c r="R4" s="268" t="s">
        <v>532</v>
      </c>
      <c r="S4" s="270"/>
    </row>
    <row r="5" spans="1:19" ht="61.8" customHeight="1" x14ac:dyDescent="0.25">
      <c r="A5" s="265"/>
      <c r="B5" s="266"/>
      <c r="C5" s="267"/>
      <c r="D5" s="32" t="s">
        <v>528</v>
      </c>
      <c r="E5" s="32" t="s">
        <v>529</v>
      </c>
      <c r="F5" s="33" t="s">
        <v>535</v>
      </c>
      <c r="G5" s="33" t="s">
        <v>743</v>
      </c>
      <c r="H5" s="33" t="s">
        <v>536</v>
      </c>
      <c r="I5" s="33" t="s">
        <v>750</v>
      </c>
      <c r="J5" s="33" t="s">
        <v>537</v>
      </c>
      <c r="K5" s="33" t="s">
        <v>746</v>
      </c>
      <c r="L5" s="33" t="s">
        <v>538</v>
      </c>
      <c r="M5" s="33" t="s">
        <v>747</v>
      </c>
      <c r="N5" s="33" t="s">
        <v>539</v>
      </c>
      <c r="O5" s="33" t="s">
        <v>748</v>
      </c>
      <c r="P5" s="33" t="s">
        <v>540</v>
      </c>
      <c r="Q5" s="33" t="s">
        <v>749</v>
      </c>
      <c r="R5" s="33" t="s">
        <v>536</v>
      </c>
      <c r="S5" s="33" t="s">
        <v>750</v>
      </c>
    </row>
    <row r="6" spans="1:19" ht="17.55" customHeight="1" x14ac:dyDescent="0.25">
      <c r="A6" s="33" t="s">
        <v>541</v>
      </c>
      <c r="B6" s="35" t="s">
        <v>533</v>
      </c>
      <c r="C6" s="35" t="s">
        <v>534</v>
      </c>
      <c r="D6" s="35" t="s">
        <v>543</v>
      </c>
      <c r="E6" s="35" t="s">
        <v>544</v>
      </c>
      <c r="F6" s="33" t="s">
        <v>542</v>
      </c>
      <c r="G6" s="32" t="s">
        <v>524</v>
      </c>
      <c r="H6" s="35" t="s">
        <v>542</v>
      </c>
      <c r="I6" s="32" t="s">
        <v>524</v>
      </c>
      <c r="J6" s="33" t="s">
        <v>542</v>
      </c>
      <c r="K6" s="32" t="s">
        <v>524</v>
      </c>
      <c r="L6" s="33" t="s">
        <v>542</v>
      </c>
      <c r="M6" s="32" t="s">
        <v>524</v>
      </c>
      <c r="N6" s="33" t="s">
        <v>542</v>
      </c>
      <c r="O6" s="32" t="s">
        <v>524</v>
      </c>
      <c r="P6" s="33" t="s">
        <v>542</v>
      </c>
      <c r="Q6" s="32" t="s">
        <v>524</v>
      </c>
      <c r="R6" s="33" t="s">
        <v>542</v>
      </c>
      <c r="S6" s="34" t="s">
        <v>524</v>
      </c>
    </row>
    <row r="7" spans="1:19" ht="16.8" customHeight="1" x14ac:dyDescent="0.25">
      <c r="A7" s="2" t="s">
        <v>13</v>
      </c>
      <c r="B7" s="2" t="s">
        <v>14</v>
      </c>
      <c r="C7" s="18"/>
      <c r="D7" s="56">
        <f>IFERROR(VLOOKUP($A7,'Emissions - TEU-1B'!$A$6:$H$58,5,0), " ")</f>
        <v>0.10186491803278688</v>
      </c>
      <c r="E7" s="56">
        <f>IFERROR(VLOOKUP($A7,'Emissions - TEU-1B'!$A$6:$H$58,8,0), " ")</f>
        <v>2.7908196721311476E-4</v>
      </c>
      <c r="F7" s="9">
        <v>0.45</v>
      </c>
      <c r="G7" s="175">
        <f>IFERROR(Summary!$Y$5*D7/F7," ")</f>
        <v>1.6072020400728596E-5</v>
      </c>
      <c r="H7" s="5">
        <v>140</v>
      </c>
      <c r="I7" s="175">
        <f>IFERROR(Summary!$Y$5*D7/H7," ")</f>
        <v>5.1660065573770495E-8</v>
      </c>
      <c r="J7" s="5">
        <v>12</v>
      </c>
      <c r="K7" s="175">
        <f>IFERROR(Summary!$AA$5*D7/J7," ")</f>
        <v>6.0270076502732241E-7</v>
      </c>
      <c r="L7" s="5">
        <v>620</v>
      </c>
      <c r="M7" s="175">
        <f>IFERROR(Summary!$AA$5*D7/L7," ")</f>
        <v>1.1665176097303014E-8</v>
      </c>
      <c r="N7" s="7">
        <v>5.5</v>
      </c>
      <c r="O7" s="175">
        <f>IFERROR(Summary!$AC$5*D7/N7," ")</f>
        <v>6.1118950819672122E-5</v>
      </c>
      <c r="P7" s="5">
        <v>620</v>
      </c>
      <c r="Q7" s="175">
        <f>IFERROR(Summary!$AC$5*D7/P7," ")</f>
        <v>5.4218424114225271E-7</v>
      </c>
      <c r="R7" s="21">
        <v>470</v>
      </c>
      <c r="S7" s="175">
        <f>IFERROR(Summary!$AE$5*E7/R7," ")</f>
        <v>4.9284687826996864E-6</v>
      </c>
    </row>
    <row r="8" spans="1:19" ht="16.8" customHeight="1" x14ac:dyDescent="0.25">
      <c r="A8" s="2" t="s">
        <v>15</v>
      </c>
      <c r="B8" s="2" t="s">
        <v>16</v>
      </c>
      <c r="C8" s="18"/>
      <c r="D8" s="56" t="str">
        <f>IFERROR(VLOOKUP($A8,'Emissions - TEU-1B'!$A$6:$H$58,5,0), " ")</f>
        <v xml:space="preserve"> </v>
      </c>
      <c r="E8" s="56" t="str">
        <f>IFERROR(VLOOKUP($A8,'Emissions - TEU-1B'!$A$6:$H$58,8,0), " ")</f>
        <v xml:space="preserve"> </v>
      </c>
      <c r="F8" s="4">
        <v>0.05</v>
      </c>
      <c r="G8" s="175" t="str">
        <f>IFERROR(Summary!$Y$5*D8/F8," ")</f>
        <v xml:space="preserve"> </v>
      </c>
      <c r="H8" s="18"/>
      <c r="I8" s="175" t="str">
        <f>IFERROR(Summary!$Y$5*D8/H8," ")</f>
        <v xml:space="preserve"> </v>
      </c>
      <c r="J8" s="7">
        <v>1.3</v>
      </c>
      <c r="K8" s="175" t="str">
        <f>IFERROR(Summary!$AA$5*D8/J8," ")</f>
        <v xml:space="preserve"> </v>
      </c>
      <c r="L8" s="18"/>
      <c r="M8" s="175" t="str">
        <f>IFERROR(Summary!$AA$5*D8/L8," ")</f>
        <v xml:space="preserve"> </v>
      </c>
      <c r="N8" s="9">
        <v>0.6</v>
      </c>
      <c r="O8" s="175" t="str">
        <f>IFERROR(Summary!$AC$5*D8/N8," ")</f>
        <v xml:space="preserve"> </v>
      </c>
      <c r="P8" s="18"/>
      <c r="Q8" s="175" t="str">
        <f>IFERROR(Summary!$AC$5*D8/P8," ")</f>
        <v xml:space="preserve"> </v>
      </c>
      <c r="R8" s="22"/>
      <c r="S8" s="175" t="str">
        <f>IFERROR(Summary!$AE$5*E8/R8," ")</f>
        <v xml:space="preserve"> </v>
      </c>
    </row>
    <row r="9" spans="1:19" ht="16.95" customHeight="1" x14ac:dyDescent="0.25">
      <c r="A9" s="2" t="s">
        <v>17</v>
      </c>
      <c r="B9" s="2" t="s">
        <v>18</v>
      </c>
      <c r="C9" s="18"/>
      <c r="D9" s="56" t="str">
        <f>IFERROR(VLOOKUP($A9,'Emissions - TEU-1B'!$A$6:$H$58,5,0), " ")</f>
        <v xml:space="preserve"> </v>
      </c>
      <c r="E9" s="56" t="str">
        <f>IFERROR(VLOOKUP($A9,'Emissions - TEU-1B'!$A$6:$H$58,8,0), " ")</f>
        <v xml:space="preserve"> </v>
      </c>
      <c r="F9" s="18"/>
      <c r="G9" s="175" t="str">
        <f>IFERROR(Summary!$Y$5*D9/F9," ")</f>
        <v xml:space="preserve"> </v>
      </c>
      <c r="H9" s="8">
        <v>31000</v>
      </c>
      <c r="I9" s="175" t="str">
        <f>IFERROR(Summary!$Y$5*D9/H9," ")</f>
        <v xml:space="preserve"> </v>
      </c>
      <c r="J9" s="18"/>
      <c r="K9" s="175" t="str">
        <f>IFERROR(Summary!$AA$5*D9/J9," ")</f>
        <v xml:space="preserve"> </v>
      </c>
      <c r="L9" s="8">
        <v>140000</v>
      </c>
      <c r="M9" s="175" t="str">
        <f>IFERROR(Summary!$AA$5*D9/L9," ")</f>
        <v xml:space="preserve"> </v>
      </c>
      <c r="N9" s="18"/>
      <c r="O9" s="175" t="str">
        <f>IFERROR(Summary!$AC$5*D9/N9," ")</f>
        <v xml:space="preserve"> </v>
      </c>
      <c r="P9" s="8">
        <v>140000</v>
      </c>
      <c r="Q9" s="175" t="str">
        <f>IFERROR(Summary!$AC$5*D9/P9," ")</f>
        <v xml:space="preserve"> </v>
      </c>
      <c r="R9" s="23">
        <v>62000</v>
      </c>
      <c r="S9" s="175" t="str">
        <f>IFERROR(Summary!$AE$5*E9/R9," ")</f>
        <v xml:space="preserve"> </v>
      </c>
    </row>
    <row r="10" spans="1:19" ht="16.8" customHeight="1" x14ac:dyDescent="0.25">
      <c r="A10" s="12">
        <v>64047</v>
      </c>
      <c r="B10" s="2" t="s">
        <v>19</v>
      </c>
      <c r="C10" s="18"/>
      <c r="D10" s="56" t="str">
        <f>IFERROR(VLOOKUP($A10,'Emissions - TEU-1B'!$A$6:$H$58,5,0), " ")</f>
        <v xml:space="preserve"> </v>
      </c>
      <c r="E10" s="56" t="str">
        <f>IFERROR(VLOOKUP($A10,'Emissions - TEU-1B'!$A$6:$H$58,8,0), " ")</f>
        <v xml:space="preserve"> </v>
      </c>
      <c r="F10" s="18"/>
      <c r="G10" s="175" t="str">
        <f>IFERROR(Summary!$Y$5*D10/F10," ")</f>
        <v xml:space="preserve"> </v>
      </c>
      <c r="H10" s="5">
        <v>60</v>
      </c>
      <c r="I10" s="175" t="str">
        <f>IFERROR(Summary!$Y$5*D10/H10," ")</f>
        <v xml:space="preserve"> </v>
      </c>
      <c r="J10" s="18"/>
      <c r="K10" s="175" t="str">
        <f>IFERROR(Summary!$AA$5*D10/J10," ")</f>
        <v xml:space="preserve"> </v>
      </c>
      <c r="L10" s="5">
        <v>260</v>
      </c>
      <c r="M10" s="175" t="str">
        <f>IFERROR(Summary!$AA$5*D10/L10," ")</f>
        <v xml:space="preserve"> </v>
      </c>
      <c r="N10" s="18"/>
      <c r="O10" s="175" t="str">
        <f>IFERROR(Summary!$AC$5*D10/N10," ")</f>
        <v xml:space="preserve"> </v>
      </c>
      <c r="P10" s="5">
        <v>260</v>
      </c>
      <c r="Q10" s="175" t="str">
        <f>IFERROR(Summary!$AC$5*D10/P10," ")</f>
        <v xml:space="preserve"> </v>
      </c>
      <c r="R10" s="22"/>
      <c r="S10" s="175" t="str">
        <f>IFERROR(Summary!$AE$5*E10/R10," ")</f>
        <v xml:space="preserve"> </v>
      </c>
    </row>
    <row r="11" spans="1:19" ht="16.95" customHeight="1" x14ac:dyDescent="0.25">
      <c r="A11" s="2" t="s">
        <v>20</v>
      </c>
      <c r="B11" s="2" t="s">
        <v>21</v>
      </c>
      <c r="C11" s="18"/>
      <c r="D11" s="56">
        <f>IFERROR(VLOOKUP($A11,'Emissions - TEU-1B'!$A$6:$H$58,5,0), " ")</f>
        <v>6.4335737704918031E-2</v>
      </c>
      <c r="E11" s="56">
        <f>IFERROR(VLOOKUP($A11,'Emissions - TEU-1B'!$A$6:$H$58,8,0), " ")</f>
        <v>1.7626229508196719E-4</v>
      </c>
      <c r="F11" s="18"/>
      <c r="G11" s="175" t="str">
        <f>IFERROR(Summary!$Y$5*D11/F11," ")</f>
        <v xml:space="preserve"> </v>
      </c>
      <c r="H11" s="9">
        <v>0.35</v>
      </c>
      <c r="I11" s="175">
        <f>IFERROR(Summary!$Y$5*D11/H11," ")</f>
        <v>1.305096393442623E-5</v>
      </c>
      <c r="J11" s="18"/>
      <c r="K11" s="175" t="str">
        <f>IFERROR(Summary!$AA$5*D11/J11," ")</f>
        <v xml:space="preserve"> </v>
      </c>
      <c r="L11" s="7">
        <v>1.5</v>
      </c>
      <c r="M11" s="175">
        <f>IFERROR(Summary!$AA$5*D11/L11," ")</f>
        <v>3.045224918032787E-6</v>
      </c>
      <c r="N11" s="18"/>
      <c r="O11" s="175" t="str">
        <f>IFERROR(Summary!$AC$5*D11/N11," ")</f>
        <v xml:space="preserve"> </v>
      </c>
      <c r="P11" s="7">
        <v>1.5</v>
      </c>
      <c r="Q11" s="175">
        <f>IFERROR(Summary!$AC$5*D11/P11," ")</f>
        <v>1.4153862295081967E-4</v>
      </c>
      <c r="R11" s="24">
        <v>6.9</v>
      </c>
      <c r="S11" s="175">
        <f>IFERROR(Summary!$AE$5*E11/R11," ")</f>
        <v>2.1202565930149677E-4</v>
      </c>
    </row>
    <row r="12" spans="1:19" ht="16.8" customHeight="1" x14ac:dyDescent="0.25">
      <c r="A12" s="12">
        <v>65532</v>
      </c>
      <c r="B12" s="2" t="s">
        <v>22</v>
      </c>
      <c r="C12" s="6" t="s">
        <v>23</v>
      </c>
      <c r="D12" s="56" t="str">
        <f>IFERROR(VLOOKUP($A12,'Emissions - TEU-1B'!$A$6:$H$58,5,0), " ")</f>
        <v xml:space="preserve"> </v>
      </c>
      <c r="E12" s="56" t="str">
        <f>IFERROR(VLOOKUP($A12,'Emissions - TEU-1B'!$A$6:$H$58,8,0), " ")</f>
        <v xml:space="preserve"> </v>
      </c>
      <c r="F12" s="3">
        <v>5.8999999999999999E-3</v>
      </c>
      <c r="G12" s="175" t="str">
        <f>IFERROR(Summary!$Y$5*D12/F12," ")</f>
        <v xml:space="preserve"> </v>
      </c>
      <c r="H12" s="7">
        <v>6</v>
      </c>
      <c r="I12" s="175" t="str">
        <f>IFERROR(Summary!$Y$5*D12/H12," ")</f>
        <v xml:space="preserve"> </v>
      </c>
      <c r="J12" s="4">
        <v>6.2E-2</v>
      </c>
      <c r="K12" s="175" t="str">
        <f>IFERROR(Summary!$AA$5*D12/J12," ")</f>
        <v xml:space="preserve"> </v>
      </c>
      <c r="L12" s="5">
        <v>26</v>
      </c>
      <c r="M12" s="175" t="str">
        <f>IFERROR(Summary!$AA$5*D12/L12," ")</f>
        <v xml:space="preserve"> </v>
      </c>
      <c r="N12" s="9">
        <v>0.12</v>
      </c>
      <c r="O12" s="175" t="str">
        <f>IFERROR(Summary!$AC$5*D12/N12," ")</f>
        <v xml:space="preserve"> </v>
      </c>
      <c r="P12" s="5">
        <v>26</v>
      </c>
      <c r="Q12" s="175" t="str">
        <f>IFERROR(Summary!$AC$5*D12/P12," ")</f>
        <v xml:space="preserve"> </v>
      </c>
      <c r="R12" s="22"/>
      <c r="S12" s="175" t="str">
        <f>IFERROR(Summary!$AE$5*E12/R12," ")</f>
        <v xml:space="preserve"> </v>
      </c>
    </row>
    <row r="13" spans="1:19" ht="16.8" customHeight="1" x14ac:dyDescent="0.25">
      <c r="A13" s="12">
        <v>65660</v>
      </c>
      <c r="B13" s="2" t="s">
        <v>24</v>
      </c>
      <c r="C13" s="18"/>
      <c r="D13" s="56" t="str">
        <f>IFERROR(VLOOKUP($A13,'Emissions - TEU-1B'!$A$6:$H$58,5,0), " ")</f>
        <v xml:space="preserve"> </v>
      </c>
      <c r="E13" s="56" t="str">
        <f>IFERROR(VLOOKUP($A13,'Emissions - TEU-1B'!$A$6:$H$58,8,0), " ")</f>
        <v xml:space="preserve"> </v>
      </c>
      <c r="F13" s="18"/>
      <c r="G13" s="175" t="str">
        <f>IFERROR(Summary!$Y$5*D13/F13," ")</f>
        <v xml:space="preserve"> </v>
      </c>
      <c r="H13" s="7">
        <v>1</v>
      </c>
      <c r="I13" s="175" t="str">
        <f>IFERROR(Summary!$Y$5*D13/H13," ")</f>
        <v xml:space="preserve"> </v>
      </c>
      <c r="J13" s="18"/>
      <c r="K13" s="175" t="str">
        <f>IFERROR(Summary!$AA$5*D13/J13," ")</f>
        <v xml:space="preserve"> </v>
      </c>
      <c r="L13" s="7">
        <v>4.4000000000000004</v>
      </c>
      <c r="M13" s="175" t="str">
        <f>IFERROR(Summary!$AA$5*D13/L13," ")</f>
        <v xml:space="preserve"> </v>
      </c>
      <c r="N13" s="18"/>
      <c r="O13" s="175" t="str">
        <f>IFERROR(Summary!$AC$5*D13/N13," ")</f>
        <v xml:space="preserve"> </v>
      </c>
      <c r="P13" s="7">
        <v>4.4000000000000004</v>
      </c>
      <c r="Q13" s="175" t="str">
        <f>IFERROR(Summary!$AC$5*D13/P13," ")</f>
        <v xml:space="preserve"> </v>
      </c>
      <c r="R13" s="23">
        <v>6000</v>
      </c>
      <c r="S13" s="175" t="str">
        <f>IFERROR(Summary!$AE$5*E13/R13," ")</f>
        <v xml:space="preserve"> </v>
      </c>
    </row>
    <row r="14" spans="1:19" ht="16.95" customHeight="1" x14ac:dyDescent="0.25">
      <c r="A14" s="2" t="s">
        <v>25</v>
      </c>
      <c r="B14" s="2" t="s">
        <v>26</v>
      </c>
      <c r="C14" s="18"/>
      <c r="D14" s="56" t="str">
        <f>IFERROR(VLOOKUP($A14,'Emissions - TEU-1B'!$A$6:$H$58,5,0), " ")</f>
        <v xml:space="preserve"> </v>
      </c>
      <c r="E14" s="56" t="str">
        <f>IFERROR(VLOOKUP($A14,'Emissions - TEU-1B'!$A$6:$H$58,8,0), " ")</f>
        <v xml:space="preserve"> </v>
      </c>
      <c r="F14" s="4">
        <v>1.4999999999999999E-2</v>
      </c>
      <c r="G14" s="175" t="str">
        <f>IFERROR(Summary!$Y$5*D14/F14," ")</f>
        <v xml:space="preserve"> </v>
      </c>
      <c r="H14" s="7">
        <v>5</v>
      </c>
      <c r="I14" s="175" t="str">
        <f>IFERROR(Summary!$Y$5*D14/H14," ")</f>
        <v xml:space="preserve"> </v>
      </c>
      <c r="J14" s="9">
        <v>0.38</v>
      </c>
      <c r="K14" s="175" t="str">
        <f>IFERROR(Summary!$AA$5*D14/J14," ")</f>
        <v xml:space="preserve"> </v>
      </c>
      <c r="L14" s="5">
        <v>22</v>
      </c>
      <c r="M14" s="175" t="str">
        <f>IFERROR(Summary!$AA$5*D14/L14," ")</f>
        <v xml:space="preserve"> </v>
      </c>
      <c r="N14" s="9">
        <v>0.18</v>
      </c>
      <c r="O14" s="175" t="str">
        <f>IFERROR(Summary!$AC$5*D14/N14," ")</f>
        <v xml:space="preserve"> </v>
      </c>
      <c r="P14" s="5">
        <v>22</v>
      </c>
      <c r="Q14" s="175" t="str">
        <f>IFERROR(Summary!$AC$5*D14/P14," ")</f>
        <v xml:space="preserve"> </v>
      </c>
      <c r="R14" s="21">
        <v>220</v>
      </c>
      <c r="S14" s="175" t="str">
        <f>IFERROR(Summary!$AE$5*E14/R14," ")</f>
        <v xml:space="preserve"> </v>
      </c>
    </row>
    <row r="15" spans="1:19" ht="16.8" customHeight="1" x14ac:dyDescent="0.25">
      <c r="A15" s="2" t="s">
        <v>27</v>
      </c>
      <c r="B15" s="2" t="s">
        <v>28</v>
      </c>
      <c r="C15" s="18"/>
      <c r="D15" s="56" t="str">
        <f>IFERROR(VLOOKUP($A15,'Emissions - TEU-1B'!$A$6:$H$58,5,0), " ")</f>
        <v xml:space="preserve"> </v>
      </c>
      <c r="E15" s="56" t="str">
        <f>IFERROR(VLOOKUP($A15,'Emissions - TEU-1B'!$A$6:$H$58,8,0), " ")</f>
        <v xml:space="preserve"> </v>
      </c>
      <c r="F15" s="11">
        <v>2.0000000000000001E-4</v>
      </c>
      <c r="G15" s="175" t="str">
        <f>IFERROR(Summary!$Y$5*D15/F15," ")</f>
        <v xml:space="preserve"> </v>
      </c>
      <c r="H15" s="18"/>
      <c r="I15" s="175" t="str">
        <f>IFERROR(Summary!$Y$5*D15/H15," ")</f>
        <v xml:space="preserve"> </v>
      </c>
      <c r="J15" s="3">
        <v>5.3E-3</v>
      </c>
      <c r="K15" s="175" t="str">
        <f>IFERROR(Summary!$AA$5*D15/J15," ")</f>
        <v xml:space="preserve"> </v>
      </c>
      <c r="L15" s="18"/>
      <c r="M15" s="175" t="str">
        <f>IFERROR(Summary!$AA$5*D15/L15," ")</f>
        <v xml:space="preserve"> </v>
      </c>
      <c r="N15" s="3">
        <v>2.3999999999999998E-3</v>
      </c>
      <c r="O15" s="175" t="str">
        <f>IFERROR(Summary!$AC$5*D15/N15," ")</f>
        <v xml:space="preserve"> </v>
      </c>
      <c r="P15" s="18"/>
      <c r="Q15" s="175" t="str">
        <f>IFERROR(Summary!$AC$5*D15/P15," ")</f>
        <v xml:space="preserve"> </v>
      </c>
      <c r="R15" s="22"/>
      <c r="S15" s="175" t="str">
        <f>IFERROR(Summary!$AE$5*E15/R15," ")</f>
        <v xml:space="preserve"> </v>
      </c>
    </row>
    <row r="16" spans="1:19" ht="16.95" customHeight="1" x14ac:dyDescent="0.25">
      <c r="A16" s="2" t="s">
        <v>29</v>
      </c>
      <c r="B16" s="2" t="s">
        <v>30</v>
      </c>
      <c r="C16" s="18"/>
      <c r="D16" s="56" t="str">
        <f>IFERROR(VLOOKUP($A16,'Emissions - TEU-1B'!$A$6:$H$58,5,0), " ")</f>
        <v xml:space="preserve"> </v>
      </c>
      <c r="E16" s="56" t="str">
        <f>IFERROR(VLOOKUP($A16,'Emissions - TEU-1B'!$A$6:$H$58,8,0), " ")</f>
        <v xml:space="preserve"> </v>
      </c>
      <c r="F16" s="9">
        <v>0.17</v>
      </c>
      <c r="G16" s="175" t="str">
        <f>IFERROR(Summary!$Y$5*D16/F16," ")</f>
        <v xml:space="preserve"> </v>
      </c>
      <c r="H16" s="7">
        <v>1</v>
      </c>
      <c r="I16" s="175" t="str">
        <f>IFERROR(Summary!$Y$5*D16/H16," ")</f>
        <v xml:space="preserve"> </v>
      </c>
      <c r="J16" s="7">
        <v>4.3</v>
      </c>
      <c r="K16" s="175" t="str">
        <f>IFERROR(Summary!$AA$5*D16/J16," ")</f>
        <v xml:space="preserve"> </v>
      </c>
      <c r="L16" s="7">
        <v>4.4000000000000004</v>
      </c>
      <c r="M16" s="175" t="str">
        <f>IFERROR(Summary!$AA$5*D16/L16," ")</f>
        <v xml:space="preserve"> </v>
      </c>
      <c r="N16" s="7">
        <v>2</v>
      </c>
      <c r="O16" s="175" t="str">
        <f>IFERROR(Summary!$AC$5*D16/N16," ")</f>
        <v xml:space="preserve"> </v>
      </c>
      <c r="P16" s="7">
        <v>4.4000000000000004</v>
      </c>
      <c r="Q16" s="175" t="str">
        <f>IFERROR(Summary!$AC$5*D16/P16," ")</f>
        <v xml:space="preserve"> </v>
      </c>
      <c r="R16" s="22"/>
      <c r="S16" s="175" t="str">
        <f>IFERROR(Summary!$AE$5*E16/R16," ")</f>
        <v xml:space="preserve"> </v>
      </c>
    </row>
    <row r="17" spans="1:19" ht="16.8" customHeight="1" x14ac:dyDescent="0.25">
      <c r="A17" s="2" t="s">
        <v>31</v>
      </c>
      <c r="B17" s="2" t="s">
        <v>32</v>
      </c>
      <c r="C17" s="6" t="s">
        <v>33</v>
      </c>
      <c r="D17" s="56" t="str">
        <f>IFERROR(VLOOKUP($A17,'Emissions - TEU-1B'!$A$6:$H$58,5,0), " ")</f>
        <v xml:space="preserve"> </v>
      </c>
      <c r="E17" s="56" t="str">
        <f>IFERROR(VLOOKUP($A17,'Emissions - TEU-1B'!$A$6:$H$58,8,0), " ")</f>
        <v xml:space="preserve"> </v>
      </c>
      <c r="F17" s="18"/>
      <c r="G17" s="175" t="str">
        <f>IFERROR(Summary!$Y$5*D17/F17," ")</f>
        <v xml:space="preserve"> </v>
      </c>
      <c r="H17" s="7">
        <v>5</v>
      </c>
      <c r="I17" s="175" t="str">
        <f>IFERROR(Summary!$Y$5*D17/H17," ")</f>
        <v xml:space="preserve"> </v>
      </c>
      <c r="J17" s="18"/>
      <c r="K17" s="175" t="str">
        <f>IFERROR(Summary!$AA$5*D17/J17," ")</f>
        <v xml:space="preserve"> </v>
      </c>
      <c r="L17" s="5">
        <v>22</v>
      </c>
      <c r="M17" s="175" t="str">
        <f>IFERROR(Summary!$AA$5*D17/L17," ")</f>
        <v xml:space="preserve"> </v>
      </c>
      <c r="N17" s="18"/>
      <c r="O17" s="175" t="str">
        <f>IFERROR(Summary!$AC$5*D17/N17," ")</f>
        <v xml:space="preserve"> </v>
      </c>
      <c r="P17" s="5">
        <v>22</v>
      </c>
      <c r="Q17" s="175" t="str">
        <f>IFERROR(Summary!$AC$5*D17/P17," ")</f>
        <v xml:space="preserve"> </v>
      </c>
      <c r="R17" s="22"/>
      <c r="S17" s="175" t="str">
        <f>IFERROR(Summary!$AE$5*E17/R17," ")</f>
        <v xml:space="preserve"> </v>
      </c>
    </row>
    <row r="18" spans="1:19" ht="16.8" customHeight="1" x14ac:dyDescent="0.25">
      <c r="A18" s="2" t="s">
        <v>34</v>
      </c>
      <c r="B18" s="2" t="s">
        <v>35</v>
      </c>
      <c r="C18" s="18"/>
      <c r="D18" s="56">
        <f>IFERROR(VLOOKUP($A18,'Emissions - TEU-1B'!$A$6:$H$58,5,0), " ")</f>
        <v>80.419672131147536</v>
      </c>
      <c r="E18" s="56">
        <f>IFERROR(VLOOKUP($A18,'Emissions - TEU-1B'!$A$6:$H$58,8,0), " ")</f>
        <v>0.220327868852459</v>
      </c>
      <c r="F18" s="18"/>
      <c r="G18" s="175" t="str">
        <f>IFERROR(Summary!$Y$5*D18/F18," ")</f>
        <v xml:space="preserve"> </v>
      </c>
      <c r="H18" s="5">
        <v>500</v>
      </c>
      <c r="I18" s="175">
        <f>IFERROR(Summary!$Y$5*D18/H18," ")</f>
        <v>1.1419593442622951E-5</v>
      </c>
      <c r="J18" s="18"/>
      <c r="K18" s="175" t="str">
        <f>IFERROR(Summary!$AA$5*D18/J18," ")</f>
        <v xml:space="preserve"> </v>
      </c>
      <c r="L18" s="8">
        <v>2200</v>
      </c>
      <c r="M18" s="175">
        <f>IFERROR(Summary!$AA$5*D18/L18," ")</f>
        <v>2.5953621460506706E-6</v>
      </c>
      <c r="N18" s="18"/>
      <c r="O18" s="175" t="str">
        <f>IFERROR(Summary!$AC$5*D18/N18," ")</f>
        <v xml:space="preserve"> </v>
      </c>
      <c r="P18" s="8">
        <v>2200</v>
      </c>
      <c r="Q18" s="175">
        <f>IFERROR(Summary!$AC$5*D18/P18," ")</f>
        <v>1.2062950819672129E-4</v>
      </c>
      <c r="R18" s="23">
        <v>1200</v>
      </c>
      <c r="S18" s="175">
        <f>IFERROR(Summary!$AE$5*E18/R18," ")</f>
        <v>1.5239344262295083E-3</v>
      </c>
    </row>
    <row r="19" spans="1:19" ht="16.95" customHeight="1" x14ac:dyDescent="0.25">
      <c r="A19" s="2" t="s">
        <v>36</v>
      </c>
      <c r="B19" s="2" t="s">
        <v>37</v>
      </c>
      <c r="C19" s="18"/>
      <c r="D19" s="56" t="str">
        <f>IFERROR(VLOOKUP($A19,'Emissions - TEU-1B'!$A$6:$H$58,5,0), " ")</f>
        <v xml:space="preserve"> </v>
      </c>
      <c r="E19" s="56" t="str">
        <f>IFERROR(VLOOKUP($A19,'Emissions - TEU-1B'!$A$6:$H$58,8,0), " ")</f>
        <v xml:space="preserve"> </v>
      </c>
      <c r="F19" s="9">
        <v>0.63</v>
      </c>
      <c r="G19" s="175" t="str">
        <f>IFERROR(Summary!$Y$5*D19/F19," ")</f>
        <v xml:space="preserve"> </v>
      </c>
      <c r="H19" s="7">
        <v>1</v>
      </c>
      <c r="I19" s="175" t="str">
        <f>IFERROR(Summary!$Y$5*D19/H19," ")</f>
        <v xml:space="preserve"> </v>
      </c>
      <c r="J19" s="5">
        <v>16</v>
      </c>
      <c r="K19" s="175" t="str">
        <f>IFERROR(Summary!$AA$5*D19/J19," ")</f>
        <v xml:space="preserve"> </v>
      </c>
      <c r="L19" s="7">
        <v>4.4000000000000004</v>
      </c>
      <c r="M19" s="175" t="str">
        <f>IFERROR(Summary!$AA$5*D19/L19," ")</f>
        <v xml:space="preserve"> </v>
      </c>
      <c r="N19" s="7">
        <v>7.5</v>
      </c>
      <c r="O19" s="175" t="str">
        <f>IFERROR(Summary!$AC$5*D19/N19," ")</f>
        <v xml:space="preserve"> </v>
      </c>
      <c r="P19" s="7">
        <v>4.4000000000000004</v>
      </c>
      <c r="Q19" s="175" t="str">
        <f>IFERROR(Summary!$AC$5*D19/P19," ")</f>
        <v xml:space="preserve"> </v>
      </c>
      <c r="R19" s="22"/>
      <c r="S19" s="175" t="str">
        <f>IFERROR(Summary!$AE$5*E19/R19," ")</f>
        <v xml:space="preserve"> </v>
      </c>
    </row>
    <row r="20" spans="1:19" ht="16.8" customHeight="1" x14ac:dyDescent="0.25">
      <c r="A20" s="2" t="s">
        <v>38</v>
      </c>
      <c r="B20" s="2" t="s">
        <v>39</v>
      </c>
      <c r="C20" s="6" t="s">
        <v>33</v>
      </c>
      <c r="D20" s="56" t="str">
        <f>IFERROR(VLOOKUP($A20,'Emissions - TEU-1B'!$A$6:$H$58,5,0), " ")</f>
        <v xml:space="preserve"> </v>
      </c>
      <c r="E20" s="56" t="str">
        <f>IFERROR(VLOOKUP($A20,'Emissions - TEU-1B'!$A$6:$H$58,8,0), " ")</f>
        <v xml:space="preserve"> </v>
      </c>
      <c r="F20" s="18"/>
      <c r="G20" s="175" t="str">
        <f>IFERROR(Summary!$Y$5*D20/F20," ")</f>
        <v xml:space="preserve"> </v>
      </c>
      <c r="H20" s="9">
        <v>0.3</v>
      </c>
      <c r="I20" s="175" t="str">
        <f>IFERROR(Summary!$Y$5*D20/H20," ")</f>
        <v xml:space="preserve"> </v>
      </c>
      <c r="J20" s="18"/>
      <c r="K20" s="175" t="str">
        <f>IFERROR(Summary!$AA$5*D20/J20," ")</f>
        <v xml:space="preserve"> </v>
      </c>
      <c r="L20" s="7">
        <v>1.3</v>
      </c>
      <c r="M20" s="175" t="str">
        <f>IFERROR(Summary!$AA$5*D20/L20," ")</f>
        <v xml:space="preserve"> </v>
      </c>
      <c r="N20" s="18"/>
      <c r="O20" s="175" t="str">
        <f>IFERROR(Summary!$AC$5*D20/N20," ")</f>
        <v xml:space="preserve"> </v>
      </c>
      <c r="P20" s="7">
        <v>1.3</v>
      </c>
      <c r="Q20" s="175" t="str">
        <f>IFERROR(Summary!$AC$5*D20/P20," ")</f>
        <v xml:space="preserve"> </v>
      </c>
      <c r="R20" s="22"/>
      <c r="S20" s="175" t="str">
        <f>IFERROR(Summary!$AE$5*E20/R20," ")</f>
        <v xml:space="preserve"> </v>
      </c>
    </row>
    <row r="21" spans="1:19" ht="16.95" customHeight="1" x14ac:dyDescent="0.25">
      <c r="A21" s="2" t="s">
        <v>40</v>
      </c>
      <c r="B21" s="2" t="s">
        <v>41</v>
      </c>
      <c r="C21" s="18"/>
      <c r="D21" s="56" t="str">
        <f>IFERROR(VLOOKUP($A21,'Emissions - TEU-1B'!$A$6:$H$58,5,0), " ")</f>
        <v xml:space="preserve"> </v>
      </c>
      <c r="E21" s="56" t="str">
        <f>IFERROR(VLOOKUP($A21,'Emissions - TEU-1B'!$A$6:$H$58,8,0), " ")</f>
        <v xml:space="preserve"> </v>
      </c>
      <c r="F21" s="9">
        <v>0.14000000000000001</v>
      </c>
      <c r="G21" s="175" t="str">
        <f>IFERROR(Summary!$Y$5*D21/F21," ")</f>
        <v xml:space="preserve"> </v>
      </c>
      <c r="H21" s="18"/>
      <c r="I21" s="175" t="str">
        <f>IFERROR(Summary!$Y$5*D21/H21," ")</f>
        <v xml:space="preserve"> </v>
      </c>
      <c r="J21" s="7">
        <v>3.7</v>
      </c>
      <c r="K21" s="175" t="str">
        <f>IFERROR(Summary!$AA$5*D21/J21," ")</f>
        <v xml:space="preserve"> </v>
      </c>
      <c r="L21" s="18"/>
      <c r="M21" s="175" t="str">
        <f>IFERROR(Summary!$AA$5*D21/L21," ")</f>
        <v xml:space="preserve"> </v>
      </c>
      <c r="N21" s="7">
        <v>1.7</v>
      </c>
      <c r="O21" s="175" t="str">
        <f>IFERROR(Summary!$AC$5*D21/N21," ")</f>
        <v xml:space="preserve"> </v>
      </c>
      <c r="P21" s="18"/>
      <c r="Q21" s="175" t="str">
        <f>IFERROR(Summary!$AC$5*D21/P21," ")</f>
        <v xml:space="preserve"> </v>
      </c>
      <c r="R21" s="22"/>
      <c r="S21" s="175" t="str">
        <f>IFERROR(Summary!$AE$5*E21/R21," ")</f>
        <v xml:space="preserve"> </v>
      </c>
    </row>
    <row r="22" spans="1:19" ht="16.8" customHeight="1" x14ac:dyDescent="0.25">
      <c r="A22" s="2" t="s">
        <v>42</v>
      </c>
      <c r="B22" s="2" t="s">
        <v>43</v>
      </c>
      <c r="C22" s="6" t="s">
        <v>33</v>
      </c>
      <c r="D22" s="56" t="str">
        <f>IFERROR(VLOOKUP($A22,'Emissions - TEU-1B'!$A$6:$H$58,5,0), " ")</f>
        <v xml:space="preserve"> </v>
      </c>
      <c r="E22" s="56" t="str">
        <f>IFERROR(VLOOKUP($A22,'Emissions - TEU-1B'!$A$6:$H$58,8,0), " ")</f>
        <v xml:space="preserve"> </v>
      </c>
      <c r="F22" s="10">
        <v>2.4000000000000001E-5</v>
      </c>
      <c r="G22" s="175" t="str">
        <f>IFERROR(Summary!$Y$5*D22/F22," ")</f>
        <v xml:space="preserve"> </v>
      </c>
      <c r="H22" s="11">
        <v>1.7000000000000001E-4</v>
      </c>
      <c r="I22" s="175" t="str">
        <f>IFERROR(Summary!$Y$5*D22/H22," ")</f>
        <v xml:space="preserve"> </v>
      </c>
      <c r="J22" s="3">
        <v>1.2999999999999999E-3</v>
      </c>
      <c r="K22" s="175" t="str">
        <f>IFERROR(Summary!$AA$5*D22/J22," ")</f>
        <v xml:space="preserve"> </v>
      </c>
      <c r="L22" s="3">
        <v>2.3999999999999998E-3</v>
      </c>
      <c r="M22" s="175" t="str">
        <f>IFERROR(Summary!$AA$5*D22/L22," ")</f>
        <v xml:space="preserve"> </v>
      </c>
      <c r="N22" s="11">
        <v>6.2E-4</v>
      </c>
      <c r="O22" s="175" t="str">
        <f>IFERROR(Summary!$AC$5*D22/N22," ")</f>
        <v xml:space="preserve"> </v>
      </c>
      <c r="P22" s="3">
        <v>2.3999999999999998E-3</v>
      </c>
      <c r="Q22" s="175" t="str">
        <f>IFERROR(Summary!$AC$5*D22/P22," ")</f>
        <v xml:space="preserve"> </v>
      </c>
      <c r="R22" s="25">
        <v>0.2</v>
      </c>
      <c r="S22" s="175" t="str">
        <f>IFERROR(Summary!$AE$5*E22/R22," ")</f>
        <v xml:space="preserve"> </v>
      </c>
    </row>
    <row r="23" spans="1:19" ht="16.8" customHeight="1" x14ac:dyDescent="0.25">
      <c r="A23" s="2" t="s">
        <v>44</v>
      </c>
      <c r="B23" s="2" t="s">
        <v>45</v>
      </c>
      <c r="C23" s="18"/>
      <c r="D23" s="56" t="str">
        <f>IFERROR(VLOOKUP($A23,'Emissions - TEU-1B'!$A$6:$H$58,5,0), " ")</f>
        <v xml:space="preserve"> </v>
      </c>
      <c r="E23" s="56" t="str">
        <f>IFERROR(VLOOKUP($A23,'Emissions - TEU-1B'!$A$6:$H$58,8,0), " ")</f>
        <v xml:space="preserve"> </v>
      </c>
      <c r="F23" s="18"/>
      <c r="G23" s="175" t="str">
        <f>IFERROR(Summary!$Y$5*D23/F23," ")</f>
        <v xml:space="preserve"> </v>
      </c>
      <c r="H23" s="4">
        <v>1.4999999999999999E-2</v>
      </c>
      <c r="I23" s="175" t="str">
        <f>IFERROR(Summary!$Y$5*D23/H23," ")</f>
        <v xml:space="preserve"> </v>
      </c>
      <c r="J23" s="18"/>
      <c r="K23" s="175" t="str">
        <f>IFERROR(Summary!$AA$5*D23/J23," ")</f>
        <v xml:space="preserve"> </v>
      </c>
      <c r="L23" s="4">
        <v>6.6000000000000003E-2</v>
      </c>
      <c r="M23" s="175" t="str">
        <f>IFERROR(Summary!$AA$5*D23/L23," ")</f>
        <v xml:space="preserve"> </v>
      </c>
      <c r="N23" s="18"/>
      <c r="O23" s="175" t="str">
        <f>IFERROR(Summary!$AC$5*D23/N23," ")</f>
        <v xml:space="preserve"> </v>
      </c>
      <c r="P23" s="4">
        <v>6.6000000000000003E-2</v>
      </c>
      <c r="Q23" s="175" t="str">
        <f>IFERROR(Summary!$AC$5*D23/P23," ")</f>
        <v xml:space="preserve"> </v>
      </c>
      <c r="R23" s="25">
        <v>0.2</v>
      </c>
      <c r="S23" s="175" t="str">
        <f>IFERROR(Summary!$AE$5*E23/R23," ")</f>
        <v xml:space="preserve"> </v>
      </c>
    </row>
    <row r="24" spans="1:19" ht="16.95" customHeight="1" x14ac:dyDescent="0.25">
      <c r="A24" s="2" t="s">
        <v>46</v>
      </c>
      <c r="B24" s="2" t="s">
        <v>47</v>
      </c>
      <c r="C24" s="6" t="s">
        <v>48</v>
      </c>
      <c r="D24" s="56" t="str">
        <f>IFERROR(VLOOKUP($A24,'Emissions - TEU-1B'!$A$6:$H$58,5,0), " ")</f>
        <v xml:space="preserve"> </v>
      </c>
      <c r="E24" s="56" t="str">
        <f>IFERROR(VLOOKUP($A24,'Emissions - TEU-1B'!$A$6:$H$58,8,0), " ")</f>
        <v xml:space="preserve"> </v>
      </c>
      <c r="F24" s="10">
        <v>4.3000000000000003E-6</v>
      </c>
      <c r="G24" s="175" t="str">
        <f>IFERROR(Summary!$Y$5*D24/F24," ")</f>
        <v xml:space="preserve"> </v>
      </c>
      <c r="H24" s="18"/>
      <c r="I24" s="175" t="str">
        <f>IFERROR(Summary!$Y$5*D24/H24," ")</f>
        <v xml:space="preserve"> </v>
      </c>
      <c r="J24" s="11">
        <v>1.1E-4</v>
      </c>
      <c r="K24" s="175" t="str">
        <f>IFERROR(Summary!$AA$5*D24/J24," ")</f>
        <v xml:space="preserve"> </v>
      </c>
      <c r="L24" s="18"/>
      <c r="M24" s="175" t="str">
        <f>IFERROR(Summary!$AA$5*D24/L24," ")</f>
        <v xml:space="preserve"> </v>
      </c>
      <c r="N24" s="10">
        <v>5.1999999999999997E-5</v>
      </c>
      <c r="O24" s="175" t="str">
        <f>IFERROR(Summary!$AC$5*D24/N24," ")</f>
        <v xml:space="preserve"> </v>
      </c>
      <c r="P24" s="18"/>
      <c r="Q24" s="175" t="str">
        <f>IFERROR(Summary!$AC$5*D24/P24," ")</f>
        <v xml:space="preserve"> </v>
      </c>
      <c r="R24" s="22"/>
      <c r="S24" s="175" t="str">
        <f>IFERROR(Summary!$AE$5*E24/R24," ")</f>
        <v xml:space="preserve"> </v>
      </c>
    </row>
    <row r="25" spans="1:19" ht="16.8" customHeight="1" x14ac:dyDescent="0.25">
      <c r="A25" s="2" t="s">
        <v>49</v>
      </c>
      <c r="B25" s="2" t="s">
        <v>50</v>
      </c>
      <c r="C25" s="18"/>
      <c r="D25" s="56" t="str">
        <f>IFERROR(VLOOKUP($A25,'Emissions - TEU-1B'!$A$6:$H$58,5,0), " ")</f>
        <v xml:space="preserve"> </v>
      </c>
      <c r="E25" s="56" t="str">
        <f>IFERROR(VLOOKUP($A25,'Emissions - TEU-1B'!$A$6:$H$58,8,0), " ")</f>
        <v xml:space="preserve"> </v>
      </c>
      <c r="F25" s="4">
        <v>3.2000000000000001E-2</v>
      </c>
      <c r="G25" s="175" t="str">
        <f>IFERROR(Summary!$Y$5*D25/F25," ")</f>
        <v xml:space="preserve"> </v>
      </c>
      <c r="H25" s="18"/>
      <c r="I25" s="175" t="str">
        <f>IFERROR(Summary!$Y$5*D25/H25," ")</f>
        <v xml:space="preserve"> </v>
      </c>
      <c r="J25" s="9">
        <v>0.84</v>
      </c>
      <c r="K25" s="175" t="str">
        <f>IFERROR(Summary!$AA$5*D25/J25," ")</f>
        <v xml:space="preserve"> </v>
      </c>
      <c r="L25" s="18"/>
      <c r="M25" s="175" t="str">
        <f>IFERROR(Summary!$AA$5*D25/L25," ")</f>
        <v xml:space="preserve"> </v>
      </c>
      <c r="N25" s="9">
        <v>0.39</v>
      </c>
      <c r="O25" s="175" t="str">
        <f>IFERROR(Summary!$AC$5*D25/N25," ")</f>
        <v xml:space="preserve"> </v>
      </c>
      <c r="P25" s="18"/>
      <c r="Q25" s="175" t="str">
        <f>IFERROR(Summary!$AC$5*D25/P25," ")</f>
        <v xml:space="preserve"> </v>
      </c>
      <c r="R25" s="22"/>
      <c r="S25" s="175" t="str">
        <f>IFERROR(Summary!$AE$5*E25/R25," ")</f>
        <v xml:space="preserve"> </v>
      </c>
    </row>
    <row r="26" spans="1:19" ht="16.95" customHeight="1" x14ac:dyDescent="0.25">
      <c r="A26" s="2" t="s">
        <v>51</v>
      </c>
      <c r="B26" s="2" t="s">
        <v>52</v>
      </c>
      <c r="C26" s="18"/>
      <c r="D26" s="56">
        <f>IFERROR(VLOOKUP($A26,'Emissions - TEU-1B'!$A$6:$H$58,5,0), " ")</f>
        <v>0.1903265573770492</v>
      </c>
      <c r="E26" s="56">
        <f>IFERROR(VLOOKUP($A26,'Emissions - TEU-1B'!$A$6:$H$58,8,0), " ")</f>
        <v>5.2144262295081962E-4</v>
      </c>
      <c r="F26" s="9">
        <v>0.13</v>
      </c>
      <c r="G26" s="175">
        <f>IFERROR(Summary!$Y$5*D26/F26," ")</f>
        <v>1.0394758133669611E-4</v>
      </c>
      <c r="H26" s="7">
        <v>3</v>
      </c>
      <c r="I26" s="175">
        <f>IFERROR(Summary!$Y$5*D26/H26," ")</f>
        <v>4.5043951912568319E-6</v>
      </c>
      <c r="J26" s="7">
        <v>3.3</v>
      </c>
      <c r="K26" s="175">
        <f>IFERROR(Summary!$AA$5*D26/J26," ")</f>
        <v>4.0949047193243927E-6</v>
      </c>
      <c r="L26" s="5">
        <v>13</v>
      </c>
      <c r="M26" s="175">
        <f>IFERROR(Summary!$AA$5*D26/L26," ")</f>
        <v>1.0394758133669611E-6</v>
      </c>
      <c r="N26" s="7">
        <v>1.5</v>
      </c>
      <c r="O26" s="175">
        <f>IFERROR(Summary!$AC$5*D26/N26," ")</f>
        <v>4.1871842622950828E-4</v>
      </c>
      <c r="P26" s="5">
        <v>13</v>
      </c>
      <c r="Q26" s="175">
        <f>IFERROR(Summary!$AC$5*D26/P26," ")</f>
        <v>4.831366456494326E-5</v>
      </c>
      <c r="R26" s="21">
        <v>29</v>
      </c>
      <c r="S26" s="175">
        <f>IFERROR(Summary!$AE$5*E26/R26," ")</f>
        <v>1.4924047484454492E-4</v>
      </c>
    </row>
    <row r="27" spans="1:19" ht="19.8" customHeight="1" x14ac:dyDescent="0.25">
      <c r="A27" s="2" t="s">
        <v>53</v>
      </c>
      <c r="B27" s="2" t="s">
        <v>54</v>
      </c>
      <c r="C27" s="6" t="s">
        <v>23</v>
      </c>
      <c r="D27" s="56" t="str">
        <f>IFERROR(VLOOKUP($A27,'Emissions - TEU-1B'!$A$6:$H$58,5,0), " ")</f>
        <v xml:space="preserve"> </v>
      </c>
      <c r="E27" s="56" t="str">
        <f>IFERROR(VLOOKUP($A27,'Emissions - TEU-1B'!$A$6:$H$58,8,0), " ")</f>
        <v xml:space="preserve"> </v>
      </c>
      <c r="F27" s="10">
        <v>4.1999999999999996E-6</v>
      </c>
      <c r="G27" s="175" t="str">
        <f>IFERROR(Summary!$Y$5*D27/F27," ")</f>
        <v xml:space="preserve"> </v>
      </c>
      <c r="H27" s="18"/>
      <c r="I27" s="175" t="str">
        <f>IFERROR(Summary!$Y$5*D27/H27," ")</f>
        <v xml:space="preserve"> </v>
      </c>
      <c r="J27" s="10">
        <v>4.3999999999999999E-5</v>
      </c>
      <c r="K27" s="175" t="str">
        <f>IFERROR(Summary!$AA$5*D27/J27," ")</f>
        <v xml:space="preserve"> </v>
      </c>
      <c r="L27" s="18"/>
      <c r="M27" s="175" t="str">
        <f>IFERROR(Summary!$AA$5*D27/L27," ")</f>
        <v xml:space="preserve"> </v>
      </c>
      <c r="N27" s="10">
        <v>8.6000000000000003E-5</v>
      </c>
      <c r="O27" s="175" t="str">
        <f>IFERROR(Summary!$AC$5*D27/N27," ")</f>
        <v xml:space="preserve"> </v>
      </c>
      <c r="P27" s="18"/>
      <c r="Q27" s="175" t="str">
        <f>IFERROR(Summary!$AC$5*D27/P27," ")</f>
        <v xml:space="preserve"> </v>
      </c>
      <c r="R27" s="22"/>
      <c r="S27" s="175" t="str">
        <f>IFERROR(Summary!$AE$5*E27/R27," ")</f>
        <v xml:space="preserve"> </v>
      </c>
    </row>
    <row r="28" spans="1:19" ht="16.8" customHeight="1" x14ac:dyDescent="0.25">
      <c r="A28" s="2" t="s">
        <v>55</v>
      </c>
      <c r="B28" s="2" t="s">
        <v>56</v>
      </c>
      <c r="C28" s="18"/>
      <c r="D28" s="56" t="str">
        <f>IFERROR(VLOOKUP($A28,'Emissions - TEU-1B'!$A$6:$H$58,5,0), " ")</f>
        <v xml:space="preserve"> </v>
      </c>
      <c r="E28" s="56" t="str">
        <f>IFERROR(VLOOKUP($A28,'Emissions - TEU-1B'!$A$6:$H$58,8,0), " ")</f>
        <v xml:space="preserve"> </v>
      </c>
      <c r="F28" s="4">
        <v>0.02</v>
      </c>
      <c r="G28" s="175" t="str">
        <f>IFERROR(Summary!$Y$5*D28/F28," ")</f>
        <v xml:space="preserve"> </v>
      </c>
      <c r="H28" s="7">
        <v>1</v>
      </c>
      <c r="I28" s="175" t="str">
        <f>IFERROR(Summary!$Y$5*D28/H28," ")</f>
        <v xml:space="preserve"> </v>
      </c>
      <c r="J28" s="9">
        <v>0.53</v>
      </c>
      <c r="K28" s="175" t="str">
        <f>IFERROR(Summary!$AA$5*D28/J28," ")</f>
        <v xml:space="preserve"> </v>
      </c>
      <c r="L28" s="7">
        <v>4.4000000000000004</v>
      </c>
      <c r="M28" s="175" t="str">
        <f>IFERROR(Summary!$AA$5*D28/L28," ")</f>
        <v xml:space="preserve"> </v>
      </c>
      <c r="N28" s="9">
        <v>0.24</v>
      </c>
      <c r="O28" s="175" t="str">
        <f>IFERROR(Summary!$AC$5*D28/N28," ")</f>
        <v xml:space="preserve"> </v>
      </c>
      <c r="P28" s="7">
        <v>4.4000000000000004</v>
      </c>
      <c r="Q28" s="175" t="str">
        <f>IFERROR(Summary!$AC$5*D28/P28," ")</f>
        <v xml:space="preserve"> </v>
      </c>
      <c r="R28" s="21">
        <v>240</v>
      </c>
      <c r="S28" s="175" t="str">
        <f>IFERROR(Summary!$AE$5*E28/R28," ")</f>
        <v xml:space="preserve"> </v>
      </c>
    </row>
    <row r="29" spans="1:19" ht="16.95" customHeight="1" x14ac:dyDescent="0.25">
      <c r="A29" s="2" t="s">
        <v>57</v>
      </c>
      <c r="B29" s="2" t="s">
        <v>58</v>
      </c>
      <c r="C29" s="6" t="s">
        <v>33</v>
      </c>
      <c r="D29" s="56" t="str">
        <f>IFERROR(VLOOKUP($A29,'Emissions - TEU-1B'!$A$6:$H$58,5,0), " ")</f>
        <v xml:space="preserve"> </v>
      </c>
      <c r="E29" s="56" t="str">
        <f>IFERROR(VLOOKUP($A29,'Emissions - TEU-1B'!$A$6:$H$58,8,0), " ")</f>
        <v xml:space="preserve"> </v>
      </c>
      <c r="F29" s="11">
        <v>4.2000000000000002E-4</v>
      </c>
      <c r="G29" s="175" t="str">
        <f>IFERROR(Summary!$Y$5*D29/F29," ")</f>
        <v xml:space="preserve"> </v>
      </c>
      <c r="H29" s="3">
        <v>7.0000000000000001E-3</v>
      </c>
      <c r="I29" s="175" t="str">
        <f>IFERROR(Summary!$Y$5*D29/H29," ")</f>
        <v xml:space="preserve"> </v>
      </c>
      <c r="J29" s="4">
        <v>1.0999999999999999E-2</v>
      </c>
      <c r="K29" s="175" t="str">
        <f>IFERROR(Summary!$AA$5*D29/J29," ")</f>
        <v xml:space="preserve"> </v>
      </c>
      <c r="L29" s="4">
        <v>3.1E-2</v>
      </c>
      <c r="M29" s="175" t="str">
        <f>IFERROR(Summary!$AA$5*D29/L29," ")</f>
        <v xml:space="preserve"> </v>
      </c>
      <c r="N29" s="3">
        <v>5.0000000000000001E-3</v>
      </c>
      <c r="O29" s="175" t="str">
        <f>IFERROR(Summary!$AC$5*D29/N29," ")</f>
        <v xml:space="preserve"> </v>
      </c>
      <c r="P29" s="4">
        <v>3.1E-2</v>
      </c>
      <c r="Q29" s="175" t="str">
        <f>IFERROR(Summary!$AC$5*D29/P29," ")</f>
        <v xml:space="preserve"> </v>
      </c>
      <c r="R29" s="26">
        <v>0.02</v>
      </c>
      <c r="S29" s="175" t="str">
        <f>IFERROR(Summary!$AE$5*E29/R29," ")</f>
        <v xml:space="preserve"> </v>
      </c>
    </row>
    <row r="30" spans="1:19" ht="29.25" customHeight="1" x14ac:dyDescent="0.25">
      <c r="A30" s="2" t="s">
        <v>59</v>
      </c>
      <c r="B30" s="1" t="s">
        <v>60</v>
      </c>
      <c r="C30" s="18"/>
      <c r="D30" s="56" t="str">
        <f>IFERROR(VLOOKUP($A30,'Emissions - TEU-1B'!$A$6:$H$58,5,0), " ")</f>
        <v xml:space="preserve"> </v>
      </c>
      <c r="E30" s="56" t="str">
        <f>IFERROR(VLOOKUP($A30,'Emissions - TEU-1B'!$A$6:$H$58,8,0), " ")</f>
        <v xml:space="preserve"> </v>
      </c>
      <c r="F30" s="3">
        <v>1.4E-3</v>
      </c>
      <c r="G30" s="175" t="str">
        <f>IFERROR(Summary!$Y$5*D30/F30," ")</f>
        <v xml:space="preserve"> </v>
      </c>
      <c r="H30" s="18"/>
      <c r="I30" s="175" t="str">
        <f>IFERROR(Summary!$Y$5*D30/H30," ")</f>
        <v xml:space="preserve"> </v>
      </c>
      <c r="J30" s="4">
        <v>3.6999999999999998E-2</v>
      </c>
      <c r="K30" s="175" t="str">
        <f>IFERROR(Summary!$AA$5*D30/J30," ")</f>
        <v xml:space="preserve"> </v>
      </c>
      <c r="L30" s="18"/>
      <c r="M30" s="175" t="str">
        <f>IFERROR(Summary!$AA$5*D30/L30," ")</f>
        <v xml:space="preserve"> </v>
      </c>
      <c r="N30" s="4">
        <v>1.7000000000000001E-2</v>
      </c>
      <c r="O30" s="175" t="str">
        <f>IFERROR(Summary!$AC$5*D30/N30," ")</f>
        <v xml:space="preserve"> </v>
      </c>
      <c r="P30" s="18"/>
      <c r="Q30" s="175" t="str">
        <f>IFERROR(Summary!$AC$5*D30/P30," ")</f>
        <v xml:space="preserve"> </v>
      </c>
      <c r="R30" s="21">
        <v>120</v>
      </c>
      <c r="S30" s="175" t="str">
        <f>IFERROR(Summary!$AE$5*E30/R30," ")</f>
        <v xml:space="preserve"> </v>
      </c>
    </row>
    <row r="31" spans="1:19" ht="16.95" customHeight="1" x14ac:dyDescent="0.25">
      <c r="A31" s="2" t="s">
        <v>61</v>
      </c>
      <c r="B31" s="1" t="s">
        <v>62</v>
      </c>
      <c r="C31" s="18"/>
      <c r="D31" s="56" t="str">
        <f>IFERROR(VLOOKUP($A31,'Emissions - TEU-1B'!$A$6:$H$58,5,0), " ")</f>
        <v xml:space="preserve"> </v>
      </c>
      <c r="E31" s="56" t="str">
        <f>IFERROR(VLOOKUP($A31,'Emissions - TEU-1B'!$A$6:$H$58,8,0), " ")</f>
        <v xml:space="preserve"> </v>
      </c>
      <c r="F31" s="10">
        <v>7.7000000000000001E-5</v>
      </c>
      <c r="G31" s="175" t="str">
        <f>IFERROR(Summary!$Y$5*D31/F31," ")</f>
        <v xml:space="preserve"> </v>
      </c>
      <c r="H31" s="18"/>
      <c r="I31" s="175" t="str">
        <f>IFERROR(Summary!$Y$5*D31/H31," ")</f>
        <v xml:space="preserve"> </v>
      </c>
      <c r="J31" s="3">
        <v>2E-3</v>
      </c>
      <c r="K31" s="175" t="str">
        <f>IFERROR(Summary!$AA$5*D31/J31," ")</f>
        <v xml:space="preserve"> </v>
      </c>
      <c r="L31" s="18"/>
      <c r="M31" s="175" t="str">
        <f>IFERROR(Summary!$AA$5*D31/L31," ")</f>
        <v xml:space="preserve"> </v>
      </c>
      <c r="N31" s="11">
        <v>9.2000000000000003E-4</v>
      </c>
      <c r="O31" s="175" t="str">
        <f>IFERROR(Summary!$AC$5*D31/N31," ")</f>
        <v xml:space="preserve"> </v>
      </c>
      <c r="P31" s="18"/>
      <c r="Q31" s="175" t="str">
        <f>IFERROR(Summary!$AC$5*D31/P31," ")</f>
        <v xml:space="preserve"> </v>
      </c>
      <c r="R31" s="24">
        <v>1.4</v>
      </c>
      <c r="S31" s="175" t="str">
        <f>IFERROR(Summary!$AE$5*E31/R31," ")</f>
        <v xml:space="preserve"> </v>
      </c>
    </row>
    <row r="32" spans="1:19" ht="29.25" customHeight="1" x14ac:dyDescent="0.25">
      <c r="A32" s="2" t="s">
        <v>63</v>
      </c>
      <c r="B32" s="1" t="s">
        <v>64</v>
      </c>
      <c r="C32" s="6" t="s">
        <v>65</v>
      </c>
      <c r="D32" s="56" t="str">
        <f>IFERROR(VLOOKUP($A32,'Emissions - TEU-1B'!$A$6:$H$58,5,0), " ")</f>
        <v xml:space="preserve"> </v>
      </c>
      <c r="E32" s="56" t="str">
        <f>IFERROR(VLOOKUP($A32,'Emissions - TEU-1B'!$A$6:$H$58,8,0), " ")</f>
        <v xml:space="preserve"> </v>
      </c>
      <c r="F32" s="4">
        <v>0.08</v>
      </c>
      <c r="G32" s="175" t="str">
        <f>IFERROR(Summary!$Y$5*D32/F32," ")</f>
        <v xml:space="preserve"> </v>
      </c>
      <c r="H32" s="18"/>
      <c r="I32" s="175" t="str">
        <f>IFERROR(Summary!$Y$5*D32/H32," ")</f>
        <v xml:space="preserve"> </v>
      </c>
      <c r="J32" s="5">
        <v>11</v>
      </c>
      <c r="K32" s="175" t="str">
        <f>IFERROR(Summary!$AA$5*D32/J32," ")</f>
        <v xml:space="preserve"> </v>
      </c>
      <c r="L32" s="18"/>
      <c r="M32" s="175" t="str">
        <f>IFERROR(Summary!$AA$5*D32/L32," ")</f>
        <v xml:space="preserve"> </v>
      </c>
      <c r="N32" s="7">
        <v>5</v>
      </c>
      <c r="O32" s="175" t="str">
        <f>IFERROR(Summary!$AC$5*D32/N32," ")</f>
        <v xml:space="preserve"> </v>
      </c>
      <c r="P32" s="18"/>
      <c r="Q32" s="175" t="str">
        <f>IFERROR(Summary!$AC$5*D32/P32," ")</f>
        <v xml:space="preserve"> </v>
      </c>
      <c r="R32" s="22"/>
      <c r="S32" s="175" t="str">
        <f>IFERROR(Summary!$AE$5*E32/R32," ")</f>
        <v xml:space="preserve"> </v>
      </c>
    </row>
    <row r="33" spans="1:19" ht="16.95" customHeight="1" x14ac:dyDescent="0.25">
      <c r="A33" s="2" t="s">
        <v>66</v>
      </c>
      <c r="B33" s="2" t="s">
        <v>67</v>
      </c>
      <c r="C33" s="18"/>
      <c r="D33" s="56" t="str">
        <f>IFERROR(VLOOKUP($A33,'Emissions - TEU-1B'!$A$6:$H$58,5,0), " ")</f>
        <v xml:space="preserve"> </v>
      </c>
      <c r="E33" s="56" t="str">
        <f>IFERROR(VLOOKUP($A33,'Emissions - TEU-1B'!$A$6:$H$58,8,0), " ")</f>
        <v xml:space="preserve"> </v>
      </c>
      <c r="F33" s="9">
        <v>0.91</v>
      </c>
      <c r="G33" s="175" t="str">
        <f>IFERROR(Summary!$Y$5*D33/F33," ")</f>
        <v xml:space="preserve"> </v>
      </c>
      <c r="H33" s="18"/>
      <c r="I33" s="175" t="str">
        <f>IFERROR(Summary!$Y$5*D33/H33," ")</f>
        <v xml:space="preserve"> </v>
      </c>
      <c r="J33" s="5">
        <v>24</v>
      </c>
      <c r="K33" s="175" t="str">
        <f>IFERROR(Summary!$AA$5*D33/J33," ")</f>
        <v xml:space="preserve"> </v>
      </c>
      <c r="L33" s="18"/>
      <c r="M33" s="175" t="str">
        <f>IFERROR(Summary!$AA$5*D33/L33," ")</f>
        <v xml:space="preserve"> </v>
      </c>
      <c r="N33" s="5">
        <v>11</v>
      </c>
      <c r="O33" s="175" t="str">
        <f>IFERROR(Summary!$AC$5*D33/N33," ")</f>
        <v xml:space="preserve"> </v>
      </c>
      <c r="P33" s="18"/>
      <c r="Q33" s="175" t="str">
        <f>IFERROR(Summary!$AC$5*D33/P33," ")</f>
        <v xml:space="preserve"> </v>
      </c>
      <c r="R33" s="22"/>
      <c r="S33" s="175" t="str">
        <f>IFERROR(Summary!$AE$5*E33/R33," ")</f>
        <v xml:space="preserve"> </v>
      </c>
    </row>
    <row r="34" spans="1:19" ht="29.25" customHeight="1" x14ac:dyDescent="0.25">
      <c r="A34" s="2" t="s">
        <v>68</v>
      </c>
      <c r="B34" s="2" t="s">
        <v>69</v>
      </c>
      <c r="C34" s="18"/>
      <c r="D34" s="56" t="str">
        <f>IFERROR(VLOOKUP($A34,'Emissions - TEU-1B'!$A$6:$H$58,5,0), " ")</f>
        <v xml:space="preserve"> </v>
      </c>
      <c r="E34" s="56" t="str">
        <f>IFERROR(VLOOKUP($A34,'Emissions - TEU-1B'!$A$6:$H$58,8,0), " ")</f>
        <v xml:space="preserve"> </v>
      </c>
      <c r="F34" s="18"/>
      <c r="G34" s="175" t="str">
        <f>IFERROR(Summary!$Y$5*D34/F34," ")</f>
        <v xml:space="preserve"> </v>
      </c>
      <c r="H34" s="7">
        <v>5</v>
      </c>
      <c r="I34" s="175" t="str">
        <f>IFERROR(Summary!$Y$5*D34/H34," ")</f>
        <v xml:space="preserve"> </v>
      </c>
      <c r="J34" s="18"/>
      <c r="K34" s="175" t="str">
        <f>IFERROR(Summary!$AA$5*D34/J34," ")</f>
        <v xml:space="preserve"> </v>
      </c>
      <c r="L34" s="5">
        <v>22</v>
      </c>
      <c r="M34" s="175" t="str">
        <f>IFERROR(Summary!$AA$5*D34/L34," ")</f>
        <v xml:space="preserve"> </v>
      </c>
      <c r="N34" s="18"/>
      <c r="O34" s="175" t="str">
        <f>IFERROR(Summary!$AC$5*D34/N34," ")</f>
        <v xml:space="preserve"> </v>
      </c>
      <c r="P34" s="5">
        <v>22</v>
      </c>
      <c r="Q34" s="175" t="str">
        <f>IFERROR(Summary!$AC$5*D34/P34," ")</f>
        <v xml:space="preserve"> </v>
      </c>
      <c r="R34" s="23">
        <v>3900</v>
      </c>
      <c r="S34" s="175" t="str">
        <f>IFERROR(Summary!$AE$5*E34/R34," ")</f>
        <v xml:space="preserve"> </v>
      </c>
    </row>
    <row r="35" spans="1:19" ht="29.25" customHeight="1" x14ac:dyDescent="0.25">
      <c r="A35" s="2" t="s">
        <v>70</v>
      </c>
      <c r="B35" s="2" t="s">
        <v>71</v>
      </c>
      <c r="C35" s="18"/>
      <c r="D35" s="56" t="str">
        <f>IFERROR(VLOOKUP($A35,'Emissions - TEU-1B'!$A$6:$H$58,5,0), " ")</f>
        <v xml:space="preserve"> </v>
      </c>
      <c r="E35" s="56" t="str">
        <f>IFERROR(VLOOKUP($A35,'Emissions - TEU-1B'!$A$6:$H$58,8,0), " ")</f>
        <v xml:space="preserve"> </v>
      </c>
      <c r="F35" s="9">
        <v>0.48</v>
      </c>
      <c r="G35" s="175" t="str">
        <f>IFERROR(Summary!$Y$5*D35/F35," ")</f>
        <v xml:space="preserve"> </v>
      </c>
      <c r="H35" s="5">
        <v>33</v>
      </c>
      <c r="I35" s="175" t="str">
        <f>IFERROR(Summary!$Y$5*D35/H35," ")</f>
        <v xml:space="preserve"> </v>
      </c>
      <c r="J35" s="5">
        <v>12</v>
      </c>
      <c r="K35" s="175" t="str">
        <f>IFERROR(Summary!$AA$5*D35/J35," ")</f>
        <v xml:space="preserve"> </v>
      </c>
      <c r="L35" s="5">
        <v>150</v>
      </c>
      <c r="M35" s="175" t="str">
        <f>IFERROR(Summary!$AA$5*D35/L35," ")</f>
        <v xml:space="preserve"> </v>
      </c>
      <c r="N35" s="7">
        <v>5.7</v>
      </c>
      <c r="O35" s="175" t="str">
        <f>IFERROR(Summary!$AC$5*D35/N35," ")</f>
        <v xml:space="preserve"> </v>
      </c>
      <c r="P35" s="5">
        <v>150</v>
      </c>
      <c r="Q35" s="175" t="str">
        <f>IFERROR(Summary!$AC$5*D35/P35," ")</f>
        <v xml:space="preserve"> </v>
      </c>
      <c r="R35" s="23">
        <v>1700</v>
      </c>
      <c r="S35" s="175" t="str">
        <f>IFERROR(Summary!$AE$5*E35/R35," ")</f>
        <v xml:space="preserve"> </v>
      </c>
    </row>
    <row r="36" spans="1:19" ht="16.8" customHeight="1" x14ac:dyDescent="0.25">
      <c r="A36" s="2" t="s">
        <v>72</v>
      </c>
      <c r="B36" s="2" t="s">
        <v>73</v>
      </c>
      <c r="C36" s="18"/>
      <c r="D36" s="56" t="str">
        <f>IFERROR(VLOOKUP($A36,'Emissions - TEU-1B'!$A$6:$H$58,5,0), " ")</f>
        <v xml:space="preserve"> </v>
      </c>
      <c r="E36" s="56" t="str">
        <f>IFERROR(VLOOKUP($A36,'Emissions - TEU-1B'!$A$6:$H$58,8,0), " ")</f>
        <v xml:space="preserve"> </v>
      </c>
      <c r="F36" s="4">
        <v>3.3000000000000002E-2</v>
      </c>
      <c r="G36" s="175" t="str">
        <f>IFERROR(Summary!$Y$5*D36/F36," ")</f>
        <v xml:space="preserve"> </v>
      </c>
      <c r="H36" s="7">
        <v>2</v>
      </c>
      <c r="I36" s="175" t="str">
        <f>IFERROR(Summary!$Y$5*D36/H36," ")</f>
        <v xml:space="preserve"> </v>
      </c>
      <c r="J36" s="9">
        <v>0.86</v>
      </c>
      <c r="K36" s="175" t="str">
        <f>IFERROR(Summary!$AA$5*D36/J36," ")</f>
        <v xml:space="preserve"> </v>
      </c>
      <c r="L36" s="7">
        <v>8.8000000000000007</v>
      </c>
      <c r="M36" s="175" t="str">
        <f>IFERROR(Summary!$AA$5*D36/L36," ")</f>
        <v xml:space="preserve"> </v>
      </c>
      <c r="N36" s="9">
        <v>0.4</v>
      </c>
      <c r="O36" s="175" t="str">
        <f>IFERROR(Summary!$AC$5*D36/N36," ")</f>
        <v xml:space="preserve"> </v>
      </c>
      <c r="P36" s="7">
        <v>8.8000000000000007</v>
      </c>
      <c r="Q36" s="175" t="str">
        <f>IFERROR(Summary!$AC$5*D36/P36," ")</f>
        <v xml:space="preserve"> </v>
      </c>
      <c r="R36" s="21">
        <v>660</v>
      </c>
      <c r="S36" s="175" t="str">
        <f>IFERROR(Summary!$AE$5*E36/R36," ")</f>
        <v xml:space="preserve"> </v>
      </c>
    </row>
    <row r="37" spans="1:19" ht="29.25" customHeight="1" x14ac:dyDescent="0.25">
      <c r="A37" s="2" t="s">
        <v>74</v>
      </c>
      <c r="B37" s="2" t="s">
        <v>75</v>
      </c>
      <c r="C37" s="18"/>
      <c r="D37" s="56" t="str">
        <f>IFERROR(VLOOKUP($A37,'Emissions - TEU-1B'!$A$6:$H$58,5,0), " ")</f>
        <v xml:space="preserve"> </v>
      </c>
      <c r="E37" s="56" t="str">
        <f>IFERROR(VLOOKUP($A37,'Emissions - TEU-1B'!$A$6:$H$58,8,0), " ")</f>
        <v xml:space="preserve"> </v>
      </c>
      <c r="F37" s="18"/>
      <c r="G37" s="175" t="str">
        <f>IFERROR(Summary!$Y$5*D37/F37," ")</f>
        <v xml:space="preserve"> </v>
      </c>
      <c r="H37" s="8">
        <v>5000</v>
      </c>
      <c r="I37" s="175" t="str">
        <f>IFERROR(Summary!$Y$5*D37/H37," ")</f>
        <v xml:space="preserve"> </v>
      </c>
      <c r="J37" s="18"/>
      <c r="K37" s="175" t="str">
        <f>IFERROR(Summary!$AA$5*D37/J37," ")</f>
        <v xml:space="preserve"> </v>
      </c>
      <c r="L37" s="8">
        <v>22000</v>
      </c>
      <c r="M37" s="175" t="str">
        <f>IFERROR(Summary!$AA$5*D37/L37," ")</f>
        <v xml:space="preserve"> </v>
      </c>
      <c r="N37" s="18"/>
      <c r="O37" s="175" t="str">
        <f>IFERROR(Summary!$AC$5*D37/N37," ")</f>
        <v xml:space="preserve"> </v>
      </c>
      <c r="P37" s="8">
        <v>22000</v>
      </c>
      <c r="Q37" s="175" t="str">
        <f>IFERROR(Summary!$AC$5*D37/P37," ")</f>
        <v xml:space="preserve"> </v>
      </c>
      <c r="R37" s="23">
        <v>5000</v>
      </c>
      <c r="S37" s="175" t="str">
        <f>IFERROR(Summary!$AE$5*E37/R37," ")</f>
        <v xml:space="preserve"> </v>
      </c>
    </row>
    <row r="38" spans="1:19" ht="16.8" customHeight="1" x14ac:dyDescent="0.25">
      <c r="A38" s="2" t="s">
        <v>76</v>
      </c>
      <c r="B38" s="1" t="s">
        <v>77</v>
      </c>
      <c r="C38" s="18"/>
      <c r="D38" s="56" t="str">
        <f>IFERROR(VLOOKUP($A38,'Emissions - TEU-1B'!$A$6:$H$58,5,0), " ")</f>
        <v xml:space="preserve"> </v>
      </c>
      <c r="E38" s="56" t="str">
        <f>IFERROR(VLOOKUP($A38,'Emissions - TEU-1B'!$A$6:$H$58,8,0), " ")</f>
        <v xml:space="preserve"> </v>
      </c>
      <c r="F38" s="18"/>
      <c r="G38" s="175" t="str">
        <f>IFERROR(Summary!$Y$5*D38/F38," ")</f>
        <v xml:space="preserve"> </v>
      </c>
      <c r="H38" s="8">
        <v>30000</v>
      </c>
      <c r="I38" s="175" t="str">
        <f>IFERROR(Summary!$Y$5*D38/H38," ")</f>
        <v xml:space="preserve"> </v>
      </c>
      <c r="J38" s="18"/>
      <c r="K38" s="175" t="str">
        <f>IFERROR(Summary!$AA$5*D38/J38," ")</f>
        <v xml:space="preserve"> </v>
      </c>
      <c r="L38" s="8">
        <v>130000</v>
      </c>
      <c r="M38" s="175" t="str">
        <f>IFERROR(Summary!$AA$5*D38/L38," ")</f>
        <v xml:space="preserve"> </v>
      </c>
      <c r="N38" s="18"/>
      <c r="O38" s="175" t="str">
        <f>IFERROR(Summary!$AC$5*D38/N38," ")</f>
        <v xml:space="preserve"> </v>
      </c>
      <c r="P38" s="8">
        <v>130000</v>
      </c>
      <c r="Q38" s="175" t="str">
        <f>IFERROR(Summary!$AC$5*D38/P38," ")</f>
        <v xml:space="preserve"> </v>
      </c>
      <c r="R38" s="22"/>
      <c r="S38" s="175" t="str">
        <f>IFERROR(Summary!$AE$5*E38/R38," ")</f>
        <v xml:space="preserve"> </v>
      </c>
    </row>
    <row r="39" spans="1:19" ht="16.95" customHeight="1" x14ac:dyDescent="0.25">
      <c r="A39" s="2" t="s">
        <v>78</v>
      </c>
      <c r="B39" s="2" t="s">
        <v>79</v>
      </c>
      <c r="C39" s="6" t="s">
        <v>80</v>
      </c>
      <c r="D39" s="56" t="str">
        <f>IFERROR(VLOOKUP($A39,'Emissions - TEU-1B'!$A$6:$H$58,5,0), " ")</f>
        <v xml:space="preserve"> </v>
      </c>
      <c r="E39" s="56" t="str">
        <f>IFERROR(VLOOKUP($A39,'Emissions - TEU-1B'!$A$6:$H$58,8,0), " ")</f>
        <v xml:space="preserve"> </v>
      </c>
      <c r="F39" s="11">
        <v>5.5999999999999995E-4</v>
      </c>
      <c r="G39" s="175" t="str">
        <f>IFERROR(Summary!$Y$5*D39/F39," ")</f>
        <v xml:space="preserve"> </v>
      </c>
      <c r="H39" s="3">
        <v>5.0000000000000001E-3</v>
      </c>
      <c r="I39" s="175" t="str">
        <f>IFERROR(Summary!$Y$5*D39/H39," ")</f>
        <v xml:space="preserve"> </v>
      </c>
      <c r="J39" s="4">
        <v>1.4E-2</v>
      </c>
      <c r="K39" s="175" t="str">
        <f>IFERROR(Summary!$AA$5*D39/J39," ")</f>
        <v xml:space="preserve"> </v>
      </c>
      <c r="L39" s="4">
        <v>3.6999999999999998E-2</v>
      </c>
      <c r="M39" s="175" t="str">
        <f>IFERROR(Summary!$AA$5*D39/L39," ")</f>
        <v xml:space="preserve"> </v>
      </c>
      <c r="N39" s="3">
        <v>6.7000000000000002E-3</v>
      </c>
      <c r="O39" s="175" t="str">
        <f>IFERROR(Summary!$AC$5*D39/N39," ")</f>
        <v xml:space="preserve"> </v>
      </c>
      <c r="P39" s="4">
        <v>3.6999999999999998E-2</v>
      </c>
      <c r="Q39" s="175" t="str">
        <f>IFERROR(Summary!$AC$5*D39/P39," ")</f>
        <v xml:space="preserve"> </v>
      </c>
      <c r="R39" s="26">
        <v>0.03</v>
      </c>
      <c r="S39" s="175" t="str">
        <f>IFERROR(Summary!$AE$5*E39/R39," ")</f>
        <v xml:space="preserve"> </v>
      </c>
    </row>
    <row r="40" spans="1:19" ht="16.8" customHeight="1" x14ac:dyDescent="0.25">
      <c r="A40" s="2" t="s">
        <v>81</v>
      </c>
      <c r="B40" s="2" t="s">
        <v>82</v>
      </c>
      <c r="C40" s="18"/>
      <c r="D40" s="56" t="str">
        <f>IFERROR(VLOOKUP($A40,'Emissions - TEU-1B'!$A$6:$H$58,5,0), " ")</f>
        <v xml:space="preserve"> </v>
      </c>
      <c r="E40" s="56" t="str">
        <f>IFERROR(VLOOKUP($A40,'Emissions - TEU-1B'!$A$6:$H$58,8,0), " ")</f>
        <v xml:space="preserve"> </v>
      </c>
      <c r="F40" s="18"/>
      <c r="G40" s="175" t="str">
        <f>IFERROR(Summary!$Y$5*D40/F40," ")</f>
        <v xml:space="preserve"> </v>
      </c>
      <c r="H40" s="7">
        <v>2.2000000000000002</v>
      </c>
      <c r="I40" s="175" t="str">
        <f>IFERROR(Summary!$Y$5*D40/H40," ")</f>
        <v xml:space="preserve"> </v>
      </c>
      <c r="J40" s="18"/>
      <c r="K40" s="175" t="str">
        <f>IFERROR(Summary!$AA$5*D40/J40," ")</f>
        <v xml:space="preserve"> </v>
      </c>
      <c r="L40" s="7">
        <v>9.6999999999999993</v>
      </c>
      <c r="M40" s="175" t="str">
        <f>IFERROR(Summary!$AA$5*D40/L40," ")</f>
        <v xml:space="preserve"> </v>
      </c>
      <c r="N40" s="18"/>
      <c r="O40" s="175" t="str">
        <f>IFERROR(Summary!$AC$5*D40/N40," ")</f>
        <v xml:space="preserve"> </v>
      </c>
      <c r="P40" s="7">
        <v>9.6999999999999993</v>
      </c>
      <c r="Q40" s="175" t="str">
        <f>IFERROR(Summary!$AC$5*D40/P40," ")</f>
        <v xml:space="preserve"> </v>
      </c>
      <c r="R40" s="21">
        <v>50</v>
      </c>
      <c r="S40" s="175" t="str">
        <f>IFERROR(Summary!$AE$5*E40/R40," ")</f>
        <v xml:space="preserve"> </v>
      </c>
    </row>
    <row r="41" spans="1:19" ht="16.95" customHeight="1" x14ac:dyDescent="0.25">
      <c r="A41" s="2" t="s">
        <v>83</v>
      </c>
      <c r="B41" s="2" t="s">
        <v>84</v>
      </c>
      <c r="C41" s="18"/>
      <c r="D41" s="56" t="str">
        <f>IFERROR(VLOOKUP($A41,'Emissions - TEU-1B'!$A$6:$H$58,5,0), " ")</f>
        <v xml:space="preserve"> </v>
      </c>
      <c r="E41" s="56" t="str">
        <f>IFERROR(VLOOKUP($A41,'Emissions - TEU-1B'!$A$6:$H$58,8,0), " ")</f>
        <v xml:space="preserve"> </v>
      </c>
      <c r="F41" s="18"/>
      <c r="G41" s="175" t="str">
        <f>IFERROR(Summary!$Y$5*D41/F41," ")</f>
        <v xml:space="preserve"> </v>
      </c>
      <c r="H41" s="5">
        <v>800</v>
      </c>
      <c r="I41" s="175" t="str">
        <f>IFERROR(Summary!$Y$5*D41/H41," ")</f>
        <v xml:space="preserve"> </v>
      </c>
      <c r="J41" s="18"/>
      <c r="K41" s="175" t="str">
        <f>IFERROR(Summary!$AA$5*D41/J41," ")</f>
        <v xml:space="preserve"> </v>
      </c>
      <c r="L41" s="8">
        <v>3500</v>
      </c>
      <c r="M41" s="175" t="str">
        <f>IFERROR(Summary!$AA$5*D41/L41," ")</f>
        <v xml:space="preserve"> </v>
      </c>
      <c r="N41" s="18"/>
      <c r="O41" s="175" t="str">
        <f>IFERROR(Summary!$AC$5*D41/N41," ")</f>
        <v xml:space="preserve"> </v>
      </c>
      <c r="P41" s="8">
        <v>3500</v>
      </c>
      <c r="Q41" s="175" t="str">
        <f>IFERROR(Summary!$AC$5*D41/P41," ")</f>
        <v xml:space="preserve"> </v>
      </c>
      <c r="R41" s="23">
        <v>6200</v>
      </c>
      <c r="S41" s="175" t="str">
        <f>IFERROR(Summary!$AE$5*E41/R41," ")</f>
        <v xml:space="preserve"> </v>
      </c>
    </row>
    <row r="42" spans="1:19" ht="16.8" customHeight="1" x14ac:dyDescent="0.25">
      <c r="A42" s="2" t="s">
        <v>85</v>
      </c>
      <c r="B42" s="2" t="s">
        <v>86</v>
      </c>
      <c r="C42" s="18"/>
      <c r="D42" s="56" t="str">
        <f>IFERROR(VLOOKUP($A42,'Emissions - TEU-1B'!$A$6:$H$58,5,0), " ")</f>
        <v xml:space="preserve"> </v>
      </c>
      <c r="E42" s="56" t="str">
        <f>IFERROR(VLOOKUP($A42,'Emissions - TEU-1B'!$A$6:$H$58,8,0), " ")</f>
        <v xml:space="preserve"> </v>
      </c>
      <c r="F42" s="9">
        <v>0.17</v>
      </c>
      <c r="G42" s="175" t="str">
        <f>IFERROR(Summary!$Y$5*D42/F42," ")</f>
        <v xml:space="preserve"> </v>
      </c>
      <c r="H42" s="5">
        <v>100</v>
      </c>
      <c r="I42" s="175" t="str">
        <f>IFERROR(Summary!$Y$5*D42/H42," ")</f>
        <v xml:space="preserve"> </v>
      </c>
      <c r="J42" s="7">
        <v>4.3</v>
      </c>
      <c r="K42" s="175" t="str">
        <f>IFERROR(Summary!$AA$5*D42/J42," ")</f>
        <v xml:space="preserve"> </v>
      </c>
      <c r="L42" s="5">
        <v>440</v>
      </c>
      <c r="M42" s="175" t="str">
        <f>IFERROR(Summary!$AA$5*D42/L42," ")</f>
        <v xml:space="preserve"> </v>
      </c>
      <c r="N42" s="7">
        <v>2</v>
      </c>
      <c r="O42" s="175" t="str">
        <f>IFERROR(Summary!$AC$5*D42/N42," ")</f>
        <v xml:space="preserve"> </v>
      </c>
      <c r="P42" s="5">
        <v>440</v>
      </c>
      <c r="Q42" s="175" t="str">
        <f>IFERROR(Summary!$AC$5*D42/P42," ")</f>
        <v xml:space="preserve"> </v>
      </c>
      <c r="R42" s="23">
        <v>1900</v>
      </c>
      <c r="S42" s="175" t="str">
        <f>IFERROR(Summary!$AE$5*E42/R42," ")</f>
        <v xml:space="preserve"> </v>
      </c>
    </row>
    <row r="43" spans="1:19" ht="16.95" customHeight="1" x14ac:dyDescent="0.25">
      <c r="A43" s="2" t="s">
        <v>87</v>
      </c>
      <c r="B43" s="2" t="s">
        <v>88</v>
      </c>
      <c r="C43" s="18"/>
      <c r="D43" s="56" t="str">
        <f>IFERROR(VLOOKUP($A43,'Emissions - TEU-1B'!$A$6:$H$58,5,0), " ")</f>
        <v xml:space="preserve"> </v>
      </c>
      <c r="E43" s="56" t="str">
        <f>IFERROR(VLOOKUP($A43,'Emissions - TEU-1B'!$A$6:$H$58,8,0), " ")</f>
        <v xml:space="preserve"> </v>
      </c>
      <c r="F43" s="18"/>
      <c r="G43" s="175" t="str">
        <f>IFERROR(Summary!$Y$5*D43/F43," ")</f>
        <v xml:space="preserve"> </v>
      </c>
      <c r="H43" s="5">
        <v>10</v>
      </c>
      <c r="I43" s="175" t="str">
        <f>IFERROR(Summary!$Y$5*D43/H43," ")</f>
        <v xml:space="preserve"> </v>
      </c>
      <c r="J43" s="18"/>
      <c r="K43" s="175" t="str">
        <f>IFERROR(Summary!$AA$5*D43/J43," ")</f>
        <v xml:space="preserve"> </v>
      </c>
      <c r="L43" s="5">
        <v>44</v>
      </c>
      <c r="M43" s="175" t="str">
        <f>IFERROR(Summary!$AA$5*D43/L43," ")</f>
        <v xml:space="preserve"> </v>
      </c>
      <c r="N43" s="18"/>
      <c r="O43" s="175" t="str">
        <f>IFERROR(Summary!$AC$5*D43/N43," ")</f>
        <v xml:space="preserve"> </v>
      </c>
      <c r="P43" s="5">
        <v>44</v>
      </c>
      <c r="Q43" s="175" t="str">
        <f>IFERROR(Summary!$AC$5*D43/P43," ")</f>
        <v xml:space="preserve"> </v>
      </c>
      <c r="R43" s="21">
        <v>660</v>
      </c>
      <c r="S43" s="175" t="str">
        <f>IFERROR(Summary!$AE$5*E43/R43," ")</f>
        <v xml:space="preserve"> </v>
      </c>
    </row>
    <row r="44" spans="1:19" ht="16.8" customHeight="1" x14ac:dyDescent="0.25">
      <c r="A44" s="2" t="s">
        <v>89</v>
      </c>
      <c r="B44" s="2" t="s">
        <v>90</v>
      </c>
      <c r="C44" s="18"/>
      <c r="D44" s="56" t="str">
        <f>IFERROR(VLOOKUP($A44,'Emissions - TEU-1B'!$A$6:$H$58,5,0), " ")</f>
        <v xml:space="preserve"> </v>
      </c>
      <c r="E44" s="56" t="str">
        <f>IFERROR(VLOOKUP($A44,'Emissions - TEU-1B'!$A$6:$H$58,8,0), " ")</f>
        <v xml:space="preserve"> </v>
      </c>
      <c r="F44" s="4">
        <v>0.01</v>
      </c>
      <c r="G44" s="175" t="str">
        <f>IFERROR(Summary!$Y$5*D44/F44," ")</f>
        <v xml:space="preserve"> </v>
      </c>
      <c r="H44" s="4">
        <v>0.02</v>
      </c>
      <c r="I44" s="175" t="str">
        <f>IFERROR(Summary!$Y$5*D44/H44," ")</f>
        <v xml:space="preserve"> </v>
      </c>
      <c r="J44" s="9">
        <v>0.26</v>
      </c>
      <c r="K44" s="175" t="str">
        <f>IFERROR(Summary!$AA$5*D44/J44," ")</f>
        <v xml:space="preserve"> </v>
      </c>
      <c r="L44" s="4">
        <v>8.7999999999999995E-2</v>
      </c>
      <c r="M44" s="175" t="str">
        <f>IFERROR(Summary!$AA$5*D44/L44," ")</f>
        <v xml:space="preserve"> </v>
      </c>
      <c r="N44" s="9">
        <v>0.12</v>
      </c>
      <c r="O44" s="175" t="str">
        <f>IFERROR(Summary!$AC$5*D44/N44," ")</f>
        <v xml:space="preserve"> </v>
      </c>
      <c r="P44" s="4">
        <v>8.7999999999999995E-2</v>
      </c>
      <c r="Q44" s="175" t="str">
        <f>IFERROR(Summary!$AC$5*D44/P44," ")</f>
        <v xml:space="preserve"> </v>
      </c>
      <c r="R44" s="25">
        <v>0.2</v>
      </c>
      <c r="S44" s="175" t="str">
        <f>IFERROR(Summary!$AE$5*E44/R44," ")</f>
        <v xml:space="preserve"> </v>
      </c>
    </row>
    <row r="45" spans="1:19" ht="16.8" customHeight="1" x14ac:dyDescent="0.25">
      <c r="A45" s="2" t="s">
        <v>91</v>
      </c>
      <c r="B45" s="2" t="s">
        <v>92</v>
      </c>
      <c r="C45" s="6" t="s">
        <v>93</v>
      </c>
      <c r="D45" s="56" t="str">
        <f>IFERROR(VLOOKUP($A45,'Emissions - TEU-1B'!$A$6:$H$58,5,0), " ")</f>
        <v xml:space="preserve"> </v>
      </c>
      <c r="E45" s="56" t="str">
        <f>IFERROR(VLOOKUP($A45,'Emissions - TEU-1B'!$A$6:$H$58,8,0), " ")</f>
        <v xml:space="preserve"> </v>
      </c>
      <c r="F45" s="4">
        <v>0.04</v>
      </c>
      <c r="G45" s="175" t="str">
        <f>IFERROR(Summary!$Y$5*D45/F45," ")</f>
        <v xml:space="preserve"> </v>
      </c>
      <c r="H45" s="18"/>
      <c r="I45" s="175" t="str">
        <f>IFERROR(Summary!$Y$5*D45/H45," ")</f>
        <v xml:space="preserve"> </v>
      </c>
      <c r="J45" s="7">
        <v>1</v>
      </c>
      <c r="K45" s="175" t="str">
        <f>IFERROR(Summary!$AA$5*D45/J45," ")</f>
        <v xml:space="preserve"> </v>
      </c>
      <c r="L45" s="18"/>
      <c r="M45" s="175" t="str">
        <f>IFERROR(Summary!$AA$5*D45/L45," ")</f>
        <v xml:space="preserve"> </v>
      </c>
      <c r="N45" s="9">
        <v>0.48</v>
      </c>
      <c r="O45" s="175" t="str">
        <f>IFERROR(Summary!$AC$5*D45/N45," ")</f>
        <v xml:space="preserve"> </v>
      </c>
      <c r="P45" s="18"/>
      <c r="Q45" s="175" t="str">
        <f>IFERROR(Summary!$AC$5*D45/P45," ")</f>
        <v xml:space="preserve"> </v>
      </c>
      <c r="R45" s="22"/>
      <c r="S45" s="175" t="str">
        <f>IFERROR(Summary!$AE$5*E45/R45," ")</f>
        <v xml:space="preserve"> </v>
      </c>
    </row>
    <row r="46" spans="1:19" ht="16.95" customHeight="1" x14ac:dyDescent="0.25">
      <c r="A46" s="2" t="s">
        <v>94</v>
      </c>
      <c r="B46" s="2" t="s">
        <v>95</v>
      </c>
      <c r="C46" s="18"/>
      <c r="D46" s="56" t="str">
        <f>IFERROR(VLOOKUP($A46,'Emissions - TEU-1B'!$A$6:$H$58,5,0), " ")</f>
        <v xml:space="preserve"> </v>
      </c>
      <c r="E46" s="56" t="str">
        <f>IFERROR(VLOOKUP($A46,'Emissions - TEU-1B'!$A$6:$H$58,8,0), " ")</f>
        <v xml:space="preserve"> </v>
      </c>
      <c r="F46" s="18"/>
      <c r="G46" s="175" t="str">
        <f>IFERROR(Summary!$Y$5*D46/F46," ")</f>
        <v xml:space="preserve"> </v>
      </c>
      <c r="H46" s="9">
        <v>0.15</v>
      </c>
      <c r="I46" s="175" t="str">
        <f>IFERROR(Summary!$Y$5*D46/H46," ")</f>
        <v xml:space="preserve"> </v>
      </c>
      <c r="J46" s="18"/>
      <c r="K46" s="175" t="str">
        <f>IFERROR(Summary!$AA$5*D46/J46," ")</f>
        <v xml:space="preserve"> </v>
      </c>
      <c r="L46" s="9">
        <v>0.66</v>
      </c>
      <c r="M46" s="175" t="str">
        <f>IFERROR(Summary!$AA$5*D46/L46," ")</f>
        <v xml:space="preserve"> </v>
      </c>
      <c r="N46" s="18"/>
      <c r="O46" s="175" t="str">
        <f>IFERROR(Summary!$AC$5*D46/N46," ")</f>
        <v xml:space="preserve"> </v>
      </c>
      <c r="P46" s="9">
        <v>0.66</v>
      </c>
      <c r="Q46" s="175" t="str">
        <f>IFERROR(Summary!$AC$5*D46/P46," ")</f>
        <v xml:space="preserve"> </v>
      </c>
      <c r="R46" s="21">
        <v>170</v>
      </c>
      <c r="S46" s="175" t="str">
        <f>IFERROR(Summary!$AE$5*E46/R46," ")</f>
        <v xml:space="preserve"> </v>
      </c>
    </row>
    <row r="47" spans="1:19" ht="16.8" customHeight="1" x14ac:dyDescent="0.25">
      <c r="A47" s="2" t="s">
        <v>96</v>
      </c>
      <c r="B47" s="2" t="s">
        <v>97</v>
      </c>
      <c r="C47" s="18"/>
      <c r="D47" s="56" t="str">
        <f>IFERROR(VLOOKUP($A47,'Emissions - TEU-1B'!$A$6:$H$58,5,0), " ")</f>
        <v xml:space="preserve"> </v>
      </c>
      <c r="E47" s="56" t="str">
        <f>IFERROR(VLOOKUP($A47,'Emissions - TEU-1B'!$A$6:$H$58,8,0), " ")</f>
        <v xml:space="preserve"> </v>
      </c>
      <c r="F47" s="18"/>
      <c r="G47" s="175" t="str">
        <f>IFERROR(Summary!$Y$5*D47/F47," ")</f>
        <v xml:space="preserve"> </v>
      </c>
      <c r="H47" s="9">
        <v>0.6</v>
      </c>
      <c r="I47" s="175" t="str">
        <f>IFERROR(Summary!$Y$5*D47/H47," ")</f>
        <v xml:space="preserve"> </v>
      </c>
      <c r="J47" s="18"/>
      <c r="K47" s="175" t="str">
        <f>IFERROR(Summary!$AA$5*D47/J47," ")</f>
        <v xml:space="preserve"> </v>
      </c>
      <c r="L47" s="7">
        <v>2.6</v>
      </c>
      <c r="M47" s="175" t="str">
        <f>IFERROR(Summary!$AA$5*D47/L47," ")</f>
        <v xml:space="preserve"> </v>
      </c>
      <c r="N47" s="18"/>
      <c r="O47" s="175" t="str">
        <f>IFERROR(Summary!$AC$5*D47/N47," ")</f>
        <v xml:space="preserve"> </v>
      </c>
      <c r="P47" s="7">
        <v>2.6</v>
      </c>
      <c r="Q47" s="175" t="str">
        <f>IFERROR(Summary!$AC$5*D47/P47," ")</f>
        <v xml:space="preserve"> </v>
      </c>
      <c r="R47" s="24">
        <v>2.8</v>
      </c>
      <c r="S47" s="175" t="str">
        <f>IFERROR(Summary!$AE$5*E47/R47," ")</f>
        <v xml:space="preserve"> </v>
      </c>
    </row>
    <row r="48" spans="1:19" ht="16.95" customHeight="1" x14ac:dyDescent="0.25">
      <c r="A48" s="2" t="s">
        <v>98</v>
      </c>
      <c r="B48" s="2" t="s">
        <v>99</v>
      </c>
      <c r="C48" s="18"/>
      <c r="D48" s="56" t="str">
        <f>IFERROR(VLOOKUP($A48,'Emissions - TEU-1B'!$A$6:$H$58,5,0), " ")</f>
        <v xml:space="preserve"> </v>
      </c>
      <c r="E48" s="56" t="str">
        <f>IFERROR(VLOOKUP($A48,'Emissions - TEU-1B'!$A$6:$H$58,8,0), " ")</f>
        <v xml:space="preserve"> </v>
      </c>
      <c r="F48" s="18"/>
      <c r="G48" s="175" t="str">
        <f>IFERROR(Summary!$Y$5*D48/F48," ")</f>
        <v xml:space="preserve"> </v>
      </c>
      <c r="H48" s="4">
        <v>0.03</v>
      </c>
      <c r="I48" s="175" t="str">
        <f>IFERROR(Summary!$Y$5*D48/H48," ")</f>
        <v xml:space="preserve"> </v>
      </c>
      <c r="J48" s="18"/>
      <c r="K48" s="175" t="str">
        <f>IFERROR(Summary!$AA$5*D48/J48," ")</f>
        <v xml:space="preserve"> </v>
      </c>
      <c r="L48" s="9">
        <v>0.13</v>
      </c>
      <c r="M48" s="175" t="str">
        <f>IFERROR(Summary!$AA$5*D48/L48," ")</f>
        <v xml:space="preserve"> </v>
      </c>
      <c r="N48" s="18"/>
      <c r="O48" s="175" t="str">
        <f>IFERROR(Summary!$AC$5*D48/N48," ")</f>
        <v xml:space="preserve"> </v>
      </c>
      <c r="P48" s="9">
        <v>0.13</v>
      </c>
      <c r="Q48" s="175" t="str">
        <f>IFERROR(Summary!$AC$5*D48/P48," ")</f>
        <v xml:space="preserve"> </v>
      </c>
      <c r="R48" s="22"/>
      <c r="S48" s="175" t="str">
        <f>IFERROR(Summary!$AE$5*E48/R48," ")</f>
        <v xml:space="preserve"> </v>
      </c>
    </row>
    <row r="49" spans="1:19" ht="16.8" customHeight="1" x14ac:dyDescent="0.25">
      <c r="A49" s="2" t="s">
        <v>100</v>
      </c>
      <c r="B49" s="2" t="s">
        <v>101</v>
      </c>
      <c r="C49" s="18"/>
      <c r="D49" s="56" t="str">
        <f>IFERROR(VLOOKUP($A49,'Emissions - TEU-1B'!$A$6:$H$58,5,0), " ")</f>
        <v xml:space="preserve"> </v>
      </c>
      <c r="E49" s="56" t="str">
        <f>IFERROR(VLOOKUP($A49,'Emissions - TEU-1B'!$A$6:$H$58,8,0), " ")</f>
        <v xml:space="preserve"> </v>
      </c>
      <c r="F49" s="18"/>
      <c r="G49" s="175" t="str">
        <f>IFERROR(Summary!$Y$5*D49/F49," ")</f>
        <v xml:space="preserve"> </v>
      </c>
      <c r="H49" s="5">
        <v>50</v>
      </c>
      <c r="I49" s="175" t="str">
        <f>IFERROR(Summary!$Y$5*D49/H49," ")</f>
        <v xml:space="preserve"> </v>
      </c>
      <c r="J49" s="18"/>
      <c r="K49" s="175" t="str">
        <f>IFERROR(Summary!$AA$5*D49/J49," ")</f>
        <v xml:space="preserve"> </v>
      </c>
      <c r="L49" s="5">
        <v>220</v>
      </c>
      <c r="M49" s="175" t="str">
        <f>IFERROR(Summary!$AA$5*D49/L49," ")</f>
        <v xml:space="preserve"> </v>
      </c>
      <c r="N49" s="18"/>
      <c r="O49" s="175" t="str">
        <f>IFERROR(Summary!$AC$5*D49/N49," ")</f>
        <v xml:space="preserve"> </v>
      </c>
      <c r="P49" s="5">
        <v>220</v>
      </c>
      <c r="Q49" s="175" t="str">
        <f>IFERROR(Summary!$AC$5*D49/P49," ")</f>
        <v xml:space="preserve"> </v>
      </c>
      <c r="R49" s="22"/>
      <c r="S49" s="175" t="str">
        <f>IFERROR(Summary!$AE$5*E49/R49," ")</f>
        <v xml:space="preserve"> </v>
      </c>
    </row>
    <row r="50" spans="1:19" ht="29.25" customHeight="1" x14ac:dyDescent="0.25">
      <c r="A50" s="2" t="s">
        <v>102</v>
      </c>
      <c r="B50" s="2" t="s">
        <v>103</v>
      </c>
      <c r="C50" s="18"/>
      <c r="D50" s="56" t="str">
        <f>IFERROR(VLOOKUP($A50,'Emissions - TEU-1B'!$A$6:$H$58,5,0), " ")</f>
        <v xml:space="preserve"> </v>
      </c>
      <c r="E50" s="56" t="str">
        <f>IFERROR(VLOOKUP($A50,'Emissions - TEU-1B'!$A$6:$H$58,8,0), " ")</f>
        <v xml:space="preserve"> </v>
      </c>
      <c r="F50" s="18"/>
      <c r="G50" s="175" t="str">
        <f>IFERROR(Summary!$Y$5*D50/F50," ")</f>
        <v xml:space="preserve"> </v>
      </c>
      <c r="H50" s="8">
        <v>50000</v>
      </c>
      <c r="I50" s="175" t="str">
        <f>IFERROR(Summary!$Y$5*D50/H50," ")</f>
        <v xml:space="preserve"> </v>
      </c>
      <c r="J50" s="18"/>
      <c r="K50" s="175" t="str">
        <f>IFERROR(Summary!$AA$5*D50/J50," ")</f>
        <v xml:space="preserve"> </v>
      </c>
      <c r="L50" s="8">
        <v>220000</v>
      </c>
      <c r="M50" s="175" t="str">
        <f>IFERROR(Summary!$AA$5*D50/L50," ")</f>
        <v xml:space="preserve"> </v>
      </c>
      <c r="N50" s="18"/>
      <c r="O50" s="175" t="str">
        <f>IFERROR(Summary!$AC$5*D50/N50," ")</f>
        <v xml:space="preserve"> </v>
      </c>
      <c r="P50" s="8">
        <v>220000</v>
      </c>
      <c r="Q50" s="175" t="str">
        <f>IFERROR(Summary!$AC$5*D50/P50," ")</f>
        <v xml:space="preserve"> </v>
      </c>
      <c r="R50" s="22"/>
      <c r="S50" s="175" t="str">
        <f>IFERROR(Summary!$AE$5*E50/R50," ")</f>
        <v xml:space="preserve"> </v>
      </c>
    </row>
    <row r="51" spans="1:19" ht="29.25" customHeight="1" x14ac:dyDescent="0.25">
      <c r="A51" s="2" t="s">
        <v>104</v>
      </c>
      <c r="B51" s="2" t="s">
        <v>105</v>
      </c>
      <c r="C51" s="18"/>
      <c r="D51" s="56" t="str">
        <f>IFERROR(VLOOKUP($A51,'Emissions - TEU-1B'!$A$6:$H$58,5,0), " ")</f>
        <v xml:space="preserve"> </v>
      </c>
      <c r="E51" s="56" t="str">
        <f>IFERROR(VLOOKUP($A51,'Emissions - TEU-1B'!$A$6:$H$58,8,0), " ")</f>
        <v xml:space="preserve"> </v>
      </c>
      <c r="F51" s="18"/>
      <c r="G51" s="175" t="str">
        <f>IFERROR(Summary!$Y$5*D51/F51," ")</f>
        <v xml:space="preserve"> </v>
      </c>
      <c r="H51" s="8">
        <v>50000</v>
      </c>
      <c r="I51" s="175" t="str">
        <f>IFERROR(Summary!$Y$5*D51/H51," ")</f>
        <v xml:space="preserve"> </v>
      </c>
      <c r="J51" s="18"/>
      <c r="K51" s="175" t="str">
        <f>IFERROR(Summary!$AA$5*D51/J51," ")</f>
        <v xml:space="preserve"> </v>
      </c>
      <c r="L51" s="8">
        <v>220000</v>
      </c>
      <c r="M51" s="175" t="str">
        <f>IFERROR(Summary!$AA$5*D51/L51," ")</f>
        <v xml:space="preserve"> </v>
      </c>
      <c r="N51" s="18"/>
      <c r="O51" s="175" t="str">
        <f>IFERROR(Summary!$AC$5*D51/N51," ")</f>
        <v xml:space="preserve"> </v>
      </c>
      <c r="P51" s="8">
        <v>220000</v>
      </c>
      <c r="Q51" s="175" t="str">
        <f>IFERROR(Summary!$AC$5*D51/P51," ")</f>
        <v xml:space="preserve"> </v>
      </c>
      <c r="R51" s="22"/>
      <c r="S51" s="175" t="str">
        <f>IFERROR(Summary!$AE$5*E51/R51," ")</f>
        <v xml:space="preserve"> </v>
      </c>
    </row>
    <row r="52" spans="1:19" ht="29.25" customHeight="1" x14ac:dyDescent="0.25">
      <c r="A52" s="2" t="s">
        <v>106</v>
      </c>
      <c r="B52" s="2" t="s">
        <v>107</v>
      </c>
      <c r="C52" s="18"/>
      <c r="D52" s="56" t="str">
        <f>IFERROR(VLOOKUP($A52,'Emissions - TEU-1B'!$A$6:$H$58,5,0), " ")</f>
        <v xml:space="preserve"> </v>
      </c>
      <c r="E52" s="56" t="str">
        <f>IFERROR(VLOOKUP($A52,'Emissions - TEU-1B'!$A$6:$H$58,8,0), " ")</f>
        <v xml:space="preserve"> </v>
      </c>
      <c r="F52" s="18"/>
      <c r="G52" s="175" t="str">
        <f>IFERROR(Summary!$Y$5*D52/F52," ")</f>
        <v xml:space="preserve"> </v>
      </c>
      <c r="H52" s="8">
        <v>30000</v>
      </c>
      <c r="I52" s="175" t="str">
        <f>IFERROR(Summary!$Y$5*D52/H52," ")</f>
        <v xml:space="preserve"> </v>
      </c>
      <c r="J52" s="18"/>
      <c r="K52" s="175" t="str">
        <f>IFERROR(Summary!$AA$5*D52/J52," ")</f>
        <v xml:space="preserve"> </v>
      </c>
      <c r="L52" s="8">
        <v>130000</v>
      </c>
      <c r="M52" s="175" t="str">
        <f>IFERROR(Summary!$AA$5*D52/L52," ")</f>
        <v xml:space="preserve"> </v>
      </c>
      <c r="N52" s="18"/>
      <c r="O52" s="175" t="str">
        <f>IFERROR(Summary!$AC$5*D52/N52," ")</f>
        <v xml:space="preserve"> </v>
      </c>
      <c r="P52" s="8">
        <v>130000</v>
      </c>
      <c r="Q52" s="175" t="str">
        <f>IFERROR(Summary!$AC$5*D52/P52," ")</f>
        <v xml:space="preserve"> </v>
      </c>
      <c r="R52" s="23">
        <v>40000</v>
      </c>
      <c r="S52" s="175" t="str">
        <f>IFERROR(Summary!$AE$5*E52/R52," ")</f>
        <v xml:space="preserve"> </v>
      </c>
    </row>
    <row r="53" spans="1:19" ht="16.95" customHeight="1" x14ac:dyDescent="0.25">
      <c r="A53" s="2" t="s">
        <v>108</v>
      </c>
      <c r="B53" s="2" t="s">
        <v>109</v>
      </c>
      <c r="C53" s="18"/>
      <c r="D53" s="56" t="str">
        <f>IFERROR(VLOOKUP($A53,'Emissions - TEU-1B'!$A$6:$H$58,5,0), " ")</f>
        <v xml:space="preserve"> </v>
      </c>
      <c r="E53" s="56" t="str">
        <f>IFERROR(VLOOKUP($A53,'Emissions - TEU-1B'!$A$6:$H$58,8,0), " ")</f>
        <v xml:space="preserve"> </v>
      </c>
      <c r="F53" s="18"/>
      <c r="G53" s="175" t="str">
        <f>IFERROR(Summary!$Y$5*D53/F53," ")</f>
        <v xml:space="preserve"> </v>
      </c>
      <c r="H53" s="5">
        <v>300</v>
      </c>
      <c r="I53" s="175" t="str">
        <f>IFERROR(Summary!$Y$5*D53/H53," ")</f>
        <v xml:space="preserve"> </v>
      </c>
      <c r="J53" s="18"/>
      <c r="K53" s="175" t="str">
        <f>IFERROR(Summary!$AA$5*D53/J53," ")</f>
        <v xml:space="preserve"> </v>
      </c>
      <c r="L53" s="8">
        <v>1300</v>
      </c>
      <c r="M53" s="175" t="str">
        <f>IFERROR(Summary!$AA$5*D53/L53," ")</f>
        <v xml:space="preserve"> </v>
      </c>
      <c r="N53" s="18"/>
      <c r="O53" s="175" t="str">
        <f>IFERROR(Summary!$AC$5*D53/N53," ")</f>
        <v xml:space="preserve"> </v>
      </c>
      <c r="P53" s="8">
        <v>1300</v>
      </c>
      <c r="Q53" s="175" t="str">
        <f>IFERROR(Summary!$AC$5*D53/P53," ")</f>
        <v xml:space="preserve"> </v>
      </c>
      <c r="R53" s="21">
        <v>490</v>
      </c>
      <c r="S53" s="175" t="str">
        <f>IFERROR(Summary!$AE$5*E53/R53," ")</f>
        <v xml:space="preserve"> </v>
      </c>
    </row>
    <row r="54" spans="1:19" ht="29.25" customHeight="1" x14ac:dyDescent="0.25">
      <c r="A54" s="2" t="s">
        <v>110</v>
      </c>
      <c r="B54" s="2" t="s">
        <v>111</v>
      </c>
      <c r="C54" s="18"/>
      <c r="D54" s="56" t="str">
        <f>IFERROR(VLOOKUP($A54,'Emissions - TEU-1B'!$A$6:$H$58,5,0), " ")</f>
        <v xml:space="preserve"> </v>
      </c>
      <c r="E54" s="56" t="str">
        <f>IFERROR(VLOOKUP($A54,'Emissions - TEU-1B'!$A$6:$H$58,8,0), " ")</f>
        <v xml:space="preserve"> </v>
      </c>
      <c r="F54" s="18"/>
      <c r="G54" s="175" t="str">
        <f>IFERROR(Summary!$Y$5*D54/F54," ")</f>
        <v xml:space="preserve"> </v>
      </c>
      <c r="H54" s="5">
        <v>90</v>
      </c>
      <c r="I54" s="175" t="str">
        <f>IFERROR(Summary!$Y$5*D54/H54," ")</f>
        <v xml:space="preserve"> </v>
      </c>
      <c r="J54" s="18"/>
      <c r="K54" s="175" t="str">
        <f>IFERROR(Summary!$AA$5*D54/J54," ")</f>
        <v xml:space="preserve"> </v>
      </c>
      <c r="L54" s="5">
        <v>400</v>
      </c>
      <c r="M54" s="175" t="str">
        <f>IFERROR(Summary!$AA$5*D54/L54," ")</f>
        <v xml:space="preserve"> </v>
      </c>
      <c r="N54" s="18"/>
      <c r="O54" s="175" t="str">
        <f>IFERROR(Summary!$AC$5*D54/N54," ")</f>
        <v xml:space="preserve"> </v>
      </c>
      <c r="P54" s="5">
        <v>400</v>
      </c>
      <c r="Q54" s="175" t="str">
        <f>IFERROR(Summary!$AC$5*D54/P54," ")</f>
        <v xml:space="preserve"> </v>
      </c>
      <c r="R54" s="23">
        <v>1000</v>
      </c>
      <c r="S54" s="175" t="str">
        <f>IFERROR(Summary!$AE$5*E54/R54," ")</f>
        <v xml:space="preserve"> </v>
      </c>
    </row>
    <row r="55" spans="1:19" ht="29.25" customHeight="1" x14ac:dyDescent="0.25">
      <c r="A55" s="2" t="s">
        <v>112</v>
      </c>
      <c r="B55" s="1" t="s">
        <v>113</v>
      </c>
      <c r="C55" s="18"/>
      <c r="D55" s="56" t="str">
        <f>IFERROR(VLOOKUP($A55,'Emissions - TEU-1B'!$A$6:$H$58,5,0), " ")</f>
        <v xml:space="preserve"> </v>
      </c>
      <c r="E55" s="56" t="str">
        <f>IFERROR(VLOOKUP($A55,'Emissions - TEU-1B'!$A$6:$H$58,8,0), " ")</f>
        <v xml:space="preserve"> </v>
      </c>
      <c r="F55" s="9">
        <v>0.22</v>
      </c>
      <c r="G55" s="175" t="str">
        <f>IFERROR(Summary!$Y$5*D55/F55," ")</f>
        <v xml:space="preserve"> </v>
      </c>
      <c r="H55" s="18"/>
      <c r="I55" s="175" t="str">
        <f>IFERROR(Summary!$Y$5*D55/H55," ")</f>
        <v xml:space="preserve"> </v>
      </c>
      <c r="J55" s="7">
        <v>5.7</v>
      </c>
      <c r="K55" s="175" t="str">
        <f>IFERROR(Summary!$AA$5*D55/J55," ")</f>
        <v xml:space="preserve"> </v>
      </c>
      <c r="L55" s="18"/>
      <c r="M55" s="175" t="str">
        <f>IFERROR(Summary!$AA$5*D55/L55," ")</f>
        <v xml:space="preserve"> </v>
      </c>
      <c r="N55" s="7">
        <v>2.6</v>
      </c>
      <c r="O55" s="175" t="str">
        <f>IFERROR(Summary!$AC$5*D55/N55," ")</f>
        <v xml:space="preserve"> </v>
      </c>
      <c r="P55" s="18"/>
      <c r="Q55" s="175" t="str">
        <f>IFERROR(Summary!$AC$5*D55/P55," ")</f>
        <v xml:space="preserve"> </v>
      </c>
      <c r="R55" s="22"/>
      <c r="S55" s="175" t="str">
        <f>IFERROR(Summary!$AE$5*E55/R55," ")</f>
        <v xml:space="preserve"> </v>
      </c>
    </row>
    <row r="56" spans="1:19" ht="16.8" customHeight="1" x14ac:dyDescent="0.25">
      <c r="A56" s="12">
        <v>64438</v>
      </c>
      <c r="B56" s="2" t="s">
        <v>114</v>
      </c>
      <c r="C56" s="18"/>
      <c r="D56" s="56" t="str">
        <f>IFERROR(VLOOKUP($A56,'Emissions - TEU-1B'!$A$6:$H$58,5,0), " ")</f>
        <v xml:space="preserve"> </v>
      </c>
      <c r="E56" s="56" t="str">
        <f>IFERROR(VLOOKUP($A56,'Emissions - TEU-1B'!$A$6:$H$58,8,0), " ")</f>
        <v xml:space="preserve"> </v>
      </c>
      <c r="F56" s="18"/>
      <c r="G56" s="175" t="str">
        <f>IFERROR(Summary!$Y$5*D56/F56," ")</f>
        <v xml:space="preserve"> </v>
      </c>
      <c r="H56" s="9">
        <v>0.4</v>
      </c>
      <c r="I56" s="175" t="str">
        <f>IFERROR(Summary!$Y$5*D56/H56," ")</f>
        <v xml:space="preserve"> </v>
      </c>
      <c r="J56" s="18"/>
      <c r="K56" s="175" t="str">
        <f>IFERROR(Summary!$AA$5*D56/J56," ")</f>
        <v xml:space="preserve"> </v>
      </c>
      <c r="L56" s="7">
        <v>1.8</v>
      </c>
      <c r="M56" s="175" t="str">
        <f>IFERROR(Summary!$AA$5*D56/L56," ")</f>
        <v xml:space="preserve"> </v>
      </c>
      <c r="N56" s="18"/>
      <c r="O56" s="175" t="str">
        <f>IFERROR(Summary!$AC$5*D56/N56," ")</f>
        <v xml:space="preserve"> </v>
      </c>
      <c r="P56" s="7">
        <v>1.8</v>
      </c>
      <c r="Q56" s="175" t="str">
        <f>IFERROR(Summary!$AC$5*D56/P56," ")</f>
        <v xml:space="preserve"> </v>
      </c>
      <c r="R56" s="21">
        <v>29</v>
      </c>
      <c r="S56" s="175" t="str">
        <f>IFERROR(Summary!$AE$5*E56/R56," ")</f>
        <v xml:space="preserve"> </v>
      </c>
    </row>
    <row r="57" spans="1:19" ht="16.95" customHeight="1" x14ac:dyDescent="0.25">
      <c r="A57" s="2" t="s">
        <v>115</v>
      </c>
      <c r="B57" s="2" t="s">
        <v>116</v>
      </c>
      <c r="C57" s="18"/>
      <c r="D57" s="56" t="str">
        <f>IFERROR(VLOOKUP($A57,'Emissions - TEU-1B'!$A$6:$H$58,5,0), " ")</f>
        <v xml:space="preserve"> </v>
      </c>
      <c r="E57" s="56" t="str">
        <f>IFERROR(VLOOKUP($A57,'Emissions - TEU-1B'!$A$6:$H$58,8,0), " ")</f>
        <v xml:space="preserve"> </v>
      </c>
      <c r="F57" s="3">
        <v>3.3E-3</v>
      </c>
      <c r="G57" s="175" t="str">
        <f>IFERROR(Summary!$Y$5*D57/F57," ")</f>
        <v xml:space="preserve"> </v>
      </c>
      <c r="H57" s="5">
        <v>20</v>
      </c>
      <c r="I57" s="175" t="str">
        <f>IFERROR(Summary!$Y$5*D57/H57," ")</f>
        <v xml:space="preserve"> </v>
      </c>
      <c r="J57" s="4">
        <v>8.6999999999999994E-2</v>
      </c>
      <c r="K57" s="175" t="str">
        <f>IFERROR(Summary!$AA$5*D57/J57," ")</f>
        <v xml:space="preserve"> </v>
      </c>
      <c r="L57" s="5">
        <v>88</v>
      </c>
      <c r="M57" s="175" t="str">
        <f>IFERROR(Summary!$AA$5*D57/L57," ")</f>
        <v xml:space="preserve"> </v>
      </c>
      <c r="N57" s="4">
        <v>0.04</v>
      </c>
      <c r="O57" s="175" t="str">
        <f>IFERROR(Summary!$AC$5*D57/N57," ")</f>
        <v xml:space="preserve"> </v>
      </c>
      <c r="P57" s="5">
        <v>88</v>
      </c>
      <c r="Q57" s="175" t="str">
        <f>IFERROR(Summary!$AC$5*D57/P57," ")</f>
        <v xml:space="preserve"> </v>
      </c>
      <c r="R57" s="22"/>
      <c r="S57" s="175" t="str">
        <f>IFERROR(Summary!$AE$5*E57/R57," ")</f>
        <v xml:space="preserve"> </v>
      </c>
    </row>
    <row r="58" spans="1:19" ht="16.8" customHeight="1" x14ac:dyDescent="0.25">
      <c r="A58" s="2" t="s">
        <v>117</v>
      </c>
      <c r="B58" s="1" t="s">
        <v>118</v>
      </c>
      <c r="C58" s="18"/>
      <c r="D58" s="56" t="str">
        <f>IFERROR(VLOOKUP($A58,'Emissions - TEU-1B'!$A$6:$H$58,5,0), " ")</f>
        <v xml:space="preserve"> </v>
      </c>
      <c r="E58" s="56" t="str">
        <f>IFERROR(VLOOKUP($A58,'Emissions - TEU-1B'!$A$6:$H$58,8,0), " ")</f>
        <v xml:space="preserve"> </v>
      </c>
      <c r="F58" s="4">
        <v>1.2999999999999999E-2</v>
      </c>
      <c r="G58" s="175" t="str">
        <f>IFERROR(Summary!$Y$5*D58/F58," ")</f>
        <v xml:space="preserve"> </v>
      </c>
      <c r="H58" s="18"/>
      <c r="I58" s="175" t="str">
        <f>IFERROR(Summary!$Y$5*D58/H58," ")</f>
        <v xml:space="preserve"> </v>
      </c>
      <c r="J58" s="9">
        <v>0.34</v>
      </c>
      <c r="K58" s="175" t="str">
        <f>IFERROR(Summary!$AA$5*D58/J58," ")</f>
        <v xml:space="preserve"> </v>
      </c>
      <c r="L58" s="18"/>
      <c r="M58" s="175" t="str">
        <f>IFERROR(Summary!$AA$5*D58/L58," ")</f>
        <v xml:space="preserve"> </v>
      </c>
      <c r="N58" s="9">
        <v>0.16</v>
      </c>
      <c r="O58" s="175" t="str">
        <f>IFERROR(Summary!$AC$5*D58/N58," ")</f>
        <v xml:space="preserve"> </v>
      </c>
      <c r="P58" s="18"/>
      <c r="Q58" s="175" t="str">
        <f>IFERROR(Summary!$AC$5*D58/P58," ")</f>
        <v xml:space="preserve"> </v>
      </c>
      <c r="R58" s="22"/>
      <c r="S58" s="175" t="str">
        <f>IFERROR(Summary!$AE$5*E58/R58," ")</f>
        <v xml:space="preserve"> </v>
      </c>
    </row>
    <row r="59" spans="1:19" ht="29.25" customHeight="1" x14ac:dyDescent="0.25">
      <c r="A59" s="2" t="s">
        <v>119</v>
      </c>
      <c r="B59" s="2" t="s">
        <v>120</v>
      </c>
      <c r="C59" s="6" t="s">
        <v>121</v>
      </c>
      <c r="D59" s="56" t="str">
        <f>IFERROR(VLOOKUP($A59,'Emissions - TEU-1B'!$A$6:$H$58,5,0), " ")</f>
        <v xml:space="preserve"> </v>
      </c>
      <c r="E59" s="56" t="str">
        <f>IFERROR(VLOOKUP($A59,'Emissions - TEU-1B'!$A$6:$H$58,8,0), " ")</f>
        <v xml:space="preserve"> </v>
      </c>
      <c r="F59" s="10">
        <v>3.1000000000000001E-5</v>
      </c>
      <c r="G59" s="175" t="str">
        <f>IFERROR(Summary!$Y$5*D59/F59," ")</f>
        <v xml:space="preserve"> </v>
      </c>
      <c r="H59" s="4">
        <v>8.3000000000000004E-2</v>
      </c>
      <c r="I59" s="175" t="str">
        <f>IFERROR(Summary!$Y$5*D59/H59," ")</f>
        <v xml:space="preserve"> </v>
      </c>
      <c r="J59" s="11">
        <v>5.1999999999999995E-4</v>
      </c>
      <c r="K59" s="175" t="str">
        <f>IFERROR(Summary!$AA$5*D59/J59," ")</f>
        <v xml:space="preserve"> </v>
      </c>
      <c r="L59" s="9">
        <v>0.88</v>
      </c>
      <c r="M59" s="175" t="str">
        <f>IFERROR(Summary!$AA$5*D59/L59," ")</f>
        <v xml:space="preserve"> </v>
      </c>
      <c r="N59" s="3">
        <v>1E-3</v>
      </c>
      <c r="O59" s="175" t="str">
        <f>IFERROR(Summary!$AC$5*D59/N59," ")</f>
        <v xml:space="preserve"> </v>
      </c>
      <c r="P59" s="9">
        <v>0.88</v>
      </c>
      <c r="Q59" s="175" t="str">
        <f>IFERROR(Summary!$AC$5*D59/P59," ")</f>
        <v xml:space="preserve"> </v>
      </c>
      <c r="R59" s="25">
        <v>0.3</v>
      </c>
      <c r="S59" s="175" t="str">
        <f>IFERROR(Summary!$AE$5*E59/R59," ")</f>
        <v xml:space="preserve"> </v>
      </c>
    </row>
    <row r="60" spans="1:19" ht="29.25" customHeight="1" x14ac:dyDescent="0.25">
      <c r="A60" s="2" t="s">
        <v>119</v>
      </c>
      <c r="B60" s="2" t="s">
        <v>122</v>
      </c>
      <c r="C60" s="6" t="s">
        <v>121</v>
      </c>
      <c r="D60" s="56" t="str">
        <f>IFERROR(VLOOKUP($A60,'Emissions - TEU-1B'!$A$6:$H$58,5,0), " ")</f>
        <v xml:space="preserve"> </v>
      </c>
      <c r="E60" s="56" t="str">
        <f>IFERROR(VLOOKUP($A60,'Emissions - TEU-1B'!$A$6:$H$58,8,0), " ")</f>
        <v xml:space="preserve"> </v>
      </c>
      <c r="F60" s="10">
        <v>3.1000000000000001E-5</v>
      </c>
      <c r="G60" s="175" t="str">
        <f>IFERROR(Summary!$Y$5*D60/F60," ")</f>
        <v xml:space="preserve"> </v>
      </c>
      <c r="H60" s="3">
        <v>2.0999999999999999E-3</v>
      </c>
      <c r="I60" s="175" t="str">
        <f>IFERROR(Summary!$Y$5*D60/H60," ")</f>
        <v xml:space="preserve"> </v>
      </c>
      <c r="J60" s="11">
        <v>5.1999999999999995E-4</v>
      </c>
      <c r="K60" s="175" t="str">
        <f>IFERROR(Summary!$AA$5*D60/J60," ")</f>
        <v xml:space="preserve"> </v>
      </c>
      <c r="L60" s="4">
        <v>2.1999999999999999E-2</v>
      </c>
      <c r="M60" s="175" t="str">
        <f>IFERROR(Summary!$AA$5*D60/L60," ")</f>
        <v xml:space="preserve"> </v>
      </c>
      <c r="N60" s="3">
        <v>1E-3</v>
      </c>
      <c r="O60" s="175" t="str">
        <f>IFERROR(Summary!$AC$5*D60/N60," ")</f>
        <v xml:space="preserve"> </v>
      </c>
      <c r="P60" s="4">
        <v>2.1999999999999999E-2</v>
      </c>
      <c r="Q60" s="175" t="str">
        <f>IFERROR(Summary!$AC$5*D60/P60," ")</f>
        <v xml:space="preserve"> </v>
      </c>
      <c r="R60" s="27">
        <v>5.0000000000000001E-3</v>
      </c>
      <c r="S60" s="175" t="str">
        <f>IFERROR(Summary!$AE$5*E60/R60," ")</f>
        <v xml:space="preserve"> </v>
      </c>
    </row>
    <row r="61" spans="1:19" ht="16.95" customHeight="1" x14ac:dyDescent="0.25">
      <c r="A61" s="2" t="s">
        <v>123</v>
      </c>
      <c r="B61" s="2" t="s">
        <v>124</v>
      </c>
      <c r="C61" s="6" t="s">
        <v>33</v>
      </c>
      <c r="D61" s="56" t="str">
        <f>IFERROR(VLOOKUP($A61,'Emissions - TEU-1B'!$A$6:$H$58,5,0), " ")</f>
        <v xml:space="preserve"> </v>
      </c>
      <c r="E61" s="56" t="str">
        <f>IFERROR(VLOOKUP($A61,'Emissions - TEU-1B'!$A$6:$H$58,8,0), " ")</f>
        <v xml:space="preserve"> </v>
      </c>
      <c r="F61" s="18"/>
      <c r="G61" s="175" t="str">
        <f>IFERROR(Summary!$Y$5*D61/F61," ")</f>
        <v xml:space="preserve"> </v>
      </c>
      <c r="H61" s="9">
        <v>0.1</v>
      </c>
      <c r="I61" s="175" t="str">
        <f>IFERROR(Summary!$Y$5*D61/H61," ")</f>
        <v xml:space="preserve"> </v>
      </c>
      <c r="J61" s="18"/>
      <c r="K61" s="175" t="str">
        <f>IFERROR(Summary!$AA$5*D61/J61," ")</f>
        <v xml:space="preserve"> </v>
      </c>
      <c r="L61" s="9">
        <v>0.44</v>
      </c>
      <c r="M61" s="175" t="str">
        <f>IFERROR(Summary!$AA$5*D61/L61," ")</f>
        <v xml:space="preserve"> </v>
      </c>
      <c r="N61" s="18"/>
      <c r="O61" s="175" t="str">
        <f>IFERROR(Summary!$AC$5*D61/N61," ")</f>
        <v xml:space="preserve"> </v>
      </c>
      <c r="P61" s="9">
        <v>0.44</v>
      </c>
      <c r="Q61" s="175" t="str">
        <f>IFERROR(Summary!$AC$5*D61/P61," ")</f>
        <v xml:space="preserve"> </v>
      </c>
      <c r="R61" s="22"/>
      <c r="S61" s="175" t="str">
        <f>IFERROR(Summary!$AE$5*E61/R61," ")</f>
        <v xml:space="preserve"> </v>
      </c>
    </row>
    <row r="62" spans="1:19" ht="16.8" customHeight="1" x14ac:dyDescent="0.25">
      <c r="A62" s="1"/>
      <c r="B62" s="2" t="s">
        <v>125</v>
      </c>
      <c r="C62" s="6" t="s">
        <v>23</v>
      </c>
      <c r="D62" s="56" t="str">
        <f>IFERROR(VLOOKUP($A62,'Emissions - TEU-1B'!$A$6:$H$58,5,0), " ")</f>
        <v xml:space="preserve"> </v>
      </c>
      <c r="E62" s="56" t="str">
        <f>IFERROR(VLOOKUP($A62,'Emissions - TEU-1B'!$A$6:$H$58,8,0), " ")</f>
        <v xml:space="preserve"> </v>
      </c>
      <c r="F62" s="11">
        <v>9.5E-4</v>
      </c>
      <c r="G62" s="175" t="str">
        <f>IFERROR(Summary!$Y$5*D62/F62," ")</f>
        <v xml:space="preserve"> </v>
      </c>
      <c r="H62" s="18"/>
      <c r="I62" s="175" t="str">
        <f>IFERROR(Summary!$Y$5*D62/H62," ")</f>
        <v xml:space="preserve"> </v>
      </c>
      <c r="J62" s="3">
        <v>0.01</v>
      </c>
      <c r="K62" s="175" t="str">
        <f>IFERROR(Summary!$AA$5*D62/J62," ")</f>
        <v xml:space="preserve"> </v>
      </c>
      <c r="L62" s="18"/>
      <c r="M62" s="175" t="str">
        <f>IFERROR(Summary!$AA$5*D62/L62," ")</f>
        <v xml:space="preserve"> </v>
      </c>
      <c r="N62" s="4">
        <v>1.9E-2</v>
      </c>
      <c r="O62" s="175" t="str">
        <f>IFERROR(Summary!$AC$5*D62/N62," ")</f>
        <v xml:space="preserve"> </v>
      </c>
      <c r="P62" s="18"/>
      <c r="Q62" s="175" t="str">
        <f>IFERROR(Summary!$AC$5*D62/P62," ")</f>
        <v xml:space="preserve"> </v>
      </c>
      <c r="R62" s="22"/>
      <c r="S62" s="175" t="str">
        <f>IFERROR(Summary!$AE$5*E62/R62," ")</f>
        <v xml:space="preserve"> </v>
      </c>
    </row>
    <row r="63" spans="1:19" ht="16.95" customHeight="1" x14ac:dyDescent="0.25">
      <c r="A63" s="2" t="s">
        <v>126</v>
      </c>
      <c r="B63" s="2" t="s">
        <v>127</v>
      </c>
      <c r="C63" s="6" t="s">
        <v>33</v>
      </c>
      <c r="D63" s="56" t="str">
        <f>IFERROR(VLOOKUP($A63,'Emissions - TEU-1B'!$A$6:$H$58,5,0), " ")</f>
        <v xml:space="preserve"> </v>
      </c>
      <c r="E63" s="56" t="str">
        <f>IFERROR(VLOOKUP($A63,'Emissions - TEU-1B'!$A$6:$H$58,8,0), " ")</f>
        <v xml:space="preserve"> </v>
      </c>
      <c r="F63" s="18"/>
      <c r="G63" s="175" t="str">
        <f>IFERROR(Summary!$Y$5*D63/F63," ")</f>
        <v xml:space="preserve"> </v>
      </c>
      <c r="H63" s="18"/>
      <c r="I63" s="175" t="str">
        <f>IFERROR(Summary!$Y$5*D63/H63," ")</f>
        <v xml:space="preserve"> </v>
      </c>
      <c r="J63" s="18"/>
      <c r="K63" s="175" t="str">
        <f>IFERROR(Summary!$AA$5*D63/J63," ")</f>
        <v xml:space="preserve"> </v>
      </c>
      <c r="L63" s="18"/>
      <c r="M63" s="175" t="str">
        <f>IFERROR(Summary!$AA$5*D63/L63," ")</f>
        <v xml:space="preserve"> </v>
      </c>
      <c r="N63" s="18"/>
      <c r="O63" s="175" t="str">
        <f>IFERROR(Summary!$AC$5*D63/N63," ")</f>
        <v xml:space="preserve"> </v>
      </c>
      <c r="P63" s="18"/>
      <c r="Q63" s="175" t="str">
        <f>IFERROR(Summary!$AC$5*D63/P63," ")</f>
        <v xml:space="preserve"> </v>
      </c>
      <c r="R63" s="21">
        <v>100</v>
      </c>
      <c r="S63" s="175" t="str">
        <f>IFERROR(Summary!$AE$5*E63/R63," ")</f>
        <v xml:space="preserve"> </v>
      </c>
    </row>
    <row r="64" spans="1:19" ht="16.8" customHeight="1" x14ac:dyDescent="0.25">
      <c r="A64" s="2" t="s">
        <v>128</v>
      </c>
      <c r="B64" s="1" t="s">
        <v>129</v>
      </c>
      <c r="C64" s="18"/>
      <c r="D64" s="56" t="str">
        <f>IFERROR(VLOOKUP($A64,'Emissions - TEU-1B'!$A$6:$H$58,5,0), " ")</f>
        <v xml:space="preserve"> </v>
      </c>
      <c r="E64" s="56" t="str">
        <f>IFERROR(VLOOKUP($A64,'Emissions - TEU-1B'!$A$6:$H$58,8,0), " ")</f>
        <v xml:space="preserve"> </v>
      </c>
      <c r="F64" s="4">
        <v>2.3E-2</v>
      </c>
      <c r="G64" s="175" t="str">
        <f>IFERROR(Summary!$Y$5*D64/F64," ")</f>
        <v xml:space="preserve"> </v>
      </c>
      <c r="H64" s="18"/>
      <c r="I64" s="175" t="str">
        <f>IFERROR(Summary!$Y$5*D64/H64," ")</f>
        <v xml:space="preserve"> </v>
      </c>
      <c r="J64" s="9">
        <v>0.6</v>
      </c>
      <c r="K64" s="175" t="str">
        <f>IFERROR(Summary!$AA$5*D64/J64," ")</f>
        <v xml:space="preserve"> </v>
      </c>
      <c r="L64" s="18"/>
      <c r="M64" s="175" t="str">
        <f>IFERROR(Summary!$AA$5*D64/L64," ")</f>
        <v xml:space="preserve"> </v>
      </c>
      <c r="N64" s="9">
        <v>0.28000000000000003</v>
      </c>
      <c r="O64" s="175" t="str">
        <f>IFERROR(Summary!$AC$5*D64/N64," ")</f>
        <v xml:space="preserve"> </v>
      </c>
      <c r="P64" s="18"/>
      <c r="Q64" s="175" t="str">
        <f>IFERROR(Summary!$AC$5*D64/P64," ")</f>
        <v xml:space="preserve"> </v>
      </c>
      <c r="R64" s="22"/>
      <c r="S64" s="175" t="str">
        <f>IFERROR(Summary!$AE$5*E64/R64," ")</f>
        <v xml:space="preserve"> </v>
      </c>
    </row>
    <row r="65" spans="1:19" ht="42" customHeight="1" x14ac:dyDescent="0.25">
      <c r="A65" s="2" t="s">
        <v>130</v>
      </c>
      <c r="B65" s="1" t="s">
        <v>131</v>
      </c>
      <c r="C65" s="18"/>
      <c r="D65" s="56" t="str">
        <f>IFERROR(VLOOKUP($A65,'Emissions - TEU-1B'!$A$6:$H$58,5,0), " ")</f>
        <v xml:space="preserve"> </v>
      </c>
      <c r="E65" s="56" t="str">
        <f>IFERROR(VLOOKUP($A65,'Emissions - TEU-1B'!$A$6:$H$58,8,0), " ")</f>
        <v xml:space="preserve"> </v>
      </c>
      <c r="F65" s="18"/>
      <c r="G65" s="175" t="str">
        <f>IFERROR(Summary!$Y$5*D65/F65," ")</f>
        <v xml:space="preserve"> </v>
      </c>
      <c r="H65" s="5">
        <v>600</v>
      </c>
      <c r="I65" s="175" t="str">
        <f>IFERROR(Summary!$Y$5*D65/H65," ")</f>
        <v xml:space="preserve"> </v>
      </c>
      <c r="J65" s="18"/>
      <c r="K65" s="175" t="str">
        <f>IFERROR(Summary!$AA$5*D65/J65," ")</f>
        <v xml:space="preserve"> </v>
      </c>
      <c r="L65" s="8">
        <v>2600</v>
      </c>
      <c r="M65" s="175" t="str">
        <f>IFERROR(Summary!$AA$5*D65/L65," ")</f>
        <v xml:space="preserve"> </v>
      </c>
      <c r="N65" s="18"/>
      <c r="O65" s="175" t="str">
        <f>IFERROR(Summary!$AC$5*D65/N65," ")</f>
        <v xml:space="preserve"> </v>
      </c>
      <c r="P65" s="8">
        <v>2600</v>
      </c>
      <c r="Q65" s="175" t="str">
        <f>IFERROR(Summary!$AC$5*D65/P65," ")</f>
        <v xml:space="preserve"> </v>
      </c>
      <c r="R65" s="22"/>
      <c r="S65" s="175" t="str">
        <f>IFERROR(Summary!$AE$5*E65/R65," ")</f>
        <v xml:space="preserve"> </v>
      </c>
    </row>
    <row r="66" spans="1:19" ht="16.8" customHeight="1" x14ac:dyDescent="0.25">
      <c r="A66" s="2" t="s">
        <v>132</v>
      </c>
      <c r="B66" s="2" t="s">
        <v>133</v>
      </c>
      <c r="C66" s="18"/>
      <c r="D66" s="56" t="str">
        <f>IFERROR(VLOOKUP($A66,'Emissions - TEU-1B'!$A$6:$H$58,5,0), " ")</f>
        <v xml:space="preserve"> </v>
      </c>
      <c r="E66" s="56" t="str">
        <f>IFERROR(VLOOKUP($A66,'Emissions - TEU-1B'!$A$6:$H$58,8,0), " ")</f>
        <v xml:space="preserve"> </v>
      </c>
      <c r="F66" s="4">
        <v>1.6E-2</v>
      </c>
      <c r="G66" s="175" t="str">
        <f>IFERROR(Summary!$Y$5*D66/F66," ")</f>
        <v xml:space="preserve"> </v>
      </c>
      <c r="H66" s="18"/>
      <c r="I66" s="175" t="str">
        <f>IFERROR(Summary!$Y$5*D66/H66," ")</f>
        <v xml:space="preserve"> </v>
      </c>
      <c r="J66" s="9">
        <v>0.41</v>
      </c>
      <c r="K66" s="175" t="str">
        <f>IFERROR(Summary!$AA$5*D66/J66," ")</f>
        <v xml:space="preserve"> </v>
      </c>
      <c r="L66" s="18"/>
      <c r="M66" s="175" t="str">
        <f>IFERROR(Summary!$AA$5*D66/L66," ")</f>
        <v xml:space="preserve"> </v>
      </c>
      <c r="N66" s="9">
        <v>0.19</v>
      </c>
      <c r="O66" s="175" t="str">
        <f>IFERROR(Summary!$AC$5*D66/N66," ")</f>
        <v xml:space="preserve"> </v>
      </c>
      <c r="P66" s="18"/>
      <c r="Q66" s="175" t="str">
        <f>IFERROR(Summary!$AC$5*D66/P66," ")</f>
        <v xml:space="preserve"> </v>
      </c>
      <c r="R66" s="22"/>
      <c r="S66" s="175" t="str">
        <f>IFERROR(Summary!$AE$5*E66/R66," ")</f>
        <v xml:space="preserve"> </v>
      </c>
    </row>
    <row r="67" spans="1:19" ht="16.95" customHeight="1" x14ac:dyDescent="0.25">
      <c r="A67" s="2" t="s">
        <v>134</v>
      </c>
      <c r="B67" s="2" t="s">
        <v>135</v>
      </c>
      <c r="C67" s="18"/>
      <c r="D67" s="56" t="str">
        <f>IFERROR(VLOOKUP($A67,'Emissions - TEU-1B'!$A$6:$H$58,5,0), " ")</f>
        <v xml:space="preserve"> </v>
      </c>
      <c r="E67" s="56" t="str">
        <f>IFERROR(VLOOKUP($A67,'Emissions - TEU-1B'!$A$6:$H$58,8,0), " ")</f>
        <v xml:space="preserve"> </v>
      </c>
      <c r="F67" s="18"/>
      <c r="G67" s="175" t="str">
        <f>IFERROR(Summary!$Y$5*D67/F67," ")</f>
        <v xml:space="preserve"> </v>
      </c>
      <c r="H67" s="9">
        <v>0.8</v>
      </c>
      <c r="I67" s="175" t="str">
        <f>IFERROR(Summary!$Y$5*D67/H67," ")</f>
        <v xml:space="preserve"> </v>
      </c>
      <c r="J67" s="18"/>
      <c r="K67" s="175" t="str">
        <f>IFERROR(Summary!$AA$5*D67/J67," ")</f>
        <v xml:space="preserve"> </v>
      </c>
      <c r="L67" s="7">
        <v>3.5</v>
      </c>
      <c r="M67" s="175" t="str">
        <f>IFERROR(Summary!$AA$5*D67/L67," ")</f>
        <v xml:space="preserve"> </v>
      </c>
      <c r="N67" s="18"/>
      <c r="O67" s="175" t="str">
        <f>IFERROR(Summary!$AC$5*D67/N67," ")</f>
        <v xml:space="preserve"> </v>
      </c>
      <c r="P67" s="7">
        <v>3.5</v>
      </c>
      <c r="Q67" s="175" t="str">
        <f>IFERROR(Summary!$AC$5*D67/P67," ")</f>
        <v xml:space="preserve"> </v>
      </c>
      <c r="R67" s="21">
        <v>340</v>
      </c>
      <c r="S67" s="175" t="str">
        <f>IFERROR(Summary!$AE$5*E67/R67," ")</f>
        <v xml:space="preserve"> </v>
      </c>
    </row>
    <row r="68" spans="1:19" ht="16.8" customHeight="1" x14ac:dyDescent="0.25">
      <c r="A68" s="2" t="s">
        <v>136</v>
      </c>
      <c r="B68" s="2" t="s">
        <v>137</v>
      </c>
      <c r="C68" s="18"/>
      <c r="D68" s="56" t="str">
        <f>IFERROR(VLOOKUP($A68,'Emissions - TEU-1B'!$A$6:$H$58,5,0), " ")</f>
        <v xml:space="preserve"> </v>
      </c>
      <c r="E68" s="56" t="str">
        <f>IFERROR(VLOOKUP($A68,'Emissions - TEU-1B'!$A$6:$H$58,8,0), " ")</f>
        <v xml:space="preserve"> </v>
      </c>
      <c r="F68" s="18"/>
      <c r="G68" s="175" t="str">
        <f>IFERROR(Summary!$Y$5*D68/F68," ")</f>
        <v xml:space="preserve"> </v>
      </c>
      <c r="H68" s="8">
        <v>6000</v>
      </c>
      <c r="I68" s="175" t="str">
        <f>IFERROR(Summary!$Y$5*D68/H68," ")</f>
        <v xml:space="preserve"> </v>
      </c>
      <c r="J68" s="18"/>
      <c r="K68" s="175" t="str">
        <f>IFERROR(Summary!$AA$5*D68/J68," ")</f>
        <v xml:space="preserve"> </v>
      </c>
      <c r="L68" s="8">
        <v>26000</v>
      </c>
      <c r="M68" s="175" t="str">
        <f>IFERROR(Summary!$AA$5*D68/L68," ")</f>
        <v xml:space="preserve"> </v>
      </c>
      <c r="N68" s="18"/>
      <c r="O68" s="175" t="str">
        <f>IFERROR(Summary!$AC$5*D68/N68," ")</f>
        <v xml:space="preserve"> </v>
      </c>
      <c r="P68" s="8">
        <v>26000</v>
      </c>
      <c r="Q68" s="175" t="str">
        <f>IFERROR(Summary!$AC$5*D68/P68," ")</f>
        <v xml:space="preserve"> </v>
      </c>
      <c r="R68" s="22"/>
      <c r="S68" s="175" t="str">
        <f>IFERROR(Summary!$AE$5*E68/R68," ")</f>
        <v xml:space="preserve"> </v>
      </c>
    </row>
    <row r="69" spans="1:19" ht="16.95" customHeight="1" x14ac:dyDescent="0.25">
      <c r="A69" s="2" t="s">
        <v>138</v>
      </c>
      <c r="B69" s="2" t="s">
        <v>139</v>
      </c>
      <c r="C69" s="6" t="s">
        <v>140</v>
      </c>
      <c r="D69" s="56" t="str">
        <f>IFERROR(VLOOKUP($A69,'Emissions - TEU-1B'!$A$6:$H$58,5,0), " ")</f>
        <v xml:space="preserve"> </v>
      </c>
      <c r="E69" s="56" t="str">
        <f>IFERROR(VLOOKUP($A69,'Emissions - TEU-1B'!$A$6:$H$58,8,0), " ")</f>
        <v xml:space="preserve"> </v>
      </c>
      <c r="F69" s="4">
        <v>0.01</v>
      </c>
      <c r="G69" s="175" t="str">
        <f>IFERROR(Summary!$Y$5*D69/F69," ")</f>
        <v xml:space="preserve"> </v>
      </c>
      <c r="H69" s="18"/>
      <c r="I69" s="175" t="str">
        <f>IFERROR(Summary!$Y$5*D69/H69," ")</f>
        <v xml:space="preserve"> </v>
      </c>
      <c r="J69" s="9">
        <v>0.27</v>
      </c>
      <c r="K69" s="175" t="str">
        <f>IFERROR(Summary!$AA$5*D69/J69," ")</f>
        <v xml:space="preserve"> </v>
      </c>
      <c r="L69" s="18"/>
      <c r="M69" s="175" t="str">
        <f>IFERROR(Summary!$AA$5*D69/L69," ")</f>
        <v xml:space="preserve"> </v>
      </c>
      <c r="N69" s="9">
        <v>0.12</v>
      </c>
      <c r="O69" s="175" t="str">
        <f>IFERROR(Summary!$AC$5*D69/N69," ")</f>
        <v xml:space="preserve"> </v>
      </c>
      <c r="P69" s="18"/>
      <c r="Q69" s="175" t="str">
        <f>IFERROR(Summary!$AC$5*D69/P69," ")</f>
        <v xml:space="preserve"> </v>
      </c>
      <c r="R69" s="22"/>
      <c r="S69" s="175" t="str">
        <f>IFERROR(Summary!$AE$5*E69/R69," ")</f>
        <v xml:space="preserve"> </v>
      </c>
    </row>
    <row r="70" spans="1:19" ht="16.8" customHeight="1" x14ac:dyDescent="0.25">
      <c r="A70" s="2" t="s">
        <v>141</v>
      </c>
      <c r="B70" s="2" t="s">
        <v>142</v>
      </c>
      <c r="C70" s="18"/>
      <c r="D70" s="56" t="str">
        <f>IFERROR(VLOOKUP($A70,'Emissions - TEU-1B'!$A$6:$H$58,5,0), " ")</f>
        <v xml:space="preserve"> </v>
      </c>
      <c r="E70" s="56" t="str">
        <f>IFERROR(VLOOKUP($A70,'Emissions - TEU-1B'!$A$6:$H$58,8,0), " ")</f>
        <v xml:space="preserve"> </v>
      </c>
      <c r="F70" s="9">
        <v>0.15</v>
      </c>
      <c r="G70" s="175" t="str">
        <f>IFERROR(Summary!$Y$5*D70/F70," ")</f>
        <v xml:space="preserve"> </v>
      </c>
      <c r="H70" s="18"/>
      <c r="I70" s="175" t="str">
        <f>IFERROR(Summary!$Y$5*D70/H70," ")</f>
        <v xml:space="preserve"> </v>
      </c>
      <c r="J70" s="7">
        <v>3.9</v>
      </c>
      <c r="K70" s="175" t="str">
        <f>IFERROR(Summary!$AA$5*D70/J70," ")</f>
        <v xml:space="preserve"> </v>
      </c>
      <c r="L70" s="18"/>
      <c r="M70" s="175" t="str">
        <f>IFERROR(Summary!$AA$5*D70/L70," ")</f>
        <v xml:space="preserve"> </v>
      </c>
      <c r="N70" s="7">
        <v>1.8</v>
      </c>
      <c r="O70" s="175" t="str">
        <f>IFERROR(Summary!$AC$5*D70/N70," ")</f>
        <v xml:space="preserve"> </v>
      </c>
      <c r="P70" s="18"/>
      <c r="Q70" s="175" t="str">
        <f>IFERROR(Summary!$AC$5*D70/P70," ")</f>
        <v xml:space="preserve"> </v>
      </c>
      <c r="R70" s="22"/>
      <c r="S70" s="175" t="str">
        <f>IFERROR(Summary!$AE$5*E70/R70," ")</f>
        <v xml:space="preserve"> </v>
      </c>
    </row>
    <row r="71" spans="1:19" ht="29.25" customHeight="1" x14ac:dyDescent="0.25">
      <c r="A71" s="2" t="s">
        <v>143</v>
      </c>
      <c r="B71" s="2" t="s">
        <v>144</v>
      </c>
      <c r="C71" s="18"/>
      <c r="D71" s="56" t="str">
        <f>IFERROR(VLOOKUP($A71,'Emissions - TEU-1B'!$A$6:$H$58,5,0), " ")</f>
        <v xml:space="preserve"> </v>
      </c>
      <c r="E71" s="56" t="str">
        <f>IFERROR(VLOOKUP($A71,'Emissions - TEU-1B'!$A$6:$H$58,8,0), " ")</f>
        <v xml:space="preserve"> </v>
      </c>
      <c r="F71" s="11">
        <v>9.1E-4</v>
      </c>
      <c r="G71" s="175" t="str">
        <f>IFERROR(Summary!$Y$5*D71/F71," ")</f>
        <v xml:space="preserve"> </v>
      </c>
      <c r="H71" s="18"/>
      <c r="I71" s="175" t="str">
        <f>IFERROR(Summary!$Y$5*D71/H71," ")</f>
        <v xml:space="preserve"> </v>
      </c>
      <c r="J71" s="4">
        <v>2.4E-2</v>
      </c>
      <c r="K71" s="175" t="str">
        <f>IFERROR(Summary!$AA$5*D71/J71," ")</f>
        <v xml:space="preserve"> </v>
      </c>
      <c r="L71" s="18"/>
      <c r="M71" s="175" t="str">
        <f>IFERROR(Summary!$AA$5*D71/L71," ")</f>
        <v xml:space="preserve"> </v>
      </c>
      <c r="N71" s="4">
        <v>1.0999999999999999E-2</v>
      </c>
      <c r="O71" s="175" t="str">
        <f>IFERROR(Summary!$AC$5*D71/N71," ")</f>
        <v xml:space="preserve"> </v>
      </c>
      <c r="P71" s="18"/>
      <c r="Q71" s="175" t="str">
        <f>IFERROR(Summary!$AC$5*D71/P71," ")</f>
        <v xml:space="preserve"> </v>
      </c>
      <c r="R71" s="22"/>
      <c r="S71" s="175" t="str">
        <f>IFERROR(Summary!$AE$5*E71/R71," ")</f>
        <v xml:space="preserve"> </v>
      </c>
    </row>
    <row r="72" spans="1:19" ht="16.8" customHeight="1" x14ac:dyDescent="0.25">
      <c r="A72" s="2" t="s">
        <v>145</v>
      </c>
      <c r="B72" s="2" t="s">
        <v>146</v>
      </c>
      <c r="C72" s="18"/>
      <c r="D72" s="56" t="str">
        <f>IFERROR(VLOOKUP($A72,'Emissions - TEU-1B'!$A$6:$H$58,5,0), " ")</f>
        <v xml:space="preserve"> </v>
      </c>
      <c r="E72" s="56" t="str">
        <f>IFERROR(VLOOKUP($A72,'Emissions - TEU-1B'!$A$6:$H$58,8,0), " ")</f>
        <v xml:space="preserve"> </v>
      </c>
      <c r="F72" s="18"/>
      <c r="G72" s="175" t="str">
        <f>IFERROR(Summary!$Y$5*D72/F72," ")</f>
        <v xml:space="preserve"> </v>
      </c>
      <c r="H72" s="18"/>
      <c r="I72" s="175" t="str">
        <f>IFERROR(Summary!$Y$5*D72/H72," ")</f>
        <v xml:space="preserve"> </v>
      </c>
      <c r="J72" s="18"/>
      <c r="K72" s="175" t="str">
        <f>IFERROR(Summary!$AA$5*D72/J72," ")</f>
        <v xml:space="preserve"> </v>
      </c>
      <c r="L72" s="18"/>
      <c r="M72" s="175" t="str">
        <f>IFERROR(Summary!$AA$5*D72/L72," ")</f>
        <v xml:space="preserve"> </v>
      </c>
      <c r="N72" s="18"/>
      <c r="O72" s="175" t="str">
        <f>IFERROR(Summary!$AC$5*D72/N72," ")</f>
        <v xml:space="preserve"> </v>
      </c>
      <c r="P72" s="18"/>
      <c r="Q72" s="175" t="str">
        <f>IFERROR(Summary!$AC$5*D72/P72," ")</f>
        <v xml:space="preserve"> </v>
      </c>
      <c r="R72" s="21">
        <v>10</v>
      </c>
      <c r="S72" s="175" t="str">
        <f>IFERROR(Summary!$AE$5*E72/R72," ")</f>
        <v xml:space="preserve"> </v>
      </c>
    </row>
    <row r="73" spans="1:19" ht="29.25" customHeight="1" x14ac:dyDescent="0.25">
      <c r="A73" s="12">
        <v>71932</v>
      </c>
      <c r="B73" s="2" t="s">
        <v>147</v>
      </c>
      <c r="C73" s="6" t="s">
        <v>23</v>
      </c>
      <c r="D73" s="56" t="str">
        <f>IFERROR(VLOOKUP($A73,'Emissions - TEU-1B'!$A$6:$H$58,5,0), " ")</f>
        <v xml:space="preserve"> </v>
      </c>
      <c r="E73" s="56" t="str">
        <f>IFERROR(VLOOKUP($A73,'Emissions - TEU-1B'!$A$6:$H$58,8,0), " ")</f>
        <v xml:space="preserve"> </v>
      </c>
      <c r="F73" s="10">
        <v>9.7999999999999997E-5</v>
      </c>
      <c r="G73" s="175" t="str">
        <f>IFERROR(Summary!$Y$5*D73/F73," ")</f>
        <v xml:space="preserve"> </v>
      </c>
      <c r="H73" s="9">
        <v>0.2</v>
      </c>
      <c r="I73" s="175" t="str">
        <f>IFERROR(Summary!$Y$5*D73/H73," ")</f>
        <v xml:space="preserve"> </v>
      </c>
      <c r="J73" s="3">
        <v>1E-3</v>
      </c>
      <c r="K73" s="175" t="str">
        <f>IFERROR(Summary!$AA$5*D73/J73," ")</f>
        <v xml:space="preserve"> </v>
      </c>
      <c r="L73" s="9">
        <v>0.88</v>
      </c>
      <c r="M73" s="175" t="str">
        <f>IFERROR(Summary!$AA$5*D73/L73," ")</f>
        <v xml:space="preserve"> </v>
      </c>
      <c r="N73" s="3">
        <v>2E-3</v>
      </c>
      <c r="O73" s="175" t="str">
        <f>IFERROR(Summary!$AC$5*D73/N73," ")</f>
        <v xml:space="preserve"> </v>
      </c>
      <c r="P73" s="9">
        <v>0.88</v>
      </c>
      <c r="Q73" s="175" t="str">
        <f>IFERROR(Summary!$AC$5*D73/P73," ")</f>
        <v xml:space="preserve"> </v>
      </c>
      <c r="R73" s="24">
        <v>1.9</v>
      </c>
      <c r="S73" s="175" t="str">
        <f>IFERROR(Summary!$AE$5*E73/R73," ")</f>
        <v xml:space="preserve"> </v>
      </c>
    </row>
    <row r="74" spans="1:19" ht="29.25" customHeight="1" x14ac:dyDescent="0.25">
      <c r="A74" s="2" t="s">
        <v>148</v>
      </c>
      <c r="B74" s="1" t="s">
        <v>149</v>
      </c>
      <c r="C74" s="18"/>
      <c r="D74" s="56" t="str">
        <f>IFERROR(VLOOKUP($A74,'Emissions - TEU-1B'!$A$6:$H$58,5,0), " ")</f>
        <v xml:space="preserve"> </v>
      </c>
      <c r="E74" s="56" t="str">
        <f>IFERROR(VLOOKUP($A74,'Emissions - TEU-1B'!$A$6:$H$58,8,0), " ")</f>
        <v xml:space="preserve"> </v>
      </c>
      <c r="F74" s="4">
        <v>9.0999999999999998E-2</v>
      </c>
      <c r="G74" s="175" t="str">
        <f>IFERROR(Summary!$Y$5*D74/F74," ")</f>
        <v xml:space="preserve"> </v>
      </c>
      <c r="H74" s="5">
        <v>60</v>
      </c>
      <c r="I74" s="175" t="str">
        <f>IFERROR(Summary!$Y$5*D74/H74," ")</f>
        <v xml:space="preserve"> </v>
      </c>
      <c r="J74" s="7">
        <v>2.4</v>
      </c>
      <c r="K74" s="175" t="str">
        <f>IFERROR(Summary!$AA$5*D74/J74," ")</f>
        <v xml:space="preserve"> </v>
      </c>
      <c r="L74" s="5">
        <v>260</v>
      </c>
      <c r="M74" s="175" t="str">
        <f>IFERROR(Summary!$AA$5*D74/L74," ")</f>
        <v xml:space="preserve"> </v>
      </c>
      <c r="N74" s="7">
        <v>1.1000000000000001</v>
      </c>
      <c r="O74" s="175" t="str">
        <f>IFERROR(Summary!$AC$5*D74/N74," ")</f>
        <v xml:space="preserve"> </v>
      </c>
      <c r="P74" s="5">
        <v>260</v>
      </c>
      <c r="Q74" s="175" t="str">
        <f>IFERROR(Summary!$AC$5*D74/P74," ")</f>
        <v xml:space="preserve"> </v>
      </c>
      <c r="R74" s="23">
        <v>12000</v>
      </c>
      <c r="S74" s="175" t="str">
        <f>IFERROR(Summary!$AE$5*E74/R74," ")</f>
        <v xml:space="preserve"> </v>
      </c>
    </row>
    <row r="75" spans="1:19" ht="16.95" customHeight="1" x14ac:dyDescent="0.25">
      <c r="A75" s="2" t="s">
        <v>150</v>
      </c>
      <c r="B75" s="2" t="s">
        <v>151</v>
      </c>
      <c r="C75" s="18"/>
      <c r="D75" s="56" t="str">
        <f>IFERROR(VLOOKUP($A75,'Emissions - TEU-1B'!$A$6:$H$58,5,0), " ")</f>
        <v xml:space="preserve"> </v>
      </c>
      <c r="E75" s="56" t="str">
        <f>IFERROR(VLOOKUP($A75,'Emissions - TEU-1B'!$A$6:$H$58,8,0), " ")</f>
        <v xml:space="preserve"> </v>
      </c>
      <c r="F75" s="3">
        <v>2.8999999999999998E-3</v>
      </c>
      <c r="G75" s="175" t="str">
        <f>IFERROR(Summary!$Y$5*D75/F75," ")</f>
        <v xml:space="preserve"> </v>
      </c>
      <c r="H75" s="18"/>
      <c r="I75" s="175" t="str">
        <f>IFERROR(Summary!$Y$5*D75/H75," ")</f>
        <v xml:space="preserve"> </v>
      </c>
      <c r="J75" s="4">
        <v>7.5999999999999998E-2</v>
      </c>
      <c r="K75" s="175" t="str">
        <f>IFERROR(Summary!$AA$5*D75/J75," ")</f>
        <v xml:space="preserve"> </v>
      </c>
      <c r="L75" s="18"/>
      <c r="M75" s="175" t="str">
        <f>IFERROR(Summary!$AA$5*D75/L75," ")</f>
        <v xml:space="preserve"> </v>
      </c>
      <c r="N75" s="4">
        <v>3.5000000000000003E-2</v>
      </c>
      <c r="O75" s="175" t="str">
        <f>IFERROR(Summary!$AC$5*D75/N75," ")</f>
        <v xml:space="preserve"> </v>
      </c>
      <c r="P75" s="18"/>
      <c r="Q75" s="175" t="str">
        <f>IFERROR(Summary!$AC$5*D75/P75," ")</f>
        <v xml:space="preserve"> </v>
      </c>
      <c r="R75" s="22"/>
      <c r="S75" s="175" t="str">
        <f>IFERROR(Summary!$AE$5*E75/R75," ")</f>
        <v xml:space="preserve"> </v>
      </c>
    </row>
    <row r="76" spans="1:19" ht="29.25" customHeight="1" x14ac:dyDescent="0.25">
      <c r="A76" s="2" t="s">
        <v>152</v>
      </c>
      <c r="B76" s="2" t="s">
        <v>153</v>
      </c>
      <c r="C76" s="18"/>
      <c r="D76" s="56" t="str">
        <f>IFERROR(VLOOKUP($A76,'Emissions - TEU-1B'!$A$6:$H$58,5,0), " ")</f>
        <v xml:space="preserve"> </v>
      </c>
      <c r="E76" s="56" t="str">
        <f>IFERROR(VLOOKUP($A76,'Emissions - TEU-1B'!$A$6:$H$58,8,0), " ")</f>
        <v xml:space="preserve"> </v>
      </c>
      <c r="F76" s="9">
        <v>0.63</v>
      </c>
      <c r="G76" s="175" t="str">
        <f>IFERROR(Summary!$Y$5*D76/F76," ")</f>
        <v xml:space="preserve"> </v>
      </c>
      <c r="H76" s="18"/>
      <c r="I76" s="175" t="str">
        <f>IFERROR(Summary!$Y$5*D76/H76," ")</f>
        <v xml:space="preserve"> </v>
      </c>
      <c r="J76" s="5">
        <v>16</v>
      </c>
      <c r="K76" s="175" t="str">
        <f>IFERROR(Summary!$AA$5*D76/J76," ")</f>
        <v xml:space="preserve"> </v>
      </c>
      <c r="L76" s="18"/>
      <c r="M76" s="175" t="str">
        <f>IFERROR(Summary!$AA$5*D76/L76," ")</f>
        <v xml:space="preserve"> </v>
      </c>
      <c r="N76" s="7">
        <v>7.5</v>
      </c>
      <c r="O76" s="175" t="str">
        <f>IFERROR(Summary!$AC$5*D76/N76," ")</f>
        <v xml:space="preserve"> </v>
      </c>
      <c r="P76" s="18"/>
      <c r="Q76" s="175" t="str">
        <f>IFERROR(Summary!$AC$5*D76/P76," ")</f>
        <v xml:space="preserve"> </v>
      </c>
      <c r="R76" s="22"/>
      <c r="S76" s="175" t="str">
        <f>IFERROR(Summary!$AE$5*E76/R76," ")</f>
        <v xml:space="preserve"> </v>
      </c>
    </row>
    <row r="77" spans="1:19" ht="16.95" customHeight="1" x14ac:dyDescent="0.25">
      <c r="A77" s="2" t="s">
        <v>154</v>
      </c>
      <c r="B77" s="1" t="s">
        <v>155</v>
      </c>
      <c r="C77" s="18"/>
      <c r="D77" s="56" t="str">
        <f>IFERROR(VLOOKUP($A77,'Emissions - TEU-1B'!$A$6:$H$58,5,0), " ")</f>
        <v xml:space="preserve"> </v>
      </c>
      <c r="E77" s="56" t="str">
        <f>IFERROR(VLOOKUP($A77,'Emissions - TEU-1B'!$A$6:$H$58,8,0), " ")</f>
        <v xml:space="preserve"> </v>
      </c>
      <c r="F77" s="18"/>
      <c r="G77" s="175" t="str">
        <f>IFERROR(Summary!$Y$5*D77/F77," ")</f>
        <v xml:space="preserve"> </v>
      </c>
      <c r="H77" s="18"/>
      <c r="I77" s="175" t="str">
        <f>IFERROR(Summary!$Y$5*D77/H77," ")</f>
        <v xml:space="preserve"> </v>
      </c>
      <c r="J77" s="18"/>
      <c r="K77" s="175" t="str">
        <f>IFERROR(Summary!$AA$5*D77/J77," ")</f>
        <v xml:space="preserve"> </v>
      </c>
      <c r="L77" s="18"/>
      <c r="M77" s="175" t="str">
        <f>IFERROR(Summary!$AA$5*D77/L77," ")</f>
        <v xml:space="preserve"> </v>
      </c>
      <c r="N77" s="18"/>
      <c r="O77" s="175" t="str">
        <f>IFERROR(Summary!$AC$5*D77/N77," ")</f>
        <v xml:space="preserve"> </v>
      </c>
      <c r="P77" s="18"/>
      <c r="Q77" s="175" t="str">
        <f>IFERROR(Summary!$AC$5*D77/P77," ")</f>
        <v xml:space="preserve"> </v>
      </c>
      <c r="R77" s="21">
        <v>790</v>
      </c>
      <c r="S77" s="175" t="str">
        <f>IFERROR(Summary!$AE$5*E77/R77," ")</f>
        <v xml:space="preserve"> </v>
      </c>
    </row>
    <row r="78" spans="1:19" ht="29.25" customHeight="1" x14ac:dyDescent="0.25">
      <c r="A78" s="12">
        <v>64164</v>
      </c>
      <c r="B78" s="2" t="s">
        <v>156</v>
      </c>
      <c r="C78" s="18"/>
      <c r="D78" s="56" t="str">
        <f>IFERROR(VLOOKUP($A78,'Emissions - TEU-1B'!$A$6:$H$58,5,0), " ")</f>
        <v xml:space="preserve"> </v>
      </c>
      <c r="E78" s="56" t="str">
        <f>IFERROR(VLOOKUP($A78,'Emissions - TEU-1B'!$A$6:$H$58,8,0), " ")</f>
        <v xml:space="preserve"> </v>
      </c>
      <c r="F78" s="5">
        <v>59</v>
      </c>
      <c r="G78" s="175" t="str">
        <f>IFERROR(Summary!$Y$5*D78/F78," ")</f>
        <v xml:space="preserve"> </v>
      </c>
      <c r="H78" s="5">
        <v>600</v>
      </c>
      <c r="I78" s="175" t="str">
        <f>IFERROR(Summary!$Y$5*D78/H78," ")</f>
        <v xml:space="preserve"> </v>
      </c>
      <c r="J78" s="5">
        <v>620</v>
      </c>
      <c r="K78" s="175" t="str">
        <f>IFERROR(Summary!$AA$5*D78/J78," ")</f>
        <v xml:space="preserve"> </v>
      </c>
      <c r="L78" s="8">
        <v>2600</v>
      </c>
      <c r="M78" s="175" t="str">
        <f>IFERROR(Summary!$AA$5*D78/L78," ")</f>
        <v xml:space="preserve"> </v>
      </c>
      <c r="N78" s="8">
        <v>1200</v>
      </c>
      <c r="O78" s="175" t="str">
        <f>IFERROR(Summary!$AC$5*D78/N78," ")</f>
        <v xml:space="preserve"> </v>
      </c>
      <c r="P78" s="8">
        <v>2600</v>
      </c>
      <c r="Q78" s="175" t="str">
        <f>IFERROR(Summary!$AC$5*D78/P78," ")</f>
        <v xml:space="preserve"> </v>
      </c>
      <c r="R78" s="23">
        <v>2100</v>
      </c>
      <c r="S78" s="175" t="str">
        <f>IFERROR(Summary!$AE$5*E78/R78," ")</f>
        <v xml:space="preserve"> </v>
      </c>
    </row>
    <row r="79" spans="1:19" ht="29.25" customHeight="1" x14ac:dyDescent="0.25">
      <c r="A79" s="2" t="s">
        <v>157</v>
      </c>
      <c r="B79" s="2" t="s">
        <v>158</v>
      </c>
      <c r="C79" s="18"/>
      <c r="D79" s="56" t="str">
        <f>IFERROR(VLOOKUP($A79,'Emissions - TEU-1B'!$A$6:$H$58,5,0), " ")</f>
        <v xml:space="preserve"> </v>
      </c>
      <c r="E79" s="56" t="str">
        <f>IFERROR(VLOOKUP($A79,'Emissions - TEU-1B'!$A$6:$H$58,8,0), " ")</f>
        <v xml:space="preserve"> </v>
      </c>
      <c r="F79" s="18"/>
      <c r="G79" s="175" t="str">
        <f>IFERROR(Summary!$Y$5*D79/F79," ")</f>
        <v xml:space="preserve"> </v>
      </c>
      <c r="H79" s="7">
        <v>4</v>
      </c>
      <c r="I79" s="175" t="str">
        <f>IFERROR(Summary!$Y$5*D79/H79," ")</f>
        <v xml:space="preserve"> </v>
      </c>
      <c r="J79" s="18"/>
      <c r="K79" s="175" t="str">
        <f>IFERROR(Summary!$AA$5*D79/J79," ")</f>
        <v xml:space="preserve"> </v>
      </c>
      <c r="L79" s="5">
        <v>18</v>
      </c>
      <c r="M79" s="175" t="str">
        <f>IFERROR(Summary!$AA$5*D79/L79," ")</f>
        <v xml:space="preserve"> </v>
      </c>
      <c r="N79" s="18"/>
      <c r="O79" s="175" t="str">
        <f>IFERROR(Summary!$AC$5*D79/N79," ")</f>
        <v xml:space="preserve"> </v>
      </c>
      <c r="P79" s="5">
        <v>18</v>
      </c>
      <c r="Q79" s="175" t="str">
        <f>IFERROR(Summary!$AC$5*D79/P79," ")</f>
        <v xml:space="preserve"> </v>
      </c>
      <c r="R79" s="21">
        <v>230</v>
      </c>
      <c r="S79" s="175" t="str">
        <f>IFERROR(Summary!$AE$5*E79/R79," ")</f>
        <v xml:space="preserve"> </v>
      </c>
    </row>
    <row r="80" spans="1:19" ht="16.8" customHeight="1" x14ac:dyDescent="0.25">
      <c r="A80" s="2" t="s">
        <v>159</v>
      </c>
      <c r="B80" s="2" t="s">
        <v>160</v>
      </c>
      <c r="C80" s="18"/>
      <c r="D80" s="56" t="str">
        <f>IFERROR(VLOOKUP($A80,'Emissions - TEU-1B'!$A$6:$H$58,5,0), " ")</f>
        <v xml:space="preserve"> </v>
      </c>
      <c r="E80" s="56" t="str">
        <f>IFERROR(VLOOKUP($A80,'Emissions - TEU-1B'!$A$6:$H$58,8,0), " ")</f>
        <v xml:space="preserve"> </v>
      </c>
      <c r="F80" s="9">
        <v>0.25</v>
      </c>
      <c r="G80" s="175" t="str">
        <f>IFERROR(Summary!$Y$5*D80/F80," ")</f>
        <v xml:space="preserve"> </v>
      </c>
      <c r="H80" s="5">
        <v>32</v>
      </c>
      <c r="I80" s="175" t="str">
        <f>IFERROR(Summary!$Y$5*D80/H80," ")</f>
        <v xml:space="preserve"> </v>
      </c>
      <c r="J80" s="7">
        <v>6.5</v>
      </c>
      <c r="K80" s="175" t="str">
        <f>IFERROR(Summary!$AA$5*D80/J80," ")</f>
        <v xml:space="preserve"> </v>
      </c>
      <c r="L80" s="5">
        <v>140</v>
      </c>
      <c r="M80" s="175" t="str">
        <f>IFERROR(Summary!$AA$5*D80/L80," ")</f>
        <v xml:space="preserve"> </v>
      </c>
      <c r="N80" s="7">
        <v>3</v>
      </c>
      <c r="O80" s="175" t="str">
        <f>IFERROR(Summary!$AC$5*D80/N80," ")</f>
        <v xml:space="preserve"> </v>
      </c>
      <c r="P80" s="5">
        <v>140</v>
      </c>
      <c r="Q80" s="175" t="str">
        <f>IFERROR(Summary!$AC$5*D80/P80," ")</f>
        <v xml:space="preserve"> </v>
      </c>
      <c r="R80" s="21">
        <v>36</v>
      </c>
      <c r="S80" s="175" t="str">
        <f>IFERROR(Summary!$AE$5*E80/R80," ")</f>
        <v xml:space="preserve"> </v>
      </c>
    </row>
    <row r="81" spans="1:19" ht="16.95" customHeight="1" x14ac:dyDescent="0.25">
      <c r="A81" s="2" t="s">
        <v>161</v>
      </c>
      <c r="B81" s="2" t="s">
        <v>162</v>
      </c>
      <c r="C81" s="18"/>
      <c r="D81" s="56" t="str">
        <f>IFERROR(VLOOKUP($A81,'Emissions - TEU-1B'!$A$6:$H$58,5,0), " ")</f>
        <v xml:space="preserve"> </v>
      </c>
      <c r="E81" s="56" t="str">
        <f>IFERROR(VLOOKUP($A81,'Emissions - TEU-1B'!$A$6:$H$58,8,0), " ")</f>
        <v xml:space="preserve"> </v>
      </c>
      <c r="F81" s="18"/>
      <c r="G81" s="175" t="str">
        <f>IFERROR(Summary!$Y$5*D81/F81," ")</f>
        <v xml:space="preserve"> </v>
      </c>
      <c r="H81" s="9">
        <v>0.54</v>
      </c>
      <c r="I81" s="175" t="str">
        <f>IFERROR(Summary!$Y$5*D81/H81," ")</f>
        <v xml:space="preserve"> </v>
      </c>
      <c r="J81" s="18"/>
      <c r="K81" s="175" t="str">
        <f>IFERROR(Summary!$AA$5*D81/J81," ")</f>
        <v xml:space="preserve"> </v>
      </c>
      <c r="L81" s="7">
        <v>2.4</v>
      </c>
      <c r="M81" s="175" t="str">
        <f>IFERROR(Summary!$AA$5*D81/L81," ")</f>
        <v xml:space="preserve"> </v>
      </c>
      <c r="N81" s="18"/>
      <c r="O81" s="175" t="str">
        <f>IFERROR(Summary!$AC$5*D81/N81," ")</f>
        <v xml:space="preserve"> </v>
      </c>
      <c r="P81" s="7">
        <v>2.4</v>
      </c>
      <c r="Q81" s="175" t="str">
        <f>IFERROR(Summary!$AC$5*D81/P81," ")</f>
        <v xml:space="preserve"> </v>
      </c>
      <c r="R81" s="21">
        <v>18</v>
      </c>
      <c r="S81" s="175" t="str">
        <f>IFERROR(Summary!$AE$5*E81/R81," ")</f>
        <v xml:space="preserve"> </v>
      </c>
    </row>
    <row r="82" spans="1:19" ht="16.8" customHeight="1" x14ac:dyDescent="0.25">
      <c r="A82" s="2" t="s">
        <v>163</v>
      </c>
      <c r="B82" s="2" t="s">
        <v>164</v>
      </c>
      <c r="C82" s="18"/>
      <c r="D82" s="56" t="str">
        <f>IFERROR(VLOOKUP($A82,'Emissions - TEU-1B'!$A$6:$H$58,5,0), " ")</f>
        <v xml:space="preserve"> </v>
      </c>
      <c r="E82" s="56" t="str">
        <f>IFERROR(VLOOKUP($A82,'Emissions - TEU-1B'!$A$6:$H$58,8,0), " ")</f>
        <v xml:space="preserve"> </v>
      </c>
      <c r="F82" s="11">
        <v>2.2000000000000001E-4</v>
      </c>
      <c r="G82" s="175" t="str">
        <f>IFERROR(Summary!$Y$5*D82/F82," ")</f>
        <v xml:space="preserve"> </v>
      </c>
      <c r="H82" s="18"/>
      <c r="I82" s="175" t="str">
        <f>IFERROR(Summary!$Y$5*D82/H82," ")</f>
        <v xml:space="preserve"> </v>
      </c>
      <c r="J82" s="3">
        <v>5.7000000000000002E-3</v>
      </c>
      <c r="K82" s="175" t="str">
        <f>IFERROR(Summary!$AA$5*D82/J82," ")</f>
        <v xml:space="preserve"> </v>
      </c>
      <c r="L82" s="18"/>
      <c r="M82" s="175" t="str">
        <f>IFERROR(Summary!$AA$5*D82/L82," ")</f>
        <v xml:space="preserve"> </v>
      </c>
      <c r="N82" s="3">
        <v>2.5999999999999999E-3</v>
      </c>
      <c r="O82" s="175" t="str">
        <f>IFERROR(Summary!$AC$5*D82/N82," ")</f>
        <v xml:space="preserve"> </v>
      </c>
      <c r="P82" s="18"/>
      <c r="Q82" s="175" t="str">
        <f>IFERROR(Summary!$AC$5*D82/P82," ")</f>
        <v xml:space="preserve"> </v>
      </c>
      <c r="R82" s="22"/>
      <c r="S82" s="175" t="str">
        <f>IFERROR(Summary!$AE$5*E82/R82," ")</f>
        <v xml:space="preserve"> </v>
      </c>
    </row>
    <row r="83" spans="1:19" ht="16.95" customHeight="1" x14ac:dyDescent="0.25">
      <c r="A83" s="1"/>
      <c r="B83" s="2" t="s">
        <v>165</v>
      </c>
      <c r="C83" s="18"/>
      <c r="D83" s="56" t="str">
        <f>IFERROR(VLOOKUP($A83,'Emissions - TEU-1B'!$A$6:$H$58,5,0), " ")</f>
        <v xml:space="preserve"> </v>
      </c>
      <c r="E83" s="56" t="str">
        <f>IFERROR(VLOOKUP($A83,'Emissions - TEU-1B'!$A$6:$H$58,8,0), " ")</f>
        <v xml:space="preserve"> </v>
      </c>
      <c r="F83" s="9">
        <v>0.1</v>
      </c>
      <c r="G83" s="175" t="str">
        <f>IFERROR(Summary!$Y$5*D83/F83," ")</f>
        <v xml:space="preserve"> </v>
      </c>
      <c r="H83" s="7">
        <v>5</v>
      </c>
      <c r="I83" s="175" t="str">
        <f>IFERROR(Summary!$Y$5*D83/H83," ")</f>
        <v xml:space="preserve"> </v>
      </c>
      <c r="J83" s="7">
        <v>2.6</v>
      </c>
      <c r="K83" s="175" t="str">
        <f>IFERROR(Summary!$AA$5*D83/J83," ")</f>
        <v xml:space="preserve"> </v>
      </c>
      <c r="L83" s="5">
        <v>22</v>
      </c>
      <c r="M83" s="175" t="str">
        <f>IFERROR(Summary!$AA$5*D83/L83," ")</f>
        <v xml:space="preserve"> </v>
      </c>
      <c r="N83" s="7">
        <v>1.2</v>
      </c>
      <c r="O83" s="175" t="str">
        <f>IFERROR(Summary!$AC$5*D83/N83," ")</f>
        <v xml:space="preserve"> </v>
      </c>
      <c r="P83" s="5">
        <v>22</v>
      </c>
      <c r="Q83" s="175" t="str">
        <f>IFERROR(Summary!$AC$5*D83/P83," ")</f>
        <v xml:space="preserve"> </v>
      </c>
      <c r="R83" s="22"/>
      <c r="S83" s="175" t="str">
        <f>IFERROR(Summary!$AE$5*E83/R83," ")</f>
        <v xml:space="preserve"> </v>
      </c>
    </row>
    <row r="84" spans="1:19" ht="16.8" customHeight="1" x14ac:dyDescent="0.25">
      <c r="A84" s="2" t="s">
        <v>166</v>
      </c>
      <c r="B84" s="2" t="s">
        <v>167</v>
      </c>
      <c r="C84" s="18"/>
      <c r="D84" s="56" t="str">
        <f>IFERROR(VLOOKUP($A84,'Emissions - TEU-1B'!$A$6:$H$58,5,0), " ")</f>
        <v xml:space="preserve"> </v>
      </c>
      <c r="E84" s="56" t="str">
        <f>IFERROR(VLOOKUP($A84,'Emissions - TEU-1B'!$A$6:$H$58,8,0), " ")</f>
        <v xml:space="preserve"> </v>
      </c>
      <c r="F84" s="18"/>
      <c r="G84" s="175" t="str">
        <f>IFERROR(Summary!$Y$5*D84/F84," ")</f>
        <v xml:space="preserve"> </v>
      </c>
      <c r="H84" s="9">
        <v>0.2</v>
      </c>
      <c r="I84" s="175" t="str">
        <f>IFERROR(Summary!$Y$5*D84/H84," ")</f>
        <v xml:space="preserve"> </v>
      </c>
      <c r="J84" s="18"/>
      <c r="K84" s="175" t="str">
        <f>IFERROR(Summary!$AA$5*D84/J84," ")</f>
        <v xml:space="preserve"> </v>
      </c>
      <c r="L84" s="9">
        <v>0.88</v>
      </c>
      <c r="M84" s="175" t="str">
        <f>IFERROR(Summary!$AA$5*D84/L84," ")</f>
        <v xml:space="preserve"> </v>
      </c>
      <c r="N84" s="18"/>
      <c r="O84" s="175" t="str">
        <f>IFERROR(Summary!$AC$5*D84/N84," ")</f>
        <v xml:space="preserve"> </v>
      </c>
      <c r="P84" s="9">
        <v>0.88</v>
      </c>
      <c r="Q84" s="175" t="str">
        <f>IFERROR(Summary!$AC$5*D84/P84," ")</f>
        <v xml:space="preserve"> </v>
      </c>
      <c r="R84" s="22"/>
      <c r="S84" s="175" t="str">
        <f>IFERROR(Summary!$AE$5*E84/R84," ")</f>
        <v xml:space="preserve"> </v>
      </c>
    </row>
    <row r="85" spans="1:19" ht="29.25" customHeight="1" x14ac:dyDescent="0.25">
      <c r="A85" s="2" t="s">
        <v>168</v>
      </c>
      <c r="B85" s="2" t="s">
        <v>169</v>
      </c>
      <c r="C85" s="18"/>
      <c r="D85" s="56" t="str">
        <f>IFERROR(VLOOKUP($A85,'Emissions - TEU-1B'!$A$6:$H$58,5,0), " ")</f>
        <v xml:space="preserve"> </v>
      </c>
      <c r="E85" s="56" t="str">
        <f>IFERROR(VLOOKUP($A85,'Emissions - TEU-1B'!$A$6:$H$58,8,0), " ")</f>
        <v xml:space="preserve"> </v>
      </c>
      <c r="F85" s="18"/>
      <c r="G85" s="175" t="str">
        <f>IFERROR(Summary!$Y$5*D85/F85," ")</f>
        <v xml:space="preserve"> </v>
      </c>
      <c r="H85" s="9">
        <v>0.1</v>
      </c>
      <c r="I85" s="175" t="str">
        <f>IFERROR(Summary!$Y$5*D85/H85," ")</f>
        <v xml:space="preserve"> </v>
      </c>
      <c r="J85" s="18"/>
      <c r="K85" s="175" t="str">
        <f>IFERROR(Summary!$AA$5*D85/J85," ")</f>
        <v xml:space="preserve"> </v>
      </c>
      <c r="L85" s="9">
        <v>0.44</v>
      </c>
      <c r="M85" s="175" t="str">
        <f>IFERROR(Summary!$AA$5*D85/L85," ")</f>
        <v xml:space="preserve"> </v>
      </c>
      <c r="N85" s="18"/>
      <c r="O85" s="175" t="str">
        <f>IFERROR(Summary!$AC$5*D85/N85," ")</f>
        <v xml:space="preserve"> </v>
      </c>
      <c r="P85" s="9">
        <v>0.44</v>
      </c>
      <c r="Q85" s="175" t="str">
        <f>IFERROR(Summary!$AC$5*D85/P85," ")</f>
        <v xml:space="preserve"> </v>
      </c>
      <c r="R85" s="22"/>
      <c r="S85" s="175" t="str">
        <f>IFERROR(Summary!$AE$5*E85/R85," ")</f>
        <v xml:space="preserve"> </v>
      </c>
    </row>
    <row r="86" spans="1:19" ht="29.25" customHeight="1" x14ac:dyDescent="0.25">
      <c r="A86" s="2" t="s">
        <v>170</v>
      </c>
      <c r="B86" s="2" t="s">
        <v>171</v>
      </c>
      <c r="C86" s="18"/>
      <c r="D86" s="56" t="str">
        <f>IFERROR(VLOOKUP($A86,'Emissions - TEU-1B'!$A$6:$H$58,5,0), " ")</f>
        <v xml:space="preserve"> </v>
      </c>
      <c r="E86" s="56" t="str">
        <f>IFERROR(VLOOKUP($A86,'Emissions - TEU-1B'!$A$6:$H$58,8,0), " ")</f>
        <v xml:space="preserve"> </v>
      </c>
      <c r="F86" s="18"/>
      <c r="G86" s="175" t="str">
        <f>IFERROR(Summary!$Y$5*D86/F86," ")</f>
        <v xml:space="preserve"> </v>
      </c>
      <c r="H86" s="9">
        <v>0.3</v>
      </c>
      <c r="I86" s="175" t="str">
        <f>IFERROR(Summary!$Y$5*D86/H86," ")</f>
        <v xml:space="preserve"> </v>
      </c>
      <c r="J86" s="18"/>
      <c r="K86" s="175" t="str">
        <f>IFERROR(Summary!$AA$5*D86/J86," ")</f>
        <v xml:space="preserve"> </v>
      </c>
      <c r="L86" s="7">
        <v>1.3</v>
      </c>
      <c r="M86" s="175" t="str">
        <f>IFERROR(Summary!$AA$5*D86/L86," ")</f>
        <v xml:space="preserve"> </v>
      </c>
      <c r="N86" s="18"/>
      <c r="O86" s="175" t="str">
        <f>IFERROR(Summary!$AC$5*D86/N86," ")</f>
        <v xml:space="preserve"> </v>
      </c>
      <c r="P86" s="7">
        <v>1.3</v>
      </c>
      <c r="Q86" s="175" t="str">
        <f>IFERROR(Summary!$AC$5*D86/P86," ")</f>
        <v xml:space="preserve"> </v>
      </c>
      <c r="R86" s="22"/>
      <c r="S86" s="175" t="str">
        <f>IFERROR(Summary!$AE$5*E86/R86," ")</f>
        <v xml:space="preserve"> </v>
      </c>
    </row>
    <row r="87" spans="1:19" ht="16.95" customHeight="1" x14ac:dyDescent="0.25">
      <c r="A87" s="2" t="s">
        <v>172</v>
      </c>
      <c r="B87" s="2" t="s">
        <v>173</v>
      </c>
      <c r="C87" s="18"/>
      <c r="D87" s="56" t="str">
        <f>IFERROR(VLOOKUP($A87,'Emissions - TEU-1B'!$A$6:$H$58,5,0), " ")</f>
        <v xml:space="preserve"> </v>
      </c>
      <c r="E87" s="56" t="str">
        <f>IFERROR(VLOOKUP($A87,'Emissions - TEU-1B'!$A$6:$H$58,8,0), " ")</f>
        <v xml:space="preserve"> </v>
      </c>
      <c r="F87" s="18"/>
      <c r="G87" s="175" t="str">
        <f>IFERROR(Summary!$Y$5*D87/F87," ")</f>
        <v xml:space="preserve"> </v>
      </c>
      <c r="H87" s="8">
        <v>40000</v>
      </c>
      <c r="I87" s="175" t="str">
        <f>IFERROR(Summary!$Y$5*D87/H87," ")</f>
        <v xml:space="preserve"> </v>
      </c>
      <c r="J87" s="18"/>
      <c r="K87" s="175" t="str">
        <f>IFERROR(Summary!$AA$5*D87/J87," ")</f>
        <v xml:space="preserve"> </v>
      </c>
      <c r="L87" s="8">
        <v>180000</v>
      </c>
      <c r="M87" s="175" t="str">
        <f>IFERROR(Summary!$AA$5*D87/L87," ")</f>
        <v xml:space="preserve"> </v>
      </c>
      <c r="N87" s="18"/>
      <c r="O87" s="175" t="str">
        <f>IFERROR(Summary!$AC$5*D87/N87," ")</f>
        <v xml:space="preserve"> </v>
      </c>
      <c r="P87" s="8">
        <v>180000</v>
      </c>
      <c r="Q87" s="175" t="str">
        <f>IFERROR(Summary!$AC$5*D87/P87," ")</f>
        <v xml:space="preserve"> </v>
      </c>
      <c r="R87" s="22"/>
      <c r="S87" s="175" t="str">
        <f>IFERROR(Summary!$AE$5*E87/R87," ")</f>
        <v xml:space="preserve"> </v>
      </c>
    </row>
    <row r="88" spans="1:19" ht="42" customHeight="1" x14ac:dyDescent="0.25">
      <c r="A88" s="12">
        <v>58752</v>
      </c>
      <c r="B88" s="1" t="s">
        <v>174</v>
      </c>
      <c r="C88" s="18"/>
      <c r="D88" s="56" t="str">
        <f>IFERROR(VLOOKUP($A88,'Emissions - TEU-1B'!$A$6:$H$58,5,0), " ")</f>
        <v xml:space="preserve"> </v>
      </c>
      <c r="E88" s="56" t="str">
        <f>IFERROR(VLOOKUP($A88,'Emissions - TEU-1B'!$A$6:$H$58,8,0), " ")</f>
        <v xml:space="preserve"> </v>
      </c>
      <c r="F88" s="11">
        <v>7.6999999999999996E-4</v>
      </c>
      <c r="G88" s="175" t="str">
        <f>IFERROR(Summary!$Y$5*D88/F88," ")</f>
        <v xml:space="preserve"> </v>
      </c>
      <c r="H88" s="18"/>
      <c r="I88" s="175" t="str">
        <f>IFERROR(Summary!$Y$5*D88/H88," ")</f>
        <v xml:space="preserve"> </v>
      </c>
      <c r="J88" s="4">
        <v>0.02</v>
      </c>
      <c r="K88" s="175" t="str">
        <f>IFERROR(Summary!$AA$5*D88/J88," ")</f>
        <v xml:space="preserve"> </v>
      </c>
      <c r="L88" s="18"/>
      <c r="M88" s="175" t="str">
        <f>IFERROR(Summary!$AA$5*D88/L88," ")</f>
        <v xml:space="preserve"> </v>
      </c>
      <c r="N88" s="3">
        <v>9.1999999999999998E-3</v>
      </c>
      <c r="O88" s="175" t="str">
        <f>IFERROR(Summary!$AC$5*D88/N88," ")</f>
        <v xml:space="preserve"> </v>
      </c>
      <c r="P88" s="18"/>
      <c r="Q88" s="175" t="str">
        <f>IFERROR(Summary!$AC$5*D88/P88," ")</f>
        <v xml:space="preserve"> </v>
      </c>
      <c r="R88" s="22"/>
      <c r="S88" s="175" t="str">
        <f>IFERROR(Summary!$AE$5*E88/R88," ")</f>
        <v xml:space="preserve"> </v>
      </c>
    </row>
    <row r="89" spans="1:19" ht="16.8" customHeight="1" x14ac:dyDescent="0.25">
      <c r="A89" s="12">
        <v>61699</v>
      </c>
      <c r="B89" s="2" t="s">
        <v>175</v>
      </c>
      <c r="C89" s="18"/>
      <c r="D89" s="56" t="str">
        <f>IFERROR(VLOOKUP($A89,'Emissions - TEU-1B'!$A$6:$H$58,5,0), " ")</f>
        <v xml:space="preserve"> </v>
      </c>
      <c r="E89" s="56" t="str">
        <f>IFERROR(VLOOKUP($A89,'Emissions - TEU-1B'!$A$6:$H$58,8,0), " ")</f>
        <v xml:space="preserve"> </v>
      </c>
      <c r="F89" s="18"/>
      <c r="G89" s="175" t="str">
        <f>IFERROR(Summary!$Y$5*D89/F89," ")</f>
        <v xml:space="preserve"> </v>
      </c>
      <c r="H89" s="5">
        <v>80</v>
      </c>
      <c r="I89" s="175" t="str">
        <f>IFERROR(Summary!$Y$5*D89/H89," ")</f>
        <v xml:space="preserve"> </v>
      </c>
      <c r="J89" s="18"/>
      <c r="K89" s="175" t="str">
        <f>IFERROR(Summary!$AA$5*D89/J89," ")</f>
        <v xml:space="preserve"> </v>
      </c>
      <c r="L89" s="5">
        <v>350</v>
      </c>
      <c r="M89" s="175" t="str">
        <f>IFERROR(Summary!$AA$5*D89/L89," ")</f>
        <v xml:space="preserve"> </v>
      </c>
      <c r="N89" s="18"/>
      <c r="O89" s="175" t="str">
        <f>IFERROR(Summary!$AC$5*D89/N89," ")</f>
        <v xml:space="preserve"> </v>
      </c>
      <c r="P89" s="5">
        <v>350</v>
      </c>
      <c r="Q89" s="175" t="str">
        <f>IFERROR(Summary!$AC$5*D89/P89," ")</f>
        <v xml:space="preserve"> </v>
      </c>
      <c r="R89" s="22"/>
      <c r="S89" s="175" t="str">
        <f>IFERROR(Summary!$AE$5*E89/R89," ")</f>
        <v xml:space="preserve"> </v>
      </c>
    </row>
    <row r="90" spans="1:19" ht="16.8" customHeight="1" x14ac:dyDescent="0.25">
      <c r="A90" s="2" t="s">
        <v>176</v>
      </c>
      <c r="B90" s="2" t="s">
        <v>177</v>
      </c>
      <c r="C90" s="18"/>
      <c r="D90" s="56" t="str">
        <f>IFERROR(VLOOKUP($A90,'Emissions - TEU-1B'!$A$6:$H$58,5,0), " ")</f>
        <v xml:space="preserve"> </v>
      </c>
      <c r="E90" s="56" t="str">
        <f>IFERROR(VLOOKUP($A90,'Emissions - TEU-1B'!$A$6:$H$58,8,0), " ")</f>
        <v xml:space="preserve"> </v>
      </c>
      <c r="F90" s="18"/>
      <c r="G90" s="175" t="str">
        <f>IFERROR(Summary!$Y$5*D90/F90," ")</f>
        <v xml:space="preserve"> </v>
      </c>
      <c r="H90" s="18"/>
      <c r="I90" s="175" t="str">
        <f>IFERROR(Summary!$Y$5*D90/H90," ")</f>
        <v xml:space="preserve"> </v>
      </c>
      <c r="J90" s="18"/>
      <c r="K90" s="175" t="str">
        <f>IFERROR(Summary!$AA$5*D90/J90," ")</f>
        <v xml:space="preserve"> </v>
      </c>
      <c r="L90" s="18"/>
      <c r="M90" s="175" t="str">
        <f>IFERROR(Summary!$AA$5*D90/L90," ")</f>
        <v xml:space="preserve"> </v>
      </c>
      <c r="N90" s="18"/>
      <c r="O90" s="175" t="str">
        <f>IFERROR(Summary!$AC$5*D90/N90," ")</f>
        <v xml:space="preserve"> </v>
      </c>
      <c r="P90" s="18"/>
      <c r="Q90" s="175" t="str">
        <f>IFERROR(Summary!$AC$5*D90/P90," ")</f>
        <v xml:space="preserve"> </v>
      </c>
      <c r="R90" s="25">
        <v>0.49</v>
      </c>
      <c r="S90" s="175" t="str">
        <f>IFERROR(Summary!$AE$5*E90/R90," ")</f>
        <v xml:space="preserve"> </v>
      </c>
    </row>
    <row r="91" spans="1:19" ht="16.95" customHeight="1" x14ac:dyDescent="0.25">
      <c r="A91" s="2" t="s">
        <v>178</v>
      </c>
      <c r="B91" s="2" t="s">
        <v>179</v>
      </c>
      <c r="C91" s="18"/>
      <c r="D91" s="56" t="str">
        <f>IFERROR(VLOOKUP($A91,'Emissions - TEU-1B'!$A$6:$H$58,5,0), " ")</f>
        <v xml:space="preserve"> </v>
      </c>
      <c r="E91" s="56" t="str">
        <f>IFERROR(VLOOKUP($A91,'Emissions - TEU-1B'!$A$6:$H$58,8,0), " ")</f>
        <v xml:space="preserve"> </v>
      </c>
      <c r="F91" s="4">
        <v>1.0999999999999999E-2</v>
      </c>
      <c r="G91" s="175" t="str">
        <f>IFERROR(Summary!$Y$5*D91/F91," ")</f>
        <v xml:space="preserve"> </v>
      </c>
      <c r="H91" s="18"/>
      <c r="I91" s="175" t="str">
        <f>IFERROR(Summary!$Y$5*D91/H91," ")</f>
        <v xml:space="preserve"> </v>
      </c>
      <c r="J91" s="9">
        <v>0.28999999999999998</v>
      </c>
      <c r="K91" s="175" t="str">
        <f>IFERROR(Summary!$AA$5*D91/J91," ")</f>
        <v xml:space="preserve"> </v>
      </c>
      <c r="L91" s="18"/>
      <c r="M91" s="175" t="str">
        <f>IFERROR(Summary!$AA$5*D91/L91," ")</f>
        <v xml:space="preserve"> </v>
      </c>
      <c r="N91" s="9">
        <v>0.13</v>
      </c>
      <c r="O91" s="175" t="str">
        <f>IFERROR(Summary!$AC$5*D91/N91," ")</f>
        <v xml:space="preserve"> </v>
      </c>
      <c r="P91" s="18"/>
      <c r="Q91" s="175" t="str">
        <f>IFERROR(Summary!$AC$5*D91/P91," ")</f>
        <v xml:space="preserve"> </v>
      </c>
      <c r="R91" s="22"/>
      <c r="S91" s="175" t="str">
        <f>IFERROR(Summary!$AE$5*E91/R91," ")</f>
        <v xml:space="preserve"> </v>
      </c>
    </row>
    <row r="92" spans="1:19" ht="16.8" customHeight="1" x14ac:dyDescent="0.25">
      <c r="A92" s="2" t="s">
        <v>180</v>
      </c>
      <c r="B92" s="2" t="s">
        <v>181</v>
      </c>
      <c r="C92" s="18"/>
      <c r="D92" s="56" t="str">
        <f>IFERROR(VLOOKUP($A92,'Emissions - TEU-1B'!$A$6:$H$58,5,0), " ")</f>
        <v xml:space="preserve"> </v>
      </c>
      <c r="E92" s="56" t="str">
        <f>IFERROR(VLOOKUP($A92,'Emissions - TEU-1B'!$A$6:$H$58,8,0), " ")</f>
        <v xml:space="preserve"> </v>
      </c>
      <c r="F92" s="9">
        <v>0.2</v>
      </c>
      <c r="G92" s="175" t="str">
        <f>IFERROR(Summary!$Y$5*D92/F92," ")</f>
        <v xml:space="preserve"> </v>
      </c>
      <c r="H92" s="5">
        <v>30</v>
      </c>
      <c r="I92" s="175" t="str">
        <f>IFERROR(Summary!$Y$5*D92/H92," ")</f>
        <v xml:space="preserve"> </v>
      </c>
      <c r="J92" s="7">
        <v>5.2</v>
      </c>
      <c r="K92" s="175" t="str">
        <f>IFERROR(Summary!$AA$5*D92/J92," ")</f>
        <v xml:space="preserve"> </v>
      </c>
      <c r="L92" s="5">
        <v>130</v>
      </c>
      <c r="M92" s="175" t="str">
        <f>IFERROR(Summary!$AA$5*D92/L92," ")</f>
        <v xml:space="preserve"> </v>
      </c>
      <c r="N92" s="7">
        <v>2.4</v>
      </c>
      <c r="O92" s="175" t="str">
        <f>IFERROR(Summary!$AC$5*D92/N92," ")</f>
        <v xml:space="preserve"> </v>
      </c>
      <c r="P92" s="5">
        <v>130</v>
      </c>
      <c r="Q92" s="175" t="str">
        <f>IFERROR(Summary!$AC$5*D92/P92," ")</f>
        <v xml:space="preserve"> </v>
      </c>
      <c r="R92" s="23">
        <v>7200</v>
      </c>
      <c r="S92" s="175" t="str">
        <f>IFERROR(Summary!$AE$5*E92/R92," ")</f>
        <v xml:space="preserve"> </v>
      </c>
    </row>
    <row r="93" spans="1:19" ht="29.25" customHeight="1" x14ac:dyDescent="0.25">
      <c r="A93" s="2" t="s">
        <v>182</v>
      </c>
      <c r="B93" s="2" t="s">
        <v>183</v>
      </c>
      <c r="C93" s="18"/>
      <c r="D93" s="56" t="str">
        <f>IFERROR(VLOOKUP($A93,'Emissions - TEU-1B'!$A$6:$H$58,5,0), " ")</f>
        <v xml:space="preserve"> </v>
      </c>
      <c r="E93" s="56" t="str">
        <f>IFERROR(VLOOKUP($A93,'Emissions - TEU-1B'!$A$6:$H$58,8,0), " ")</f>
        <v xml:space="preserve"> </v>
      </c>
      <c r="F93" s="3">
        <v>4.4999999999999997E-3</v>
      </c>
      <c r="G93" s="175" t="str">
        <f>IFERROR(Summary!$Y$5*D93/F93," ")</f>
        <v xml:space="preserve"> </v>
      </c>
      <c r="H93" s="18"/>
      <c r="I93" s="175" t="str">
        <f>IFERROR(Summary!$Y$5*D93/H93," ")</f>
        <v xml:space="preserve"> </v>
      </c>
      <c r="J93" s="9">
        <v>0.12</v>
      </c>
      <c r="K93" s="175" t="str">
        <f>IFERROR(Summary!$AA$5*D93/J93," ")</f>
        <v xml:space="preserve"> </v>
      </c>
      <c r="L93" s="18"/>
      <c r="M93" s="175" t="str">
        <f>IFERROR(Summary!$AA$5*D93/L93," ")</f>
        <v xml:space="preserve"> </v>
      </c>
      <c r="N93" s="4">
        <v>5.5E-2</v>
      </c>
      <c r="O93" s="175" t="str">
        <f>IFERROR(Summary!$AC$5*D93/N93," ")</f>
        <v xml:space="preserve"> </v>
      </c>
      <c r="P93" s="18"/>
      <c r="Q93" s="175" t="str">
        <f>IFERROR(Summary!$AC$5*D93/P93," ")</f>
        <v xml:space="preserve"> </v>
      </c>
      <c r="R93" s="22"/>
      <c r="S93" s="175" t="str">
        <f>IFERROR(Summary!$AE$5*E93/R93," ")</f>
        <v xml:space="preserve"> </v>
      </c>
    </row>
    <row r="94" spans="1:19" ht="16.8" customHeight="1" x14ac:dyDescent="0.25">
      <c r="A94" s="2" t="s">
        <v>184</v>
      </c>
      <c r="B94" s="2" t="s">
        <v>185</v>
      </c>
      <c r="C94" s="18"/>
      <c r="D94" s="56" t="str">
        <f>IFERROR(VLOOKUP($A94,'Emissions - TEU-1B'!$A$6:$H$58,5,0), " ")</f>
        <v xml:space="preserve"> </v>
      </c>
      <c r="E94" s="56" t="str">
        <f>IFERROR(VLOOKUP($A94,'Emissions - TEU-1B'!$A$6:$H$58,8,0), " ")</f>
        <v xml:space="preserve"> </v>
      </c>
      <c r="F94" s="10">
        <v>7.0999999999999998E-6</v>
      </c>
      <c r="G94" s="175" t="str">
        <f>IFERROR(Summary!$Y$5*D94/F94," ")</f>
        <v xml:space="preserve"> </v>
      </c>
      <c r="H94" s="18"/>
      <c r="I94" s="175" t="str">
        <f>IFERROR(Summary!$Y$5*D94/H94," ")</f>
        <v xml:space="preserve"> </v>
      </c>
      <c r="J94" s="11">
        <v>1.9000000000000001E-4</v>
      </c>
      <c r="K94" s="175" t="str">
        <f>IFERROR(Summary!$AA$5*D94/J94," ")</f>
        <v xml:space="preserve"> </v>
      </c>
      <c r="L94" s="18"/>
      <c r="M94" s="175" t="str">
        <f>IFERROR(Summary!$AA$5*D94/L94," ")</f>
        <v xml:space="preserve"> </v>
      </c>
      <c r="N94" s="10">
        <v>8.6000000000000003E-5</v>
      </c>
      <c r="O94" s="175" t="str">
        <f>IFERROR(Summary!$AC$5*D94/N94," ")</f>
        <v xml:space="preserve"> </v>
      </c>
      <c r="P94" s="18"/>
      <c r="Q94" s="175" t="str">
        <f>IFERROR(Summary!$AC$5*D94/P94," ")</f>
        <v xml:space="preserve"> </v>
      </c>
      <c r="R94" s="22"/>
      <c r="S94" s="175" t="str">
        <f>IFERROR(Summary!$AE$5*E94/R94," ")</f>
        <v xml:space="preserve"> </v>
      </c>
    </row>
    <row r="95" spans="1:19" ht="16.95" customHeight="1" x14ac:dyDescent="0.25">
      <c r="A95" s="2" t="s">
        <v>186</v>
      </c>
      <c r="B95" s="2" t="s">
        <v>187</v>
      </c>
      <c r="C95" s="18"/>
      <c r="D95" s="56" t="str">
        <f>IFERROR(VLOOKUP($A95,'Emissions - TEU-1B'!$A$6:$H$58,5,0), " ")</f>
        <v xml:space="preserve"> </v>
      </c>
      <c r="E95" s="56" t="str">
        <f>IFERROR(VLOOKUP($A95,'Emissions - TEU-1B'!$A$6:$H$58,8,0), " ")</f>
        <v xml:space="preserve"> </v>
      </c>
      <c r="F95" s="10">
        <v>7.0999999999999998E-6</v>
      </c>
      <c r="G95" s="175" t="str">
        <f>IFERROR(Summary!$Y$5*D95/F95," ")</f>
        <v xml:space="preserve"> </v>
      </c>
      <c r="H95" s="18"/>
      <c r="I95" s="175" t="str">
        <f>IFERROR(Summary!$Y$5*D95/H95," ")</f>
        <v xml:space="preserve"> </v>
      </c>
      <c r="J95" s="11">
        <v>1.9000000000000001E-4</v>
      </c>
      <c r="K95" s="175" t="str">
        <f>IFERROR(Summary!$AA$5*D95/J95," ")</f>
        <v xml:space="preserve"> </v>
      </c>
      <c r="L95" s="18"/>
      <c r="M95" s="175" t="str">
        <f>IFERROR(Summary!$AA$5*D95/L95," ")</f>
        <v xml:space="preserve"> </v>
      </c>
      <c r="N95" s="10">
        <v>8.6000000000000003E-5</v>
      </c>
      <c r="O95" s="175" t="str">
        <f>IFERROR(Summary!$AC$5*D95/N95," ")</f>
        <v xml:space="preserve"> </v>
      </c>
      <c r="P95" s="18"/>
      <c r="Q95" s="175" t="str">
        <f>IFERROR(Summary!$AC$5*D95/P95," ")</f>
        <v xml:space="preserve"> </v>
      </c>
      <c r="R95" s="22"/>
      <c r="S95" s="175" t="str">
        <f>IFERROR(Summary!$AE$5*E95/R95," ")</f>
        <v xml:space="preserve"> </v>
      </c>
    </row>
    <row r="96" spans="1:19" ht="29.25" customHeight="1" x14ac:dyDescent="0.25">
      <c r="A96" s="2" t="s">
        <v>188</v>
      </c>
      <c r="B96" s="2" t="s">
        <v>189</v>
      </c>
      <c r="C96" s="18"/>
      <c r="D96" s="56" t="str">
        <f>IFERROR(VLOOKUP($A96,'Emissions - TEU-1B'!$A$6:$H$58,5,0), " ")</f>
        <v xml:space="preserve"> </v>
      </c>
      <c r="E96" s="56" t="str">
        <f>IFERROR(VLOOKUP($A96,'Emissions - TEU-1B'!$A$6:$H$58,8,0), " ")</f>
        <v xml:space="preserve"> </v>
      </c>
      <c r="F96" s="10">
        <v>7.0999999999999998E-6</v>
      </c>
      <c r="G96" s="175" t="str">
        <f>IFERROR(Summary!$Y$5*D96/F96," ")</f>
        <v xml:space="preserve"> </v>
      </c>
      <c r="H96" s="18"/>
      <c r="I96" s="175" t="str">
        <f>IFERROR(Summary!$Y$5*D96/H96," ")</f>
        <v xml:space="preserve"> </v>
      </c>
      <c r="J96" s="11">
        <v>1.9000000000000001E-4</v>
      </c>
      <c r="K96" s="175" t="str">
        <f>IFERROR(Summary!$AA$5*D96/J96," ")</f>
        <v xml:space="preserve"> </v>
      </c>
      <c r="L96" s="18"/>
      <c r="M96" s="175" t="str">
        <f>IFERROR(Summary!$AA$5*D96/L96," ")</f>
        <v xml:space="preserve"> </v>
      </c>
      <c r="N96" s="10">
        <v>8.6000000000000003E-5</v>
      </c>
      <c r="O96" s="175" t="str">
        <f>IFERROR(Summary!$AC$5*D96/N96," ")</f>
        <v xml:space="preserve"> </v>
      </c>
      <c r="P96" s="18"/>
      <c r="Q96" s="175" t="str">
        <f>IFERROR(Summary!$AC$5*D96/P96," ")</f>
        <v xml:space="preserve"> </v>
      </c>
      <c r="R96" s="22"/>
      <c r="S96" s="175" t="str">
        <f>IFERROR(Summary!$AE$5*E96/R96," ")</f>
        <v xml:space="preserve"> </v>
      </c>
    </row>
    <row r="97" spans="1:19" ht="16.95" customHeight="1" x14ac:dyDescent="0.25">
      <c r="A97" s="2" t="s">
        <v>190</v>
      </c>
      <c r="B97" s="2" t="s">
        <v>191</v>
      </c>
      <c r="C97" s="18"/>
      <c r="D97" s="56" t="str">
        <f>IFERROR(VLOOKUP($A97,'Emissions - TEU-1B'!$A$6:$H$58,5,0), " ")</f>
        <v xml:space="preserve"> </v>
      </c>
      <c r="E97" s="56" t="str">
        <f>IFERROR(VLOOKUP($A97,'Emissions - TEU-1B'!$A$6:$H$58,8,0), " ")</f>
        <v xml:space="preserve"> </v>
      </c>
      <c r="F97" s="18"/>
      <c r="G97" s="175" t="str">
        <f>IFERROR(Summary!$Y$5*D97/F97," ")</f>
        <v xml:space="preserve"> </v>
      </c>
      <c r="H97" s="18"/>
      <c r="I97" s="175" t="str">
        <f>IFERROR(Summary!$Y$5*D97/H97," ")</f>
        <v xml:space="preserve"> </v>
      </c>
      <c r="J97" s="18"/>
      <c r="K97" s="175" t="str">
        <f>IFERROR(Summary!$AA$5*D97/J97," ")</f>
        <v xml:space="preserve"> </v>
      </c>
      <c r="L97" s="18"/>
      <c r="M97" s="175" t="str">
        <f>IFERROR(Summary!$AA$5*D97/L97," ")</f>
        <v xml:space="preserve"> </v>
      </c>
      <c r="N97" s="18"/>
      <c r="O97" s="175" t="str">
        <f>IFERROR(Summary!$AC$5*D97/N97," ")</f>
        <v xml:space="preserve"> </v>
      </c>
      <c r="P97" s="18"/>
      <c r="Q97" s="175" t="str">
        <f>IFERROR(Summary!$AC$5*D97/P97," ")</f>
        <v xml:space="preserve"> </v>
      </c>
      <c r="R97" s="24">
        <v>6</v>
      </c>
      <c r="S97" s="175" t="str">
        <f>IFERROR(Summary!$AE$5*E97/R97," ")</f>
        <v xml:space="preserve"> </v>
      </c>
    </row>
    <row r="98" spans="1:19" ht="16.8" customHeight="1" x14ac:dyDescent="0.25">
      <c r="A98" s="2" t="s">
        <v>192</v>
      </c>
      <c r="B98" s="2" t="s">
        <v>193</v>
      </c>
      <c r="C98" s="18"/>
      <c r="D98" s="56" t="str">
        <f>IFERROR(VLOOKUP($A98,'Emissions - TEU-1B'!$A$6:$H$58,5,0), " ")</f>
        <v xml:space="preserve"> </v>
      </c>
      <c r="E98" s="56" t="str">
        <f>IFERROR(VLOOKUP($A98,'Emissions - TEU-1B'!$A$6:$H$58,8,0), " ")</f>
        <v xml:space="preserve"> </v>
      </c>
      <c r="F98" s="4">
        <v>4.2999999999999997E-2</v>
      </c>
      <c r="G98" s="175" t="str">
        <f>IFERROR(Summary!$Y$5*D98/F98," ")</f>
        <v xml:space="preserve"> </v>
      </c>
      <c r="H98" s="7">
        <v>3</v>
      </c>
      <c r="I98" s="175" t="str">
        <f>IFERROR(Summary!$Y$5*D98/H98," ")</f>
        <v xml:space="preserve"> </v>
      </c>
      <c r="J98" s="7">
        <v>1.1000000000000001</v>
      </c>
      <c r="K98" s="175" t="str">
        <f>IFERROR(Summary!$AA$5*D98/J98," ")</f>
        <v xml:space="preserve"> </v>
      </c>
      <c r="L98" s="5">
        <v>13</v>
      </c>
      <c r="M98" s="175" t="str">
        <f>IFERROR(Summary!$AA$5*D98/L98," ")</f>
        <v xml:space="preserve"> </v>
      </c>
      <c r="N98" s="9">
        <v>0.52</v>
      </c>
      <c r="O98" s="175" t="str">
        <f>IFERROR(Summary!$AC$5*D98/N98," ")</f>
        <v xml:space="preserve"> </v>
      </c>
      <c r="P98" s="5">
        <v>13</v>
      </c>
      <c r="Q98" s="175" t="str">
        <f>IFERROR(Summary!$AC$5*D98/P98," ")</f>
        <v xml:space="preserve"> </v>
      </c>
      <c r="R98" s="23">
        <v>1300</v>
      </c>
      <c r="S98" s="175" t="str">
        <f>IFERROR(Summary!$AE$5*E98/R98," ")</f>
        <v xml:space="preserve"> </v>
      </c>
    </row>
    <row r="99" spans="1:19" ht="16.8" customHeight="1" x14ac:dyDescent="0.25">
      <c r="A99" s="2" t="s">
        <v>194</v>
      </c>
      <c r="B99" s="2" t="s">
        <v>195</v>
      </c>
      <c r="C99" s="18"/>
      <c r="D99" s="56" t="str">
        <f>IFERROR(VLOOKUP($A99,'Emissions - TEU-1B'!$A$6:$H$58,5,0), " ")</f>
        <v xml:space="preserve"> </v>
      </c>
      <c r="E99" s="56" t="str">
        <f>IFERROR(VLOOKUP($A99,'Emissions - TEU-1B'!$A$6:$H$58,8,0), " ")</f>
        <v xml:space="preserve"> </v>
      </c>
      <c r="F99" s="18"/>
      <c r="G99" s="175" t="str">
        <f>IFERROR(Summary!$Y$5*D99/F99," ")</f>
        <v xml:space="preserve"> </v>
      </c>
      <c r="H99" s="5">
        <v>20</v>
      </c>
      <c r="I99" s="175" t="str">
        <f>IFERROR(Summary!$Y$5*D99/H99," ")</f>
        <v xml:space="preserve"> </v>
      </c>
      <c r="J99" s="18"/>
      <c r="K99" s="175" t="str">
        <f>IFERROR(Summary!$AA$5*D99/J99," ")</f>
        <v xml:space="preserve"> </v>
      </c>
      <c r="L99" s="5">
        <v>88</v>
      </c>
      <c r="M99" s="175" t="str">
        <f>IFERROR(Summary!$AA$5*D99/L99," ")</f>
        <v xml:space="preserve"> </v>
      </c>
      <c r="N99" s="18"/>
      <c r="O99" s="175" t="str">
        <f>IFERROR(Summary!$AC$5*D99/N99," ")</f>
        <v xml:space="preserve"> </v>
      </c>
      <c r="P99" s="5">
        <v>88</v>
      </c>
      <c r="Q99" s="175" t="str">
        <f>IFERROR(Summary!$AC$5*D99/P99," ")</f>
        <v xml:space="preserve"> </v>
      </c>
      <c r="R99" s="22"/>
      <c r="S99" s="175" t="str">
        <f>IFERROR(Summary!$AE$5*E99/R99," ")</f>
        <v xml:space="preserve"> </v>
      </c>
    </row>
    <row r="100" spans="1:19" ht="16.95" customHeight="1" x14ac:dyDescent="0.25">
      <c r="A100" s="2" t="s">
        <v>196</v>
      </c>
      <c r="B100" s="2" t="s">
        <v>197</v>
      </c>
      <c r="C100" s="18"/>
      <c r="D100" s="56" t="str">
        <f>IFERROR(VLOOKUP($A100,'Emissions - TEU-1B'!$A$6:$H$58,5,0), " ")</f>
        <v xml:space="preserve"> </v>
      </c>
      <c r="E100" s="56" t="str">
        <f>IFERROR(VLOOKUP($A100,'Emissions - TEU-1B'!$A$6:$H$58,8,0), " ")</f>
        <v xml:space="preserve"> </v>
      </c>
      <c r="F100" s="18"/>
      <c r="G100" s="175" t="str">
        <f>IFERROR(Summary!$Y$5*D100/F100," ")</f>
        <v xml:space="preserve"> </v>
      </c>
      <c r="H100" s="7">
        <v>8</v>
      </c>
      <c r="I100" s="175" t="str">
        <f>IFERROR(Summary!$Y$5*D100/H100," ")</f>
        <v xml:space="preserve"> </v>
      </c>
      <c r="J100" s="18"/>
      <c r="K100" s="175" t="str">
        <f>IFERROR(Summary!$AA$5*D100/J100," ")</f>
        <v xml:space="preserve"> </v>
      </c>
      <c r="L100" s="5">
        <v>35</v>
      </c>
      <c r="M100" s="175" t="str">
        <f>IFERROR(Summary!$AA$5*D100/L100," ")</f>
        <v xml:space="preserve"> </v>
      </c>
      <c r="N100" s="18"/>
      <c r="O100" s="175" t="str">
        <f>IFERROR(Summary!$AC$5*D100/N100," ")</f>
        <v xml:space="preserve"> </v>
      </c>
      <c r="P100" s="5">
        <v>35</v>
      </c>
      <c r="Q100" s="175" t="str">
        <f>IFERROR(Summary!$AC$5*D100/P100," ")</f>
        <v xml:space="preserve"> </v>
      </c>
      <c r="R100" s="22"/>
      <c r="S100" s="175" t="str">
        <f>IFERROR(Summary!$AE$5*E100/R100," ")</f>
        <v xml:space="preserve"> </v>
      </c>
    </row>
    <row r="101" spans="1:19" ht="16.8" customHeight="1" x14ac:dyDescent="0.25">
      <c r="A101" s="2" t="s">
        <v>198</v>
      </c>
      <c r="B101" s="2" t="s">
        <v>199</v>
      </c>
      <c r="C101" s="18"/>
      <c r="D101" s="56">
        <f>IFERROR(VLOOKUP($A101,'Emissions - TEU-1B'!$A$6:$H$58,5,0), " ")</f>
        <v>0.22517508196721314</v>
      </c>
      <c r="E101" s="56">
        <f>IFERROR(VLOOKUP($A101,'Emissions - TEU-1B'!$A$6:$H$58,8,0), " ")</f>
        <v>6.1691803278688523E-4</v>
      </c>
      <c r="F101" s="9">
        <v>0.4</v>
      </c>
      <c r="G101" s="175">
        <f>IFERROR(Summary!$Y$5*D101/F101," ")</f>
        <v>3.9968577049180331E-5</v>
      </c>
      <c r="H101" s="5">
        <v>260</v>
      </c>
      <c r="I101" s="175">
        <f>IFERROR(Summary!$Y$5*D101/H101," ")</f>
        <v>6.1490118537200519E-8</v>
      </c>
      <c r="J101" s="5">
        <v>10</v>
      </c>
      <c r="K101" s="175">
        <f>IFERROR(Summary!$AA$5*D101/J101," ")</f>
        <v>1.5987430819672133E-6</v>
      </c>
      <c r="L101" s="8">
        <v>1100</v>
      </c>
      <c r="M101" s="175">
        <f>IFERROR(Summary!$AA$5*D101/L101," ")</f>
        <v>1.4534028017883758E-8</v>
      </c>
      <c r="N101" s="7">
        <v>4.8</v>
      </c>
      <c r="O101" s="175">
        <f>IFERROR(Summary!$AC$5*D101/N101," ")</f>
        <v>1.5480786885245905E-4</v>
      </c>
      <c r="P101" s="8">
        <v>1100</v>
      </c>
      <c r="Q101" s="175">
        <f>IFERROR(Summary!$AC$5*D101/P101," ")</f>
        <v>6.7552524590163939E-7</v>
      </c>
      <c r="R101" s="23">
        <v>22000</v>
      </c>
      <c r="S101" s="175">
        <f>IFERROR(Summary!$AE$5*E101/R101," ")</f>
        <v>2.3274634873323399E-7</v>
      </c>
    </row>
    <row r="102" spans="1:19" ht="29.25" customHeight="1" x14ac:dyDescent="0.25">
      <c r="A102" s="2" t="s">
        <v>200</v>
      </c>
      <c r="B102" s="2" t="s">
        <v>201</v>
      </c>
      <c r="C102" s="18"/>
      <c r="D102" s="56" t="str">
        <f>IFERROR(VLOOKUP($A102,'Emissions - TEU-1B'!$A$6:$H$58,5,0), " ")</f>
        <v xml:space="preserve"> </v>
      </c>
      <c r="E102" s="56" t="str">
        <f>IFERROR(VLOOKUP($A102,'Emissions - TEU-1B'!$A$6:$H$58,8,0), " ")</f>
        <v xml:space="preserve"> </v>
      </c>
      <c r="F102" s="3">
        <v>1.6999999999999999E-3</v>
      </c>
      <c r="G102" s="175" t="str">
        <f>IFERROR(Summary!$Y$5*D102/F102," ")</f>
        <v xml:space="preserve"> </v>
      </c>
      <c r="H102" s="7">
        <v>9</v>
      </c>
      <c r="I102" s="175" t="str">
        <f>IFERROR(Summary!$Y$5*D102/H102," ")</f>
        <v xml:space="preserve"> </v>
      </c>
      <c r="J102" s="4">
        <v>4.2999999999999997E-2</v>
      </c>
      <c r="K102" s="175" t="str">
        <f>IFERROR(Summary!$AA$5*D102/J102," ")</f>
        <v xml:space="preserve"> </v>
      </c>
      <c r="L102" s="5">
        <v>40</v>
      </c>
      <c r="M102" s="175" t="str">
        <f>IFERROR(Summary!$AA$5*D102/L102," ")</f>
        <v xml:space="preserve"> </v>
      </c>
      <c r="N102" s="4">
        <v>0.02</v>
      </c>
      <c r="O102" s="175" t="str">
        <f>IFERROR(Summary!$AC$5*D102/N102," ")</f>
        <v xml:space="preserve"> </v>
      </c>
      <c r="P102" s="5">
        <v>40</v>
      </c>
      <c r="Q102" s="175" t="str">
        <f>IFERROR(Summary!$AC$5*D102/P102," ")</f>
        <v xml:space="preserve"> </v>
      </c>
      <c r="R102" s="22"/>
      <c r="S102" s="175" t="str">
        <f>IFERROR(Summary!$AE$5*E102/R102," ")</f>
        <v xml:space="preserve"> </v>
      </c>
    </row>
    <row r="103" spans="1:19" ht="29.25" customHeight="1" x14ac:dyDescent="0.25">
      <c r="A103" s="2" t="s">
        <v>202</v>
      </c>
      <c r="B103" s="2" t="s">
        <v>203</v>
      </c>
      <c r="C103" s="18"/>
      <c r="D103" s="56" t="str">
        <f>IFERROR(VLOOKUP($A103,'Emissions - TEU-1B'!$A$6:$H$58,5,0), " ")</f>
        <v xml:space="preserve"> </v>
      </c>
      <c r="E103" s="56" t="str">
        <f>IFERROR(VLOOKUP($A103,'Emissions - TEU-1B'!$A$6:$H$58,8,0), " ")</f>
        <v xml:space="preserve"> </v>
      </c>
      <c r="F103" s="4">
        <v>3.7999999999999999E-2</v>
      </c>
      <c r="G103" s="175" t="str">
        <f>IFERROR(Summary!$Y$5*D103/F103," ")</f>
        <v xml:space="preserve"> </v>
      </c>
      <c r="H103" s="7">
        <v>7</v>
      </c>
      <c r="I103" s="175" t="str">
        <f>IFERROR(Summary!$Y$5*D103/H103," ")</f>
        <v xml:space="preserve"> </v>
      </c>
      <c r="J103" s="7">
        <v>1</v>
      </c>
      <c r="K103" s="175" t="str">
        <f>IFERROR(Summary!$AA$5*D103/J103," ")</f>
        <v xml:space="preserve"> </v>
      </c>
      <c r="L103" s="5">
        <v>31</v>
      </c>
      <c r="M103" s="175" t="str">
        <f>IFERROR(Summary!$AA$5*D103/L103," ")</f>
        <v xml:space="preserve"> </v>
      </c>
      <c r="N103" s="9">
        <v>0.46</v>
      </c>
      <c r="O103" s="175" t="str">
        <f>IFERROR(Summary!$AC$5*D103/N103," ")</f>
        <v xml:space="preserve"> </v>
      </c>
      <c r="P103" s="5">
        <v>31</v>
      </c>
      <c r="Q103" s="175" t="str">
        <f>IFERROR(Summary!$AC$5*D103/P103," ")</f>
        <v xml:space="preserve"> </v>
      </c>
      <c r="R103" s="22"/>
      <c r="S103" s="175" t="str">
        <f>IFERROR(Summary!$AE$5*E103/R103," ")</f>
        <v xml:space="preserve"> </v>
      </c>
    </row>
    <row r="104" spans="1:19" ht="16.8" customHeight="1" x14ac:dyDescent="0.25">
      <c r="A104" s="2" t="s">
        <v>204</v>
      </c>
      <c r="B104" s="2" t="s">
        <v>205</v>
      </c>
      <c r="C104" s="18"/>
      <c r="D104" s="56" t="str">
        <f>IFERROR(VLOOKUP($A104,'Emissions - TEU-1B'!$A$6:$H$58,5,0), " ")</f>
        <v xml:space="preserve"> </v>
      </c>
      <c r="E104" s="56" t="str">
        <f>IFERROR(VLOOKUP($A104,'Emissions - TEU-1B'!$A$6:$H$58,8,0), " ")</f>
        <v xml:space="preserve"> </v>
      </c>
      <c r="F104" s="18"/>
      <c r="G104" s="175" t="str">
        <f>IFERROR(Summary!$Y$5*D104/F104," ")</f>
        <v xml:space="preserve"> </v>
      </c>
      <c r="H104" s="5">
        <v>400</v>
      </c>
      <c r="I104" s="175" t="str">
        <f>IFERROR(Summary!$Y$5*D104/H104," ")</f>
        <v xml:space="preserve"> </v>
      </c>
      <c r="J104" s="18"/>
      <c r="K104" s="175" t="str">
        <f>IFERROR(Summary!$AA$5*D104/J104," ")</f>
        <v xml:space="preserve"> </v>
      </c>
      <c r="L104" s="8">
        <v>1800</v>
      </c>
      <c r="M104" s="175" t="str">
        <f>IFERROR(Summary!$AA$5*D104/L104," ")</f>
        <v xml:space="preserve"> </v>
      </c>
      <c r="N104" s="18"/>
      <c r="O104" s="175" t="str">
        <f>IFERROR(Summary!$AC$5*D104/N104," ")</f>
        <v xml:space="preserve"> </v>
      </c>
      <c r="P104" s="8">
        <v>1800</v>
      </c>
      <c r="Q104" s="175" t="str">
        <f>IFERROR(Summary!$AC$5*D104/P104," ")</f>
        <v xml:space="preserve"> </v>
      </c>
      <c r="R104" s="23">
        <v>2000</v>
      </c>
      <c r="S104" s="175" t="str">
        <f>IFERROR(Summary!$AE$5*E104/R104," ")</f>
        <v xml:space="preserve"> </v>
      </c>
    </row>
    <row r="105" spans="1:19" ht="29.25" customHeight="1" x14ac:dyDescent="0.25">
      <c r="A105" s="2" t="s">
        <v>206</v>
      </c>
      <c r="B105" s="2" t="s">
        <v>207</v>
      </c>
      <c r="C105" s="18"/>
      <c r="D105" s="56" t="str">
        <f>IFERROR(VLOOKUP($A105,'Emissions - TEU-1B'!$A$6:$H$58,5,0), " ")</f>
        <v xml:space="preserve"> </v>
      </c>
      <c r="E105" s="56" t="str">
        <f>IFERROR(VLOOKUP($A105,'Emissions - TEU-1B'!$A$6:$H$58,8,0), " ")</f>
        <v xml:space="preserve"> </v>
      </c>
      <c r="F105" s="18"/>
      <c r="G105" s="175" t="str">
        <f>IFERROR(Summary!$Y$5*D105/F105," ")</f>
        <v xml:space="preserve"> </v>
      </c>
      <c r="H105" s="5">
        <v>82</v>
      </c>
      <c r="I105" s="175" t="str">
        <f>IFERROR(Summary!$Y$5*D105/H105," ")</f>
        <v xml:space="preserve"> </v>
      </c>
      <c r="J105" s="18"/>
      <c r="K105" s="175" t="str">
        <f>IFERROR(Summary!$AA$5*D105/J105," ")</f>
        <v xml:space="preserve"> </v>
      </c>
      <c r="L105" s="5">
        <v>360</v>
      </c>
      <c r="M105" s="175" t="str">
        <f>IFERROR(Summary!$AA$5*D105/L105," ")</f>
        <v xml:space="preserve"> </v>
      </c>
      <c r="N105" s="18"/>
      <c r="O105" s="175" t="str">
        <f>IFERROR(Summary!$AC$5*D105/N105," ")</f>
        <v xml:space="preserve"> </v>
      </c>
      <c r="P105" s="5">
        <v>360</v>
      </c>
      <c r="Q105" s="175" t="str">
        <f>IFERROR(Summary!$AC$5*D105/P105," ")</f>
        <v xml:space="preserve"> </v>
      </c>
      <c r="R105" s="23">
        <v>29000</v>
      </c>
      <c r="S105" s="175" t="str">
        <f>IFERROR(Summary!$AE$5*E105/R105," ")</f>
        <v xml:space="preserve"> </v>
      </c>
    </row>
    <row r="106" spans="1:19" ht="29.25" customHeight="1" x14ac:dyDescent="0.25">
      <c r="A106" s="2" t="s">
        <v>208</v>
      </c>
      <c r="B106" s="2" t="s">
        <v>209</v>
      </c>
      <c r="C106" s="18"/>
      <c r="D106" s="56" t="str">
        <f>IFERROR(VLOOKUP($A106,'Emissions - TEU-1B'!$A$6:$H$58,5,0), " ")</f>
        <v xml:space="preserve"> </v>
      </c>
      <c r="E106" s="56" t="str">
        <f>IFERROR(VLOOKUP($A106,'Emissions - TEU-1B'!$A$6:$H$58,8,0), " ")</f>
        <v xml:space="preserve"> </v>
      </c>
      <c r="F106" s="18"/>
      <c r="G106" s="175" t="str">
        <f>IFERROR(Summary!$Y$5*D106/F106," ")</f>
        <v xml:space="preserve"> </v>
      </c>
      <c r="H106" s="5">
        <v>70</v>
      </c>
      <c r="I106" s="175" t="str">
        <f>IFERROR(Summary!$Y$5*D106/H106," ")</f>
        <v xml:space="preserve"> </v>
      </c>
      <c r="J106" s="18"/>
      <c r="K106" s="175" t="str">
        <f>IFERROR(Summary!$AA$5*D106/J106," ")</f>
        <v xml:space="preserve"> </v>
      </c>
      <c r="L106" s="5">
        <v>310</v>
      </c>
      <c r="M106" s="175" t="str">
        <f>IFERROR(Summary!$AA$5*D106/L106," ")</f>
        <v xml:space="preserve"> </v>
      </c>
      <c r="N106" s="18"/>
      <c r="O106" s="175" t="str">
        <f>IFERROR(Summary!$AC$5*D106/N106," ")</f>
        <v xml:space="preserve"> </v>
      </c>
      <c r="P106" s="5">
        <v>310</v>
      </c>
      <c r="Q106" s="175" t="str">
        <f>IFERROR(Summary!$AC$5*D106/P106," ")</f>
        <v xml:space="preserve"> </v>
      </c>
      <c r="R106" s="21">
        <v>370</v>
      </c>
      <c r="S106" s="175" t="str">
        <f>IFERROR(Summary!$AE$5*E106/R106," ")</f>
        <v xml:space="preserve"> </v>
      </c>
    </row>
    <row r="107" spans="1:19" ht="29.25" customHeight="1" x14ac:dyDescent="0.25">
      <c r="A107" s="2" t="s">
        <v>210</v>
      </c>
      <c r="B107" s="2" t="s">
        <v>211</v>
      </c>
      <c r="C107" s="18"/>
      <c r="D107" s="56" t="str">
        <f>IFERROR(VLOOKUP($A107,'Emissions - TEU-1B'!$A$6:$H$58,5,0), " ")</f>
        <v xml:space="preserve"> </v>
      </c>
      <c r="E107" s="56" t="str">
        <f>IFERROR(VLOOKUP($A107,'Emissions - TEU-1B'!$A$6:$H$58,8,0), " ")</f>
        <v xml:space="preserve"> </v>
      </c>
      <c r="F107" s="18"/>
      <c r="G107" s="175" t="str">
        <f>IFERROR(Summary!$Y$5*D107/F107," ")</f>
        <v xml:space="preserve"> </v>
      </c>
      <c r="H107" s="5">
        <v>60</v>
      </c>
      <c r="I107" s="175" t="str">
        <f>IFERROR(Summary!$Y$5*D107/H107," ")</f>
        <v xml:space="preserve"> </v>
      </c>
      <c r="J107" s="18"/>
      <c r="K107" s="175" t="str">
        <f>IFERROR(Summary!$AA$5*D107/J107," ")</f>
        <v xml:space="preserve"> </v>
      </c>
      <c r="L107" s="5">
        <v>260</v>
      </c>
      <c r="M107" s="175" t="str">
        <f>IFERROR(Summary!$AA$5*D107/L107," ")</f>
        <v xml:space="preserve"> </v>
      </c>
      <c r="N107" s="18"/>
      <c r="O107" s="175" t="str">
        <f>IFERROR(Summary!$AC$5*D107/N107," ")</f>
        <v xml:space="preserve"> </v>
      </c>
      <c r="P107" s="5">
        <v>260</v>
      </c>
      <c r="Q107" s="175" t="str">
        <f>IFERROR(Summary!$AC$5*D107/P107," ")</f>
        <v xml:space="preserve"> </v>
      </c>
      <c r="R107" s="21">
        <v>140</v>
      </c>
      <c r="S107" s="175" t="str">
        <f>IFERROR(Summary!$AE$5*E107/R107," ")</f>
        <v xml:space="preserve"> </v>
      </c>
    </row>
    <row r="108" spans="1:19" ht="29.25" customHeight="1" x14ac:dyDescent="0.25">
      <c r="A108" s="2" t="s">
        <v>212</v>
      </c>
      <c r="B108" s="2" t="s">
        <v>213</v>
      </c>
      <c r="C108" s="18"/>
      <c r="D108" s="56" t="str">
        <f>IFERROR(VLOOKUP($A108,'Emissions - TEU-1B'!$A$6:$H$58,5,0), " ")</f>
        <v xml:space="preserve"> </v>
      </c>
      <c r="E108" s="56" t="str">
        <f>IFERROR(VLOOKUP($A108,'Emissions - TEU-1B'!$A$6:$H$58,8,0), " ")</f>
        <v xml:space="preserve"> </v>
      </c>
      <c r="F108" s="18"/>
      <c r="G108" s="175" t="str">
        <f>IFERROR(Summary!$Y$5*D108/F108," ")</f>
        <v xml:space="preserve"> </v>
      </c>
      <c r="H108" s="5">
        <v>60</v>
      </c>
      <c r="I108" s="175" t="str">
        <f>IFERROR(Summary!$Y$5*D108/H108," ")</f>
        <v xml:space="preserve"> </v>
      </c>
      <c r="J108" s="18"/>
      <c r="K108" s="175" t="str">
        <f>IFERROR(Summary!$AA$5*D108/J108," ")</f>
        <v xml:space="preserve"> </v>
      </c>
      <c r="L108" s="5">
        <v>260</v>
      </c>
      <c r="M108" s="175" t="str">
        <f>IFERROR(Summary!$AA$5*D108/L108," ")</f>
        <v xml:space="preserve"> </v>
      </c>
      <c r="N108" s="18"/>
      <c r="O108" s="175" t="str">
        <f>IFERROR(Summary!$AC$5*D108/N108," ")</f>
        <v xml:space="preserve"> </v>
      </c>
      <c r="P108" s="5">
        <v>260</v>
      </c>
      <c r="Q108" s="175" t="str">
        <f>IFERROR(Summary!$AC$5*D108/P108," ")</f>
        <v xml:space="preserve"> </v>
      </c>
      <c r="R108" s="21">
        <v>93</v>
      </c>
      <c r="S108" s="175" t="str">
        <f>IFERROR(Summary!$AE$5*E108/R108," ")</f>
        <v xml:space="preserve"> </v>
      </c>
    </row>
    <row r="109" spans="1:19" ht="29.25" customHeight="1" x14ac:dyDescent="0.25">
      <c r="A109" s="2" t="s">
        <v>214</v>
      </c>
      <c r="B109" s="2" t="s">
        <v>215</v>
      </c>
      <c r="C109" s="18"/>
      <c r="D109" s="56" t="str">
        <f>IFERROR(VLOOKUP($A109,'Emissions - TEU-1B'!$A$6:$H$58,5,0), " ")</f>
        <v xml:space="preserve"> </v>
      </c>
      <c r="E109" s="56" t="str">
        <f>IFERROR(VLOOKUP($A109,'Emissions - TEU-1B'!$A$6:$H$58,8,0), " ")</f>
        <v xml:space="preserve"> </v>
      </c>
      <c r="F109" s="18"/>
      <c r="G109" s="175" t="str">
        <f>IFERROR(Summary!$Y$5*D109/F109," ")</f>
        <v xml:space="preserve"> </v>
      </c>
      <c r="H109" s="7">
        <v>1</v>
      </c>
      <c r="I109" s="175" t="str">
        <f>IFERROR(Summary!$Y$5*D109/H109," ")</f>
        <v xml:space="preserve"> </v>
      </c>
      <c r="J109" s="18"/>
      <c r="K109" s="175" t="str">
        <f>IFERROR(Summary!$AA$5*D109/J109," ")</f>
        <v xml:space="preserve"> </v>
      </c>
      <c r="L109" s="7">
        <v>4.4000000000000004</v>
      </c>
      <c r="M109" s="175" t="str">
        <f>IFERROR(Summary!$AA$5*D109/L109," ")</f>
        <v xml:space="preserve"> </v>
      </c>
      <c r="N109" s="18"/>
      <c r="O109" s="175" t="str">
        <f>IFERROR(Summary!$AC$5*D109/N109," ")</f>
        <v xml:space="preserve"> </v>
      </c>
      <c r="P109" s="7">
        <v>4.4000000000000004</v>
      </c>
      <c r="Q109" s="175" t="str">
        <f>IFERROR(Summary!$AC$5*D109/P109," ")</f>
        <v xml:space="preserve"> </v>
      </c>
      <c r="R109" s="22"/>
      <c r="S109" s="175" t="str">
        <f>IFERROR(Summary!$AE$5*E109/R109," ")</f>
        <v xml:space="preserve"> </v>
      </c>
    </row>
    <row r="110" spans="1:19" ht="16.95" customHeight="1" x14ac:dyDescent="0.25">
      <c r="A110" s="2" t="s">
        <v>216</v>
      </c>
      <c r="B110" s="2" t="s">
        <v>217</v>
      </c>
      <c r="C110" s="6" t="s">
        <v>23</v>
      </c>
      <c r="D110" s="56" t="str">
        <f>IFERROR(VLOOKUP($A110,'Emissions - TEU-1B'!$A$6:$H$58,5,0), " ")</f>
        <v xml:space="preserve"> </v>
      </c>
      <c r="E110" s="56" t="str">
        <f>IFERROR(VLOOKUP($A110,'Emissions - TEU-1B'!$A$6:$H$58,8,0), " ")</f>
        <v xml:space="preserve"> </v>
      </c>
      <c r="F110" s="11">
        <v>2.0000000000000001E-4</v>
      </c>
      <c r="G110" s="175" t="str">
        <f>IFERROR(Summary!$Y$5*D110/F110," ")</f>
        <v xml:space="preserve"> </v>
      </c>
      <c r="H110" s="5">
        <v>30</v>
      </c>
      <c r="I110" s="175" t="str">
        <f>IFERROR(Summary!$Y$5*D110/H110," ")</f>
        <v xml:space="preserve"> </v>
      </c>
      <c r="J110" s="3">
        <v>2.0999999999999999E-3</v>
      </c>
      <c r="K110" s="175" t="str">
        <f>IFERROR(Summary!$AA$5*D110/J110," ")</f>
        <v xml:space="preserve"> </v>
      </c>
      <c r="L110" s="5">
        <v>130</v>
      </c>
      <c r="M110" s="175" t="str">
        <f>IFERROR(Summary!$AA$5*D110/L110," ")</f>
        <v xml:space="preserve"> </v>
      </c>
      <c r="N110" s="3">
        <v>4.0000000000000001E-3</v>
      </c>
      <c r="O110" s="175" t="str">
        <f>IFERROR(Summary!$AC$5*D110/N110," ")</f>
        <v xml:space="preserve"> </v>
      </c>
      <c r="P110" s="5">
        <v>130</v>
      </c>
      <c r="Q110" s="175" t="str">
        <f>IFERROR(Summary!$AC$5*D110/P110," ")</f>
        <v xml:space="preserve"> </v>
      </c>
      <c r="R110" s="21">
        <v>160</v>
      </c>
      <c r="S110" s="175" t="str">
        <f>IFERROR(Summary!$AE$5*E110/R110," ")</f>
        <v xml:space="preserve"> </v>
      </c>
    </row>
    <row r="111" spans="1:19" ht="16.8" customHeight="1" x14ac:dyDescent="0.25">
      <c r="A111" s="2" t="s">
        <v>218</v>
      </c>
      <c r="B111" s="2" t="s">
        <v>219</v>
      </c>
      <c r="C111" s="18"/>
      <c r="D111" s="56" t="str">
        <f>IFERROR(VLOOKUP($A111,'Emissions - TEU-1B'!$A$6:$H$58,5,0), " ")</f>
        <v xml:space="preserve"> </v>
      </c>
      <c r="E111" s="56" t="str">
        <f>IFERROR(VLOOKUP($A111,'Emissions - TEU-1B'!$A$6:$H$58,8,0), " ")</f>
        <v xml:space="preserve"> </v>
      </c>
      <c r="F111" s="4">
        <v>7.6999999999999999E-2</v>
      </c>
      <c r="G111" s="175" t="str">
        <f>IFERROR(Summary!$Y$5*D111/F111," ")</f>
        <v xml:space="preserve"> </v>
      </c>
      <c r="H111" s="18"/>
      <c r="I111" s="175" t="str">
        <f>IFERROR(Summary!$Y$5*D111/H111," ")</f>
        <v xml:space="preserve"> </v>
      </c>
      <c r="J111" s="7">
        <v>2</v>
      </c>
      <c r="K111" s="175" t="str">
        <f>IFERROR(Summary!$AA$5*D111/J111," ")</f>
        <v xml:space="preserve"> </v>
      </c>
      <c r="L111" s="18"/>
      <c r="M111" s="175" t="str">
        <f>IFERROR(Summary!$AA$5*D111/L111," ")</f>
        <v xml:space="preserve"> </v>
      </c>
      <c r="N111" s="9">
        <v>0.92</v>
      </c>
      <c r="O111" s="175" t="str">
        <f>IFERROR(Summary!$AC$5*D111/N111," ")</f>
        <v xml:space="preserve"> </v>
      </c>
      <c r="P111" s="18"/>
      <c r="Q111" s="175" t="str">
        <f>IFERROR(Summary!$AC$5*D111/P111," ")</f>
        <v xml:space="preserve"> </v>
      </c>
      <c r="R111" s="22"/>
      <c r="S111" s="175" t="str">
        <f>IFERROR(Summary!$AE$5*E111/R111," ")</f>
        <v xml:space="preserve"> </v>
      </c>
    </row>
    <row r="112" spans="1:19" ht="16.8" customHeight="1" x14ac:dyDescent="0.25">
      <c r="A112" s="1"/>
      <c r="B112" s="2" t="s">
        <v>220</v>
      </c>
      <c r="C112" s="6" t="s">
        <v>65</v>
      </c>
      <c r="D112" s="56" t="str">
        <f>IFERROR(VLOOKUP($A112,'Emissions - TEU-1B'!$A$6:$H$58,5,0), " ")</f>
        <v xml:space="preserve"> </v>
      </c>
      <c r="E112" s="56" t="str">
        <f>IFERROR(VLOOKUP($A112,'Emissions - TEU-1B'!$A$6:$H$58,8,0), " ")</f>
        <v xml:space="preserve"> </v>
      </c>
      <c r="F112" s="18"/>
      <c r="G112" s="175" t="str">
        <f>IFERROR(Summary!$Y$5*D112/F112," ")</f>
        <v xml:space="preserve"> </v>
      </c>
      <c r="H112" s="7">
        <v>2.2999999999999998</v>
      </c>
      <c r="I112" s="175" t="str">
        <f>IFERROR(Summary!$Y$5*D112/H112," ")</f>
        <v xml:space="preserve"> </v>
      </c>
      <c r="J112" s="18"/>
      <c r="K112" s="175" t="str">
        <f>IFERROR(Summary!$AA$5*D112/J112," ")</f>
        <v xml:space="preserve"> </v>
      </c>
      <c r="L112" s="5">
        <v>20</v>
      </c>
      <c r="M112" s="175" t="str">
        <f>IFERROR(Summary!$AA$5*D112/L112," ")</f>
        <v xml:space="preserve"> </v>
      </c>
      <c r="N112" s="18"/>
      <c r="O112" s="175" t="str">
        <f>IFERROR(Summary!$AC$5*D112/N112," ")</f>
        <v xml:space="preserve"> </v>
      </c>
      <c r="P112" s="5">
        <v>20</v>
      </c>
      <c r="Q112" s="175" t="str">
        <f>IFERROR(Summary!$AC$5*D112/P112," ")</f>
        <v xml:space="preserve"> </v>
      </c>
      <c r="R112" s="21">
        <v>240</v>
      </c>
      <c r="S112" s="175" t="str">
        <f>IFERROR(Summary!$AE$5*E112/R112," ")</f>
        <v xml:space="preserve"> </v>
      </c>
    </row>
    <row r="113" spans="1:19" ht="16.95" customHeight="1" x14ac:dyDescent="0.25">
      <c r="A113" s="2" t="s">
        <v>221</v>
      </c>
      <c r="B113" s="2" t="s">
        <v>222</v>
      </c>
      <c r="C113" s="18"/>
      <c r="D113" s="56" t="str">
        <f>IFERROR(VLOOKUP($A113,'Emissions - TEU-1B'!$A$6:$H$58,5,0), " ")</f>
        <v xml:space="preserve"> </v>
      </c>
      <c r="E113" s="56" t="str">
        <f>IFERROR(VLOOKUP($A113,'Emissions - TEU-1B'!$A$6:$H$58,8,0), " ")</f>
        <v xml:space="preserve"> </v>
      </c>
      <c r="F113" s="18"/>
      <c r="G113" s="175" t="str">
        <f>IFERROR(Summary!$Y$5*D113/F113," ")</f>
        <v xml:space="preserve"> </v>
      </c>
      <c r="H113" s="18"/>
      <c r="I113" s="175" t="str">
        <f>IFERROR(Summary!$Y$5*D113/H113," ")</f>
        <v xml:space="preserve"> </v>
      </c>
      <c r="J113" s="18"/>
      <c r="K113" s="175" t="str">
        <f>IFERROR(Summary!$AA$5*D113/J113," ")</f>
        <v xml:space="preserve"> </v>
      </c>
      <c r="L113" s="18"/>
      <c r="M113" s="175" t="str">
        <f>IFERROR(Summary!$AA$5*D113/L113," ")</f>
        <v xml:space="preserve"> </v>
      </c>
      <c r="N113" s="18"/>
      <c r="O113" s="175" t="str">
        <f>IFERROR(Summary!$AC$5*D113/N113," ")</f>
        <v xml:space="preserve"> </v>
      </c>
      <c r="P113" s="18"/>
      <c r="Q113" s="175" t="str">
        <f>IFERROR(Summary!$AC$5*D113/P113," ")</f>
        <v xml:space="preserve"> </v>
      </c>
      <c r="R113" s="21">
        <v>16</v>
      </c>
      <c r="S113" s="175" t="str">
        <f>IFERROR(Summary!$AE$5*E113/R113," ")</f>
        <v xml:space="preserve"> </v>
      </c>
    </row>
    <row r="114" spans="1:19" ht="16.8" customHeight="1" x14ac:dyDescent="0.25">
      <c r="A114" s="2" t="s">
        <v>223</v>
      </c>
      <c r="B114" s="2" t="s">
        <v>224</v>
      </c>
      <c r="C114" s="18"/>
      <c r="D114" s="56">
        <f>IFERROR(VLOOKUP($A114,'Emissions - TEU-1B'!$A$6:$H$58,5,0), " ")</f>
        <v>0.40477901639344266</v>
      </c>
      <c r="E114" s="56">
        <f>IFERROR(VLOOKUP($A114,'Emissions - TEU-1B'!$A$6:$H$58,8,0), " ")</f>
        <v>1.108983606557377E-3</v>
      </c>
      <c r="F114" s="9">
        <v>0.17</v>
      </c>
      <c r="G114" s="175">
        <f>IFERROR(Summary!$Y$5*D114/F114," ")</f>
        <v>1.690547656702025E-4</v>
      </c>
      <c r="H114" s="7">
        <v>9</v>
      </c>
      <c r="I114" s="175">
        <f>IFERROR(Summary!$Y$5*D114/H114," ")</f>
        <v>3.1932566848816033E-6</v>
      </c>
      <c r="J114" s="7">
        <v>4.3</v>
      </c>
      <c r="K114" s="175">
        <f>IFERROR(Summary!$AA$5*D114/J114," ")</f>
        <v>6.6835605032405652E-6</v>
      </c>
      <c r="L114" s="5">
        <v>40</v>
      </c>
      <c r="M114" s="175">
        <f>IFERROR(Summary!$AA$5*D114/L114," ")</f>
        <v>7.1848275409836074E-7</v>
      </c>
      <c r="N114" s="7">
        <v>2</v>
      </c>
      <c r="O114" s="175">
        <f>IFERROR(Summary!$AC$5*D114/N114," ")</f>
        <v>6.678853770491804E-4</v>
      </c>
      <c r="P114" s="5">
        <v>40</v>
      </c>
      <c r="Q114" s="175">
        <f>IFERROR(Summary!$AC$5*D114/P114," ")</f>
        <v>3.3394268852459019E-5</v>
      </c>
      <c r="R114" s="21">
        <v>49</v>
      </c>
      <c r="S114" s="175">
        <f>IFERROR(Summary!$AE$5*E114/R114," ")</f>
        <v>1.8784824355971898E-4</v>
      </c>
    </row>
    <row r="115" spans="1:19" ht="16.95" customHeight="1" x14ac:dyDescent="0.25">
      <c r="A115" s="2" t="s">
        <v>225</v>
      </c>
      <c r="B115" s="2" t="s">
        <v>226</v>
      </c>
      <c r="C115" s="18"/>
      <c r="D115" s="56" t="str">
        <f>IFERROR(VLOOKUP($A115,'Emissions - TEU-1B'!$A$6:$H$58,5,0), " ")</f>
        <v xml:space="preserve"> </v>
      </c>
      <c r="E115" s="56" t="str">
        <f>IFERROR(VLOOKUP($A115,'Emissions - TEU-1B'!$A$6:$H$58,8,0), " ")</f>
        <v xml:space="preserve"> </v>
      </c>
      <c r="F115" s="18"/>
      <c r="G115" s="175" t="str">
        <f>IFERROR(Summary!$Y$5*D115/F115," ")</f>
        <v xml:space="preserve"> </v>
      </c>
      <c r="H115" s="4">
        <v>0.08</v>
      </c>
      <c r="I115" s="175" t="str">
        <f>IFERROR(Summary!$Y$5*D115/H115," ")</f>
        <v xml:space="preserve"> </v>
      </c>
      <c r="J115" s="18"/>
      <c r="K115" s="175" t="str">
        <f>IFERROR(Summary!$AA$5*D115/J115," ")</f>
        <v xml:space="preserve"> </v>
      </c>
      <c r="L115" s="9">
        <v>0.35</v>
      </c>
      <c r="M115" s="175" t="str">
        <f>IFERROR(Summary!$AA$5*D115/L115," ")</f>
        <v xml:space="preserve"> </v>
      </c>
      <c r="N115" s="18"/>
      <c r="O115" s="175" t="str">
        <f>IFERROR(Summary!$AC$5*D115/N115," ")</f>
        <v xml:space="preserve"> </v>
      </c>
      <c r="P115" s="9">
        <v>0.35</v>
      </c>
      <c r="Q115" s="175" t="str">
        <f>IFERROR(Summary!$AC$5*D115/P115," ")</f>
        <v xml:space="preserve"> </v>
      </c>
      <c r="R115" s="24">
        <v>4.0999999999999996</v>
      </c>
      <c r="S115" s="175" t="str">
        <f>IFERROR(Summary!$AE$5*E115/R115," ")</f>
        <v xml:space="preserve"> </v>
      </c>
    </row>
    <row r="116" spans="1:19" ht="16.8" customHeight="1" x14ac:dyDescent="0.25">
      <c r="A116" s="2" t="s">
        <v>227</v>
      </c>
      <c r="B116" s="2" t="s">
        <v>228</v>
      </c>
      <c r="C116" s="18"/>
      <c r="D116" s="56" t="str">
        <f>IFERROR(VLOOKUP($A116,'Emissions - TEU-1B'!$A$6:$H$58,5,0), " ")</f>
        <v xml:space="preserve"> </v>
      </c>
      <c r="E116" s="56" t="str">
        <f>IFERROR(VLOOKUP($A116,'Emissions - TEU-1B'!$A$6:$H$58,8,0), " ")</f>
        <v xml:space="preserve"> </v>
      </c>
      <c r="F116" s="11">
        <v>7.6999999999999996E-4</v>
      </c>
      <c r="G116" s="175" t="str">
        <f>IFERROR(Summary!$Y$5*D116/F116," ")</f>
        <v xml:space="preserve"> </v>
      </c>
      <c r="H116" s="18"/>
      <c r="I116" s="175" t="str">
        <f>IFERROR(Summary!$Y$5*D116/H116," ")</f>
        <v xml:space="preserve"> </v>
      </c>
      <c r="J116" s="4">
        <v>0.02</v>
      </c>
      <c r="K116" s="175" t="str">
        <f>IFERROR(Summary!$AA$5*D116/J116," ")</f>
        <v xml:space="preserve"> </v>
      </c>
      <c r="L116" s="18"/>
      <c r="M116" s="175" t="str">
        <f>IFERROR(Summary!$AA$5*D116/L116," ")</f>
        <v xml:space="preserve"> </v>
      </c>
      <c r="N116" s="3">
        <v>9.1999999999999998E-3</v>
      </c>
      <c r="O116" s="175" t="str">
        <f>IFERROR(Summary!$AC$5*D116/N116," ")</f>
        <v xml:space="preserve"> </v>
      </c>
      <c r="P116" s="18"/>
      <c r="Q116" s="175" t="str">
        <f>IFERROR(Summary!$AC$5*D116/P116," ")</f>
        <v xml:space="preserve"> </v>
      </c>
      <c r="R116" s="22"/>
      <c r="S116" s="175" t="str">
        <f>IFERROR(Summary!$AE$5*E116/R116," ")</f>
        <v xml:space="preserve"> </v>
      </c>
    </row>
    <row r="117" spans="1:19" ht="16.95" customHeight="1" x14ac:dyDescent="0.25">
      <c r="A117" s="2" t="s">
        <v>229</v>
      </c>
      <c r="B117" s="2" t="s">
        <v>230</v>
      </c>
      <c r="C117" s="18"/>
      <c r="D117" s="56" t="str">
        <f>IFERROR(VLOOKUP($A117,'Emissions - TEU-1B'!$A$6:$H$58,5,0), " ")</f>
        <v xml:space="preserve"> </v>
      </c>
      <c r="E117" s="56" t="str">
        <f>IFERROR(VLOOKUP($A117,'Emissions - TEU-1B'!$A$6:$H$58,8,0), " ")</f>
        <v xml:space="preserve"> </v>
      </c>
      <c r="F117" s="11">
        <v>3.8000000000000002E-4</v>
      </c>
      <c r="G117" s="175" t="str">
        <f>IFERROR(Summary!$Y$5*D117/F117," ")</f>
        <v xml:space="preserve"> </v>
      </c>
      <c r="H117" s="18"/>
      <c r="I117" s="175" t="str">
        <f>IFERROR(Summary!$Y$5*D117/H117," ")</f>
        <v xml:space="preserve"> </v>
      </c>
      <c r="J117" s="4">
        <v>0.01</v>
      </c>
      <c r="K117" s="175" t="str">
        <f>IFERROR(Summary!$AA$5*D117/J117," ")</f>
        <v xml:space="preserve"> </v>
      </c>
      <c r="L117" s="18"/>
      <c r="M117" s="175" t="str">
        <f>IFERROR(Summary!$AA$5*D117/L117," ")</f>
        <v xml:space="preserve"> </v>
      </c>
      <c r="N117" s="3">
        <v>4.5999999999999999E-3</v>
      </c>
      <c r="O117" s="175" t="str">
        <f>IFERROR(Summary!$AC$5*D117/N117," ")</f>
        <v xml:space="preserve"> </v>
      </c>
      <c r="P117" s="18"/>
      <c r="Q117" s="175" t="str">
        <f>IFERROR(Summary!$AC$5*D117/P117," ")</f>
        <v xml:space="preserve"> </v>
      </c>
      <c r="R117" s="22"/>
      <c r="S117" s="175" t="str">
        <f>IFERROR(Summary!$AE$5*E117/R117," ")</f>
        <v xml:space="preserve"> </v>
      </c>
    </row>
    <row r="118" spans="1:19" ht="16.8" customHeight="1" x14ac:dyDescent="0.25">
      <c r="A118" s="2" t="s">
        <v>231</v>
      </c>
      <c r="B118" s="2" t="s">
        <v>232</v>
      </c>
      <c r="C118" s="18"/>
      <c r="D118" s="56" t="str">
        <f>IFERROR(VLOOKUP($A118,'Emissions - TEU-1B'!$A$6:$H$58,5,0), " ")</f>
        <v xml:space="preserve"> </v>
      </c>
      <c r="E118" s="56" t="str">
        <f>IFERROR(VLOOKUP($A118,'Emissions - TEU-1B'!$A$6:$H$58,8,0), " ")</f>
        <v xml:space="preserve"> </v>
      </c>
      <c r="F118" s="3">
        <v>2E-3</v>
      </c>
      <c r="G118" s="175" t="str">
        <f>IFERROR(Summary!$Y$5*D118/F118," ")</f>
        <v xml:space="preserve"> </v>
      </c>
      <c r="H118" s="18"/>
      <c r="I118" s="175" t="str">
        <f>IFERROR(Summary!$Y$5*D118/H118," ")</f>
        <v xml:space="preserve"> </v>
      </c>
      <c r="J118" s="4">
        <v>5.0999999999999997E-2</v>
      </c>
      <c r="K118" s="175" t="str">
        <f>IFERROR(Summary!$AA$5*D118/J118," ")</f>
        <v xml:space="preserve"> </v>
      </c>
      <c r="L118" s="18"/>
      <c r="M118" s="175" t="str">
        <f>IFERROR(Summary!$AA$5*D118/L118," ")</f>
        <v xml:space="preserve"> </v>
      </c>
      <c r="N118" s="4">
        <v>2.4E-2</v>
      </c>
      <c r="O118" s="175" t="str">
        <f>IFERROR(Summary!$AC$5*D118/N118," ")</f>
        <v xml:space="preserve"> </v>
      </c>
      <c r="P118" s="18"/>
      <c r="Q118" s="175" t="str">
        <f>IFERROR(Summary!$AC$5*D118/P118," ")</f>
        <v xml:space="preserve"> </v>
      </c>
      <c r="R118" s="22"/>
      <c r="S118" s="175" t="str">
        <f>IFERROR(Summary!$AE$5*E118/R118," ")</f>
        <v xml:space="preserve"> </v>
      </c>
    </row>
    <row r="119" spans="1:19" ht="16.8" customHeight="1" x14ac:dyDescent="0.25">
      <c r="A119" s="2" t="s">
        <v>233</v>
      </c>
      <c r="B119" s="2" t="s">
        <v>234</v>
      </c>
      <c r="C119" s="18"/>
      <c r="D119" s="56" t="str">
        <f>IFERROR(VLOOKUP($A119,'Emissions - TEU-1B'!$A$6:$H$58,5,0), " ")</f>
        <v xml:space="preserve"> </v>
      </c>
      <c r="E119" s="56" t="str">
        <f>IFERROR(VLOOKUP($A119,'Emissions - TEU-1B'!$A$6:$H$58,8,0), " ")</f>
        <v xml:space="preserve"> </v>
      </c>
      <c r="F119" s="4">
        <v>4.4999999999999998E-2</v>
      </c>
      <c r="G119" s="175" t="str">
        <f>IFERROR(Summary!$Y$5*D119/F119," ")</f>
        <v xml:space="preserve"> </v>
      </c>
      <c r="H119" s="18"/>
      <c r="I119" s="175" t="str">
        <f>IFERROR(Summary!$Y$5*D119/H119," ")</f>
        <v xml:space="preserve"> </v>
      </c>
      <c r="J119" s="7">
        <v>1.2</v>
      </c>
      <c r="K119" s="175" t="str">
        <f>IFERROR(Summary!$AA$5*D119/J119," ")</f>
        <v xml:space="preserve"> </v>
      </c>
      <c r="L119" s="18"/>
      <c r="M119" s="175" t="str">
        <f>IFERROR(Summary!$AA$5*D119/L119," ")</f>
        <v xml:space="preserve"> </v>
      </c>
      <c r="N119" s="9">
        <v>0.55000000000000004</v>
      </c>
      <c r="O119" s="175" t="str">
        <f>IFERROR(Summary!$AC$5*D119/N119," ")</f>
        <v xml:space="preserve"> </v>
      </c>
      <c r="P119" s="18"/>
      <c r="Q119" s="175" t="str">
        <f>IFERROR(Summary!$AC$5*D119/P119," ")</f>
        <v xml:space="preserve"> </v>
      </c>
      <c r="R119" s="22"/>
      <c r="S119" s="175" t="str">
        <f>IFERROR(Summary!$AE$5*E119/R119," ")</f>
        <v xml:space="preserve"> </v>
      </c>
    </row>
    <row r="120" spans="1:19" ht="42" customHeight="1" x14ac:dyDescent="0.25">
      <c r="A120" s="2" t="s">
        <v>235</v>
      </c>
      <c r="B120" s="2" t="s">
        <v>236</v>
      </c>
      <c r="C120" s="6" t="s">
        <v>65</v>
      </c>
      <c r="D120" s="56" t="str">
        <f>IFERROR(VLOOKUP($A120,'Emissions - TEU-1B'!$A$6:$H$58,5,0), " ")</f>
        <v xml:space="preserve"> </v>
      </c>
      <c r="E120" s="56" t="str">
        <f>IFERROR(VLOOKUP($A120,'Emissions - TEU-1B'!$A$6:$H$58,8,0), " ")</f>
        <v xml:space="preserve"> </v>
      </c>
      <c r="F120" s="11">
        <v>1.7000000000000001E-4</v>
      </c>
      <c r="G120" s="175" t="str">
        <f>IFERROR(Summary!$Y$5*D120/F120," ")</f>
        <v xml:space="preserve"> </v>
      </c>
      <c r="H120" s="18"/>
      <c r="I120" s="175" t="str">
        <f>IFERROR(Summary!$Y$5*D120/H120," ")</f>
        <v xml:space="preserve"> </v>
      </c>
      <c r="J120" s="4">
        <v>1.7999999999999999E-2</v>
      </c>
      <c r="K120" s="175" t="str">
        <f>IFERROR(Summary!$AA$5*D120/J120," ")</f>
        <v xml:space="preserve"> </v>
      </c>
      <c r="L120" s="18"/>
      <c r="M120" s="175" t="str">
        <f>IFERROR(Summary!$AA$5*D120/L120," ")</f>
        <v xml:space="preserve"> </v>
      </c>
      <c r="N120" s="3">
        <v>8.3999999999999995E-3</v>
      </c>
      <c r="O120" s="175" t="str">
        <f>IFERROR(Summary!$AC$5*D120/N120," ")</f>
        <v xml:space="preserve"> </v>
      </c>
      <c r="P120" s="18"/>
      <c r="Q120" s="175" t="str">
        <f>IFERROR(Summary!$AC$5*D120/P120," ")</f>
        <v xml:space="preserve"> </v>
      </c>
      <c r="R120" s="22"/>
      <c r="S120" s="175" t="str">
        <f>IFERROR(Summary!$AE$5*E120/R120," ")</f>
        <v xml:space="preserve"> </v>
      </c>
    </row>
    <row r="121" spans="1:19" ht="29.25" customHeight="1" x14ac:dyDescent="0.25">
      <c r="A121" s="2" t="s">
        <v>237</v>
      </c>
      <c r="B121" s="1" t="s">
        <v>238</v>
      </c>
      <c r="C121" s="6" t="s">
        <v>65</v>
      </c>
      <c r="D121" s="56" t="str">
        <f>IFERROR(VLOOKUP($A121,'Emissions - TEU-1B'!$A$6:$H$58,5,0), " ")</f>
        <v xml:space="preserve"> </v>
      </c>
      <c r="E121" s="56" t="str">
        <f>IFERROR(VLOOKUP($A121,'Emissions - TEU-1B'!$A$6:$H$58,8,0), " ")</f>
        <v xml:space="preserve"> </v>
      </c>
      <c r="F121" s="11">
        <v>1.7000000000000001E-4</v>
      </c>
      <c r="G121" s="175" t="str">
        <f>IFERROR(Summary!$Y$5*D121/F121," ")</f>
        <v xml:space="preserve"> </v>
      </c>
      <c r="H121" s="18"/>
      <c r="I121" s="175" t="str">
        <f>IFERROR(Summary!$Y$5*D121/H121," ")</f>
        <v xml:space="preserve"> </v>
      </c>
      <c r="J121" s="4">
        <v>1.7999999999999999E-2</v>
      </c>
      <c r="K121" s="175" t="str">
        <f>IFERROR(Summary!$AA$5*D121/J121," ")</f>
        <v xml:space="preserve"> </v>
      </c>
      <c r="L121" s="18"/>
      <c r="M121" s="175" t="str">
        <f>IFERROR(Summary!$AA$5*D121/L121," ")</f>
        <v xml:space="preserve"> </v>
      </c>
      <c r="N121" s="3">
        <v>8.3999999999999995E-3</v>
      </c>
      <c r="O121" s="175" t="str">
        <f>IFERROR(Summary!$AC$5*D121/N121," ")</f>
        <v xml:space="preserve"> </v>
      </c>
      <c r="P121" s="18"/>
      <c r="Q121" s="175" t="str">
        <f>IFERROR(Summary!$AC$5*D121/P121," ")</f>
        <v xml:space="preserve"> </v>
      </c>
      <c r="R121" s="22"/>
      <c r="S121" s="175" t="str">
        <f>IFERROR(Summary!$AE$5*E121/R121," ")</f>
        <v xml:space="preserve"> </v>
      </c>
    </row>
    <row r="122" spans="1:19" ht="29.25" customHeight="1" x14ac:dyDescent="0.25">
      <c r="A122" s="2" t="s">
        <v>239</v>
      </c>
      <c r="B122" s="1" t="s">
        <v>240</v>
      </c>
      <c r="C122" s="6" t="s">
        <v>65</v>
      </c>
      <c r="D122" s="56" t="str">
        <f>IFERROR(VLOOKUP($A122,'Emissions - TEU-1B'!$A$6:$H$58,5,0), " ")</f>
        <v xml:space="preserve"> </v>
      </c>
      <c r="E122" s="56" t="str">
        <f>IFERROR(VLOOKUP($A122,'Emissions - TEU-1B'!$A$6:$H$58,8,0), " ")</f>
        <v xml:space="preserve"> </v>
      </c>
      <c r="F122" s="11">
        <v>1.7000000000000001E-4</v>
      </c>
      <c r="G122" s="175" t="str">
        <f>IFERROR(Summary!$Y$5*D122/F122," ")</f>
        <v xml:space="preserve"> </v>
      </c>
      <c r="H122" s="18"/>
      <c r="I122" s="175" t="str">
        <f>IFERROR(Summary!$Y$5*D122/H122," ")</f>
        <v xml:space="preserve"> </v>
      </c>
      <c r="J122" s="4">
        <v>1.7999999999999999E-2</v>
      </c>
      <c r="K122" s="175" t="str">
        <f>IFERROR(Summary!$AA$5*D122/J122," ")</f>
        <v xml:space="preserve"> </v>
      </c>
      <c r="L122" s="18"/>
      <c r="M122" s="175" t="str">
        <f>IFERROR(Summary!$AA$5*D122/L122," ")</f>
        <v xml:space="preserve"> </v>
      </c>
      <c r="N122" s="3">
        <v>8.3999999999999995E-3</v>
      </c>
      <c r="O122" s="175" t="str">
        <f>IFERROR(Summary!$AC$5*D122/N122," ")</f>
        <v xml:space="preserve"> </v>
      </c>
      <c r="P122" s="18"/>
      <c r="Q122" s="175" t="str">
        <f>IFERROR(Summary!$AC$5*D122/P122," ")</f>
        <v xml:space="preserve"> </v>
      </c>
      <c r="R122" s="22"/>
      <c r="S122" s="175" t="str">
        <f>IFERROR(Summary!$AE$5*E122/R122," ")</f>
        <v xml:space="preserve"> </v>
      </c>
    </row>
    <row r="123" spans="1:19" ht="29.25" customHeight="1" x14ac:dyDescent="0.25">
      <c r="A123" s="2" t="s">
        <v>241</v>
      </c>
      <c r="B123" s="1" t="s">
        <v>242</v>
      </c>
      <c r="C123" s="6" t="s">
        <v>65</v>
      </c>
      <c r="D123" s="56" t="str">
        <f>IFERROR(VLOOKUP($A123,'Emissions - TEU-1B'!$A$6:$H$58,5,0), " ")</f>
        <v xml:space="preserve"> </v>
      </c>
      <c r="E123" s="56" t="str">
        <f>IFERROR(VLOOKUP($A123,'Emissions - TEU-1B'!$A$6:$H$58,8,0), " ")</f>
        <v xml:space="preserve"> </v>
      </c>
      <c r="F123" s="11">
        <v>5.9999999999999995E-4</v>
      </c>
      <c r="G123" s="175" t="str">
        <f>IFERROR(Summary!$Y$5*D123/F123," ")</f>
        <v xml:space="preserve"> </v>
      </c>
      <c r="H123" s="18"/>
      <c r="I123" s="175" t="str">
        <f>IFERROR(Summary!$Y$5*D123/H123," ")</f>
        <v xml:space="preserve"> </v>
      </c>
      <c r="J123" s="4">
        <v>6.5000000000000002E-2</v>
      </c>
      <c r="K123" s="175" t="str">
        <f>IFERROR(Summary!$AA$5*D123/J123," ")</f>
        <v xml:space="preserve"> </v>
      </c>
      <c r="L123" s="18"/>
      <c r="M123" s="175" t="str">
        <f>IFERROR(Summary!$AA$5*D123/L123," ")</f>
        <v xml:space="preserve"> </v>
      </c>
      <c r="N123" s="4">
        <v>0.03</v>
      </c>
      <c r="O123" s="175" t="str">
        <f>IFERROR(Summary!$AC$5*D123/N123," ")</f>
        <v xml:space="preserve"> </v>
      </c>
      <c r="P123" s="18"/>
      <c r="Q123" s="175" t="str">
        <f>IFERROR(Summary!$AC$5*D123/P123," ")</f>
        <v xml:space="preserve"> </v>
      </c>
      <c r="R123" s="22"/>
      <c r="S123" s="175" t="str">
        <f>IFERROR(Summary!$AE$5*E123/R123," ")</f>
        <v xml:space="preserve"> </v>
      </c>
    </row>
    <row r="124" spans="1:19" ht="16.95" customHeight="1" x14ac:dyDescent="0.25">
      <c r="A124" s="2" t="s">
        <v>243</v>
      </c>
      <c r="B124" s="16" t="s">
        <v>244</v>
      </c>
      <c r="C124" s="18"/>
      <c r="D124" s="56" t="str">
        <f>IFERROR(VLOOKUP($A124,'Emissions - TEU-1B'!$A$6:$H$58,5,0), " ")</f>
        <v xml:space="preserve"> </v>
      </c>
      <c r="E124" s="56" t="str">
        <f>IFERROR(VLOOKUP($A124,'Emissions - TEU-1B'!$A$6:$H$58,8,0), " ")</f>
        <v xml:space="preserve"> </v>
      </c>
      <c r="F124" s="18"/>
      <c r="G124" s="175" t="str">
        <f>IFERROR(Summary!$Y$5*D124/F124," ")</f>
        <v xml:space="preserve"> </v>
      </c>
      <c r="H124" s="9">
        <v>0.2</v>
      </c>
      <c r="I124" s="175" t="str">
        <f>IFERROR(Summary!$Y$5*D124/H124," ")</f>
        <v xml:space="preserve"> </v>
      </c>
      <c r="J124" s="18"/>
      <c r="K124" s="175" t="str">
        <f>IFERROR(Summary!$AA$5*D124/J124," ")</f>
        <v xml:space="preserve"> </v>
      </c>
      <c r="L124" s="9">
        <v>0.88</v>
      </c>
      <c r="M124" s="175" t="str">
        <f>IFERROR(Summary!$AA$5*D124/L124," ")</f>
        <v xml:space="preserve"> </v>
      </c>
      <c r="N124" s="18"/>
      <c r="O124" s="175" t="str">
        <f>IFERROR(Summary!$AC$5*D124/N124," ")</f>
        <v xml:space="preserve"> </v>
      </c>
      <c r="P124" s="9">
        <v>0.88</v>
      </c>
      <c r="Q124" s="175" t="str">
        <f>IFERROR(Summary!$AC$5*D124/P124," ")</f>
        <v xml:space="preserve"> </v>
      </c>
      <c r="R124" s="21">
        <v>110</v>
      </c>
      <c r="S124" s="175" t="str">
        <f>IFERROR(Summary!$AE$5*E124/R124," ")</f>
        <v xml:space="preserve"> </v>
      </c>
    </row>
    <row r="125" spans="1:19" ht="16.8" customHeight="1" x14ac:dyDescent="0.25">
      <c r="A125" s="2" t="s">
        <v>245</v>
      </c>
      <c r="B125" s="2" t="s">
        <v>246</v>
      </c>
      <c r="C125" s="18"/>
      <c r="D125" s="56" t="str">
        <f>IFERROR(VLOOKUP($A125,'Emissions - TEU-1B'!$A$6:$H$58,5,0), " ")</f>
        <v xml:space="preserve"> </v>
      </c>
      <c r="E125" s="56" t="str">
        <f>IFERROR(VLOOKUP($A125,'Emissions - TEU-1B'!$A$6:$H$58,8,0), " ")</f>
        <v xml:space="preserve"> </v>
      </c>
      <c r="F125" s="18"/>
      <c r="G125" s="175" t="str">
        <f>IFERROR(Summary!$Y$5*D125/F125," ")</f>
        <v xml:space="preserve"> </v>
      </c>
      <c r="H125" s="5">
        <v>30</v>
      </c>
      <c r="I125" s="175" t="str">
        <f>IFERROR(Summary!$Y$5*D125/H125," ")</f>
        <v xml:space="preserve"> </v>
      </c>
      <c r="J125" s="18"/>
      <c r="K125" s="175" t="str">
        <f>IFERROR(Summary!$AA$5*D125/J125," ")</f>
        <v xml:space="preserve"> </v>
      </c>
      <c r="L125" s="5">
        <v>130</v>
      </c>
      <c r="M125" s="175" t="str">
        <f>IFERROR(Summary!$AA$5*D125/L125," ")</f>
        <v xml:space="preserve"> </v>
      </c>
      <c r="N125" s="18"/>
      <c r="O125" s="175" t="str">
        <f>IFERROR(Summary!$AC$5*D125/N125," ")</f>
        <v xml:space="preserve"> </v>
      </c>
      <c r="P125" s="5">
        <v>130</v>
      </c>
      <c r="Q125" s="175" t="str">
        <f>IFERROR(Summary!$AC$5*D125/P125," ")</f>
        <v xml:space="preserve"> </v>
      </c>
      <c r="R125" s="23">
        <v>58000</v>
      </c>
      <c r="S125" s="175" t="str">
        <f>IFERROR(Summary!$AE$5*E125/R125," ")</f>
        <v xml:space="preserve"> </v>
      </c>
    </row>
    <row r="126" spans="1:19" ht="29.25" customHeight="1" x14ac:dyDescent="0.25">
      <c r="A126" s="2" t="s">
        <v>247</v>
      </c>
      <c r="B126" s="2" t="s">
        <v>248</v>
      </c>
      <c r="C126" s="18"/>
      <c r="D126" s="56" t="str">
        <f>IFERROR(VLOOKUP($A126,'Emissions - TEU-1B'!$A$6:$H$58,5,0), " ")</f>
        <v xml:space="preserve"> </v>
      </c>
      <c r="E126" s="56" t="str">
        <f>IFERROR(VLOOKUP($A126,'Emissions - TEU-1B'!$A$6:$H$58,8,0), " ")</f>
        <v xml:space="preserve"> </v>
      </c>
      <c r="F126" s="18"/>
      <c r="G126" s="175" t="str">
        <f>IFERROR(Summary!$Y$5*D126/F126," ")</f>
        <v xml:space="preserve"> </v>
      </c>
      <c r="H126" s="4">
        <v>6.9000000000000006E-2</v>
      </c>
      <c r="I126" s="175" t="str">
        <f>IFERROR(Summary!$Y$5*D126/H126," ")</f>
        <v xml:space="preserve"> </v>
      </c>
      <c r="J126" s="18"/>
      <c r="K126" s="175" t="str">
        <f>IFERROR(Summary!$AA$5*D126/J126," ")</f>
        <v xml:space="preserve"> </v>
      </c>
      <c r="L126" s="9">
        <v>0.3</v>
      </c>
      <c r="M126" s="175" t="str">
        <f>IFERROR(Summary!$AA$5*D126/L126," ")</f>
        <v xml:space="preserve"> </v>
      </c>
      <c r="N126" s="18"/>
      <c r="O126" s="175" t="str">
        <f>IFERROR(Summary!$AC$5*D126/N126," ")</f>
        <v xml:space="preserve"> </v>
      </c>
      <c r="P126" s="9">
        <v>0.3</v>
      </c>
      <c r="Q126" s="175" t="str">
        <f>IFERROR(Summary!$AC$5*D126/P126," ")</f>
        <v xml:space="preserve"> </v>
      </c>
      <c r="R126" s="25">
        <v>0.21</v>
      </c>
      <c r="S126" s="175" t="str">
        <f>IFERROR(Summary!$AE$5*E126/R126," ")</f>
        <v xml:space="preserve"> </v>
      </c>
    </row>
    <row r="127" spans="1:19" ht="16.8" customHeight="1" x14ac:dyDescent="0.25">
      <c r="A127" s="2" t="s">
        <v>249</v>
      </c>
      <c r="B127" s="2" t="s">
        <v>250</v>
      </c>
      <c r="C127" s="18"/>
      <c r="D127" s="56">
        <f>IFERROR(VLOOKUP($A127,'Emissions - TEU-1B'!$A$6:$H$58,5,0), " ")</f>
        <v>0.15011672131147541</v>
      </c>
      <c r="E127" s="56">
        <f>IFERROR(VLOOKUP($A127,'Emissions - TEU-1B'!$A$6:$H$58,8,0), " ")</f>
        <v>4.112786885245901E-4</v>
      </c>
      <c r="F127" s="18"/>
      <c r="G127" s="175" t="str">
        <f>IFERROR(Summary!$Y$5*D127/F127," ")</f>
        <v xml:space="preserve"> </v>
      </c>
      <c r="H127" s="5">
        <v>700</v>
      </c>
      <c r="I127" s="175">
        <f>IFERROR(Summary!$Y$5*D127/H127," ")</f>
        <v>1.5226124590163936E-8</v>
      </c>
      <c r="J127" s="18"/>
      <c r="K127" s="175" t="str">
        <f>IFERROR(Summary!$AA$5*D127/J127," ")</f>
        <v xml:space="preserve"> </v>
      </c>
      <c r="L127" s="8">
        <v>3100</v>
      </c>
      <c r="M127" s="175">
        <f>IFERROR(Summary!$AA$5*D127/L127," ")</f>
        <v>3.438157165520889E-9</v>
      </c>
      <c r="N127" s="18"/>
      <c r="O127" s="175" t="str">
        <f>IFERROR(Summary!$AC$5*D127/N127," ")</f>
        <v xml:space="preserve"> </v>
      </c>
      <c r="P127" s="8">
        <v>3100</v>
      </c>
      <c r="Q127" s="175">
        <f>IFERROR(Summary!$AC$5*D127/P127," ")</f>
        <v>1.5980167107350606E-7</v>
      </c>
      <c r="R127" s="22"/>
      <c r="S127" s="175" t="str">
        <f>IFERROR(Summary!$AE$5*E127/R127," ")</f>
        <v xml:space="preserve"> </v>
      </c>
    </row>
    <row r="128" spans="1:19" ht="16.95" customHeight="1" x14ac:dyDescent="0.25">
      <c r="A128" s="2" t="s">
        <v>251</v>
      </c>
      <c r="B128" s="2" t="s">
        <v>252</v>
      </c>
      <c r="C128" s="18"/>
      <c r="D128" s="56" t="str">
        <f>IFERROR(VLOOKUP($A128,'Emissions - TEU-1B'!$A$6:$H$58,5,0), " ")</f>
        <v xml:space="preserve"> </v>
      </c>
      <c r="E128" s="56" t="str">
        <f>IFERROR(VLOOKUP($A128,'Emissions - TEU-1B'!$A$6:$H$58,8,0), " ")</f>
        <v xml:space="preserve"> </v>
      </c>
      <c r="F128" s="11">
        <v>2.0000000000000001E-4</v>
      </c>
      <c r="G128" s="175" t="str">
        <f>IFERROR(Summary!$Y$5*D128/F128," ")</f>
        <v xml:space="preserve"> </v>
      </c>
      <c r="H128" s="4">
        <v>0.03</v>
      </c>
      <c r="I128" s="175" t="str">
        <f>IFERROR(Summary!$Y$5*D128/H128," ")</f>
        <v xml:space="preserve"> </v>
      </c>
      <c r="J128" s="3">
        <v>5.3E-3</v>
      </c>
      <c r="K128" s="175" t="str">
        <f>IFERROR(Summary!$AA$5*D128/J128," ")</f>
        <v xml:space="preserve"> </v>
      </c>
      <c r="L128" s="9">
        <v>0.13</v>
      </c>
      <c r="M128" s="175" t="str">
        <f>IFERROR(Summary!$AA$5*D128/L128," ")</f>
        <v xml:space="preserve"> </v>
      </c>
      <c r="N128" s="3">
        <v>2.3999999999999998E-3</v>
      </c>
      <c r="O128" s="175" t="str">
        <f>IFERROR(Summary!$AC$5*D128/N128," ")</f>
        <v xml:space="preserve"> </v>
      </c>
      <c r="P128" s="9">
        <v>0.13</v>
      </c>
      <c r="Q128" s="175" t="str">
        <f>IFERROR(Summary!$AC$5*D128/P128," ")</f>
        <v xml:space="preserve"> </v>
      </c>
      <c r="R128" s="24">
        <v>5.2</v>
      </c>
      <c r="S128" s="175" t="str">
        <f>IFERROR(Summary!$AE$5*E128/R128," ")</f>
        <v xml:space="preserve"> </v>
      </c>
    </row>
    <row r="129" spans="1:19" ht="16.8" customHeight="1" x14ac:dyDescent="0.25">
      <c r="A129" s="2" t="s">
        <v>253</v>
      </c>
      <c r="B129" s="2" t="s">
        <v>254</v>
      </c>
      <c r="C129" s="18"/>
      <c r="D129" s="56" t="str">
        <f>IFERROR(VLOOKUP($A129,'Emissions - TEU-1B'!$A$6:$H$58,5,0), " ")</f>
        <v xml:space="preserve"> </v>
      </c>
      <c r="E129" s="56" t="str">
        <f>IFERROR(VLOOKUP($A129,'Emissions - TEU-1B'!$A$6:$H$58,8,0), " ")</f>
        <v xml:space="preserve"> </v>
      </c>
      <c r="F129" s="18"/>
      <c r="G129" s="175" t="str">
        <f>IFERROR(Summary!$Y$5*D129/F129," ")</f>
        <v xml:space="preserve"> </v>
      </c>
      <c r="H129" s="5">
        <v>20</v>
      </c>
      <c r="I129" s="175" t="str">
        <f>IFERROR(Summary!$Y$5*D129/H129," ")</f>
        <v xml:space="preserve"> </v>
      </c>
      <c r="J129" s="18"/>
      <c r="K129" s="175" t="str">
        <f>IFERROR(Summary!$AA$5*D129/J129," ")</f>
        <v xml:space="preserve"> </v>
      </c>
      <c r="L129" s="5">
        <v>88</v>
      </c>
      <c r="M129" s="175" t="str">
        <f>IFERROR(Summary!$AA$5*D129/L129," ")</f>
        <v xml:space="preserve"> </v>
      </c>
      <c r="N129" s="18"/>
      <c r="O129" s="175" t="str">
        <f>IFERROR(Summary!$AC$5*D129/N129," ")</f>
        <v xml:space="preserve"> </v>
      </c>
      <c r="P129" s="5">
        <v>88</v>
      </c>
      <c r="Q129" s="175" t="str">
        <f>IFERROR(Summary!$AC$5*D129/P129," ")</f>
        <v xml:space="preserve"> </v>
      </c>
      <c r="R129" s="23">
        <v>2100</v>
      </c>
      <c r="S129" s="175" t="str">
        <f>IFERROR(Summary!$AE$5*E129/R129," ")</f>
        <v xml:space="preserve"> </v>
      </c>
    </row>
    <row r="130" spans="1:19" ht="16.8" customHeight="1" x14ac:dyDescent="0.25">
      <c r="A130" s="2" t="s">
        <v>255</v>
      </c>
      <c r="B130" s="2" t="s">
        <v>256</v>
      </c>
      <c r="C130" s="6" t="s">
        <v>65</v>
      </c>
      <c r="D130" s="56" t="str">
        <f>IFERROR(VLOOKUP($A130,'Emissions - TEU-1B'!$A$6:$H$58,5,0), " ")</f>
        <v xml:space="preserve"> </v>
      </c>
      <c r="E130" s="56" t="str">
        <f>IFERROR(VLOOKUP($A130,'Emissions - TEU-1B'!$A$6:$H$58,8,0), " ")</f>
        <v xml:space="preserve"> </v>
      </c>
      <c r="F130" s="18"/>
      <c r="G130" s="175" t="str">
        <f>IFERROR(Summary!$Y$5*D130/F130," ")</f>
        <v xml:space="preserve"> </v>
      </c>
      <c r="H130" s="7">
        <v>2.1</v>
      </c>
      <c r="I130" s="175" t="str">
        <f>IFERROR(Summary!$Y$5*D130/H130," ")</f>
        <v xml:space="preserve"> </v>
      </c>
      <c r="J130" s="18"/>
      <c r="K130" s="175" t="str">
        <f>IFERROR(Summary!$AA$5*D130/J130," ")</f>
        <v xml:space="preserve"> </v>
      </c>
      <c r="L130" s="5">
        <v>19</v>
      </c>
      <c r="M130" s="175" t="str">
        <f>IFERROR(Summary!$AA$5*D130/L130," ")</f>
        <v xml:space="preserve"> </v>
      </c>
      <c r="N130" s="18"/>
      <c r="O130" s="175" t="str">
        <f>IFERROR(Summary!$AC$5*D130/N130," ")</f>
        <v xml:space="preserve"> </v>
      </c>
      <c r="P130" s="5">
        <v>19</v>
      </c>
      <c r="Q130" s="175" t="str">
        <f>IFERROR(Summary!$AC$5*D130/P130," ")</f>
        <v xml:space="preserve"> </v>
      </c>
      <c r="R130" s="21">
        <v>16</v>
      </c>
      <c r="S130" s="175" t="str">
        <f>IFERROR(Summary!$AE$5*E130/R130," ")</f>
        <v xml:space="preserve"> </v>
      </c>
    </row>
    <row r="131" spans="1:19" ht="16.95" customHeight="1" x14ac:dyDescent="0.25">
      <c r="A131" s="17">
        <v>2148878</v>
      </c>
      <c r="B131" s="2" t="s">
        <v>257</v>
      </c>
      <c r="C131" s="18"/>
      <c r="D131" s="56" t="str">
        <f>IFERROR(VLOOKUP($A131,'Emissions - TEU-1B'!$A$6:$H$58,5,0), " ")</f>
        <v xml:space="preserve"> </v>
      </c>
      <c r="E131" s="56" t="str">
        <f>IFERROR(VLOOKUP($A131,'Emissions - TEU-1B'!$A$6:$H$58,8,0), " ")</f>
        <v xml:space="preserve"> </v>
      </c>
      <c r="F131" s="18"/>
      <c r="G131" s="175" t="str">
        <f>IFERROR(Summary!$Y$5*D131/F131," ")</f>
        <v xml:space="preserve"> </v>
      </c>
      <c r="H131" s="7">
        <v>2</v>
      </c>
      <c r="I131" s="175" t="str">
        <f>IFERROR(Summary!$Y$5*D131/H131," ")</f>
        <v xml:space="preserve"> </v>
      </c>
      <c r="J131" s="18"/>
      <c r="K131" s="175" t="str">
        <f>IFERROR(Summary!$AA$5*D131/J131," ")</f>
        <v xml:space="preserve"> </v>
      </c>
      <c r="L131" s="7">
        <v>8.8000000000000007</v>
      </c>
      <c r="M131" s="175" t="str">
        <f>IFERROR(Summary!$AA$5*D131/L131," ")</f>
        <v xml:space="preserve"> </v>
      </c>
      <c r="N131" s="18"/>
      <c r="O131" s="175" t="str">
        <f>IFERROR(Summary!$AC$5*D131/N131," ")</f>
        <v xml:space="preserve"> </v>
      </c>
      <c r="P131" s="7">
        <v>8.8000000000000007</v>
      </c>
      <c r="Q131" s="175" t="str">
        <f>IFERROR(Summary!$AC$5*D131/P131," ")</f>
        <v xml:space="preserve"> </v>
      </c>
      <c r="R131" s="21">
        <v>98</v>
      </c>
      <c r="S131" s="175" t="str">
        <f>IFERROR(Summary!$AE$5*E131/R131," ")</f>
        <v xml:space="preserve"> </v>
      </c>
    </row>
    <row r="132" spans="1:19" ht="16.8" customHeight="1" x14ac:dyDescent="0.25">
      <c r="A132" s="2" t="s">
        <v>258</v>
      </c>
      <c r="B132" s="2" t="s">
        <v>259</v>
      </c>
      <c r="C132" s="18"/>
      <c r="D132" s="56" t="str">
        <f>IFERROR(VLOOKUP($A132,'Emissions - TEU-1B'!$A$6:$H$58,5,0), " ")</f>
        <v xml:space="preserve"> </v>
      </c>
      <c r="E132" s="56" t="str">
        <f>IFERROR(VLOOKUP($A132,'Emissions - TEU-1B'!$A$6:$H$58,8,0), " ")</f>
        <v xml:space="preserve"> </v>
      </c>
      <c r="F132" s="18"/>
      <c r="G132" s="175" t="str">
        <f>IFERROR(Summary!$Y$5*D132/F132," ")</f>
        <v xml:space="preserve"> </v>
      </c>
      <c r="H132" s="8">
        <v>2000</v>
      </c>
      <c r="I132" s="175" t="str">
        <f>IFERROR(Summary!$Y$5*D132/H132," ")</f>
        <v xml:space="preserve"> </v>
      </c>
      <c r="J132" s="18"/>
      <c r="K132" s="175" t="str">
        <f>IFERROR(Summary!$AA$5*D132/J132," ")</f>
        <v xml:space="preserve"> </v>
      </c>
      <c r="L132" s="8">
        <v>8800</v>
      </c>
      <c r="M132" s="175" t="str">
        <f>IFERROR(Summary!$AA$5*D132/L132," ")</f>
        <v xml:space="preserve"> </v>
      </c>
      <c r="N132" s="18"/>
      <c r="O132" s="175" t="str">
        <f>IFERROR(Summary!$AC$5*D132/N132," ")</f>
        <v xml:space="preserve"> </v>
      </c>
      <c r="P132" s="8">
        <v>8800</v>
      </c>
      <c r="Q132" s="175" t="str">
        <f>IFERROR(Summary!$AC$5*D132/P132," ")</f>
        <v xml:space="preserve"> </v>
      </c>
      <c r="R132" s="22"/>
      <c r="S132" s="175" t="str">
        <f>IFERROR(Summary!$AE$5*E132/R132," ")</f>
        <v xml:space="preserve"> </v>
      </c>
    </row>
    <row r="133" spans="1:19" ht="16.95" customHeight="1" x14ac:dyDescent="0.25">
      <c r="A133" s="2" t="s">
        <v>260</v>
      </c>
      <c r="B133" s="2" t="s">
        <v>261</v>
      </c>
      <c r="C133" s="18"/>
      <c r="D133" s="56" t="str">
        <f>IFERROR(VLOOKUP($A133,'Emissions - TEU-1B'!$A$6:$H$58,5,0), " ")</f>
        <v xml:space="preserve"> </v>
      </c>
      <c r="E133" s="56" t="str">
        <f>IFERROR(VLOOKUP($A133,'Emissions - TEU-1B'!$A$6:$H$58,8,0), " ")</f>
        <v xml:space="preserve"> </v>
      </c>
      <c r="F133" s="18"/>
      <c r="G133" s="175" t="str">
        <f>IFERROR(Summary!$Y$5*D133/F133," ")</f>
        <v xml:space="preserve"> </v>
      </c>
      <c r="H133" s="5">
        <v>200</v>
      </c>
      <c r="I133" s="175" t="str">
        <f>IFERROR(Summary!$Y$5*D133/H133," ")</f>
        <v xml:space="preserve"> </v>
      </c>
      <c r="J133" s="18"/>
      <c r="K133" s="175" t="str">
        <f>IFERROR(Summary!$AA$5*D133/J133," ")</f>
        <v xml:space="preserve"> </v>
      </c>
      <c r="L133" s="5">
        <v>880</v>
      </c>
      <c r="M133" s="175" t="str">
        <f>IFERROR(Summary!$AA$5*D133/L133," ")</f>
        <v xml:space="preserve"> </v>
      </c>
      <c r="N133" s="18"/>
      <c r="O133" s="175" t="str">
        <f>IFERROR(Summary!$AC$5*D133/N133," ")</f>
        <v xml:space="preserve"> </v>
      </c>
      <c r="P133" s="5">
        <v>880</v>
      </c>
      <c r="Q133" s="175" t="str">
        <f>IFERROR(Summary!$AC$5*D133/P133," ")</f>
        <v xml:space="preserve"> </v>
      </c>
      <c r="R133" s="23">
        <v>3200</v>
      </c>
      <c r="S133" s="175" t="str">
        <f>IFERROR(Summary!$AE$5*E133/R133," ")</f>
        <v xml:space="preserve"> </v>
      </c>
    </row>
    <row r="134" spans="1:19" ht="29.25" customHeight="1" x14ac:dyDescent="0.25">
      <c r="A134" s="2" t="s">
        <v>262</v>
      </c>
      <c r="B134" s="2" t="s">
        <v>263</v>
      </c>
      <c r="C134" s="18"/>
      <c r="D134" s="56" t="str">
        <f>IFERROR(VLOOKUP($A134,'Emissions - TEU-1B'!$A$6:$H$58,5,0), " ")</f>
        <v xml:space="preserve"> </v>
      </c>
      <c r="E134" s="56" t="str">
        <f>IFERROR(VLOOKUP($A134,'Emissions - TEU-1B'!$A$6:$H$58,8,0), " ")</f>
        <v xml:space="preserve"> </v>
      </c>
      <c r="F134" s="18"/>
      <c r="G134" s="175" t="str">
        <f>IFERROR(Summary!$Y$5*D134/F134," ")</f>
        <v xml:space="preserve"> </v>
      </c>
      <c r="H134" s="5">
        <v>400</v>
      </c>
      <c r="I134" s="175" t="str">
        <f>IFERROR(Summary!$Y$5*D134/H134," ")</f>
        <v xml:space="preserve"> </v>
      </c>
      <c r="J134" s="18"/>
      <c r="K134" s="175" t="str">
        <f>IFERROR(Summary!$AA$5*D134/J134," ")</f>
        <v xml:space="preserve"> </v>
      </c>
      <c r="L134" s="8">
        <v>1800</v>
      </c>
      <c r="M134" s="175" t="str">
        <f>IFERROR(Summary!$AA$5*D134/L134," ")</f>
        <v xml:space="preserve"> </v>
      </c>
      <c r="N134" s="18"/>
      <c r="O134" s="175" t="str">
        <f>IFERROR(Summary!$AC$5*D134/N134," ")</f>
        <v xml:space="preserve"> </v>
      </c>
      <c r="P134" s="8">
        <v>1800</v>
      </c>
      <c r="Q134" s="175" t="str">
        <f>IFERROR(Summary!$AC$5*D134/P134," ")</f>
        <v xml:space="preserve"> </v>
      </c>
      <c r="R134" s="22"/>
      <c r="S134" s="175" t="str">
        <f>IFERROR(Summary!$AE$5*E134/R134," ")</f>
        <v xml:space="preserve"> </v>
      </c>
    </row>
    <row r="135" spans="1:19" ht="16.95" customHeight="1" x14ac:dyDescent="0.25">
      <c r="A135" s="2" t="s">
        <v>264</v>
      </c>
      <c r="B135" s="2" t="s">
        <v>265</v>
      </c>
      <c r="C135" s="6" t="s">
        <v>80</v>
      </c>
      <c r="D135" s="56" t="str">
        <f>IFERROR(VLOOKUP($A135,'Emissions - TEU-1B'!$A$6:$H$58,5,0), " ")</f>
        <v xml:space="preserve"> </v>
      </c>
      <c r="E135" s="56" t="str">
        <f>IFERROR(VLOOKUP($A135,'Emissions - TEU-1B'!$A$6:$H$58,8,0), " ")</f>
        <v xml:space="preserve"> </v>
      </c>
      <c r="F135" s="18"/>
      <c r="G135" s="175" t="str">
        <f>IFERROR(Summary!$Y$5*D135/F135," ")</f>
        <v xml:space="preserve"> </v>
      </c>
      <c r="H135" s="9">
        <v>0.15</v>
      </c>
      <c r="I135" s="175" t="str">
        <f>IFERROR(Summary!$Y$5*D135/H135," ")</f>
        <v xml:space="preserve"> </v>
      </c>
      <c r="J135" s="18"/>
      <c r="K135" s="175" t="str">
        <f>IFERROR(Summary!$AA$5*D135/J135," ")</f>
        <v xml:space="preserve"> </v>
      </c>
      <c r="L135" s="9">
        <v>0.66</v>
      </c>
      <c r="M135" s="175" t="str">
        <f>IFERROR(Summary!$AA$5*D135/L135," ")</f>
        <v xml:space="preserve"> </v>
      </c>
      <c r="N135" s="18"/>
      <c r="O135" s="175" t="str">
        <f>IFERROR(Summary!$AC$5*D135/N135," ")</f>
        <v xml:space="preserve"> </v>
      </c>
      <c r="P135" s="9">
        <v>0.66</v>
      </c>
      <c r="Q135" s="175" t="str">
        <f>IFERROR(Summary!$AC$5*D135/P135," ")</f>
        <v xml:space="preserve"> </v>
      </c>
      <c r="R135" s="25">
        <v>0.15</v>
      </c>
      <c r="S135" s="175" t="str">
        <f>IFERROR(Summary!$AE$5*E135/R135," ")</f>
        <v xml:space="preserve"> </v>
      </c>
    </row>
    <row r="136" spans="1:19" ht="16.8" customHeight="1" x14ac:dyDescent="0.25">
      <c r="A136" s="2" t="s">
        <v>266</v>
      </c>
      <c r="B136" s="2" t="s">
        <v>267</v>
      </c>
      <c r="C136" s="18"/>
      <c r="D136" s="56" t="str">
        <f>IFERROR(VLOOKUP($A136,'Emissions - TEU-1B'!$A$6:$H$58,5,0), " ")</f>
        <v xml:space="preserve"> </v>
      </c>
      <c r="E136" s="56" t="str">
        <f>IFERROR(VLOOKUP($A136,'Emissions - TEU-1B'!$A$6:$H$58,8,0), " ")</f>
        <v xml:space="preserve"> </v>
      </c>
      <c r="F136" s="18"/>
      <c r="G136" s="175" t="str">
        <f>IFERROR(Summary!$Y$5*D136/F136," ")</f>
        <v xml:space="preserve"> </v>
      </c>
      <c r="H136" s="9">
        <v>0.7</v>
      </c>
      <c r="I136" s="175" t="str">
        <f>IFERROR(Summary!$Y$5*D136/H136," ")</f>
        <v xml:space="preserve"> </v>
      </c>
      <c r="J136" s="18"/>
      <c r="K136" s="175" t="str">
        <f>IFERROR(Summary!$AA$5*D136/J136," ")</f>
        <v xml:space="preserve"> </v>
      </c>
      <c r="L136" s="7">
        <v>3.1</v>
      </c>
      <c r="M136" s="175" t="str">
        <f>IFERROR(Summary!$AA$5*D136/L136," ")</f>
        <v xml:space="preserve"> </v>
      </c>
      <c r="N136" s="18"/>
      <c r="O136" s="175" t="str">
        <f>IFERROR(Summary!$AC$5*D136/N136," ")</f>
        <v xml:space="preserve"> </v>
      </c>
      <c r="P136" s="7">
        <v>3.1</v>
      </c>
      <c r="Q136" s="175" t="str">
        <f>IFERROR(Summary!$AC$5*D136/P136," ")</f>
        <v xml:space="preserve"> </v>
      </c>
      <c r="R136" s="22"/>
      <c r="S136" s="175" t="str">
        <f>IFERROR(Summary!$AE$5*E136/R136," ")</f>
        <v xml:space="preserve"> </v>
      </c>
    </row>
    <row r="137" spans="1:19" ht="29.25" customHeight="1" x14ac:dyDescent="0.25">
      <c r="A137" s="2" t="s">
        <v>268</v>
      </c>
      <c r="B137" s="2" t="s">
        <v>269</v>
      </c>
      <c r="C137" s="6" t="s">
        <v>33</v>
      </c>
      <c r="D137" s="56" t="str">
        <f>IFERROR(VLOOKUP($A137,'Emissions - TEU-1B'!$A$6:$H$58,5,0), " ")</f>
        <v xml:space="preserve"> </v>
      </c>
      <c r="E137" s="56" t="str">
        <f>IFERROR(VLOOKUP($A137,'Emissions - TEU-1B'!$A$6:$H$58,8,0), " ")</f>
        <v xml:space="preserve"> </v>
      </c>
      <c r="F137" s="18"/>
      <c r="G137" s="175" t="str">
        <f>IFERROR(Summary!$Y$5*D137/F137," ")</f>
        <v xml:space="preserve"> </v>
      </c>
      <c r="H137" s="4">
        <v>0.09</v>
      </c>
      <c r="I137" s="175" t="str">
        <f>IFERROR(Summary!$Y$5*D137/H137," ")</f>
        <v xml:space="preserve"> </v>
      </c>
      <c r="J137" s="18"/>
      <c r="K137" s="175" t="str">
        <f>IFERROR(Summary!$AA$5*D137/J137," ")</f>
        <v xml:space="preserve"> </v>
      </c>
      <c r="L137" s="9">
        <v>0.4</v>
      </c>
      <c r="M137" s="175" t="str">
        <f>IFERROR(Summary!$AA$5*D137/L137," ")</f>
        <v xml:space="preserve"> </v>
      </c>
      <c r="N137" s="18"/>
      <c r="O137" s="175" t="str">
        <f>IFERROR(Summary!$AC$5*D137/N137," ")</f>
        <v xml:space="preserve"> </v>
      </c>
      <c r="P137" s="9">
        <v>0.4</v>
      </c>
      <c r="Q137" s="175" t="str">
        <f>IFERROR(Summary!$AC$5*D137/P137," ")</f>
        <v xml:space="preserve"> </v>
      </c>
      <c r="R137" s="25">
        <v>0.3</v>
      </c>
      <c r="S137" s="175" t="str">
        <f>IFERROR(Summary!$AE$5*E137/R137," ")</f>
        <v xml:space="preserve"> </v>
      </c>
    </row>
    <row r="138" spans="1:19" ht="16.8" customHeight="1" x14ac:dyDescent="0.25">
      <c r="A138" s="2" t="s">
        <v>270</v>
      </c>
      <c r="B138" s="2" t="s">
        <v>271</v>
      </c>
      <c r="C138" s="6" t="s">
        <v>80</v>
      </c>
      <c r="D138" s="56" t="str">
        <f>IFERROR(VLOOKUP($A138,'Emissions - TEU-1B'!$A$6:$H$58,5,0), " ")</f>
        <v xml:space="preserve"> </v>
      </c>
      <c r="E138" s="56" t="str">
        <f>IFERROR(VLOOKUP($A138,'Emissions - TEU-1B'!$A$6:$H$58,8,0), " ")</f>
        <v xml:space="preserve"> </v>
      </c>
      <c r="F138" s="18"/>
      <c r="G138" s="175" t="str">
        <f>IFERROR(Summary!$Y$5*D138/F138," ")</f>
        <v xml:space="preserve"> </v>
      </c>
      <c r="H138" s="4">
        <v>7.6999999999999999E-2</v>
      </c>
      <c r="I138" s="175" t="str">
        <f>IFERROR(Summary!$Y$5*D138/H138," ")</f>
        <v xml:space="preserve"> </v>
      </c>
      <c r="J138" s="18"/>
      <c r="K138" s="175" t="str">
        <f>IFERROR(Summary!$AA$5*D138/J138," ")</f>
        <v xml:space="preserve"> </v>
      </c>
      <c r="L138" s="9">
        <v>0.63</v>
      </c>
      <c r="M138" s="175" t="str">
        <f>IFERROR(Summary!$AA$5*D138/L138," ")</f>
        <v xml:space="preserve"> </v>
      </c>
      <c r="N138" s="18"/>
      <c r="O138" s="175" t="str">
        <f>IFERROR(Summary!$AC$5*D138/N138," ")</f>
        <v xml:space="preserve"> </v>
      </c>
      <c r="P138" s="9">
        <v>0.63</v>
      </c>
      <c r="Q138" s="175" t="str">
        <f>IFERROR(Summary!$AC$5*D138/P138," ")</f>
        <v xml:space="preserve"> </v>
      </c>
      <c r="R138" s="25">
        <v>0.6</v>
      </c>
      <c r="S138" s="175" t="str">
        <f>IFERROR(Summary!$AE$5*E138/R138," ")</f>
        <v xml:space="preserve"> </v>
      </c>
    </row>
    <row r="139" spans="1:19" ht="16.95" customHeight="1" x14ac:dyDescent="0.25">
      <c r="A139" s="2" t="s">
        <v>272</v>
      </c>
      <c r="B139" s="2" t="s">
        <v>273</v>
      </c>
      <c r="C139" s="18"/>
      <c r="D139" s="56" t="str">
        <f>IFERROR(VLOOKUP($A139,'Emissions - TEU-1B'!$A$6:$H$58,5,0), " ")</f>
        <v xml:space="preserve"> </v>
      </c>
      <c r="E139" s="56" t="str">
        <f>IFERROR(VLOOKUP($A139,'Emissions - TEU-1B'!$A$6:$H$58,8,0), " ")</f>
        <v xml:space="preserve"> </v>
      </c>
      <c r="F139" s="18"/>
      <c r="G139" s="175" t="str">
        <f>IFERROR(Summary!$Y$5*D139/F139," ")</f>
        <v xml:space="preserve"> </v>
      </c>
      <c r="H139" s="8">
        <v>4000</v>
      </c>
      <c r="I139" s="175" t="str">
        <f>IFERROR(Summary!$Y$5*D139/H139," ")</f>
        <v xml:space="preserve"> </v>
      </c>
      <c r="J139" s="18"/>
      <c r="K139" s="175" t="str">
        <f>IFERROR(Summary!$AA$5*D139/J139," ")</f>
        <v xml:space="preserve"> </v>
      </c>
      <c r="L139" s="8">
        <v>18000</v>
      </c>
      <c r="M139" s="175" t="str">
        <f>IFERROR(Summary!$AA$5*D139/L139," ")</f>
        <v xml:space="preserve"> </v>
      </c>
      <c r="N139" s="18"/>
      <c r="O139" s="175" t="str">
        <f>IFERROR(Summary!$AC$5*D139/N139," ")</f>
        <v xml:space="preserve"> </v>
      </c>
      <c r="P139" s="8">
        <v>18000</v>
      </c>
      <c r="Q139" s="175" t="str">
        <f>IFERROR(Summary!$AC$5*D139/P139," ")</f>
        <v xml:space="preserve"> </v>
      </c>
      <c r="R139" s="23">
        <v>28000</v>
      </c>
      <c r="S139" s="175" t="str">
        <f>IFERROR(Summary!$AE$5*E139/R139," ")</f>
        <v xml:space="preserve"> </v>
      </c>
    </row>
    <row r="140" spans="1:19" ht="29.25" customHeight="1" x14ac:dyDescent="0.25">
      <c r="A140" s="2" t="s">
        <v>274</v>
      </c>
      <c r="B140" s="1" t="s">
        <v>275</v>
      </c>
      <c r="C140" s="18"/>
      <c r="D140" s="56" t="str">
        <f>IFERROR(VLOOKUP($A140,'Emissions - TEU-1B'!$A$6:$H$58,5,0), " ")</f>
        <v xml:space="preserve"> </v>
      </c>
      <c r="E140" s="56" t="str">
        <f>IFERROR(VLOOKUP($A140,'Emissions - TEU-1B'!$A$6:$H$58,8,0), " ")</f>
        <v xml:space="preserve"> </v>
      </c>
      <c r="F140" s="3">
        <v>2.3E-3</v>
      </c>
      <c r="G140" s="175" t="str">
        <f>IFERROR(Summary!$Y$5*D140/F140," ")</f>
        <v xml:space="preserve"> </v>
      </c>
      <c r="H140" s="18"/>
      <c r="I140" s="175" t="str">
        <f>IFERROR(Summary!$Y$5*D140/H140," ")</f>
        <v xml:space="preserve"> </v>
      </c>
      <c r="J140" s="4">
        <v>0.06</v>
      </c>
      <c r="K140" s="175" t="str">
        <f>IFERROR(Summary!$AA$5*D140/J140," ")</f>
        <v xml:space="preserve"> </v>
      </c>
      <c r="L140" s="18"/>
      <c r="M140" s="175" t="str">
        <f>IFERROR(Summary!$AA$5*D140/L140," ")</f>
        <v xml:space="preserve"> </v>
      </c>
      <c r="N140" s="4">
        <v>2.8000000000000001E-2</v>
      </c>
      <c r="O140" s="175" t="str">
        <f>IFERROR(Summary!$AC$5*D140/N140," ")</f>
        <v xml:space="preserve"> </v>
      </c>
      <c r="P140" s="18"/>
      <c r="Q140" s="175" t="str">
        <f>IFERROR(Summary!$AC$5*D140/P140," ")</f>
        <v xml:space="preserve"> </v>
      </c>
      <c r="R140" s="22"/>
      <c r="S140" s="175" t="str">
        <f>IFERROR(Summary!$AE$5*E140/R140," ")</f>
        <v xml:space="preserve"> </v>
      </c>
    </row>
    <row r="141" spans="1:19" ht="29.25" customHeight="1" x14ac:dyDescent="0.25">
      <c r="A141" s="2" t="s">
        <v>276</v>
      </c>
      <c r="B141" s="2" t="s">
        <v>277</v>
      </c>
      <c r="C141" s="18"/>
      <c r="D141" s="56" t="str">
        <f>IFERROR(VLOOKUP($A141,'Emissions - TEU-1B'!$A$6:$H$58,5,0), " ")</f>
        <v xml:space="preserve"> </v>
      </c>
      <c r="E141" s="56" t="str">
        <f>IFERROR(VLOOKUP($A141,'Emissions - TEU-1B'!$A$6:$H$58,8,0), " ")</f>
        <v xml:space="preserve"> </v>
      </c>
      <c r="F141" s="11">
        <v>2.9999999999999997E-4</v>
      </c>
      <c r="G141" s="175" t="str">
        <f>IFERROR(Summary!$Y$5*D141/F141," ")</f>
        <v xml:space="preserve"> </v>
      </c>
      <c r="H141" s="5">
        <v>20</v>
      </c>
      <c r="I141" s="175" t="str">
        <f>IFERROR(Summary!$Y$5*D141/H141," ")</f>
        <v xml:space="preserve"> </v>
      </c>
      <c r="J141" s="4">
        <v>2.3E-2</v>
      </c>
      <c r="K141" s="175" t="str">
        <f>IFERROR(Summary!$AA$5*D141/J141," ")</f>
        <v xml:space="preserve"> </v>
      </c>
      <c r="L141" s="5">
        <v>88</v>
      </c>
      <c r="M141" s="175" t="str">
        <f>IFERROR(Summary!$AA$5*D141/L141," ")</f>
        <v xml:space="preserve"> </v>
      </c>
      <c r="N141" s="4">
        <v>0.01</v>
      </c>
      <c r="O141" s="175" t="str">
        <f>IFERROR(Summary!$AC$5*D141/N141," ")</f>
        <v xml:space="preserve"> </v>
      </c>
      <c r="P141" s="5">
        <v>88</v>
      </c>
      <c r="Q141" s="175" t="str">
        <f>IFERROR(Summary!$AC$5*D141/P141," ")</f>
        <v xml:space="preserve"> </v>
      </c>
      <c r="R141" s="22"/>
      <c r="S141" s="175" t="str">
        <f>IFERROR(Summary!$AE$5*E141/R141," ")</f>
        <v xml:space="preserve"> </v>
      </c>
    </row>
    <row r="142" spans="1:19" ht="29.25" customHeight="1" x14ac:dyDescent="0.25">
      <c r="A142" s="2" t="s">
        <v>278</v>
      </c>
      <c r="B142" s="2" t="s">
        <v>279</v>
      </c>
      <c r="C142" s="18"/>
      <c r="D142" s="56" t="str">
        <f>IFERROR(VLOOKUP($A142,'Emissions - TEU-1B'!$A$6:$H$58,5,0), " ")</f>
        <v xml:space="preserve"> </v>
      </c>
      <c r="E142" s="56" t="str">
        <f>IFERROR(VLOOKUP($A142,'Emissions - TEU-1B'!$A$6:$H$58,8,0), " ")</f>
        <v xml:space="preserve"> </v>
      </c>
      <c r="F142" s="18"/>
      <c r="G142" s="175" t="str">
        <f>IFERROR(Summary!$Y$5*D142/F142," ")</f>
        <v xml:space="preserve"> </v>
      </c>
      <c r="H142" s="4">
        <v>0.08</v>
      </c>
      <c r="I142" s="175" t="str">
        <f>IFERROR(Summary!$Y$5*D142/H142," ")</f>
        <v xml:space="preserve"> </v>
      </c>
      <c r="J142" s="18"/>
      <c r="K142" s="175" t="str">
        <f>IFERROR(Summary!$AA$5*D142/J142," ")</f>
        <v xml:space="preserve"> </v>
      </c>
      <c r="L142" s="9">
        <v>0.35</v>
      </c>
      <c r="M142" s="175" t="str">
        <f>IFERROR(Summary!$AA$5*D142/L142," ")</f>
        <v xml:space="preserve"> </v>
      </c>
      <c r="N142" s="18"/>
      <c r="O142" s="175" t="str">
        <f>IFERROR(Summary!$AC$5*D142/N142," ")</f>
        <v xml:space="preserve"> </v>
      </c>
      <c r="P142" s="9">
        <v>0.35</v>
      </c>
      <c r="Q142" s="175" t="str">
        <f>IFERROR(Summary!$AC$5*D142/P142," ")</f>
        <v xml:space="preserve"> </v>
      </c>
      <c r="R142" s="21">
        <v>12</v>
      </c>
      <c r="S142" s="175" t="str">
        <f>IFERROR(Summary!$AE$5*E142/R142," ")</f>
        <v xml:space="preserve"> </v>
      </c>
    </row>
    <row r="143" spans="1:19" ht="29.25" customHeight="1" x14ac:dyDescent="0.25">
      <c r="A143" s="2" t="s">
        <v>280</v>
      </c>
      <c r="B143" s="2" t="s">
        <v>281</v>
      </c>
      <c r="C143" s="18"/>
      <c r="D143" s="56" t="str">
        <f>IFERROR(VLOOKUP($A143,'Emissions - TEU-1B'!$A$6:$H$58,5,0), " ")</f>
        <v xml:space="preserve"> </v>
      </c>
      <c r="E143" s="56" t="str">
        <f>IFERROR(VLOOKUP($A143,'Emissions - TEU-1B'!$A$6:$H$58,8,0), " ")</f>
        <v xml:space="preserve"> </v>
      </c>
      <c r="F143" s="18"/>
      <c r="G143" s="175" t="str">
        <f>IFERROR(Summary!$Y$5*D143/F143," ")</f>
        <v xml:space="preserve"> </v>
      </c>
      <c r="H143" s="8">
        <v>3000</v>
      </c>
      <c r="I143" s="175" t="str">
        <f>IFERROR(Summary!$Y$5*D143/H143," ")</f>
        <v xml:space="preserve"> </v>
      </c>
      <c r="J143" s="18"/>
      <c r="K143" s="175" t="str">
        <f>IFERROR(Summary!$AA$5*D143/J143," ")</f>
        <v xml:space="preserve"> </v>
      </c>
      <c r="L143" s="8">
        <v>13000</v>
      </c>
      <c r="M143" s="175" t="str">
        <f>IFERROR(Summary!$AA$5*D143/L143," ")</f>
        <v xml:space="preserve"> </v>
      </c>
      <c r="N143" s="18"/>
      <c r="O143" s="175" t="str">
        <f>IFERROR(Summary!$AC$5*D143/N143," ")</f>
        <v xml:space="preserve"> </v>
      </c>
      <c r="P143" s="8">
        <v>13000</v>
      </c>
      <c r="Q143" s="175" t="str">
        <f>IFERROR(Summary!$AC$5*D143/P143," ")</f>
        <v xml:space="preserve"> </v>
      </c>
      <c r="R143" s="22"/>
      <c r="S143" s="175" t="str">
        <f>IFERROR(Summary!$AE$5*E143/R143," ")</f>
        <v xml:space="preserve"> </v>
      </c>
    </row>
    <row r="144" spans="1:19" ht="16.95" customHeight="1" x14ac:dyDescent="0.25">
      <c r="A144" s="2" t="s">
        <v>282</v>
      </c>
      <c r="B144" s="2" t="s">
        <v>283</v>
      </c>
      <c r="C144" s="18"/>
      <c r="D144" s="56" t="str">
        <f>IFERROR(VLOOKUP($A144,'Emissions - TEU-1B'!$A$6:$H$58,5,0), " ")</f>
        <v xml:space="preserve"> </v>
      </c>
      <c r="E144" s="56" t="str">
        <f>IFERROR(VLOOKUP($A144,'Emissions - TEU-1B'!$A$6:$H$58,8,0), " ")</f>
        <v xml:space="preserve"> </v>
      </c>
      <c r="F144" s="18"/>
      <c r="G144" s="175" t="str">
        <f>IFERROR(Summary!$Y$5*D144/F144," ")</f>
        <v xml:space="preserve"> </v>
      </c>
      <c r="H144" s="7">
        <v>1</v>
      </c>
      <c r="I144" s="175" t="str">
        <f>IFERROR(Summary!$Y$5*D144/H144," ")</f>
        <v xml:space="preserve"> </v>
      </c>
      <c r="J144" s="18"/>
      <c r="K144" s="175" t="str">
        <f>IFERROR(Summary!$AA$5*D144/J144," ")</f>
        <v xml:space="preserve"> </v>
      </c>
      <c r="L144" s="7">
        <v>4.4000000000000004</v>
      </c>
      <c r="M144" s="175" t="str">
        <f>IFERROR(Summary!$AA$5*D144/L144," ")</f>
        <v xml:space="preserve"> </v>
      </c>
      <c r="N144" s="18"/>
      <c r="O144" s="175" t="str">
        <f>IFERROR(Summary!$AC$5*D144/N144," ")</f>
        <v xml:space="preserve"> </v>
      </c>
      <c r="P144" s="7">
        <v>4.4000000000000004</v>
      </c>
      <c r="Q144" s="175" t="str">
        <f>IFERROR(Summary!$AC$5*D144/P144," ")</f>
        <v xml:space="preserve"> </v>
      </c>
      <c r="R144" s="22"/>
      <c r="S144" s="175" t="str">
        <f>IFERROR(Summary!$AE$5*E144/R144," ")</f>
        <v xml:space="preserve"> </v>
      </c>
    </row>
    <row r="145" spans="1:19" ht="16.8" customHeight="1" x14ac:dyDescent="0.25">
      <c r="A145" s="2" t="s">
        <v>284</v>
      </c>
      <c r="B145" s="2" t="s">
        <v>285</v>
      </c>
      <c r="C145" s="18"/>
      <c r="D145" s="56" t="str">
        <f>IFERROR(VLOOKUP($A145,'Emissions - TEU-1B'!$A$6:$H$58,5,0), " ")</f>
        <v xml:space="preserve"> </v>
      </c>
      <c r="E145" s="56" t="str">
        <f>IFERROR(VLOOKUP($A145,'Emissions - TEU-1B'!$A$6:$H$58,8,0), " ")</f>
        <v xml:space="preserve"> </v>
      </c>
      <c r="F145" s="18"/>
      <c r="G145" s="175" t="str">
        <f>IFERROR(Summary!$Y$5*D145/F145," ")</f>
        <v xml:space="preserve"> </v>
      </c>
      <c r="H145" s="5">
        <v>700</v>
      </c>
      <c r="I145" s="175" t="str">
        <f>IFERROR(Summary!$Y$5*D145/H145," ")</f>
        <v xml:space="preserve"> </v>
      </c>
      <c r="J145" s="18"/>
      <c r="K145" s="175" t="str">
        <f>IFERROR(Summary!$AA$5*D145/J145," ")</f>
        <v xml:space="preserve"> </v>
      </c>
      <c r="L145" s="8">
        <v>3100</v>
      </c>
      <c r="M145" s="175" t="str">
        <f>IFERROR(Summary!$AA$5*D145/L145," ")</f>
        <v xml:space="preserve"> </v>
      </c>
      <c r="N145" s="18"/>
      <c r="O145" s="175" t="str">
        <f>IFERROR(Summary!$AC$5*D145/N145," ")</f>
        <v xml:space="preserve"> </v>
      </c>
      <c r="P145" s="8">
        <v>3100</v>
      </c>
      <c r="Q145" s="175" t="str">
        <f>IFERROR(Summary!$AC$5*D145/P145," ")</f>
        <v xml:space="preserve"> </v>
      </c>
      <c r="R145" s="22"/>
      <c r="S145" s="175" t="str">
        <f>IFERROR(Summary!$AE$5*E145/R145," ")</f>
        <v xml:space="preserve"> </v>
      </c>
    </row>
    <row r="146" spans="1:19" ht="16.8" customHeight="1" x14ac:dyDescent="0.25">
      <c r="A146" s="2" t="s">
        <v>286</v>
      </c>
      <c r="B146" s="1" t="s">
        <v>287</v>
      </c>
      <c r="C146" s="18"/>
      <c r="D146" s="56" t="str">
        <f>IFERROR(VLOOKUP($A146,'Emissions - TEU-1B'!$A$6:$H$58,5,0), " ")</f>
        <v xml:space="preserve"> </v>
      </c>
      <c r="E146" s="56" t="str">
        <f>IFERROR(VLOOKUP($A146,'Emissions - TEU-1B'!$A$6:$H$58,8,0), " ")</f>
        <v xml:space="preserve"> </v>
      </c>
      <c r="F146" s="7">
        <v>3.8</v>
      </c>
      <c r="G146" s="175" t="str">
        <f>IFERROR(Summary!$Y$5*D146/F146," ")</f>
        <v xml:space="preserve"> </v>
      </c>
      <c r="H146" s="8">
        <v>8000</v>
      </c>
      <c r="I146" s="175" t="str">
        <f>IFERROR(Summary!$Y$5*D146/H146," ")</f>
        <v xml:space="preserve"> </v>
      </c>
      <c r="J146" s="5">
        <v>100</v>
      </c>
      <c r="K146" s="175" t="str">
        <f>IFERROR(Summary!$AA$5*D146/J146," ")</f>
        <v xml:space="preserve"> </v>
      </c>
      <c r="L146" s="8">
        <v>35000</v>
      </c>
      <c r="M146" s="175" t="str">
        <f>IFERROR(Summary!$AA$5*D146/L146," ")</f>
        <v xml:space="preserve"> </v>
      </c>
      <c r="N146" s="5">
        <v>46</v>
      </c>
      <c r="O146" s="175" t="str">
        <f>IFERROR(Summary!$AC$5*D146/N146," ")</f>
        <v xml:space="preserve"> </v>
      </c>
      <c r="P146" s="8">
        <v>35000</v>
      </c>
      <c r="Q146" s="175" t="str">
        <f>IFERROR(Summary!$AC$5*D146/P146," ")</f>
        <v xml:space="preserve"> </v>
      </c>
      <c r="R146" s="23">
        <v>8000</v>
      </c>
      <c r="S146" s="175" t="str">
        <f>IFERROR(Summary!$AE$5*E146/R146," ")</f>
        <v xml:space="preserve"> </v>
      </c>
    </row>
    <row r="147" spans="1:19" ht="16.95" customHeight="1" x14ac:dyDescent="0.25">
      <c r="A147" s="2" t="s">
        <v>288</v>
      </c>
      <c r="B147" s="2" t="s">
        <v>289</v>
      </c>
      <c r="C147" s="18"/>
      <c r="D147" s="56" t="str">
        <f>IFERROR(VLOOKUP($A147,'Emissions - TEU-1B'!$A$6:$H$58,5,0), " ")</f>
        <v xml:space="preserve"> </v>
      </c>
      <c r="E147" s="56" t="str">
        <f>IFERROR(VLOOKUP($A147,'Emissions - TEU-1B'!$A$6:$H$58,8,0), " ")</f>
        <v xml:space="preserve"> </v>
      </c>
      <c r="F147" s="3">
        <v>4.0000000000000001E-3</v>
      </c>
      <c r="G147" s="175" t="str">
        <f>IFERROR(Summary!$Y$5*D147/F147," ")</f>
        <v xml:space="preserve"> </v>
      </c>
      <c r="H147" s="18"/>
      <c r="I147" s="175" t="str">
        <f>IFERROR(Summary!$Y$5*D147/H147," ")</f>
        <v xml:space="preserve"> </v>
      </c>
      <c r="J147" s="9">
        <v>0.1</v>
      </c>
      <c r="K147" s="175" t="str">
        <f>IFERROR(Summary!$AA$5*D147/J147," ")</f>
        <v xml:space="preserve"> </v>
      </c>
      <c r="L147" s="18"/>
      <c r="M147" s="175" t="str">
        <f>IFERROR(Summary!$AA$5*D147/L147," ")</f>
        <v xml:space="preserve"> </v>
      </c>
      <c r="N147" s="4">
        <v>4.8000000000000001E-2</v>
      </c>
      <c r="O147" s="175" t="str">
        <f>IFERROR(Summary!$AC$5*D147/N147," ")</f>
        <v xml:space="preserve"> </v>
      </c>
      <c r="P147" s="18"/>
      <c r="Q147" s="175" t="str">
        <f>IFERROR(Summary!$AC$5*D147/P147," ")</f>
        <v xml:space="preserve"> </v>
      </c>
      <c r="R147" s="22"/>
      <c r="S147" s="175" t="str">
        <f>IFERROR(Summary!$AE$5*E147/R147," ")</f>
        <v xml:space="preserve"> </v>
      </c>
    </row>
    <row r="148" spans="1:19" ht="16.8" customHeight="1" x14ac:dyDescent="0.25">
      <c r="A148" s="2" t="s">
        <v>290</v>
      </c>
      <c r="B148" s="2" t="s">
        <v>291</v>
      </c>
      <c r="C148" s="6" t="s">
        <v>65</v>
      </c>
      <c r="D148" s="56">
        <f>IFERROR(VLOOKUP($A148,'Emissions - TEU-1B'!$A$6:$H$58,5,0), " ")</f>
        <v>8.0419672131147538E-3</v>
      </c>
      <c r="E148" s="56">
        <f>IFERROR(VLOOKUP($A148,'Emissions - TEU-1B'!$A$6:$H$58,8,0), " ")</f>
        <v>2.2032786885245899E-5</v>
      </c>
      <c r="F148" s="4">
        <v>2.9000000000000001E-2</v>
      </c>
      <c r="G148" s="175">
        <f>IFERROR(Summary!$Y$5*D148/F148," ")</f>
        <v>1.968895421141888E-5</v>
      </c>
      <c r="H148" s="7">
        <v>3.7</v>
      </c>
      <c r="I148" s="175">
        <f>IFERROR(Summary!$Y$5*D148/H148," ")</f>
        <v>1.5431883030571554E-7</v>
      </c>
      <c r="J148" s="9">
        <v>0.76</v>
      </c>
      <c r="K148" s="175">
        <f>IFERROR(Summary!$AA$5*D148/J148," ")</f>
        <v>7.5128904227782571E-7</v>
      </c>
      <c r="L148" s="5">
        <v>16</v>
      </c>
      <c r="M148" s="175">
        <f>IFERROR(Summary!$AA$5*D148/L148," ")</f>
        <v>3.5686229508196723E-8</v>
      </c>
      <c r="N148" s="9">
        <v>0.35</v>
      </c>
      <c r="O148" s="175">
        <f>IFERROR(Summary!$AC$5*D148/N148," ")</f>
        <v>7.582426229508196E-5</v>
      </c>
      <c r="P148" s="5">
        <v>16</v>
      </c>
      <c r="Q148" s="175">
        <f>IFERROR(Summary!$AC$5*D148/P148," ")</f>
        <v>1.6586557377049179E-6</v>
      </c>
      <c r="R148" s="21">
        <v>200</v>
      </c>
      <c r="S148" s="175">
        <f>IFERROR(Summary!$AE$5*E148/R148," ")</f>
        <v>9.1436065573770491E-7</v>
      </c>
    </row>
    <row r="149" spans="1:19" ht="28.5" customHeight="1" x14ac:dyDescent="0.25">
      <c r="A149" s="1"/>
      <c r="B149" s="2" t="s">
        <v>292</v>
      </c>
      <c r="C149" s="6" t="s">
        <v>293</v>
      </c>
      <c r="D149" s="56" t="str">
        <f>IFERROR(VLOOKUP($A149,'Emissions - TEU-1B'!$A$6:$H$58,5,0), " ")</f>
        <v xml:space="preserve"> </v>
      </c>
      <c r="E149" s="56" t="str">
        <f>IFERROR(VLOOKUP($A149,'Emissions - TEU-1B'!$A$6:$H$58,8,0), " ")</f>
        <v xml:space="preserve"> </v>
      </c>
      <c r="F149" s="3">
        <v>3.8E-3</v>
      </c>
      <c r="G149" s="175" t="str">
        <f>IFERROR(Summary!$Y$5*D149/F149," ")</f>
        <v xml:space="preserve"> </v>
      </c>
      <c r="H149" s="4">
        <v>1.4E-2</v>
      </c>
      <c r="I149" s="175" t="str">
        <f>IFERROR(Summary!$Y$5*D149/H149," ")</f>
        <v xml:space="preserve"> </v>
      </c>
      <c r="J149" s="9">
        <v>0.1</v>
      </c>
      <c r="K149" s="175" t="str">
        <f>IFERROR(Summary!$AA$5*D149/J149," ")</f>
        <v xml:space="preserve"> </v>
      </c>
      <c r="L149" s="4">
        <v>6.2E-2</v>
      </c>
      <c r="M149" s="175" t="str">
        <f>IFERROR(Summary!$AA$5*D149/L149," ")</f>
        <v xml:space="preserve"> </v>
      </c>
      <c r="N149" s="4">
        <v>4.5999999999999999E-2</v>
      </c>
      <c r="O149" s="175" t="str">
        <f>IFERROR(Summary!$AC$5*D149/N149," ")</f>
        <v xml:space="preserve"> </v>
      </c>
      <c r="P149" s="4">
        <v>6.2E-2</v>
      </c>
      <c r="Q149" s="175" t="str">
        <f>IFERROR(Summary!$AC$5*D149/P149," ")</f>
        <v xml:space="preserve"> </v>
      </c>
      <c r="R149" s="25">
        <v>0.2</v>
      </c>
      <c r="S149" s="175" t="str">
        <f>IFERROR(Summary!$AE$5*E149/R149," ")</f>
        <v xml:space="preserve"> </v>
      </c>
    </row>
    <row r="150" spans="1:19" ht="16.8" customHeight="1" x14ac:dyDescent="0.25">
      <c r="A150" s="1"/>
      <c r="B150" s="2" t="s">
        <v>294</v>
      </c>
      <c r="C150" s="6" t="s">
        <v>293</v>
      </c>
      <c r="D150" s="56" t="str">
        <f>IFERROR(VLOOKUP($A150,'Emissions - TEU-1B'!$A$6:$H$58,5,0), " ")</f>
        <v xml:space="preserve"> </v>
      </c>
      <c r="E150" s="56" t="str">
        <f>IFERROR(VLOOKUP($A150,'Emissions - TEU-1B'!$A$6:$H$58,8,0), " ")</f>
        <v xml:space="preserve"> </v>
      </c>
      <c r="F150" s="18"/>
      <c r="G150" s="175" t="str">
        <f>IFERROR(Summary!$Y$5*D150/F150," ")</f>
        <v xml:space="preserve"> </v>
      </c>
      <c r="H150" s="4">
        <v>1.4E-2</v>
      </c>
      <c r="I150" s="175" t="str">
        <f>IFERROR(Summary!$Y$5*D150/H150," ")</f>
        <v xml:space="preserve"> </v>
      </c>
      <c r="J150" s="18"/>
      <c r="K150" s="175" t="str">
        <f>IFERROR(Summary!$AA$5*D150/J150," ")</f>
        <v xml:space="preserve"> </v>
      </c>
      <c r="L150" s="4">
        <v>6.2E-2</v>
      </c>
      <c r="M150" s="175" t="str">
        <f>IFERROR(Summary!$AA$5*D150/L150," ")</f>
        <v xml:space="preserve"> </v>
      </c>
      <c r="N150" s="18"/>
      <c r="O150" s="175" t="str">
        <f>IFERROR(Summary!$AC$5*D150/N150," ")</f>
        <v xml:space="preserve"> </v>
      </c>
      <c r="P150" s="4">
        <v>6.2E-2</v>
      </c>
      <c r="Q150" s="175" t="str">
        <f>IFERROR(Summary!$AC$5*D150/P150," ")</f>
        <v xml:space="preserve"> </v>
      </c>
      <c r="R150" s="25">
        <v>0.2</v>
      </c>
      <c r="S150" s="175" t="str">
        <f>IFERROR(Summary!$AE$5*E150/R150," ")</f>
        <v xml:space="preserve"> </v>
      </c>
    </row>
    <row r="151" spans="1:19" ht="16.95" customHeight="1" x14ac:dyDescent="0.25">
      <c r="A151" s="2" t="s">
        <v>295</v>
      </c>
      <c r="B151" s="2" t="s">
        <v>296</v>
      </c>
      <c r="C151" s="18"/>
      <c r="D151" s="56" t="str">
        <f>IFERROR(VLOOKUP($A151,'Emissions - TEU-1B'!$A$6:$H$58,5,0), " ")</f>
        <v xml:space="preserve"> </v>
      </c>
      <c r="E151" s="56" t="str">
        <f>IFERROR(VLOOKUP($A151,'Emissions - TEU-1B'!$A$6:$H$58,8,0), " ")</f>
        <v xml:space="preserve"> </v>
      </c>
      <c r="F151" s="18"/>
      <c r="G151" s="175" t="str">
        <f>IFERROR(Summary!$Y$5*D151/F151," ")</f>
        <v xml:space="preserve"> </v>
      </c>
      <c r="H151" s="18"/>
      <c r="I151" s="175" t="str">
        <f>IFERROR(Summary!$Y$5*D151/H151," ")</f>
        <v xml:space="preserve"> </v>
      </c>
      <c r="J151" s="18"/>
      <c r="K151" s="175" t="str">
        <f>IFERROR(Summary!$AA$5*D151/J151," ")</f>
        <v xml:space="preserve"> </v>
      </c>
      <c r="L151" s="18"/>
      <c r="M151" s="175" t="str">
        <f>IFERROR(Summary!$AA$5*D151/L151," ")</f>
        <v xml:space="preserve"> </v>
      </c>
      <c r="N151" s="18"/>
      <c r="O151" s="175" t="str">
        <f>IFERROR(Summary!$AC$5*D151/N151," ")</f>
        <v xml:space="preserve"> </v>
      </c>
      <c r="P151" s="18"/>
      <c r="Q151" s="175" t="str">
        <f>IFERROR(Summary!$AC$5*D151/P151," ")</f>
        <v xml:space="preserve"> </v>
      </c>
      <c r="R151" s="21">
        <v>86</v>
      </c>
      <c r="S151" s="175" t="str">
        <f>IFERROR(Summary!$AE$5*E151/R151," ")</f>
        <v xml:space="preserve"> </v>
      </c>
    </row>
    <row r="152" spans="1:19" ht="16.8" customHeight="1" x14ac:dyDescent="0.25">
      <c r="A152" s="2" t="s">
        <v>297</v>
      </c>
      <c r="B152" s="2" t="s">
        <v>298</v>
      </c>
      <c r="C152" s="18"/>
      <c r="D152" s="56" t="str">
        <f>IFERROR(VLOOKUP($A152,'Emissions - TEU-1B'!$A$6:$H$58,5,0), " ")</f>
        <v xml:space="preserve"> </v>
      </c>
      <c r="E152" s="56" t="str">
        <f>IFERROR(VLOOKUP($A152,'Emissions - TEU-1B'!$A$6:$H$58,8,0), " ")</f>
        <v xml:space="preserve"> </v>
      </c>
      <c r="F152" s="4">
        <v>2.5000000000000001E-2</v>
      </c>
      <c r="G152" s="175" t="str">
        <f>IFERROR(Summary!$Y$5*D152/F152," ")</f>
        <v xml:space="preserve"> </v>
      </c>
      <c r="H152" s="7">
        <v>9</v>
      </c>
      <c r="I152" s="175" t="str">
        <f>IFERROR(Summary!$Y$5*D152/H152," ")</f>
        <v xml:space="preserve"> </v>
      </c>
      <c r="J152" s="9">
        <v>0.65</v>
      </c>
      <c r="K152" s="175" t="str">
        <f>IFERROR(Summary!$AA$5*D152/J152," ")</f>
        <v xml:space="preserve"> </v>
      </c>
      <c r="L152" s="5">
        <v>40</v>
      </c>
      <c r="M152" s="175" t="str">
        <f>IFERROR(Summary!$AA$5*D152/L152," ")</f>
        <v xml:space="preserve"> </v>
      </c>
      <c r="N152" s="9">
        <v>0.3</v>
      </c>
      <c r="O152" s="175" t="str">
        <f>IFERROR(Summary!$AC$5*D152/N152," ")</f>
        <v xml:space="preserve"> </v>
      </c>
      <c r="P152" s="5">
        <v>40</v>
      </c>
      <c r="Q152" s="175" t="str">
        <f>IFERROR(Summary!$AC$5*D152/P152," ")</f>
        <v xml:space="preserve"> </v>
      </c>
      <c r="R152" s="22"/>
      <c r="S152" s="175" t="str">
        <f>IFERROR(Summary!$AE$5*E152/R152," ")</f>
        <v xml:space="preserve"> </v>
      </c>
    </row>
    <row r="153" spans="1:19" ht="16.95" customHeight="1" x14ac:dyDescent="0.25">
      <c r="A153" s="2" t="s">
        <v>299</v>
      </c>
      <c r="B153" s="2" t="s">
        <v>300</v>
      </c>
      <c r="C153" s="18"/>
      <c r="D153" s="56" t="str">
        <f>IFERROR(VLOOKUP($A153,'Emissions - TEU-1B'!$A$6:$H$58,5,0), " ")</f>
        <v xml:space="preserve"> </v>
      </c>
      <c r="E153" s="56" t="str">
        <f>IFERROR(VLOOKUP($A153,'Emissions - TEU-1B'!$A$6:$H$58,8,0), " ")</f>
        <v xml:space="preserve"> </v>
      </c>
      <c r="F153" s="18"/>
      <c r="G153" s="175" t="str">
        <f>IFERROR(Summary!$Y$5*D153/F153," ")</f>
        <v xml:space="preserve"> </v>
      </c>
      <c r="H153" s="5">
        <v>20</v>
      </c>
      <c r="I153" s="175" t="str">
        <f>IFERROR(Summary!$Y$5*D153/H153," ")</f>
        <v xml:space="preserve"> </v>
      </c>
      <c r="J153" s="18"/>
      <c r="K153" s="175" t="str">
        <f>IFERROR(Summary!$AA$5*D153/J153," ")</f>
        <v xml:space="preserve"> </v>
      </c>
      <c r="L153" s="5">
        <v>88</v>
      </c>
      <c r="M153" s="175" t="str">
        <f>IFERROR(Summary!$AA$5*D153/L153," ")</f>
        <v xml:space="preserve"> </v>
      </c>
      <c r="N153" s="18"/>
      <c r="O153" s="175" t="str">
        <f>IFERROR(Summary!$AC$5*D153/N153," ")</f>
        <v xml:space="preserve"> </v>
      </c>
      <c r="P153" s="5">
        <v>88</v>
      </c>
      <c r="Q153" s="175" t="str">
        <f>IFERROR(Summary!$AC$5*D153/P153," ")</f>
        <v xml:space="preserve"> </v>
      </c>
      <c r="R153" s="22"/>
      <c r="S153" s="175" t="str">
        <f>IFERROR(Summary!$AE$5*E153/R153," ")</f>
        <v xml:space="preserve"> </v>
      </c>
    </row>
    <row r="154" spans="1:19" ht="16.8" customHeight="1" x14ac:dyDescent="0.25">
      <c r="A154" s="2" t="s">
        <v>301</v>
      </c>
      <c r="B154" s="1" t="s">
        <v>302</v>
      </c>
      <c r="C154" s="18"/>
      <c r="D154" s="56" t="str">
        <f>IFERROR(VLOOKUP($A154,'Emissions - TEU-1B'!$A$6:$H$58,5,0), " ")</f>
        <v xml:space="preserve"> </v>
      </c>
      <c r="E154" s="56" t="str">
        <f>IFERROR(VLOOKUP($A154,'Emissions - TEU-1B'!$A$6:$H$58,8,0), " ")</f>
        <v xml:space="preserve"> </v>
      </c>
      <c r="F154" s="11">
        <v>3.2000000000000003E-4</v>
      </c>
      <c r="G154" s="175" t="str">
        <f>IFERROR(Summary!$Y$5*D154/F154," ")</f>
        <v xml:space="preserve"> </v>
      </c>
      <c r="H154" s="18"/>
      <c r="I154" s="175" t="str">
        <f>IFERROR(Summary!$Y$5*D154/H154," ")</f>
        <v xml:space="preserve"> </v>
      </c>
      <c r="J154" s="3">
        <v>8.3999999999999995E-3</v>
      </c>
      <c r="K154" s="175" t="str">
        <f>IFERROR(Summary!$AA$5*D154/J154," ")</f>
        <v xml:space="preserve"> </v>
      </c>
      <c r="L154" s="18"/>
      <c r="M154" s="175" t="str">
        <f>IFERROR(Summary!$AA$5*D154/L154," ")</f>
        <v xml:space="preserve"> </v>
      </c>
      <c r="N154" s="3">
        <v>3.8999999999999998E-3</v>
      </c>
      <c r="O154" s="175" t="str">
        <f>IFERROR(Summary!$AC$5*D154/N154," ")</f>
        <v xml:space="preserve"> </v>
      </c>
      <c r="P154" s="18"/>
      <c r="Q154" s="175" t="str">
        <f>IFERROR(Summary!$AC$5*D154/P154," ")</f>
        <v xml:space="preserve"> </v>
      </c>
      <c r="R154" s="22"/>
      <c r="S154" s="175" t="str">
        <f>IFERROR(Summary!$AE$5*E154/R154," ")</f>
        <v xml:space="preserve"> </v>
      </c>
    </row>
    <row r="155" spans="1:19" ht="16.8" customHeight="1" x14ac:dyDescent="0.25">
      <c r="A155" s="2" t="s">
        <v>303</v>
      </c>
      <c r="B155" s="1" t="s">
        <v>304</v>
      </c>
      <c r="C155" s="6" t="s">
        <v>23</v>
      </c>
      <c r="D155" s="56" t="str">
        <f>IFERROR(VLOOKUP($A155,'Emissions - TEU-1B'!$A$6:$H$58,5,0), " ")</f>
        <v xml:space="preserve"> </v>
      </c>
      <c r="E155" s="56" t="str">
        <f>IFERROR(VLOOKUP($A155,'Emissions - TEU-1B'!$A$6:$H$58,8,0), " ")</f>
        <v xml:space="preserve"> </v>
      </c>
      <c r="F155" s="10">
        <v>5.8999999999999998E-5</v>
      </c>
      <c r="G155" s="175" t="str">
        <f>IFERROR(Summary!$Y$5*D155/F155," ")</f>
        <v xml:space="preserve"> </v>
      </c>
      <c r="H155" s="18"/>
      <c r="I155" s="175" t="str">
        <f>IFERROR(Summary!$Y$5*D155/H155," ")</f>
        <v xml:space="preserve"> </v>
      </c>
      <c r="J155" s="11">
        <v>6.2E-4</v>
      </c>
      <c r="K155" s="175" t="str">
        <f>IFERROR(Summary!$AA$5*D155/J155," ")</f>
        <v xml:space="preserve"> </v>
      </c>
      <c r="L155" s="18"/>
      <c r="M155" s="175" t="str">
        <f>IFERROR(Summary!$AA$5*D155/L155," ")</f>
        <v xml:space="preserve"> </v>
      </c>
      <c r="N155" s="3">
        <v>1.1999999999999999E-3</v>
      </c>
      <c r="O155" s="175" t="str">
        <f>IFERROR(Summary!$AC$5*D155/N155," ")</f>
        <v xml:space="preserve"> </v>
      </c>
      <c r="P155" s="18"/>
      <c r="Q155" s="175" t="str">
        <f>IFERROR(Summary!$AC$5*D155/P155," ")</f>
        <v xml:space="preserve"> </v>
      </c>
      <c r="R155" s="22"/>
      <c r="S155" s="175" t="str">
        <f>IFERROR(Summary!$AE$5*E155/R155," ")</f>
        <v xml:space="preserve"> </v>
      </c>
    </row>
    <row r="156" spans="1:19" ht="16.95" customHeight="1" x14ac:dyDescent="0.25">
      <c r="A156" s="2" t="s">
        <v>305</v>
      </c>
      <c r="B156" s="1" t="s">
        <v>306</v>
      </c>
      <c r="C156" s="6" t="s">
        <v>23</v>
      </c>
      <c r="D156" s="56" t="str">
        <f>IFERROR(VLOOKUP($A156,'Emissions - TEU-1B'!$A$6:$H$58,5,0), " ")</f>
        <v xml:space="preserve"> </v>
      </c>
      <c r="E156" s="56" t="str">
        <f>IFERROR(VLOOKUP($A156,'Emissions - TEU-1B'!$A$6:$H$58,8,0), " ")</f>
        <v xml:space="preserve"> </v>
      </c>
      <c r="F156" s="11">
        <v>1.2999999999999999E-4</v>
      </c>
      <c r="G156" s="175" t="str">
        <f>IFERROR(Summary!$Y$5*D156/F156," ")</f>
        <v xml:space="preserve"> </v>
      </c>
      <c r="H156" s="18"/>
      <c r="I156" s="175" t="str">
        <f>IFERROR(Summary!$Y$5*D156/H156," ")</f>
        <v xml:space="preserve"> </v>
      </c>
      <c r="J156" s="3">
        <v>1.2999999999999999E-3</v>
      </c>
      <c r="K156" s="175" t="str">
        <f>IFERROR(Summary!$AA$5*D156/J156," ")</f>
        <v xml:space="preserve"> </v>
      </c>
      <c r="L156" s="18"/>
      <c r="M156" s="175" t="str">
        <f>IFERROR(Summary!$AA$5*D156/L156," ")</f>
        <v xml:space="preserve"> </v>
      </c>
      <c r="N156" s="3">
        <v>2.5999999999999999E-3</v>
      </c>
      <c r="O156" s="175" t="str">
        <f>IFERROR(Summary!$AC$5*D156/N156," ")</f>
        <v xml:space="preserve"> </v>
      </c>
      <c r="P156" s="18"/>
      <c r="Q156" s="175" t="str">
        <f>IFERROR(Summary!$AC$5*D156/P156," ")</f>
        <v xml:space="preserve"> </v>
      </c>
      <c r="R156" s="22"/>
      <c r="S156" s="175" t="str">
        <f>IFERROR(Summary!$AE$5*E156/R156," ")</f>
        <v xml:space="preserve"> </v>
      </c>
    </row>
    <row r="157" spans="1:19" ht="16.8" customHeight="1" x14ac:dyDescent="0.25">
      <c r="A157" s="2" t="s">
        <v>307</v>
      </c>
      <c r="B157" s="1" t="s">
        <v>308</v>
      </c>
      <c r="C157" s="18"/>
      <c r="D157" s="56" t="str">
        <f>IFERROR(VLOOKUP($A157,'Emissions - TEU-1B'!$A$6:$H$58,5,0), " ")</f>
        <v xml:space="preserve"> </v>
      </c>
      <c r="E157" s="56" t="str">
        <f>IFERROR(VLOOKUP($A157,'Emissions - TEU-1B'!$A$6:$H$58,8,0), " ")</f>
        <v xml:space="preserve"> </v>
      </c>
      <c r="F157" s="9">
        <v>0.38</v>
      </c>
      <c r="G157" s="175" t="str">
        <f>IFERROR(Summary!$Y$5*D157/F157," ")</f>
        <v xml:space="preserve"> </v>
      </c>
      <c r="H157" s="18"/>
      <c r="I157" s="175" t="str">
        <f>IFERROR(Summary!$Y$5*D157/H157," ")</f>
        <v xml:space="preserve"> </v>
      </c>
      <c r="J157" s="5">
        <v>10</v>
      </c>
      <c r="K157" s="175" t="str">
        <f>IFERROR(Summary!$AA$5*D157/J157," ")</f>
        <v xml:space="preserve"> </v>
      </c>
      <c r="L157" s="18"/>
      <c r="M157" s="175" t="str">
        <f>IFERROR(Summary!$AA$5*D157/L157," ")</f>
        <v xml:space="preserve"> </v>
      </c>
      <c r="N157" s="7">
        <v>4.5999999999999996</v>
      </c>
      <c r="O157" s="175" t="str">
        <f>IFERROR(Summary!$AC$5*D157/N157," ")</f>
        <v xml:space="preserve"> </v>
      </c>
      <c r="P157" s="18"/>
      <c r="Q157" s="175" t="str">
        <f>IFERROR(Summary!$AC$5*D157/P157," ")</f>
        <v xml:space="preserve"> </v>
      </c>
      <c r="R157" s="22"/>
      <c r="S157" s="175" t="str">
        <f>IFERROR(Summary!$AE$5*E157/R157," ")</f>
        <v xml:space="preserve"> </v>
      </c>
    </row>
    <row r="158" spans="1:19" ht="16.95" customHeight="1" x14ac:dyDescent="0.25">
      <c r="A158" s="2" t="s">
        <v>309</v>
      </c>
      <c r="B158" s="1" t="s">
        <v>310</v>
      </c>
      <c r="C158" s="18"/>
      <c r="D158" s="56" t="str">
        <f>IFERROR(VLOOKUP($A158,'Emissions - TEU-1B'!$A$6:$H$58,5,0), " ")</f>
        <v xml:space="preserve"> </v>
      </c>
      <c r="E158" s="56" t="str">
        <f>IFERROR(VLOOKUP($A158,'Emissions - TEU-1B'!$A$6:$H$58,8,0), " ")</f>
        <v xml:space="preserve"> </v>
      </c>
      <c r="F158" s="9">
        <v>0.16</v>
      </c>
      <c r="G158" s="175" t="str">
        <f>IFERROR(Summary!$Y$5*D158/F158," ")</f>
        <v xml:space="preserve"> </v>
      </c>
      <c r="H158" s="18"/>
      <c r="I158" s="175" t="str">
        <f>IFERROR(Summary!$Y$5*D158/H158," ")</f>
        <v xml:space="preserve"> </v>
      </c>
      <c r="J158" s="7">
        <v>4.0999999999999996</v>
      </c>
      <c r="K158" s="175" t="str">
        <f>IFERROR(Summary!$AA$5*D158/J158," ")</f>
        <v xml:space="preserve"> </v>
      </c>
      <c r="L158" s="18"/>
      <c r="M158" s="175" t="str">
        <f>IFERROR(Summary!$AA$5*D158/L158," ")</f>
        <v xml:space="preserve"> </v>
      </c>
      <c r="N158" s="7">
        <v>1.9</v>
      </c>
      <c r="O158" s="175" t="str">
        <f>IFERROR(Summary!$AC$5*D158/N158," ")</f>
        <v xml:space="preserve"> </v>
      </c>
      <c r="P158" s="18"/>
      <c r="Q158" s="175" t="str">
        <f>IFERROR(Summary!$AC$5*D158/P158," ")</f>
        <v xml:space="preserve"> </v>
      </c>
      <c r="R158" s="22"/>
      <c r="S158" s="175" t="str">
        <f>IFERROR(Summary!$AE$5*E158/R158," ")</f>
        <v xml:space="preserve"> </v>
      </c>
    </row>
    <row r="159" spans="1:19" ht="16.8" customHeight="1" x14ac:dyDescent="0.25">
      <c r="A159" s="2" t="s">
        <v>311</v>
      </c>
      <c r="B159" s="1" t="s">
        <v>312</v>
      </c>
      <c r="C159" s="18"/>
      <c r="D159" s="56" t="str">
        <f>IFERROR(VLOOKUP($A159,'Emissions - TEU-1B'!$A$6:$H$58,5,0), " ")</f>
        <v xml:space="preserve"> </v>
      </c>
      <c r="E159" s="56" t="str">
        <f>IFERROR(VLOOKUP($A159,'Emissions - TEU-1B'!$A$6:$H$58,8,0), " ")</f>
        <v xml:space="preserve"> </v>
      </c>
      <c r="F159" s="11">
        <v>5.0000000000000001E-4</v>
      </c>
      <c r="G159" s="175" t="str">
        <f>IFERROR(Summary!$Y$5*D159/F159," ")</f>
        <v xml:space="preserve"> </v>
      </c>
      <c r="H159" s="18"/>
      <c r="I159" s="175" t="str">
        <f>IFERROR(Summary!$Y$5*D159/H159," ")</f>
        <v xml:space="preserve"> </v>
      </c>
      <c r="J159" s="4">
        <v>1.2999999999999999E-2</v>
      </c>
      <c r="K159" s="175" t="str">
        <f>IFERROR(Summary!$AA$5*D159/J159," ")</f>
        <v xml:space="preserve"> </v>
      </c>
      <c r="L159" s="18"/>
      <c r="M159" s="175" t="str">
        <f>IFERROR(Summary!$AA$5*D159/L159," ")</f>
        <v xml:space="preserve"> </v>
      </c>
      <c r="N159" s="3">
        <v>6.0000000000000001E-3</v>
      </c>
      <c r="O159" s="175" t="str">
        <f>IFERROR(Summary!$AC$5*D159/N159," ")</f>
        <v xml:space="preserve"> </v>
      </c>
      <c r="P159" s="18"/>
      <c r="Q159" s="175" t="str">
        <f>IFERROR(Summary!$AC$5*D159/P159," ")</f>
        <v xml:space="preserve"> </v>
      </c>
      <c r="R159" s="22"/>
      <c r="S159" s="175" t="str">
        <f>IFERROR(Summary!$AE$5*E159/R159," ")</f>
        <v xml:space="preserve"> </v>
      </c>
    </row>
    <row r="160" spans="1:19" ht="29.25" customHeight="1" x14ac:dyDescent="0.25">
      <c r="A160" s="2" t="s">
        <v>313</v>
      </c>
      <c r="B160" s="1" t="s">
        <v>314</v>
      </c>
      <c r="C160" s="18"/>
      <c r="D160" s="56" t="str">
        <f>IFERROR(VLOOKUP($A160,'Emissions - TEU-1B'!$A$6:$H$58,5,0), " ")</f>
        <v xml:space="preserve"> </v>
      </c>
      <c r="E160" s="56" t="str">
        <f>IFERROR(VLOOKUP($A160,'Emissions - TEU-1B'!$A$6:$H$58,8,0), " ")</f>
        <v xml:space="preserve"> </v>
      </c>
      <c r="F160" s="11">
        <v>1.6000000000000001E-4</v>
      </c>
      <c r="G160" s="175" t="str">
        <f>IFERROR(Summary!$Y$5*D160/F160," ")</f>
        <v xml:space="preserve"> </v>
      </c>
      <c r="H160" s="18"/>
      <c r="I160" s="175" t="str">
        <f>IFERROR(Summary!$Y$5*D160/H160," ")</f>
        <v xml:space="preserve"> </v>
      </c>
      <c r="J160" s="3">
        <v>4.1000000000000003E-3</v>
      </c>
      <c r="K160" s="175" t="str">
        <f>IFERROR(Summary!$AA$5*D160/J160," ")</f>
        <v xml:space="preserve"> </v>
      </c>
      <c r="L160" s="18"/>
      <c r="M160" s="175" t="str">
        <f>IFERROR(Summary!$AA$5*D160/L160," ")</f>
        <v xml:space="preserve"> </v>
      </c>
      <c r="N160" s="3">
        <v>1.9E-3</v>
      </c>
      <c r="O160" s="175" t="str">
        <f>IFERROR(Summary!$AC$5*D160/N160," ")</f>
        <v xml:space="preserve"> </v>
      </c>
      <c r="P160" s="18"/>
      <c r="Q160" s="175" t="str">
        <f>IFERROR(Summary!$AC$5*D160/P160," ")</f>
        <v xml:space="preserve"> </v>
      </c>
      <c r="R160" s="22"/>
      <c r="S160" s="175" t="str">
        <f>IFERROR(Summary!$AE$5*E160/R160," ")</f>
        <v xml:space="preserve"> </v>
      </c>
    </row>
    <row r="161" spans="1:19" ht="16.8" customHeight="1" x14ac:dyDescent="0.25">
      <c r="A161" s="2" t="s">
        <v>315</v>
      </c>
      <c r="B161" s="1" t="s">
        <v>316</v>
      </c>
      <c r="C161" s="18"/>
      <c r="D161" s="56" t="str">
        <f>IFERROR(VLOOKUP($A161,'Emissions - TEU-1B'!$A$6:$H$58,5,0), " ")</f>
        <v xml:space="preserve"> </v>
      </c>
      <c r="E161" s="56" t="str">
        <f>IFERROR(VLOOKUP($A161,'Emissions - TEU-1B'!$A$6:$H$58,8,0), " ")</f>
        <v xml:space="preserve"> </v>
      </c>
      <c r="F161" s="11">
        <v>5.2999999999999998E-4</v>
      </c>
      <c r="G161" s="175" t="str">
        <f>IFERROR(Summary!$Y$5*D161/F161," ")</f>
        <v xml:space="preserve"> </v>
      </c>
      <c r="H161" s="18"/>
      <c r="I161" s="175" t="str">
        <f>IFERROR(Summary!$Y$5*D161/H161," ")</f>
        <v xml:space="preserve"> </v>
      </c>
      <c r="J161" s="4">
        <v>1.4E-2</v>
      </c>
      <c r="K161" s="175" t="str">
        <f>IFERROR(Summary!$AA$5*D161/J161," ")</f>
        <v xml:space="preserve"> </v>
      </c>
      <c r="L161" s="18"/>
      <c r="M161" s="175" t="str">
        <f>IFERROR(Summary!$AA$5*D161/L161," ")</f>
        <v xml:space="preserve"> </v>
      </c>
      <c r="N161" s="3">
        <v>6.3E-3</v>
      </c>
      <c r="O161" s="175" t="str">
        <f>IFERROR(Summary!$AC$5*D161/N161," ")</f>
        <v xml:space="preserve"> </v>
      </c>
      <c r="P161" s="18"/>
      <c r="Q161" s="175" t="str">
        <f>IFERROR(Summary!$AC$5*D161/P161," ")</f>
        <v xml:space="preserve"> </v>
      </c>
      <c r="R161" s="22"/>
      <c r="S161" s="175" t="str">
        <f>IFERROR(Summary!$AE$5*E161/R161," ")</f>
        <v xml:space="preserve"> </v>
      </c>
    </row>
    <row r="162" spans="1:19" ht="16.95" customHeight="1" x14ac:dyDescent="0.25">
      <c r="A162" s="2" t="s">
        <v>317</v>
      </c>
      <c r="B162" s="1" t="s">
        <v>318</v>
      </c>
      <c r="C162" s="18"/>
      <c r="D162" s="56" t="str">
        <f>IFERROR(VLOOKUP($A162,'Emissions - TEU-1B'!$A$6:$H$58,5,0), " ")</f>
        <v xml:space="preserve"> </v>
      </c>
      <c r="E162" s="56" t="str">
        <f>IFERROR(VLOOKUP($A162,'Emissions - TEU-1B'!$A$6:$H$58,8,0), " ")</f>
        <v xml:space="preserve"> </v>
      </c>
      <c r="F162" s="11">
        <v>3.6999999999999999E-4</v>
      </c>
      <c r="G162" s="175" t="str">
        <f>IFERROR(Summary!$Y$5*D162/F162," ")</f>
        <v xml:space="preserve"> </v>
      </c>
      <c r="H162" s="18"/>
      <c r="I162" s="175" t="str">
        <f>IFERROR(Summary!$Y$5*D162/H162," ")</f>
        <v xml:space="preserve"> </v>
      </c>
      <c r="J162" s="3">
        <v>9.5999999999999992E-3</v>
      </c>
      <c r="K162" s="175" t="str">
        <f>IFERROR(Summary!$AA$5*D162/J162," ")</f>
        <v xml:space="preserve"> </v>
      </c>
      <c r="L162" s="18"/>
      <c r="M162" s="175" t="str">
        <f>IFERROR(Summary!$AA$5*D162/L162," ")</f>
        <v xml:space="preserve"> </v>
      </c>
      <c r="N162" s="3">
        <v>4.4000000000000003E-3</v>
      </c>
      <c r="O162" s="175" t="str">
        <f>IFERROR(Summary!$AC$5*D162/N162," ")</f>
        <v xml:space="preserve"> </v>
      </c>
      <c r="P162" s="18"/>
      <c r="Q162" s="175" t="str">
        <f>IFERROR(Summary!$AC$5*D162/P162," ")</f>
        <v xml:space="preserve"> </v>
      </c>
      <c r="R162" s="22"/>
      <c r="S162" s="175" t="str">
        <f>IFERROR(Summary!$AE$5*E162/R162," ")</f>
        <v xml:space="preserve"> </v>
      </c>
    </row>
    <row r="163" spans="1:19" ht="16.8" customHeight="1" x14ac:dyDescent="0.25">
      <c r="A163" s="2" t="s">
        <v>319</v>
      </c>
      <c r="B163" s="1" t="s">
        <v>320</v>
      </c>
      <c r="C163" s="18"/>
      <c r="D163" s="56" t="str">
        <f>IFERROR(VLOOKUP($A163,'Emissions - TEU-1B'!$A$6:$H$58,5,0), " ")</f>
        <v xml:space="preserve"> </v>
      </c>
      <c r="E163" s="56" t="str">
        <f>IFERROR(VLOOKUP($A163,'Emissions - TEU-1B'!$A$6:$H$58,8,0), " ")</f>
        <v xml:space="preserve"> </v>
      </c>
      <c r="F163" s="3">
        <v>1.6999999999999999E-3</v>
      </c>
      <c r="G163" s="175" t="str">
        <f>IFERROR(Summary!$Y$5*D163/F163," ")</f>
        <v xml:space="preserve"> </v>
      </c>
      <c r="H163" s="18"/>
      <c r="I163" s="175" t="str">
        <f>IFERROR(Summary!$Y$5*D163/H163," ")</f>
        <v xml:space="preserve"> </v>
      </c>
      <c r="J163" s="4">
        <v>4.2999999999999997E-2</v>
      </c>
      <c r="K163" s="175" t="str">
        <f>IFERROR(Summary!$AA$5*D163/J163," ")</f>
        <v xml:space="preserve"> </v>
      </c>
      <c r="L163" s="18"/>
      <c r="M163" s="175" t="str">
        <f>IFERROR(Summary!$AA$5*D163/L163," ")</f>
        <v xml:space="preserve"> </v>
      </c>
      <c r="N163" s="4">
        <v>0.02</v>
      </c>
      <c r="O163" s="175" t="str">
        <f>IFERROR(Summary!$AC$5*D163/N163," ")</f>
        <v xml:space="preserve"> </v>
      </c>
      <c r="P163" s="18"/>
      <c r="Q163" s="175" t="str">
        <f>IFERROR(Summary!$AC$5*D163/P163," ")</f>
        <v xml:space="preserve"> </v>
      </c>
      <c r="R163" s="22"/>
      <c r="S163" s="175" t="str">
        <f>IFERROR(Summary!$AE$5*E163/R163," ")</f>
        <v xml:space="preserve"> </v>
      </c>
    </row>
    <row r="164" spans="1:19" ht="29.25" customHeight="1" x14ac:dyDescent="0.25">
      <c r="A164" s="2" t="s">
        <v>321</v>
      </c>
      <c r="B164" s="2" t="s">
        <v>322</v>
      </c>
      <c r="C164" s="18"/>
      <c r="D164" s="56" t="str">
        <f>IFERROR(VLOOKUP($A164,'Emissions - TEU-1B'!$A$6:$H$58,5,0), " ")</f>
        <v xml:space="preserve"> </v>
      </c>
      <c r="E164" s="56" t="str">
        <f>IFERROR(VLOOKUP($A164,'Emissions - TEU-1B'!$A$6:$H$58,8,0), " ")</f>
        <v xml:space="preserve"> </v>
      </c>
      <c r="F164" s="18"/>
      <c r="G164" s="175" t="str">
        <f>IFERROR(Summary!$Y$5*D164/F164," ")</f>
        <v xml:space="preserve"> </v>
      </c>
      <c r="H164" s="18"/>
      <c r="I164" s="175" t="str">
        <f>IFERROR(Summary!$Y$5*D164/H164," ")</f>
        <v xml:space="preserve"> </v>
      </c>
      <c r="J164" s="18"/>
      <c r="K164" s="175" t="str">
        <f>IFERROR(Summary!$AA$5*D164/J164," ")</f>
        <v xml:space="preserve"> </v>
      </c>
      <c r="L164" s="18"/>
      <c r="M164" s="175" t="str">
        <f>IFERROR(Summary!$AA$5*D164/L164," ")</f>
        <v xml:space="preserve"> </v>
      </c>
      <c r="N164" s="18"/>
      <c r="O164" s="175" t="str">
        <f>IFERROR(Summary!$AC$5*D164/N164," ")</f>
        <v xml:space="preserve"> </v>
      </c>
      <c r="P164" s="18"/>
      <c r="Q164" s="175" t="str">
        <f>IFERROR(Summary!$AC$5*D164/P164," ")</f>
        <v xml:space="preserve"> </v>
      </c>
      <c r="R164" s="21">
        <v>120</v>
      </c>
      <c r="S164" s="175" t="str">
        <f>IFERROR(Summary!$AE$5*E164/R164," ")</f>
        <v xml:space="preserve"> </v>
      </c>
    </row>
    <row r="165" spans="1:19" ht="16.8" customHeight="1" x14ac:dyDescent="0.25">
      <c r="A165" s="2" t="s">
        <v>323</v>
      </c>
      <c r="B165" s="2" t="s">
        <v>324</v>
      </c>
      <c r="C165" s="18"/>
      <c r="D165" s="56" t="str">
        <f>IFERROR(VLOOKUP($A165,'Emissions - TEU-1B'!$A$6:$H$58,5,0), " ")</f>
        <v xml:space="preserve"> </v>
      </c>
      <c r="E165" s="56" t="str">
        <f>IFERROR(VLOOKUP($A165,'Emissions - TEU-1B'!$A$6:$H$58,8,0), " ")</f>
        <v xml:space="preserve"> </v>
      </c>
      <c r="F165" s="18"/>
      <c r="G165" s="175" t="str">
        <f>IFERROR(Summary!$Y$5*D165/F165," ")</f>
        <v xml:space="preserve"> </v>
      </c>
      <c r="H165" s="18"/>
      <c r="I165" s="175" t="str">
        <f>IFERROR(Summary!$Y$5*D165/H165," ")</f>
        <v xml:space="preserve"> </v>
      </c>
      <c r="J165" s="18"/>
      <c r="K165" s="175" t="str">
        <f>IFERROR(Summary!$AA$5*D165/J165," ")</f>
        <v xml:space="preserve"> </v>
      </c>
      <c r="L165" s="18"/>
      <c r="M165" s="175" t="str">
        <f>IFERROR(Summary!$AA$5*D165/L165," ")</f>
        <v xml:space="preserve"> </v>
      </c>
      <c r="N165" s="18"/>
      <c r="O165" s="175" t="str">
        <f>IFERROR(Summary!$AC$5*D165/N165," ")</f>
        <v xml:space="preserve"> </v>
      </c>
      <c r="P165" s="18"/>
      <c r="Q165" s="175" t="str">
        <f>IFERROR(Summary!$AC$5*D165/P165," ")</f>
        <v xml:space="preserve"> </v>
      </c>
      <c r="R165" s="26">
        <v>0.02</v>
      </c>
      <c r="S165" s="175" t="str">
        <f>IFERROR(Summary!$AE$5*E165/R165," ")</f>
        <v xml:space="preserve"> </v>
      </c>
    </row>
    <row r="166" spans="1:19" ht="16.8" customHeight="1" x14ac:dyDescent="0.25">
      <c r="A166" s="2" t="s">
        <v>325</v>
      </c>
      <c r="B166" s="2" t="s">
        <v>326</v>
      </c>
      <c r="C166" s="18"/>
      <c r="D166" s="56" t="str">
        <f>IFERROR(VLOOKUP($A166,'Emissions - TEU-1B'!$A$6:$H$58,5,0), " ")</f>
        <v xml:space="preserve"> </v>
      </c>
      <c r="E166" s="56" t="str">
        <f>IFERROR(VLOOKUP($A166,'Emissions - TEU-1B'!$A$6:$H$58,8,0), " ")</f>
        <v xml:space="preserve"> </v>
      </c>
      <c r="F166" s="9">
        <v>0.2</v>
      </c>
      <c r="G166" s="175" t="str">
        <f>IFERROR(Summary!$Y$5*D166/F166," ")</f>
        <v xml:space="preserve"> </v>
      </c>
      <c r="H166" s="18"/>
      <c r="I166" s="175" t="str">
        <f>IFERROR(Summary!$Y$5*D166/H166," ")</f>
        <v xml:space="preserve"> </v>
      </c>
      <c r="J166" s="7">
        <v>5.0999999999999996</v>
      </c>
      <c r="K166" s="175" t="str">
        <f>IFERROR(Summary!$AA$5*D166/J166," ")</f>
        <v xml:space="preserve"> </v>
      </c>
      <c r="L166" s="18"/>
      <c r="M166" s="175" t="str">
        <f>IFERROR(Summary!$AA$5*D166/L166," ")</f>
        <v xml:space="preserve"> </v>
      </c>
      <c r="N166" s="7">
        <v>2.4</v>
      </c>
      <c r="O166" s="175" t="str">
        <f>IFERROR(Summary!$AC$5*D166/N166," ")</f>
        <v xml:space="preserve"> </v>
      </c>
      <c r="P166" s="18"/>
      <c r="Q166" s="175" t="str">
        <f>IFERROR(Summary!$AC$5*D166/P166," ")</f>
        <v xml:space="preserve"> </v>
      </c>
      <c r="R166" s="22"/>
      <c r="S166" s="175" t="str">
        <f>IFERROR(Summary!$AE$5*E166/R166," ")</f>
        <v xml:space="preserve"> </v>
      </c>
    </row>
    <row r="167" spans="1:19" ht="16.95" customHeight="1" x14ac:dyDescent="0.25">
      <c r="A167" s="2" t="s">
        <v>327</v>
      </c>
      <c r="B167" s="2" t="s">
        <v>328</v>
      </c>
      <c r="C167" s="18"/>
      <c r="D167" s="56" t="str">
        <f>IFERROR(VLOOKUP($A167,'Emissions - TEU-1B'!$A$6:$H$58,5,0), " ")</f>
        <v xml:space="preserve"> </v>
      </c>
      <c r="E167" s="56" t="str">
        <f>IFERROR(VLOOKUP($A167,'Emissions - TEU-1B'!$A$6:$H$58,8,0), " ")</f>
        <v xml:space="preserve"> </v>
      </c>
      <c r="F167" s="18"/>
      <c r="G167" s="175" t="str">
        <f>IFERROR(Summary!$Y$5*D167/F167," ")</f>
        <v xml:space="preserve"> </v>
      </c>
      <c r="H167" s="5">
        <v>200</v>
      </c>
      <c r="I167" s="175" t="str">
        <f>IFERROR(Summary!$Y$5*D167/H167," ")</f>
        <v xml:space="preserve"> </v>
      </c>
      <c r="J167" s="18"/>
      <c r="K167" s="175" t="str">
        <f>IFERROR(Summary!$AA$5*D167/J167," ")</f>
        <v xml:space="preserve"> </v>
      </c>
      <c r="L167" s="5">
        <v>880</v>
      </c>
      <c r="M167" s="175" t="str">
        <f>IFERROR(Summary!$AA$5*D167/L167," ")</f>
        <v xml:space="preserve"> </v>
      </c>
      <c r="N167" s="18"/>
      <c r="O167" s="175" t="str">
        <f>IFERROR(Summary!$AC$5*D167/N167," ")</f>
        <v xml:space="preserve"> </v>
      </c>
      <c r="P167" s="5">
        <v>880</v>
      </c>
      <c r="Q167" s="175" t="str">
        <f>IFERROR(Summary!$AC$5*D167/P167," ")</f>
        <v xml:space="preserve"> </v>
      </c>
      <c r="R167" s="23">
        <v>5800</v>
      </c>
      <c r="S167" s="175" t="str">
        <f>IFERROR(Summary!$AE$5*E167/R167," ")</f>
        <v xml:space="preserve"> </v>
      </c>
    </row>
    <row r="168" spans="1:19" ht="16.8" customHeight="1" x14ac:dyDescent="0.25">
      <c r="A168" s="2" t="s">
        <v>329</v>
      </c>
      <c r="B168" s="2" t="s">
        <v>330</v>
      </c>
      <c r="C168" s="18"/>
      <c r="D168" s="56" t="str">
        <f>IFERROR(VLOOKUP($A168,'Emissions - TEU-1B'!$A$6:$H$58,5,0), " ")</f>
        <v xml:space="preserve"> </v>
      </c>
      <c r="E168" s="56" t="str">
        <f>IFERROR(VLOOKUP($A168,'Emissions - TEU-1B'!$A$6:$H$58,8,0), " ")</f>
        <v xml:space="preserve"> </v>
      </c>
      <c r="F168" s="18"/>
      <c r="G168" s="175" t="str">
        <f>IFERROR(Summary!$Y$5*D168/F168," ")</f>
        <v xml:space="preserve"> </v>
      </c>
      <c r="H168" s="9">
        <v>0.3</v>
      </c>
      <c r="I168" s="175" t="str">
        <f>IFERROR(Summary!$Y$5*D168/H168," ")</f>
        <v xml:space="preserve"> </v>
      </c>
      <c r="J168" s="18"/>
      <c r="K168" s="175" t="str">
        <f>IFERROR(Summary!$AA$5*D168/J168," ")</f>
        <v xml:space="preserve"> </v>
      </c>
      <c r="L168" s="7">
        <v>1.3</v>
      </c>
      <c r="M168" s="175" t="str">
        <f>IFERROR(Summary!$AA$5*D168/L168," ")</f>
        <v xml:space="preserve"> </v>
      </c>
      <c r="N168" s="18"/>
      <c r="O168" s="175" t="str">
        <f>IFERROR(Summary!$AC$5*D168/N168," ")</f>
        <v xml:space="preserve"> </v>
      </c>
      <c r="P168" s="7">
        <v>1.3</v>
      </c>
      <c r="Q168" s="175" t="str">
        <f>IFERROR(Summary!$AC$5*D168/P168," ")</f>
        <v xml:space="preserve"> </v>
      </c>
      <c r="R168" s="24">
        <v>4</v>
      </c>
      <c r="S168" s="175" t="str">
        <f>IFERROR(Summary!$AE$5*E168/R168," ")</f>
        <v xml:space="preserve"> </v>
      </c>
    </row>
    <row r="169" spans="1:19" ht="16.95" customHeight="1" x14ac:dyDescent="0.25">
      <c r="A169" s="2" t="s">
        <v>331</v>
      </c>
      <c r="B169" s="2" t="s">
        <v>332</v>
      </c>
      <c r="C169" s="18"/>
      <c r="D169" s="56" t="str">
        <f>IFERROR(VLOOKUP($A169,'Emissions - TEU-1B'!$A$6:$H$58,5,0), " ")</f>
        <v xml:space="preserve"> </v>
      </c>
      <c r="E169" s="56" t="str">
        <f>IFERROR(VLOOKUP($A169,'Emissions - TEU-1B'!$A$6:$H$58,8,0), " ")</f>
        <v xml:space="preserve"> </v>
      </c>
      <c r="F169" s="18"/>
      <c r="G169" s="175" t="str">
        <f>IFERROR(Summary!$Y$5*D169/F169," ")</f>
        <v xml:space="preserve"> </v>
      </c>
      <c r="H169" s="9">
        <v>0.8</v>
      </c>
      <c r="I169" s="175" t="str">
        <f>IFERROR(Summary!$Y$5*D169/H169," ")</f>
        <v xml:space="preserve"> </v>
      </c>
      <c r="J169" s="18"/>
      <c r="K169" s="175" t="str">
        <f>IFERROR(Summary!$AA$5*D169/J169," ")</f>
        <v xml:space="preserve"> </v>
      </c>
      <c r="L169" s="7">
        <v>3.5</v>
      </c>
      <c r="M169" s="175" t="str">
        <f>IFERROR(Summary!$AA$5*D169/L169," ")</f>
        <v xml:space="preserve"> </v>
      </c>
      <c r="N169" s="18"/>
      <c r="O169" s="175" t="str">
        <f>IFERROR(Summary!$AC$5*D169/N169," ")</f>
        <v xml:space="preserve"> </v>
      </c>
      <c r="P169" s="7">
        <v>3.5</v>
      </c>
      <c r="Q169" s="175" t="str">
        <f>IFERROR(Summary!$AC$5*D169/P169," ")</f>
        <v xml:space="preserve"> </v>
      </c>
      <c r="R169" s="22"/>
      <c r="S169" s="175" t="str">
        <f>IFERROR(Summary!$AE$5*E169/R169," ")</f>
        <v xml:space="preserve"> </v>
      </c>
    </row>
    <row r="170" spans="1:19" ht="16.8" customHeight="1" x14ac:dyDescent="0.25">
      <c r="A170" s="2" t="s">
        <v>333</v>
      </c>
      <c r="B170" s="2" t="s">
        <v>334</v>
      </c>
      <c r="C170" s="18"/>
      <c r="D170" s="56" t="str">
        <f>IFERROR(VLOOKUP($A170,'Emissions - TEU-1B'!$A$6:$H$58,5,0), " ")</f>
        <v xml:space="preserve"> </v>
      </c>
      <c r="E170" s="56" t="str">
        <f>IFERROR(VLOOKUP($A170,'Emissions - TEU-1B'!$A$6:$H$58,8,0), " ")</f>
        <v xml:space="preserve"> </v>
      </c>
      <c r="F170" s="18"/>
      <c r="G170" s="175" t="str">
        <f>IFERROR(Summary!$Y$5*D170/F170," ")</f>
        <v xml:space="preserve"> </v>
      </c>
      <c r="H170" s="5">
        <v>10</v>
      </c>
      <c r="I170" s="175" t="str">
        <f>IFERROR(Summary!$Y$5*D170/H170," ")</f>
        <v xml:space="preserve"> </v>
      </c>
      <c r="J170" s="18"/>
      <c r="K170" s="175" t="str">
        <f>IFERROR(Summary!$AA$5*D170/J170," ")</f>
        <v xml:space="preserve"> </v>
      </c>
      <c r="L170" s="5">
        <v>44</v>
      </c>
      <c r="M170" s="175" t="str">
        <f>IFERROR(Summary!$AA$5*D170/L170," ")</f>
        <v xml:space="preserve"> </v>
      </c>
      <c r="N170" s="18"/>
      <c r="O170" s="175" t="str">
        <f>IFERROR(Summary!$AC$5*D170/N170," ")</f>
        <v xml:space="preserve"> </v>
      </c>
      <c r="P170" s="5">
        <v>44</v>
      </c>
      <c r="Q170" s="175" t="str">
        <f>IFERROR(Summary!$AC$5*D170/P170," ")</f>
        <v xml:space="preserve"> </v>
      </c>
      <c r="R170" s="22"/>
      <c r="S170" s="175" t="str">
        <f>IFERROR(Summary!$AE$5*E170/R170," ")</f>
        <v xml:space="preserve"> </v>
      </c>
    </row>
    <row r="171" spans="1:19" ht="16.8" customHeight="1" x14ac:dyDescent="0.25">
      <c r="A171" s="2" t="s">
        <v>335</v>
      </c>
      <c r="B171" s="2" t="s">
        <v>336</v>
      </c>
      <c r="C171" s="18"/>
      <c r="D171" s="56" t="str">
        <f>IFERROR(VLOOKUP($A171,'Emissions - TEU-1B'!$A$6:$H$58,5,0), " ")</f>
        <v xml:space="preserve"> </v>
      </c>
      <c r="E171" s="56" t="str">
        <f>IFERROR(VLOOKUP($A171,'Emissions - TEU-1B'!$A$6:$H$58,8,0), " ")</f>
        <v xml:space="preserve"> </v>
      </c>
      <c r="F171" s="18"/>
      <c r="G171" s="175" t="str">
        <f>IFERROR(Summary!$Y$5*D171/F171," ")</f>
        <v xml:space="preserve"> </v>
      </c>
      <c r="H171" s="7">
        <v>9</v>
      </c>
      <c r="I171" s="175" t="str">
        <f>IFERROR(Summary!$Y$5*D171/H171," ")</f>
        <v xml:space="preserve"> </v>
      </c>
      <c r="J171" s="18"/>
      <c r="K171" s="175" t="str">
        <f>IFERROR(Summary!$AA$5*D171/J171," ")</f>
        <v xml:space="preserve"> </v>
      </c>
      <c r="L171" s="5">
        <v>40</v>
      </c>
      <c r="M171" s="175" t="str">
        <f>IFERROR(Summary!$AA$5*D171/L171," ")</f>
        <v xml:space="preserve"> </v>
      </c>
      <c r="N171" s="18"/>
      <c r="O171" s="175" t="str">
        <f>IFERROR(Summary!$AC$5*D171/N171," ")</f>
        <v xml:space="preserve"> </v>
      </c>
      <c r="P171" s="5">
        <v>40</v>
      </c>
      <c r="Q171" s="175" t="str">
        <f>IFERROR(Summary!$AC$5*D171/P171," ")</f>
        <v xml:space="preserve"> </v>
      </c>
      <c r="R171" s="21">
        <v>20</v>
      </c>
      <c r="S171" s="175" t="str">
        <f>IFERROR(Summary!$AE$5*E171/R171," ")</f>
        <v xml:space="preserve"> </v>
      </c>
    </row>
    <row r="172" spans="1:19" ht="16.95" customHeight="1" x14ac:dyDescent="0.25">
      <c r="A172" s="2" t="s">
        <v>337</v>
      </c>
      <c r="B172" s="2" t="s">
        <v>338</v>
      </c>
      <c r="C172" s="18"/>
      <c r="D172" s="56" t="str">
        <f>IFERROR(VLOOKUP($A172,'Emissions - TEU-1B'!$A$6:$H$58,5,0), " ")</f>
        <v xml:space="preserve"> </v>
      </c>
      <c r="E172" s="56" t="str">
        <f>IFERROR(VLOOKUP($A172,'Emissions - TEU-1B'!$A$6:$H$58,8,0), " ")</f>
        <v xml:space="preserve"> </v>
      </c>
      <c r="F172" s="18"/>
      <c r="G172" s="175" t="str">
        <f>IFERROR(Summary!$Y$5*D172/F172," ")</f>
        <v xml:space="preserve"> </v>
      </c>
      <c r="H172" s="5">
        <v>20</v>
      </c>
      <c r="I172" s="175" t="str">
        <f>IFERROR(Summary!$Y$5*D172/H172," ")</f>
        <v xml:space="preserve"> </v>
      </c>
      <c r="J172" s="18"/>
      <c r="K172" s="175" t="str">
        <f>IFERROR(Summary!$AA$5*D172/J172," ")</f>
        <v xml:space="preserve"> </v>
      </c>
      <c r="L172" s="5">
        <v>88</v>
      </c>
      <c r="M172" s="175" t="str">
        <f>IFERROR(Summary!$AA$5*D172/L172," ")</f>
        <v xml:space="preserve"> </v>
      </c>
      <c r="N172" s="18"/>
      <c r="O172" s="175" t="str">
        <f>IFERROR(Summary!$AC$5*D172/N172," ")</f>
        <v xml:space="preserve"> </v>
      </c>
      <c r="P172" s="5">
        <v>88</v>
      </c>
      <c r="Q172" s="175" t="str">
        <f>IFERROR(Summary!$AC$5*D172/P172," ")</f>
        <v xml:space="preserve"> </v>
      </c>
      <c r="R172" s="22"/>
      <c r="S172" s="175" t="str">
        <f>IFERROR(Summary!$AE$5*E172/R172," ")</f>
        <v xml:space="preserve"> </v>
      </c>
    </row>
    <row r="173" spans="1:19" ht="28.5" customHeight="1" x14ac:dyDescent="0.25">
      <c r="A173" s="1"/>
      <c r="B173" s="2" t="s">
        <v>339</v>
      </c>
      <c r="C173" s="6" t="s">
        <v>340</v>
      </c>
      <c r="D173" s="56" t="str">
        <f>IFERROR(VLOOKUP($A173,'Emissions - TEU-1B'!$A$6:$H$58,5,0), " ")</f>
        <v xml:space="preserve"> </v>
      </c>
      <c r="E173" s="56" t="str">
        <f>IFERROR(VLOOKUP($A173,'Emissions - TEU-1B'!$A$6:$H$58,8,0), " ")</f>
        <v xml:space="preserve"> </v>
      </c>
      <c r="F173" s="18"/>
      <c r="G173" s="175" t="str">
        <f>IFERROR(Summary!$Y$5*D173/F173," ")</f>
        <v xml:space="preserve"> </v>
      </c>
      <c r="H173" s="18"/>
      <c r="I173" s="175" t="str">
        <f>IFERROR(Summary!$Y$5*D173/H173," ")</f>
        <v xml:space="preserve"> </v>
      </c>
      <c r="J173" s="18"/>
      <c r="K173" s="175" t="str">
        <f>IFERROR(Summary!$AA$5*D173/J173," ")</f>
        <v xml:space="preserve"> </v>
      </c>
      <c r="L173" s="18"/>
      <c r="M173" s="175" t="str">
        <f>IFERROR(Summary!$AA$5*D173/L173," ")</f>
        <v xml:space="preserve"> </v>
      </c>
      <c r="N173" s="18"/>
      <c r="O173" s="175" t="str">
        <f>IFERROR(Summary!$AC$5*D173/N173," ")</f>
        <v xml:space="preserve"> </v>
      </c>
      <c r="P173" s="18"/>
      <c r="Q173" s="175" t="str">
        <f>IFERROR(Summary!$AC$5*D173/P173," ")</f>
        <v xml:space="preserve"> </v>
      </c>
      <c r="R173" s="24">
        <v>6</v>
      </c>
      <c r="S173" s="175" t="str">
        <f>IFERROR(Summary!$AE$5*E173/R173," ")</f>
        <v xml:space="preserve"> </v>
      </c>
    </row>
    <row r="174" spans="1:19" ht="29.25" customHeight="1" x14ac:dyDescent="0.25">
      <c r="A174" s="2" t="s">
        <v>341</v>
      </c>
      <c r="B174" s="2" t="s">
        <v>342</v>
      </c>
      <c r="C174" s="6" t="s">
        <v>65</v>
      </c>
      <c r="D174" s="56" t="str">
        <f>IFERROR(VLOOKUP($A174,'Emissions - TEU-1B'!$A$6:$H$58,5,0), " ")</f>
        <v xml:space="preserve"> </v>
      </c>
      <c r="E174" s="56" t="str">
        <f>IFERROR(VLOOKUP($A174,'Emissions - TEU-1B'!$A$6:$H$58,8,0), " ")</f>
        <v xml:space="preserve"> </v>
      </c>
      <c r="F174" s="11">
        <v>5.2999999999999998E-4</v>
      </c>
      <c r="G174" s="175" t="str">
        <f>IFERROR(Summary!$Y$5*D174/F174," ")</f>
        <v xml:space="preserve"> </v>
      </c>
      <c r="H174" s="18"/>
      <c r="I174" s="175" t="str">
        <f>IFERROR(Summary!$Y$5*D174/H174," ")</f>
        <v xml:space="preserve"> </v>
      </c>
      <c r="J174" s="4">
        <v>0.02</v>
      </c>
      <c r="K174" s="175" t="str">
        <f>IFERROR(Summary!$AA$5*D174/J174," ")</f>
        <v xml:space="preserve"> </v>
      </c>
      <c r="L174" s="18"/>
      <c r="M174" s="175" t="str">
        <f>IFERROR(Summary!$AA$5*D174/L174," ")</f>
        <v xml:space="preserve"> </v>
      </c>
      <c r="N174" s="3">
        <v>9.1999999999999998E-3</v>
      </c>
      <c r="O174" s="175" t="str">
        <f>IFERROR(Summary!$AC$5*D174/N174," ")</f>
        <v xml:space="preserve"> </v>
      </c>
      <c r="P174" s="18"/>
      <c r="Q174" s="175" t="str">
        <f>IFERROR(Summary!$AC$5*D174/P174," ")</f>
        <v xml:space="preserve"> </v>
      </c>
      <c r="R174" s="22"/>
      <c r="S174" s="175" t="str">
        <f>IFERROR(Summary!$AE$5*E174/R174," ")</f>
        <v xml:space="preserve"> </v>
      </c>
    </row>
    <row r="175" spans="1:19" ht="28.5" customHeight="1" x14ac:dyDescent="0.25">
      <c r="A175" s="1"/>
      <c r="B175" s="2" t="s">
        <v>343</v>
      </c>
      <c r="C175" s="6" t="s">
        <v>65</v>
      </c>
      <c r="D175" s="56" t="str">
        <f>IFERROR(VLOOKUP($A175,'Emissions - TEU-1B'!$A$6:$H$58,5,0), " ")</f>
        <v xml:space="preserve"> </v>
      </c>
      <c r="E175" s="56" t="str">
        <f>IFERROR(VLOOKUP($A175,'Emissions - TEU-1B'!$A$6:$H$58,8,0), " ")</f>
        <v xml:space="preserve"> </v>
      </c>
      <c r="F175" s="10">
        <v>1.0000000000000001E-9</v>
      </c>
      <c r="G175" s="175" t="str">
        <f>IFERROR(Summary!$Y$5*D175/F175," ")</f>
        <v xml:space="preserve"> </v>
      </c>
      <c r="H175" s="10">
        <v>1.3E-7</v>
      </c>
      <c r="I175" s="175" t="str">
        <f>IFERROR(Summary!$Y$5*D175/H175," ")</f>
        <v xml:space="preserve"> </v>
      </c>
      <c r="J175" s="10">
        <v>8.9999999999999999E-8</v>
      </c>
      <c r="K175" s="175" t="str">
        <f>IFERROR(Summary!$AA$5*D175/J175," ")</f>
        <v xml:space="preserve"> </v>
      </c>
      <c r="L175" s="10">
        <v>2.5999999999999998E-5</v>
      </c>
      <c r="M175" s="175" t="str">
        <f>IFERROR(Summary!$AA$5*D175/L175," ")</f>
        <v xml:space="preserve"> </v>
      </c>
      <c r="N175" s="10">
        <v>4.1999999999999999E-8</v>
      </c>
      <c r="O175" s="175" t="str">
        <f>IFERROR(Summary!$AC$5*D175/N175," ")</f>
        <v xml:space="preserve"> </v>
      </c>
      <c r="P175" s="10">
        <v>2.5999999999999998E-5</v>
      </c>
      <c r="Q175" s="175" t="str">
        <f>IFERROR(Summary!$AC$5*D175/P175," ")</f>
        <v xml:space="preserve"> </v>
      </c>
      <c r="R175" s="22"/>
      <c r="S175" s="175" t="str">
        <f>IFERROR(Summary!$AE$5*E175/R175," ")</f>
        <v xml:space="preserve"> </v>
      </c>
    </row>
    <row r="176" spans="1:19" ht="29.25" customHeight="1" x14ac:dyDescent="0.25">
      <c r="A176" s="2" t="s">
        <v>344</v>
      </c>
      <c r="B176" s="1" t="s">
        <v>345</v>
      </c>
      <c r="C176" s="6" t="s">
        <v>65</v>
      </c>
      <c r="D176" s="56" t="str">
        <f>IFERROR(VLOOKUP($A176,'Emissions - TEU-1B'!$A$6:$H$58,5,0), " ")</f>
        <v xml:space="preserve"> </v>
      </c>
      <c r="E176" s="56" t="str">
        <f>IFERROR(VLOOKUP($A176,'Emissions - TEU-1B'!$A$6:$H$58,8,0), " ")</f>
        <v xml:space="preserve"> </v>
      </c>
      <c r="F176" s="10">
        <v>1.0000000000000001E-5</v>
      </c>
      <c r="G176" s="175" t="str">
        <f>IFERROR(Summary!$Y$5*D176/F176," ")</f>
        <v xml:space="preserve"> </v>
      </c>
      <c r="H176" s="3">
        <v>1.2999999999999999E-3</v>
      </c>
      <c r="I176" s="175" t="str">
        <f>IFERROR(Summary!$Y$5*D176/H176," ")</f>
        <v xml:space="preserve"> </v>
      </c>
      <c r="J176" s="11">
        <v>8.9999999999999998E-4</v>
      </c>
      <c r="K176" s="175" t="str">
        <f>IFERROR(Summary!$AA$5*D176/J176," ")</f>
        <v xml:space="preserve"> </v>
      </c>
      <c r="L176" s="9">
        <v>0.26</v>
      </c>
      <c r="M176" s="175" t="str">
        <f>IFERROR(Summary!$AA$5*D176/L176," ")</f>
        <v xml:space="preserve"> </v>
      </c>
      <c r="N176" s="11">
        <v>4.2000000000000002E-4</v>
      </c>
      <c r="O176" s="175" t="str">
        <f>IFERROR(Summary!$AC$5*D176/N176," ")</f>
        <v xml:space="preserve"> </v>
      </c>
      <c r="P176" s="9">
        <v>0.26</v>
      </c>
      <c r="Q176" s="175" t="str">
        <f>IFERROR(Summary!$AC$5*D176/P176," ")</f>
        <v xml:space="preserve"> </v>
      </c>
      <c r="R176" s="22"/>
      <c r="S176" s="175" t="str">
        <f>IFERROR(Summary!$AE$5*E176/R176," ")</f>
        <v xml:space="preserve"> </v>
      </c>
    </row>
    <row r="177" spans="1:19" ht="29.25" customHeight="1" x14ac:dyDescent="0.25">
      <c r="A177" s="2" t="s">
        <v>346</v>
      </c>
      <c r="B177" s="1" t="s">
        <v>347</v>
      </c>
      <c r="C177" s="6" t="s">
        <v>65</v>
      </c>
      <c r="D177" s="56" t="str">
        <f>IFERROR(VLOOKUP($A177,'Emissions - TEU-1B'!$A$6:$H$58,5,0), " ")</f>
        <v xml:space="preserve"> </v>
      </c>
      <c r="E177" s="56" t="str">
        <f>IFERROR(VLOOKUP($A177,'Emissions - TEU-1B'!$A$6:$H$58,8,0), " ")</f>
        <v xml:space="preserve"> </v>
      </c>
      <c r="F177" s="10">
        <v>3.4000000000000001E-6</v>
      </c>
      <c r="G177" s="175" t="str">
        <f>IFERROR(Summary!$Y$5*D177/F177," ")</f>
        <v xml:space="preserve"> </v>
      </c>
      <c r="H177" s="11">
        <v>4.2000000000000002E-4</v>
      </c>
      <c r="I177" s="175" t="str">
        <f>IFERROR(Summary!$Y$5*D177/H177," ")</f>
        <v xml:space="preserve"> </v>
      </c>
      <c r="J177" s="11">
        <v>2.9999999999999997E-4</v>
      </c>
      <c r="K177" s="175" t="str">
        <f>IFERROR(Summary!$AA$5*D177/J177," ")</f>
        <v xml:space="preserve"> </v>
      </c>
      <c r="L177" s="4">
        <v>8.5000000000000006E-2</v>
      </c>
      <c r="M177" s="175" t="str">
        <f>IFERROR(Summary!$AA$5*D177/L177," ")</f>
        <v xml:space="preserve"> </v>
      </c>
      <c r="N177" s="11">
        <v>1.3999999999999999E-4</v>
      </c>
      <c r="O177" s="175" t="str">
        <f>IFERROR(Summary!$AC$5*D177/N177," ")</f>
        <v xml:space="preserve"> </v>
      </c>
      <c r="P177" s="4">
        <v>8.5000000000000006E-2</v>
      </c>
      <c r="Q177" s="175" t="str">
        <f>IFERROR(Summary!$AC$5*D177/P177," ")</f>
        <v xml:space="preserve"> </v>
      </c>
      <c r="R177" s="22"/>
      <c r="S177" s="175" t="str">
        <f>IFERROR(Summary!$AE$5*E177/R177," ")</f>
        <v xml:space="preserve"> </v>
      </c>
    </row>
    <row r="178" spans="1:19" ht="29.25" customHeight="1" x14ac:dyDescent="0.25">
      <c r="A178" s="2" t="s">
        <v>348</v>
      </c>
      <c r="B178" s="1" t="s">
        <v>349</v>
      </c>
      <c r="C178" s="6" t="s">
        <v>65</v>
      </c>
      <c r="D178" s="56" t="str">
        <f>IFERROR(VLOOKUP($A178,'Emissions - TEU-1B'!$A$6:$H$58,5,0), " ")</f>
        <v xml:space="preserve"> </v>
      </c>
      <c r="E178" s="56" t="str">
        <f>IFERROR(VLOOKUP($A178,'Emissions - TEU-1B'!$A$6:$H$58,8,0), " ")</f>
        <v xml:space="preserve"> </v>
      </c>
      <c r="F178" s="10">
        <v>3.4E-5</v>
      </c>
      <c r="G178" s="175" t="str">
        <f>IFERROR(Summary!$Y$5*D178/F178," ")</f>
        <v xml:space="preserve"> </v>
      </c>
      <c r="H178" s="3">
        <v>4.1999999999999997E-3</v>
      </c>
      <c r="I178" s="175" t="str">
        <f>IFERROR(Summary!$Y$5*D178/H178," ")</f>
        <v xml:space="preserve"> </v>
      </c>
      <c r="J178" s="3">
        <v>3.0000000000000001E-3</v>
      </c>
      <c r="K178" s="175" t="str">
        <f>IFERROR(Summary!$AA$5*D178/J178," ")</f>
        <v xml:space="preserve"> </v>
      </c>
      <c r="L178" s="9">
        <v>0.85</v>
      </c>
      <c r="M178" s="175" t="str">
        <f>IFERROR(Summary!$AA$5*D178/L178," ")</f>
        <v xml:space="preserve"> </v>
      </c>
      <c r="N178" s="3">
        <v>1.4E-3</v>
      </c>
      <c r="O178" s="175" t="str">
        <f>IFERROR(Summary!$AC$5*D178/N178," ")</f>
        <v xml:space="preserve"> </v>
      </c>
      <c r="P178" s="9">
        <v>0.85</v>
      </c>
      <c r="Q178" s="175" t="str">
        <f>IFERROR(Summary!$AC$5*D178/P178," ")</f>
        <v xml:space="preserve"> </v>
      </c>
      <c r="R178" s="22"/>
      <c r="S178" s="175" t="str">
        <f>IFERROR(Summary!$AE$5*E178/R178," ")</f>
        <v xml:space="preserve"> </v>
      </c>
    </row>
    <row r="179" spans="1:19" ht="29.25" customHeight="1" x14ac:dyDescent="0.25">
      <c r="A179" s="2" t="s">
        <v>350</v>
      </c>
      <c r="B179" s="1" t="s">
        <v>351</v>
      </c>
      <c r="C179" s="6" t="s">
        <v>65</v>
      </c>
      <c r="D179" s="56" t="str">
        <f>IFERROR(VLOOKUP($A179,'Emissions - TEU-1B'!$A$6:$H$58,5,0), " ")</f>
        <v xml:space="preserve"> </v>
      </c>
      <c r="E179" s="56" t="str">
        <f>IFERROR(VLOOKUP($A179,'Emissions - TEU-1B'!$A$6:$H$58,8,0), " ")</f>
        <v xml:space="preserve"> </v>
      </c>
      <c r="F179" s="10">
        <v>3.4E-5</v>
      </c>
      <c r="G179" s="175" t="str">
        <f>IFERROR(Summary!$Y$5*D179/F179," ")</f>
        <v xml:space="preserve"> </v>
      </c>
      <c r="H179" s="3">
        <v>4.1999999999999997E-3</v>
      </c>
      <c r="I179" s="175" t="str">
        <f>IFERROR(Summary!$Y$5*D179/H179," ")</f>
        <v xml:space="preserve"> </v>
      </c>
      <c r="J179" s="3">
        <v>3.0000000000000001E-3</v>
      </c>
      <c r="K179" s="175" t="str">
        <f>IFERROR(Summary!$AA$5*D179/J179," ")</f>
        <v xml:space="preserve"> </v>
      </c>
      <c r="L179" s="9">
        <v>0.85</v>
      </c>
      <c r="M179" s="175" t="str">
        <f>IFERROR(Summary!$AA$5*D179/L179," ")</f>
        <v xml:space="preserve"> </v>
      </c>
      <c r="N179" s="3">
        <v>1.4E-3</v>
      </c>
      <c r="O179" s="175" t="str">
        <f>IFERROR(Summary!$AC$5*D179/N179," ")</f>
        <v xml:space="preserve"> </v>
      </c>
      <c r="P179" s="9">
        <v>0.85</v>
      </c>
      <c r="Q179" s="175" t="str">
        <f>IFERROR(Summary!$AC$5*D179/P179," ")</f>
        <v xml:space="preserve"> </v>
      </c>
      <c r="R179" s="22"/>
      <c r="S179" s="175" t="str">
        <f>IFERROR(Summary!$AE$5*E179/R179," ")</f>
        <v xml:space="preserve"> </v>
      </c>
    </row>
    <row r="180" spans="1:19" ht="29.25" customHeight="1" x14ac:dyDescent="0.25">
      <c r="A180" s="2" t="s">
        <v>352</v>
      </c>
      <c r="B180" s="1" t="s">
        <v>353</v>
      </c>
      <c r="C180" s="6" t="s">
        <v>65</v>
      </c>
      <c r="D180" s="56" t="str">
        <f>IFERROR(VLOOKUP($A180,'Emissions - TEU-1B'!$A$6:$H$58,5,0), " ")</f>
        <v xml:space="preserve"> </v>
      </c>
      <c r="E180" s="56" t="str">
        <f>IFERROR(VLOOKUP($A180,'Emissions - TEU-1B'!$A$6:$H$58,8,0), " ")</f>
        <v xml:space="preserve"> </v>
      </c>
      <c r="F180" s="10">
        <v>3.4E-5</v>
      </c>
      <c r="G180" s="175" t="str">
        <f>IFERROR(Summary!$Y$5*D180/F180," ")</f>
        <v xml:space="preserve"> </v>
      </c>
      <c r="H180" s="3">
        <v>4.1999999999999997E-3</v>
      </c>
      <c r="I180" s="175" t="str">
        <f>IFERROR(Summary!$Y$5*D180/H180," ")</f>
        <v xml:space="preserve"> </v>
      </c>
      <c r="J180" s="3">
        <v>3.0000000000000001E-3</v>
      </c>
      <c r="K180" s="175" t="str">
        <f>IFERROR(Summary!$AA$5*D180/J180," ")</f>
        <v xml:space="preserve"> </v>
      </c>
      <c r="L180" s="9">
        <v>0.85</v>
      </c>
      <c r="M180" s="175" t="str">
        <f>IFERROR(Summary!$AA$5*D180/L180," ")</f>
        <v xml:space="preserve"> </v>
      </c>
      <c r="N180" s="3">
        <v>1.4E-3</v>
      </c>
      <c r="O180" s="175" t="str">
        <f>IFERROR(Summary!$AC$5*D180/N180," ")</f>
        <v xml:space="preserve"> </v>
      </c>
      <c r="P180" s="9">
        <v>0.85</v>
      </c>
      <c r="Q180" s="175" t="str">
        <f>IFERROR(Summary!$AC$5*D180/P180," ")</f>
        <v xml:space="preserve"> </v>
      </c>
      <c r="R180" s="22"/>
      <c r="S180" s="175" t="str">
        <f>IFERROR(Summary!$AE$5*E180/R180," ")</f>
        <v xml:space="preserve"> </v>
      </c>
    </row>
    <row r="181" spans="1:19" ht="29.25" customHeight="1" x14ac:dyDescent="0.25">
      <c r="A181" s="2" t="s">
        <v>354</v>
      </c>
      <c r="B181" s="1" t="s">
        <v>355</v>
      </c>
      <c r="C181" s="6" t="s">
        <v>65</v>
      </c>
      <c r="D181" s="56" t="str">
        <f>IFERROR(VLOOKUP($A181,'Emissions - TEU-1B'!$A$6:$H$58,5,0), " ")</f>
        <v xml:space="preserve"> </v>
      </c>
      <c r="E181" s="56" t="str">
        <f>IFERROR(VLOOKUP($A181,'Emissions - TEU-1B'!$A$6:$H$58,8,0), " ")</f>
        <v xml:space="preserve"> </v>
      </c>
      <c r="F181" s="10">
        <v>3.4E-5</v>
      </c>
      <c r="G181" s="175" t="str">
        <f>IFERROR(Summary!$Y$5*D181/F181," ")</f>
        <v xml:space="preserve"> </v>
      </c>
      <c r="H181" s="3">
        <v>4.1999999999999997E-3</v>
      </c>
      <c r="I181" s="175" t="str">
        <f>IFERROR(Summary!$Y$5*D181/H181," ")</f>
        <v xml:space="preserve"> </v>
      </c>
      <c r="J181" s="3">
        <v>3.0000000000000001E-3</v>
      </c>
      <c r="K181" s="175" t="str">
        <f>IFERROR(Summary!$AA$5*D181/J181," ")</f>
        <v xml:space="preserve"> </v>
      </c>
      <c r="L181" s="9">
        <v>0.85</v>
      </c>
      <c r="M181" s="175" t="str">
        <f>IFERROR(Summary!$AA$5*D181/L181," ")</f>
        <v xml:space="preserve"> </v>
      </c>
      <c r="N181" s="3">
        <v>1.4E-3</v>
      </c>
      <c r="O181" s="175" t="str">
        <f>IFERROR(Summary!$AC$5*D181/N181," ")</f>
        <v xml:space="preserve"> </v>
      </c>
      <c r="P181" s="9">
        <v>0.85</v>
      </c>
      <c r="Q181" s="175" t="str">
        <f>IFERROR(Summary!$AC$5*D181/P181," ")</f>
        <v xml:space="preserve"> </v>
      </c>
      <c r="R181" s="22"/>
      <c r="S181" s="175" t="str">
        <f>IFERROR(Summary!$AE$5*E181/R181," ")</f>
        <v xml:space="preserve"> </v>
      </c>
    </row>
    <row r="182" spans="1:19" ht="29.25" customHeight="1" x14ac:dyDescent="0.25">
      <c r="A182" s="2" t="s">
        <v>356</v>
      </c>
      <c r="B182" s="1" t="s">
        <v>357</v>
      </c>
      <c r="C182" s="6" t="s">
        <v>65</v>
      </c>
      <c r="D182" s="56" t="str">
        <f>IFERROR(VLOOKUP($A182,'Emissions - TEU-1B'!$A$6:$H$58,5,0), " ")</f>
        <v xml:space="preserve"> </v>
      </c>
      <c r="E182" s="56" t="str">
        <f>IFERROR(VLOOKUP($A182,'Emissions - TEU-1B'!$A$6:$H$58,8,0), " ")</f>
        <v xml:space="preserve"> </v>
      </c>
      <c r="F182" s="10">
        <v>1E-8</v>
      </c>
      <c r="G182" s="175" t="str">
        <f>IFERROR(Summary!$Y$5*D182/F182," ")</f>
        <v xml:space="preserve"> </v>
      </c>
      <c r="H182" s="10">
        <v>1.3E-6</v>
      </c>
      <c r="I182" s="175" t="str">
        <f>IFERROR(Summary!$Y$5*D182/H182," ")</f>
        <v xml:space="preserve"> </v>
      </c>
      <c r="J182" s="10">
        <v>8.9999999999999996E-7</v>
      </c>
      <c r="K182" s="175" t="str">
        <f>IFERROR(Summary!$AA$5*D182/J182," ")</f>
        <v xml:space="preserve"> </v>
      </c>
      <c r="L182" s="11">
        <v>2.5999999999999998E-4</v>
      </c>
      <c r="M182" s="175" t="str">
        <f>IFERROR(Summary!$AA$5*D182/L182," ")</f>
        <v xml:space="preserve"> </v>
      </c>
      <c r="N182" s="10">
        <v>4.2E-7</v>
      </c>
      <c r="O182" s="175" t="str">
        <f>IFERROR(Summary!$AC$5*D182/N182," ")</f>
        <v xml:space="preserve"> </v>
      </c>
      <c r="P182" s="11">
        <v>2.5999999999999998E-4</v>
      </c>
      <c r="Q182" s="175" t="str">
        <f>IFERROR(Summary!$AC$5*D182/P182," ")</f>
        <v xml:space="preserve"> </v>
      </c>
      <c r="R182" s="22"/>
      <c r="S182" s="175" t="str">
        <f>IFERROR(Summary!$AE$5*E182/R182," ")</f>
        <v xml:space="preserve"> </v>
      </c>
    </row>
    <row r="183" spans="1:19" ht="29.25" customHeight="1" x14ac:dyDescent="0.25">
      <c r="A183" s="2" t="s">
        <v>358</v>
      </c>
      <c r="B183" s="1" t="s">
        <v>359</v>
      </c>
      <c r="C183" s="6" t="s">
        <v>65</v>
      </c>
      <c r="D183" s="56" t="str">
        <f>IFERROR(VLOOKUP($A183,'Emissions - TEU-1B'!$A$6:$H$58,5,0), " ")</f>
        <v xml:space="preserve"> </v>
      </c>
      <c r="E183" s="56" t="str">
        <f>IFERROR(VLOOKUP($A183,'Emissions - TEU-1B'!$A$6:$H$58,8,0), " ")</f>
        <v xml:space="preserve"> </v>
      </c>
      <c r="F183" s="10">
        <v>3.4E-5</v>
      </c>
      <c r="G183" s="175" t="str">
        <f>IFERROR(Summary!$Y$5*D183/F183," ")</f>
        <v xml:space="preserve"> </v>
      </c>
      <c r="H183" s="3">
        <v>4.1999999999999997E-3</v>
      </c>
      <c r="I183" s="175" t="str">
        <f>IFERROR(Summary!$Y$5*D183/H183," ")</f>
        <v xml:space="preserve"> </v>
      </c>
      <c r="J183" s="3">
        <v>3.0000000000000001E-3</v>
      </c>
      <c r="K183" s="175" t="str">
        <f>IFERROR(Summary!$AA$5*D183/J183," ")</f>
        <v xml:space="preserve"> </v>
      </c>
      <c r="L183" s="9">
        <v>0.85</v>
      </c>
      <c r="M183" s="175" t="str">
        <f>IFERROR(Summary!$AA$5*D183/L183," ")</f>
        <v xml:space="preserve"> </v>
      </c>
      <c r="N183" s="3">
        <v>1.4E-3</v>
      </c>
      <c r="O183" s="175" t="str">
        <f>IFERROR(Summary!$AC$5*D183/N183," ")</f>
        <v xml:space="preserve"> </v>
      </c>
      <c r="P183" s="9">
        <v>0.85</v>
      </c>
      <c r="Q183" s="175" t="str">
        <f>IFERROR(Summary!$AC$5*D183/P183," ")</f>
        <v xml:space="preserve"> </v>
      </c>
      <c r="R183" s="22"/>
      <c r="S183" s="175" t="str">
        <f>IFERROR(Summary!$AE$5*E183/R183," ")</f>
        <v xml:space="preserve"> </v>
      </c>
    </row>
    <row r="184" spans="1:19" ht="29.25" customHeight="1" x14ac:dyDescent="0.25">
      <c r="A184" s="2" t="s">
        <v>360</v>
      </c>
      <c r="B184" s="1" t="s">
        <v>361</v>
      </c>
      <c r="C184" s="6" t="s">
        <v>65</v>
      </c>
      <c r="D184" s="56" t="str">
        <f>IFERROR(VLOOKUP($A184,'Emissions - TEU-1B'!$A$6:$H$58,5,0), " ")</f>
        <v xml:space="preserve"> </v>
      </c>
      <c r="E184" s="56" t="str">
        <f>IFERROR(VLOOKUP($A184,'Emissions - TEU-1B'!$A$6:$H$58,8,0), " ")</f>
        <v xml:space="preserve"> </v>
      </c>
      <c r="F184" s="10">
        <v>3.4E-5</v>
      </c>
      <c r="G184" s="175" t="str">
        <f>IFERROR(Summary!$Y$5*D184/F184," ")</f>
        <v xml:space="preserve"> </v>
      </c>
      <c r="H184" s="3">
        <v>4.1999999999999997E-3</v>
      </c>
      <c r="I184" s="175" t="str">
        <f>IFERROR(Summary!$Y$5*D184/H184," ")</f>
        <v xml:space="preserve"> </v>
      </c>
      <c r="J184" s="3">
        <v>3.0000000000000001E-3</v>
      </c>
      <c r="K184" s="175" t="str">
        <f>IFERROR(Summary!$AA$5*D184/J184," ")</f>
        <v xml:space="preserve"> </v>
      </c>
      <c r="L184" s="9">
        <v>0.85</v>
      </c>
      <c r="M184" s="175" t="str">
        <f>IFERROR(Summary!$AA$5*D184/L184," ")</f>
        <v xml:space="preserve"> </v>
      </c>
      <c r="N184" s="3">
        <v>1.4E-3</v>
      </c>
      <c r="O184" s="175" t="str">
        <f>IFERROR(Summary!$AC$5*D184/N184," ")</f>
        <v xml:space="preserve"> </v>
      </c>
      <c r="P184" s="9">
        <v>0.85</v>
      </c>
      <c r="Q184" s="175" t="str">
        <f>IFERROR(Summary!$AC$5*D184/P184," ")</f>
        <v xml:space="preserve"> </v>
      </c>
      <c r="R184" s="22"/>
      <c r="S184" s="175" t="str">
        <f>IFERROR(Summary!$AE$5*E184/R184," ")</f>
        <v xml:space="preserve"> </v>
      </c>
    </row>
    <row r="185" spans="1:19" ht="29.25" customHeight="1" x14ac:dyDescent="0.25">
      <c r="A185" s="2" t="s">
        <v>362</v>
      </c>
      <c r="B185" s="1" t="s">
        <v>363</v>
      </c>
      <c r="C185" s="6" t="s">
        <v>65</v>
      </c>
      <c r="D185" s="56" t="str">
        <f>IFERROR(VLOOKUP($A185,'Emissions - TEU-1B'!$A$6:$H$58,5,0), " ")</f>
        <v xml:space="preserve"> </v>
      </c>
      <c r="E185" s="56" t="str">
        <f>IFERROR(VLOOKUP($A185,'Emissions - TEU-1B'!$A$6:$H$58,8,0), " ")</f>
        <v xml:space="preserve"> </v>
      </c>
      <c r="F185" s="10">
        <v>3.4E-5</v>
      </c>
      <c r="G185" s="175" t="str">
        <f>IFERROR(Summary!$Y$5*D185/F185," ")</f>
        <v xml:space="preserve"> </v>
      </c>
      <c r="H185" s="3">
        <v>4.1999999999999997E-3</v>
      </c>
      <c r="I185" s="175" t="str">
        <f>IFERROR(Summary!$Y$5*D185/H185," ")</f>
        <v xml:space="preserve"> </v>
      </c>
      <c r="J185" s="3">
        <v>3.0000000000000001E-3</v>
      </c>
      <c r="K185" s="175" t="str">
        <f>IFERROR(Summary!$AA$5*D185/J185," ")</f>
        <v xml:space="preserve"> </v>
      </c>
      <c r="L185" s="9">
        <v>0.85</v>
      </c>
      <c r="M185" s="175" t="str">
        <f>IFERROR(Summary!$AA$5*D185/L185," ")</f>
        <v xml:space="preserve"> </v>
      </c>
      <c r="N185" s="3">
        <v>1.4E-3</v>
      </c>
      <c r="O185" s="175" t="str">
        <f>IFERROR(Summary!$AC$5*D185/N185," ")</f>
        <v xml:space="preserve"> </v>
      </c>
      <c r="P185" s="9">
        <v>0.85</v>
      </c>
      <c r="Q185" s="175" t="str">
        <f>IFERROR(Summary!$AC$5*D185/P185," ")</f>
        <v xml:space="preserve"> </v>
      </c>
      <c r="R185" s="22"/>
      <c r="S185" s="175" t="str">
        <f>IFERROR(Summary!$AE$5*E185/R185," ")</f>
        <v xml:space="preserve"> </v>
      </c>
    </row>
    <row r="186" spans="1:19" ht="29.25" customHeight="1" x14ac:dyDescent="0.25">
      <c r="A186" s="2" t="s">
        <v>364</v>
      </c>
      <c r="B186" s="1" t="s">
        <v>365</v>
      </c>
      <c r="C186" s="6" t="s">
        <v>65</v>
      </c>
      <c r="D186" s="56" t="str">
        <f>IFERROR(VLOOKUP($A186,'Emissions - TEU-1B'!$A$6:$H$58,5,0), " ")</f>
        <v xml:space="preserve"> </v>
      </c>
      <c r="E186" s="56" t="str">
        <f>IFERROR(VLOOKUP($A186,'Emissions - TEU-1B'!$A$6:$H$58,8,0), " ")</f>
        <v xml:space="preserve"> </v>
      </c>
      <c r="F186" s="10">
        <v>3.4E-8</v>
      </c>
      <c r="G186" s="175" t="str">
        <f>IFERROR(Summary!$Y$5*D186/F186," ")</f>
        <v xml:space="preserve"> </v>
      </c>
      <c r="H186" s="10">
        <v>4.1999999999999996E-6</v>
      </c>
      <c r="I186" s="175" t="str">
        <f>IFERROR(Summary!$Y$5*D186/H186," ")</f>
        <v xml:space="preserve"> </v>
      </c>
      <c r="J186" s="10">
        <v>3.0000000000000001E-6</v>
      </c>
      <c r="K186" s="175" t="str">
        <f>IFERROR(Summary!$AA$5*D186/J186," ")</f>
        <v xml:space="preserve"> </v>
      </c>
      <c r="L186" s="11">
        <v>8.4999999999999995E-4</v>
      </c>
      <c r="M186" s="175" t="str">
        <f>IFERROR(Summary!$AA$5*D186/L186," ")</f>
        <v xml:space="preserve"> </v>
      </c>
      <c r="N186" s="10">
        <v>1.3999999999999999E-6</v>
      </c>
      <c r="O186" s="175" t="str">
        <f>IFERROR(Summary!$AC$5*D186/N186," ")</f>
        <v xml:space="preserve"> </v>
      </c>
      <c r="P186" s="11">
        <v>8.4999999999999995E-4</v>
      </c>
      <c r="Q186" s="175" t="str">
        <f>IFERROR(Summary!$AC$5*D186/P186," ")</f>
        <v xml:space="preserve"> </v>
      </c>
      <c r="R186" s="22"/>
      <c r="S186" s="175" t="str">
        <f>IFERROR(Summary!$AE$5*E186/R186," ")</f>
        <v xml:space="preserve"> </v>
      </c>
    </row>
    <row r="187" spans="1:19" ht="29.25" customHeight="1" x14ac:dyDescent="0.25">
      <c r="A187" s="2" t="s">
        <v>366</v>
      </c>
      <c r="B187" s="1" t="s">
        <v>367</v>
      </c>
      <c r="C187" s="6" t="s">
        <v>65</v>
      </c>
      <c r="D187" s="56" t="str">
        <f>IFERROR(VLOOKUP($A187,'Emissions - TEU-1B'!$A$6:$H$58,5,0), " ")</f>
        <v xml:space="preserve"> </v>
      </c>
      <c r="E187" s="56" t="str">
        <f>IFERROR(VLOOKUP($A187,'Emissions - TEU-1B'!$A$6:$H$58,8,0), " ")</f>
        <v xml:space="preserve"> </v>
      </c>
      <c r="F187" s="11">
        <v>8.8000000000000003E-4</v>
      </c>
      <c r="G187" s="175" t="str">
        <f>IFERROR(Summary!$Y$5*D187/F187," ")</f>
        <v xml:space="preserve"> </v>
      </c>
      <c r="H187" s="7">
        <v>1.3</v>
      </c>
      <c r="I187" s="175" t="str">
        <f>IFERROR(Summary!$Y$5*D187/H187," ")</f>
        <v xml:space="preserve"> </v>
      </c>
      <c r="J187" s="4">
        <v>2.3E-2</v>
      </c>
      <c r="K187" s="175" t="str">
        <f>IFERROR(Summary!$AA$5*D187/J187," ")</f>
        <v xml:space="preserve"> </v>
      </c>
      <c r="L187" s="7">
        <v>5.7</v>
      </c>
      <c r="M187" s="175" t="str">
        <f>IFERROR(Summary!$AA$5*D187/L187," ")</f>
        <v xml:space="preserve"> </v>
      </c>
      <c r="N187" s="4">
        <v>1.0999999999999999E-2</v>
      </c>
      <c r="O187" s="175" t="str">
        <f>IFERROR(Summary!$AC$5*D187/N187," ")</f>
        <v xml:space="preserve"> </v>
      </c>
      <c r="P187" s="7">
        <v>5.7</v>
      </c>
      <c r="Q187" s="175" t="str">
        <f>IFERROR(Summary!$AC$5*D187/P187," ")</f>
        <v xml:space="preserve"> </v>
      </c>
      <c r="R187" s="22"/>
      <c r="S187" s="175" t="str">
        <f>IFERROR(Summary!$AE$5*E187/R187," ")</f>
        <v xml:space="preserve"> </v>
      </c>
    </row>
    <row r="188" spans="1:19" ht="54" customHeight="1" x14ac:dyDescent="0.25">
      <c r="A188" s="1"/>
      <c r="B188" s="1" t="s">
        <v>368</v>
      </c>
      <c r="C188" s="6" t="s">
        <v>65</v>
      </c>
      <c r="D188" s="56" t="str">
        <f>IFERROR(VLOOKUP($A188,'Emissions - TEU-1B'!$A$6:$H$58,5,0), " ")</f>
        <v xml:space="preserve"> </v>
      </c>
      <c r="E188" s="56" t="str">
        <f>IFERROR(VLOOKUP($A188,'Emissions - TEU-1B'!$A$6:$H$58,8,0), " ")</f>
        <v xml:space="preserve"> </v>
      </c>
      <c r="F188" s="10">
        <v>1.0000000000000001E-9</v>
      </c>
      <c r="G188" s="175" t="str">
        <f>IFERROR(Summary!$Y$5*D188/F188," ")</f>
        <v xml:space="preserve"> </v>
      </c>
      <c r="H188" s="10">
        <v>1.3E-7</v>
      </c>
      <c r="I188" s="175" t="str">
        <f>IFERROR(Summary!$Y$5*D188/H188," ")</f>
        <v xml:space="preserve"> </v>
      </c>
      <c r="J188" s="10">
        <v>8.9999999999999999E-8</v>
      </c>
      <c r="K188" s="175" t="str">
        <f>IFERROR(Summary!$AA$5*D188/J188," ")</f>
        <v xml:space="preserve"> </v>
      </c>
      <c r="L188" s="10">
        <v>2.5999999999999998E-5</v>
      </c>
      <c r="M188" s="175" t="str">
        <f>IFERROR(Summary!$AA$5*D188/L188," ")</f>
        <v xml:space="preserve"> </v>
      </c>
      <c r="N188" s="10">
        <v>4.1999999999999999E-8</v>
      </c>
      <c r="O188" s="175" t="str">
        <f>IFERROR(Summary!$AC$5*D188/N188," ")</f>
        <v xml:space="preserve"> </v>
      </c>
      <c r="P188" s="19">
        <v>2.5999999999999998E-5</v>
      </c>
      <c r="Q188" s="175" t="str">
        <f>IFERROR(Summary!$AC$5*D188/P188," ")</f>
        <v xml:space="preserve"> </v>
      </c>
      <c r="R188" s="22"/>
      <c r="S188" s="175" t="str">
        <f>IFERROR(Summary!$AE$5*E188/R188," ")</f>
        <v xml:space="preserve"> </v>
      </c>
    </row>
    <row r="189" spans="1:19" ht="42" customHeight="1" x14ac:dyDescent="0.25">
      <c r="A189" s="2" t="s">
        <v>369</v>
      </c>
      <c r="B189" s="1" t="s">
        <v>370</v>
      </c>
      <c r="C189" s="6" t="s">
        <v>65</v>
      </c>
      <c r="D189" s="56" t="str">
        <f>IFERROR(VLOOKUP($A189,'Emissions - TEU-1B'!$A$6:$H$58,5,0), " ")</f>
        <v xml:space="preserve"> </v>
      </c>
      <c r="E189" s="56" t="str">
        <f>IFERROR(VLOOKUP($A189,'Emissions - TEU-1B'!$A$6:$H$58,8,0), " ")</f>
        <v xml:space="preserve"> </v>
      </c>
      <c r="F189" s="10">
        <v>1.0000000000000001E-9</v>
      </c>
      <c r="G189" s="175" t="str">
        <f>IFERROR(Summary!$Y$5*D189/F189," ")</f>
        <v xml:space="preserve"> </v>
      </c>
      <c r="H189" s="10">
        <v>1.3E-7</v>
      </c>
      <c r="I189" s="175" t="str">
        <f>IFERROR(Summary!$Y$5*D189/H189," ")</f>
        <v xml:space="preserve"> </v>
      </c>
      <c r="J189" s="10">
        <v>8.9999999999999999E-8</v>
      </c>
      <c r="K189" s="175" t="str">
        <f>IFERROR(Summary!$AA$5*D189/J189," ")</f>
        <v xml:space="preserve"> </v>
      </c>
      <c r="L189" s="10">
        <v>2.5999999999999998E-5</v>
      </c>
      <c r="M189" s="175" t="str">
        <f>IFERROR(Summary!$AA$5*D189/L189," ")</f>
        <v xml:space="preserve"> </v>
      </c>
      <c r="N189" s="10">
        <v>4.1999999999999999E-8</v>
      </c>
      <c r="O189" s="175" t="str">
        <f>IFERROR(Summary!$AC$5*D189/N189," ")</f>
        <v xml:space="preserve"> </v>
      </c>
      <c r="P189" s="19">
        <v>2.5999999999999998E-5</v>
      </c>
      <c r="Q189" s="175" t="str">
        <f>IFERROR(Summary!$AC$5*D189/P189," ")</f>
        <v xml:space="preserve"> </v>
      </c>
      <c r="R189" s="22"/>
      <c r="S189" s="175" t="str">
        <f>IFERROR(Summary!$AE$5*E189/R189," ")</f>
        <v xml:space="preserve"> </v>
      </c>
    </row>
    <row r="190" spans="1:19" ht="42" customHeight="1" x14ac:dyDescent="0.25">
      <c r="A190" s="2" t="s">
        <v>371</v>
      </c>
      <c r="B190" s="1" t="s">
        <v>372</v>
      </c>
      <c r="C190" s="6" t="s">
        <v>65</v>
      </c>
      <c r="D190" s="56" t="str">
        <f>IFERROR(VLOOKUP($A190,'Emissions - TEU-1B'!$A$6:$H$58,5,0), " ")</f>
        <v xml:space="preserve"> </v>
      </c>
      <c r="E190" s="56" t="str">
        <f>IFERROR(VLOOKUP($A190,'Emissions - TEU-1B'!$A$6:$H$58,8,0), " ")</f>
        <v xml:space="preserve"> </v>
      </c>
      <c r="F190" s="10">
        <v>1.0000000000000001E-9</v>
      </c>
      <c r="G190" s="175" t="str">
        <f>IFERROR(Summary!$Y$5*D190/F190," ")</f>
        <v xml:space="preserve"> </v>
      </c>
      <c r="H190" s="10">
        <v>1.3E-7</v>
      </c>
      <c r="I190" s="175" t="str">
        <f>IFERROR(Summary!$Y$5*D190/H190," ")</f>
        <v xml:space="preserve"> </v>
      </c>
      <c r="J190" s="10">
        <v>8.9999999999999999E-8</v>
      </c>
      <c r="K190" s="175" t="str">
        <f>IFERROR(Summary!$AA$5*D190/J190," ")</f>
        <v xml:space="preserve"> </v>
      </c>
      <c r="L190" s="10">
        <v>2.5999999999999998E-5</v>
      </c>
      <c r="M190" s="175" t="str">
        <f>IFERROR(Summary!$AA$5*D190/L190," ")</f>
        <v xml:space="preserve"> </v>
      </c>
      <c r="N190" s="10">
        <v>4.1999999999999999E-8</v>
      </c>
      <c r="O190" s="175" t="str">
        <f>IFERROR(Summary!$AC$5*D190/N190," ")</f>
        <v xml:space="preserve"> </v>
      </c>
      <c r="P190" s="19">
        <v>2.5999999999999998E-5</v>
      </c>
      <c r="Q190" s="175" t="str">
        <f>IFERROR(Summary!$AC$5*D190/P190," ")</f>
        <v xml:space="preserve"> </v>
      </c>
      <c r="R190" s="22"/>
      <c r="S190" s="175" t="str">
        <f>IFERROR(Summary!$AE$5*E190/R190," ")</f>
        <v xml:space="preserve"> </v>
      </c>
    </row>
    <row r="191" spans="1:19" ht="42" customHeight="1" x14ac:dyDescent="0.25">
      <c r="A191" s="2" t="s">
        <v>373</v>
      </c>
      <c r="B191" s="1" t="s">
        <v>374</v>
      </c>
      <c r="C191" s="6" t="s">
        <v>65</v>
      </c>
      <c r="D191" s="56" t="str">
        <f>IFERROR(VLOOKUP($A191,'Emissions - TEU-1B'!$A$6:$H$58,5,0), " ")</f>
        <v xml:space="preserve"> </v>
      </c>
      <c r="E191" s="56" t="str">
        <f>IFERROR(VLOOKUP($A191,'Emissions - TEU-1B'!$A$6:$H$58,8,0), " ")</f>
        <v xml:space="preserve"> </v>
      </c>
      <c r="F191" s="10">
        <v>1E-8</v>
      </c>
      <c r="G191" s="175" t="str">
        <f>IFERROR(Summary!$Y$5*D191/F191," ")</f>
        <v xml:space="preserve"> </v>
      </c>
      <c r="H191" s="10">
        <v>1.3E-6</v>
      </c>
      <c r="I191" s="175" t="str">
        <f>IFERROR(Summary!$Y$5*D191/H191," ")</f>
        <v xml:space="preserve"> </v>
      </c>
      <c r="J191" s="10">
        <v>8.9999999999999996E-7</v>
      </c>
      <c r="K191" s="175" t="str">
        <f>IFERROR(Summary!$AA$5*D191/J191," ")</f>
        <v xml:space="preserve"> </v>
      </c>
      <c r="L191" s="11">
        <v>2.5999999999999998E-4</v>
      </c>
      <c r="M191" s="175" t="str">
        <f>IFERROR(Summary!$AA$5*D191/L191," ")</f>
        <v xml:space="preserve"> </v>
      </c>
      <c r="N191" s="10">
        <v>4.2E-7</v>
      </c>
      <c r="O191" s="175" t="str">
        <f>IFERROR(Summary!$AC$5*D191/N191," ")</f>
        <v xml:space="preserve"> </v>
      </c>
      <c r="P191" s="11">
        <v>2.5999999999999998E-4</v>
      </c>
      <c r="Q191" s="175" t="str">
        <f>IFERROR(Summary!$AC$5*D191/P191," ")</f>
        <v xml:space="preserve"> </v>
      </c>
      <c r="R191" s="22"/>
      <c r="S191" s="175" t="str">
        <f>IFERROR(Summary!$AE$5*E191/R191," ")</f>
        <v xml:space="preserve"> </v>
      </c>
    </row>
    <row r="192" spans="1:19" ht="42" customHeight="1" x14ac:dyDescent="0.25">
      <c r="A192" s="2" t="s">
        <v>375</v>
      </c>
      <c r="B192" s="1" t="s">
        <v>376</v>
      </c>
      <c r="C192" s="6" t="s">
        <v>65</v>
      </c>
      <c r="D192" s="56" t="str">
        <f>IFERROR(VLOOKUP($A192,'Emissions - TEU-1B'!$A$6:$H$58,5,0), " ")</f>
        <v xml:space="preserve"> </v>
      </c>
      <c r="E192" s="56" t="str">
        <f>IFERROR(VLOOKUP($A192,'Emissions - TEU-1B'!$A$6:$H$58,8,0), " ")</f>
        <v xml:space="preserve"> </v>
      </c>
      <c r="F192" s="10">
        <v>1E-8</v>
      </c>
      <c r="G192" s="175" t="str">
        <f>IFERROR(Summary!$Y$5*D192/F192," ")</f>
        <v xml:space="preserve"> </v>
      </c>
      <c r="H192" s="10">
        <v>1.3E-6</v>
      </c>
      <c r="I192" s="175" t="str">
        <f>IFERROR(Summary!$Y$5*D192/H192," ")</f>
        <v xml:space="preserve"> </v>
      </c>
      <c r="J192" s="10">
        <v>8.9999999999999996E-7</v>
      </c>
      <c r="K192" s="175" t="str">
        <f>IFERROR(Summary!$AA$5*D192/J192," ")</f>
        <v xml:space="preserve"> </v>
      </c>
      <c r="L192" s="11">
        <v>2.5999999999999998E-4</v>
      </c>
      <c r="M192" s="175" t="str">
        <f>IFERROR(Summary!$AA$5*D192/L192," ")</f>
        <v xml:space="preserve"> </v>
      </c>
      <c r="N192" s="10">
        <v>4.2E-7</v>
      </c>
      <c r="O192" s="175" t="str">
        <f>IFERROR(Summary!$AC$5*D192/N192," ")</f>
        <v xml:space="preserve"> </v>
      </c>
      <c r="P192" s="11">
        <v>2.5999999999999998E-4</v>
      </c>
      <c r="Q192" s="175" t="str">
        <f>IFERROR(Summary!$AC$5*D192/P192," ")</f>
        <v xml:space="preserve"> </v>
      </c>
      <c r="R192" s="22"/>
      <c r="S192" s="175" t="str">
        <f>IFERROR(Summary!$AE$5*E192/R192," ")</f>
        <v xml:space="preserve"> </v>
      </c>
    </row>
    <row r="193" spans="1:19" ht="42" customHeight="1" x14ac:dyDescent="0.25">
      <c r="A193" s="2" t="s">
        <v>377</v>
      </c>
      <c r="B193" s="1" t="s">
        <v>378</v>
      </c>
      <c r="C193" s="6" t="s">
        <v>65</v>
      </c>
      <c r="D193" s="56" t="str">
        <f>IFERROR(VLOOKUP($A193,'Emissions - TEU-1B'!$A$6:$H$58,5,0), " ")</f>
        <v xml:space="preserve"> </v>
      </c>
      <c r="E193" s="56" t="str">
        <f>IFERROR(VLOOKUP($A193,'Emissions - TEU-1B'!$A$6:$H$58,8,0), " ")</f>
        <v xml:space="preserve"> </v>
      </c>
      <c r="F193" s="10">
        <v>1E-8</v>
      </c>
      <c r="G193" s="175" t="str">
        <f>IFERROR(Summary!$Y$5*D193/F193," ")</f>
        <v xml:space="preserve"> </v>
      </c>
      <c r="H193" s="10">
        <v>1.3E-6</v>
      </c>
      <c r="I193" s="175" t="str">
        <f>IFERROR(Summary!$Y$5*D193/H193," ")</f>
        <v xml:space="preserve"> </v>
      </c>
      <c r="J193" s="10">
        <v>8.9999999999999996E-7</v>
      </c>
      <c r="K193" s="175" t="str">
        <f>IFERROR(Summary!$AA$5*D193/J193," ")</f>
        <v xml:space="preserve"> </v>
      </c>
      <c r="L193" s="11">
        <v>2.5999999999999998E-4</v>
      </c>
      <c r="M193" s="175" t="str">
        <f>IFERROR(Summary!$AA$5*D193/L193," ")</f>
        <v xml:space="preserve"> </v>
      </c>
      <c r="N193" s="10">
        <v>4.2E-7</v>
      </c>
      <c r="O193" s="175" t="str">
        <f>IFERROR(Summary!$AC$5*D193/N193," ")</f>
        <v xml:space="preserve"> </v>
      </c>
      <c r="P193" s="11">
        <v>2.5999999999999998E-4</v>
      </c>
      <c r="Q193" s="175" t="str">
        <f>IFERROR(Summary!$AC$5*D193/P193," ")</f>
        <v xml:space="preserve"> </v>
      </c>
      <c r="R193" s="22"/>
      <c r="S193" s="175" t="str">
        <f>IFERROR(Summary!$AE$5*E193/R193," ")</f>
        <v xml:space="preserve"> </v>
      </c>
    </row>
    <row r="194" spans="1:19" ht="42" customHeight="1" x14ac:dyDescent="0.25">
      <c r="A194" s="2" t="s">
        <v>379</v>
      </c>
      <c r="B194" s="1" t="s">
        <v>380</v>
      </c>
      <c r="C194" s="6" t="s">
        <v>65</v>
      </c>
      <c r="D194" s="56" t="str">
        <f>IFERROR(VLOOKUP($A194,'Emissions - TEU-1B'!$A$6:$H$58,5,0), " ")</f>
        <v xml:space="preserve"> </v>
      </c>
      <c r="E194" s="56" t="str">
        <f>IFERROR(VLOOKUP($A194,'Emissions - TEU-1B'!$A$6:$H$58,8,0), " ")</f>
        <v xml:space="preserve"> </v>
      </c>
      <c r="F194" s="10">
        <v>9.9999999999999995E-8</v>
      </c>
      <c r="G194" s="175" t="str">
        <f>IFERROR(Summary!$Y$5*D194/F194," ")</f>
        <v xml:space="preserve"> </v>
      </c>
      <c r="H194" s="10">
        <v>1.2999999999999999E-5</v>
      </c>
      <c r="I194" s="175" t="str">
        <f>IFERROR(Summary!$Y$5*D194/H194," ")</f>
        <v xml:space="preserve"> </v>
      </c>
      <c r="J194" s="10">
        <v>9.0000000000000002E-6</v>
      </c>
      <c r="K194" s="175" t="str">
        <f>IFERROR(Summary!$AA$5*D194/J194," ")</f>
        <v xml:space="preserve"> </v>
      </c>
      <c r="L194" s="3">
        <v>2.5999999999999999E-3</v>
      </c>
      <c r="M194" s="175" t="str">
        <f>IFERROR(Summary!$AA$5*D194/L194," ")</f>
        <v xml:space="preserve"> </v>
      </c>
      <c r="N194" s="10">
        <v>4.1999999999999996E-6</v>
      </c>
      <c r="O194" s="175" t="str">
        <f>IFERROR(Summary!$AC$5*D194/N194," ")</f>
        <v xml:space="preserve"> </v>
      </c>
      <c r="P194" s="3">
        <v>2.5999999999999999E-3</v>
      </c>
      <c r="Q194" s="175" t="str">
        <f>IFERROR(Summary!$AC$5*D194/P194," ")</f>
        <v xml:space="preserve"> </v>
      </c>
      <c r="R194" s="22"/>
      <c r="S194" s="175" t="str">
        <f>IFERROR(Summary!$AE$5*E194/R194," ")</f>
        <v xml:space="preserve"> </v>
      </c>
    </row>
    <row r="195" spans="1:19" ht="29.25" customHeight="1" x14ac:dyDescent="0.25">
      <c r="A195" s="2" t="s">
        <v>381</v>
      </c>
      <c r="B195" s="1" t="s">
        <v>382</v>
      </c>
      <c r="C195" s="6" t="s">
        <v>65</v>
      </c>
      <c r="D195" s="56" t="str">
        <f>IFERROR(VLOOKUP($A195,'Emissions - TEU-1B'!$A$6:$H$58,5,0), " ")</f>
        <v xml:space="preserve"> </v>
      </c>
      <c r="E195" s="56" t="str">
        <f>IFERROR(VLOOKUP($A195,'Emissions - TEU-1B'!$A$6:$H$58,8,0), " ")</f>
        <v xml:space="preserve"> </v>
      </c>
      <c r="F195" s="10">
        <v>3.4000000000000001E-6</v>
      </c>
      <c r="G195" s="175" t="str">
        <f>IFERROR(Summary!$Y$5*D195/F195," ")</f>
        <v xml:space="preserve"> </v>
      </c>
      <c r="H195" s="11">
        <v>4.2000000000000002E-4</v>
      </c>
      <c r="I195" s="175" t="str">
        <f>IFERROR(Summary!$Y$5*D195/H195," ")</f>
        <v xml:space="preserve"> </v>
      </c>
      <c r="J195" s="11">
        <v>2.9999999999999997E-4</v>
      </c>
      <c r="K195" s="175" t="str">
        <f>IFERROR(Summary!$AA$5*D195/J195," ")</f>
        <v xml:space="preserve"> </v>
      </c>
      <c r="L195" s="4">
        <v>8.5000000000000006E-2</v>
      </c>
      <c r="M195" s="175" t="str">
        <f>IFERROR(Summary!$AA$5*D195/L195," ")</f>
        <v xml:space="preserve"> </v>
      </c>
      <c r="N195" s="11">
        <v>1.3999999999999999E-4</v>
      </c>
      <c r="O195" s="175" t="str">
        <f>IFERROR(Summary!$AC$5*D195/N195," ")</f>
        <v xml:space="preserve"> </v>
      </c>
      <c r="P195" s="4">
        <v>8.5000000000000006E-2</v>
      </c>
      <c r="Q195" s="175" t="str">
        <f>IFERROR(Summary!$AC$5*D195/P195," ")</f>
        <v xml:space="preserve"> </v>
      </c>
      <c r="R195" s="22"/>
      <c r="S195" s="175" t="str">
        <f>IFERROR(Summary!$AE$5*E195/R195," ")</f>
        <v xml:space="preserve"> </v>
      </c>
    </row>
    <row r="196" spans="1:19" ht="42" customHeight="1" x14ac:dyDescent="0.25">
      <c r="A196" s="2" t="s">
        <v>383</v>
      </c>
      <c r="B196" s="1" t="s">
        <v>384</v>
      </c>
      <c r="C196" s="6" t="s">
        <v>65</v>
      </c>
      <c r="D196" s="56" t="str">
        <f>IFERROR(VLOOKUP($A196,'Emissions - TEU-1B'!$A$6:$H$58,5,0), " ")</f>
        <v xml:space="preserve"> </v>
      </c>
      <c r="E196" s="56" t="str">
        <f>IFERROR(VLOOKUP($A196,'Emissions - TEU-1B'!$A$6:$H$58,8,0), " ")</f>
        <v xml:space="preserve"> </v>
      </c>
      <c r="F196" s="10">
        <v>1E-8</v>
      </c>
      <c r="G196" s="175" t="str">
        <f>IFERROR(Summary!$Y$5*D196/F196," ")</f>
        <v xml:space="preserve"> </v>
      </c>
      <c r="H196" s="10">
        <v>1.3E-6</v>
      </c>
      <c r="I196" s="175" t="str">
        <f>IFERROR(Summary!$Y$5*D196/H196," ")</f>
        <v xml:space="preserve"> </v>
      </c>
      <c r="J196" s="10">
        <v>8.9999999999999996E-7</v>
      </c>
      <c r="K196" s="175" t="str">
        <f>IFERROR(Summary!$AA$5*D196/J196," ")</f>
        <v xml:space="preserve"> </v>
      </c>
      <c r="L196" s="11">
        <v>2.5999999999999998E-4</v>
      </c>
      <c r="M196" s="175" t="str">
        <f>IFERROR(Summary!$AA$5*D196/L196," ")</f>
        <v xml:space="preserve"> </v>
      </c>
      <c r="N196" s="10">
        <v>4.2E-7</v>
      </c>
      <c r="O196" s="175" t="str">
        <f>IFERROR(Summary!$AC$5*D196/N196," ")</f>
        <v xml:space="preserve"> </v>
      </c>
      <c r="P196" s="11">
        <v>2.5999999999999998E-4</v>
      </c>
      <c r="Q196" s="175" t="str">
        <f>IFERROR(Summary!$AC$5*D196/P196," ")</f>
        <v xml:space="preserve"> </v>
      </c>
      <c r="R196" s="22"/>
      <c r="S196" s="175" t="str">
        <f>IFERROR(Summary!$AE$5*E196/R196," ")</f>
        <v xml:space="preserve"> </v>
      </c>
    </row>
    <row r="197" spans="1:19" ht="42" customHeight="1" x14ac:dyDescent="0.25">
      <c r="A197" s="2" t="s">
        <v>385</v>
      </c>
      <c r="B197" s="1" t="s">
        <v>386</v>
      </c>
      <c r="C197" s="6" t="s">
        <v>65</v>
      </c>
      <c r="D197" s="56" t="str">
        <f>IFERROR(VLOOKUP($A197,'Emissions - TEU-1B'!$A$6:$H$58,5,0), " ")</f>
        <v xml:space="preserve"> </v>
      </c>
      <c r="E197" s="56" t="str">
        <f>IFERROR(VLOOKUP($A197,'Emissions - TEU-1B'!$A$6:$H$58,8,0), " ")</f>
        <v xml:space="preserve"> </v>
      </c>
      <c r="F197" s="10">
        <v>3.4E-8</v>
      </c>
      <c r="G197" s="175" t="str">
        <f>IFERROR(Summary!$Y$5*D197/F197," ")</f>
        <v xml:space="preserve"> </v>
      </c>
      <c r="H197" s="10">
        <v>4.1999999999999996E-6</v>
      </c>
      <c r="I197" s="175" t="str">
        <f>IFERROR(Summary!$Y$5*D197/H197," ")</f>
        <v xml:space="preserve"> </v>
      </c>
      <c r="J197" s="10">
        <v>3.0000000000000001E-6</v>
      </c>
      <c r="K197" s="175" t="str">
        <f>IFERROR(Summary!$AA$5*D197/J197," ")</f>
        <v xml:space="preserve"> </v>
      </c>
      <c r="L197" s="11">
        <v>8.4999999999999995E-4</v>
      </c>
      <c r="M197" s="175" t="str">
        <f>IFERROR(Summary!$AA$5*D197/L197," ")</f>
        <v xml:space="preserve"> </v>
      </c>
      <c r="N197" s="10">
        <v>1.3999999999999999E-6</v>
      </c>
      <c r="O197" s="175" t="str">
        <f>IFERROR(Summary!$AC$5*D197/N197," ")</f>
        <v xml:space="preserve"> </v>
      </c>
      <c r="P197" s="11">
        <v>8.4999999999999995E-4</v>
      </c>
      <c r="Q197" s="175" t="str">
        <f>IFERROR(Summary!$AC$5*D197/P197," ")</f>
        <v xml:space="preserve"> </v>
      </c>
      <c r="R197" s="22"/>
      <c r="S197" s="175" t="str">
        <f>IFERROR(Summary!$AE$5*E197/R197," ")</f>
        <v xml:space="preserve"> </v>
      </c>
    </row>
    <row r="198" spans="1:19" ht="42" customHeight="1" x14ac:dyDescent="0.25">
      <c r="A198" s="2" t="s">
        <v>387</v>
      </c>
      <c r="B198" s="1" t="s">
        <v>388</v>
      </c>
      <c r="C198" s="6" t="s">
        <v>65</v>
      </c>
      <c r="D198" s="56" t="str">
        <f>IFERROR(VLOOKUP($A198,'Emissions - TEU-1B'!$A$6:$H$58,5,0), " ")</f>
        <v xml:space="preserve"> </v>
      </c>
      <c r="E198" s="56" t="str">
        <f>IFERROR(VLOOKUP($A198,'Emissions - TEU-1B'!$A$6:$H$58,8,0), " ")</f>
        <v xml:space="preserve"> </v>
      </c>
      <c r="F198" s="10">
        <v>3.3999999999999998E-9</v>
      </c>
      <c r="G198" s="175" t="str">
        <f>IFERROR(Summary!$Y$5*D198/F198," ")</f>
        <v xml:space="preserve"> </v>
      </c>
      <c r="H198" s="10">
        <v>4.2E-7</v>
      </c>
      <c r="I198" s="175" t="str">
        <f>IFERROR(Summary!$Y$5*D198/H198," ")</f>
        <v xml:space="preserve"> </v>
      </c>
      <c r="J198" s="10">
        <v>2.9999999999999999E-7</v>
      </c>
      <c r="K198" s="175" t="str">
        <f>IFERROR(Summary!$AA$5*D198/J198," ")</f>
        <v xml:space="preserve"> </v>
      </c>
      <c r="L198" s="10">
        <v>8.5000000000000006E-5</v>
      </c>
      <c r="M198" s="175" t="str">
        <f>IFERROR(Summary!$AA$5*D198/L198," ")</f>
        <v xml:space="preserve"> </v>
      </c>
      <c r="N198" s="10">
        <v>1.4000000000000001E-7</v>
      </c>
      <c r="O198" s="175" t="str">
        <f>IFERROR(Summary!$AC$5*D198/N198," ")</f>
        <v xml:space="preserve"> </v>
      </c>
      <c r="P198" s="10">
        <v>8.5000000000000006E-5</v>
      </c>
      <c r="Q198" s="175" t="str">
        <f>IFERROR(Summary!$AC$5*D198/P198," ")</f>
        <v xml:space="preserve"> </v>
      </c>
      <c r="R198" s="22"/>
      <c r="S198" s="175" t="str">
        <f>IFERROR(Summary!$AE$5*E198/R198," ")</f>
        <v xml:space="preserve"> </v>
      </c>
    </row>
    <row r="199" spans="1:19" ht="42" customHeight="1" x14ac:dyDescent="0.25">
      <c r="A199" s="2" t="s">
        <v>389</v>
      </c>
      <c r="B199" s="1" t="s">
        <v>390</v>
      </c>
      <c r="C199" s="6" t="s">
        <v>65</v>
      </c>
      <c r="D199" s="56" t="str">
        <f>IFERROR(VLOOKUP($A199,'Emissions - TEU-1B'!$A$6:$H$58,5,0), " ")</f>
        <v xml:space="preserve"> </v>
      </c>
      <c r="E199" s="56" t="str">
        <f>IFERROR(VLOOKUP($A199,'Emissions - TEU-1B'!$A$6:$H$58,8,0), " ")</f>
        <v xml:space="preserve"> </v>
      </c>
      <c r="F199" s="10">
        <v>1E-8</v>
      </c>
      <c r="G199" s="175" t="str">
        <f>IFERROR(Summary!$Y$5*D199/F199," ")</f>
        <v xml:space="preserve"> </v>
      </c>
      <c r="H199" s="10">
        <v>1.3E-6</v>
      </c>
      <c r="I199" s="175" t="str">
        <f>IFERROR(Summary!$Y$5*D199/H199," ")</f>
        <v xml:space="preserve"> </v>
      </c>
      <c r="J199" s="10">
        <v>8.9999999999999996E-7</v>
      </c>
      <c r="K199" s="175" t="str">
        <f>IFERROR(Summary!$AA$5*D199/J199," ")</f>
        <v xml:space="preserve"> </v>
      </c>
      <c r="L199" s="11">
        <v>2.5999999999999998E-4</v>
      </c>
      <c r="M199" s="175" t="str">
        <f>IFERROR(Summary!$AA$5*D199/L199," ")</f>
        <v xml:space="preserve"> </v>
      </c>
      <c r="N199" s="10">
        <v>4.2E-7</v>
      </c>
      <c r="O199" s="175" t="str">
        <f>IFERROR(Summary!$AC$5*D199/N199," ")</f>
        <v xml:space="preserve"> </v>
      </c>
      <c r="P199" s="11">
        <v>2.5999999999999998E-4</v>
      </c>
      <c r="Q199" s="175" t="str">
        <f>IFERROR(Summary!$AC$5*D199/P199," ")</f>
        <v xml:space="preserve"> </v>
      </c>
      <c r="R199" s="22"/>
      <c r="S199" s="175" t="str">
        <f>IFERROR(Summary!$AE$5*E199/R199," ")</f>
        <v xml:space="preserve"> </v>
      </c>
    </row>
    <row r="200" spans="1:19" ht="42" customHeight="1" x14ac:dyDescent="0.25">
      <c r="A200" s="2" t="s">
        <v>391</v>
      </c>
      <c r="B200" s="1" t="s">
        <v>392</v>
      </c>
      <c r="C200" s="6" t="s">
        <v>65</v>
      </c>
      <c r="D200" s="56" t="str">
        <f>IFERROR(VLOOKUP($A200,'Emissions - TEU-1B'!$A$6:$H$58,5,0), " ")</f>
        <v xml:space="preserve"> </v>
      </c>
      <c r="E200" s="56" t="str">
        <f>IFERROR(VLOOKUP($A200,'Emissions - TEU-1B'!$A$6:$H$58,8,0), " ")</f>
        <v xml:space="preserve"> </v>
      </c>
      <c r="F200" s="10">
        <v>1E-8</v>
      </c>
      <c r="G200" s="175" t="str">
        <f>IFERROR(Summary!$Y$5*D200/F200," ")</f>
        <v xml:space="preserve"> </v>
      </c>
      <c r="H200" s="10">
        <v>1.3E-6</v>
      </c>
      <c r="I200" s="175" t="str">
        <f>IFERROR(Summary!$Y$5*D200/H200," ")</f>
        <v xml:space="preserve"> </v>
      </c>
      <c r="J200" s="10">
        <v>8.9999999999999996E-7</v>
      </c>
      <c r="K200" s="175" t="str">
        <f>IFERROR(Summary!$AA$5*D200/J200," ")</f>
        <v xml:space="preserve"> </v>
      </c>
      <c r="L200" s="11">
        <v>2.5999999999999998E-4</v>
      </c>
      <c r="M200" s="175" t="str">
        <f>IFERROR(Summary!$AA$5*D200/L200," ")</f>
        <v xml:space="preserve"> </v>
      </c>
      <c r="N200" s="10">
        <v>4.2E-7</v>
      </c>
      <c r="O200" s="175" t="str">
        <f>IFERROR(Summary!$AC$5*D200/N200," ")</f>
        <v xml:space="preserve"> </v>
      </c>
      <c r="P200" s="11">
        <v>2.5999999999999998E-4</v>
      </c>
      <c r="Q200" s="175" t="str">
        <f>IFERROR(Summary!$AC$5*D200/P200," ")</f>
        <v xml:space="preserve"> </v>
      </c>
      <c r="R200" s="22"/>
      <c r="S200" s="175" t="str">
        <f>IFERROR(Summary!$AE$5*E200/R200," ")</f>
        <v xml:space="preserve"> </v>
      </c>
    </row>
    <row r="201" spans="1:19" ht="42" customHeight="1" x14ac:dyDescent="0.25">
      <c r="A201" s="2" t="s">
        <v>393</v>
      </c>
      <c r="B201" s="1" t="s">
        <v>394</v>
      </c>
      <c r="C201" s="6" t="s">
        <v>65</v>
      </c>
      <c r="D201" s="56" t="str">
        <f>IFERROR(VLOOKUP($A201,'Emissions - TEU-1B'!$A$6:$H$58,5,0), " ")</f>
        <v xml:space="preserve"> </v>
      </c>
      <c r="E201" s="56" t="str">
        <f>IFERROR(VLOOKUP($A201,'Emissions - TEU-1B'!$A$6:$H$58,8,0), " ")</f>
        <v xml:space="preserve"> </v>
      </c>
      <c r="F201" s="10">
        <v>1E-8</v>
      </c>
      <c r="G201" s="175" t="str">
        <f>IFERROR(Summary!$Y$5*D201/F201," ")</f>
        <v xml:space="preserve"> </v>
      </c>
      <c r="H201" s="10">
        <v>1.3E-6</v>
      </c>
      <c r="I201" s="175" t="str">
        <f>IFERROR(Summary!$Y$5*D201/H201," ")</f>
        <v xml:space="preserve"> </v>
      </c>
      <c r="J201" s="10">
        <v>8.9999999999999996E-7</v>
      </c>
      <c r="K201" s="175" t="str">
        <f>IFERROR(Summary!$AA$5*D201/J201," ")</f>
        <v xml:space="preserve"> </v>
      </c>
      <c r="L201" s="11">
        <v>2.5999999999999998E-4</v>
      </c>
      <c r="M201" s="175" t="str">
        <f>IFERROR(Summary!$AA$5*D201/L201," ")</f>
        <v xml:space="preserve"> </v>
      </c>
      <c r="N201" s="10">
        <v>4.2E-7</v>
      </c>
      <c r="O201" s="175" t="str">
        <f>IFERROR(Summary!$AC$5*D201/N201," ")</f>
        <v xml:space="preserve"> </v>
      </c>
      <c r="P201" s="11">
        <v>2.5999999999999998E-4</v>
      </c>
      <c r="Q201" s="175" t="str">
        <f>IFERROR(Summary!$AC$5*D201/P201," ")</f>
        <v xml:space="preserve"> </v>
      </c>
      <c r="R201" s="22"/>
      <c r="S201" s="175" t="str">
        <f>IFERROR(Summary!$AE$5*E201/R201," ")</f>
        <v xml:space="preserve"> </v>
      </c>
    </row>
    <row r="202" spans="1:19" ht="42" customHeight="1" x14ac:dyDescent="0.25">
      <c r="A202" s="2" t="s">
        <v>395</v>
      </c>
      <c r="B202" s="1" t="s">
        <v>396</v>
      </c>
      <c r="C202" s="6" t="s">
        <v>65</v>
      </c>
      <c r="D202" s="56" t="str">
        <f>IFERROR(VLOOKUP($A202,'Emissions - TEU-1B'!$A$6:$H$58,5,0), " ")</f>
        <v xml:space="preserve"> </v>
      </c>
      <c r="E202" s="56" t="str">
        <f>IFERROR(VLOOKUP($A202,'Emissions - TEU-1B'!$A$6:$H$58,8,0), " ")</f>
        <v xml:space="preserve"> </v>
      </c>
      <c r="F202" s="10">
        <v>1E-8</v>
      </c>
      <c r="G202" s="175" t="str">
        <f>IFERROR(Summary!$Y$5*D202/F202," ")</f>
        <v xml:space="preserve"> </v>
      </c>
      <c r="H202" s="10">
        <v>1.3E-6</v>
      </c>
      <c r="I202" s="175" t="str">
        <f>IFERROR(Summary!$Y$5*D202/H202," ")</f>
        <v xml:space="preserve"> </v>
      </c>
      <c r="J202" s="10">
        <v>8.9999999999999996E-7</v>
      </c>
      <c r="K202" s="175" t="str">
        <f>IFERROR(Summary!$AA$5*D202/J202," ")</f>
        <v xml:space="preserve"> </v>
      </c>
      <c r="L202" s="11">
        <v>2.5999999999999998E-4</v>
      </c>
      <c r="M202" s="175" t="str">
        <f>IFERROR(Summary!$AA$5*D202/L202," ")</f>
        <v xml:space="preserve"> </v>
      </c>
      <c r="N202" s="10">
        <v>4.2E-7</v>
      </c>
      <c r="O202" s="175" t="str">
        <f>IFERROR(Summary!$AC$5*D202/N202," ")</f>
        <v xml:space="preserve"> </v>
      </c>
      <c r="P202" s="11">
        <v>2.5999999999999998E-4</v>
      </c>
      <c r="Q202" s="175" t="str">
        <f>IFERROR(Summary!$AC$5*D202/P202," ")</f>
        <v xml:space="preserve"> </v>
      </c>
      <c r="R202" s="22"/>
      <c r="S202" s="175" t="str">
        <f>IFERROR(Summary!$AE$5*E202/R202," ")</f>
        <v xml:space="preserve"> </v>
      </c>
    </row>
    <row r="203" spans="1:19" ht="42" customHeight="1" x14ac:dyDescent="0.25">
      <c r="A203" s="2" t="s">
        <v>397</v>
      </c>
      <c r="B203" s="1" t="s">
        <v>398</v>
      </c>
      <c r="C203" s="6" t="s">
        <v>65</v>
      </c>
      <c r="D203" s="56" t="str">
        <f>IFERROR(VLOOKUP($A203,'Emissions - TEU-1B'!$A$6:$H$58,5,0), " ")</f>
        <v xml:space="preserve"> </v>
      </c>
      <c r="E203" s="56" t="str">
        <f>IFERROR(VLOOKUP($A203,'Emissions - TEU-1B'!$A$6:$H$58,8,0), " ")</f>
        <v xml:space="preserve"> </v>
      </c>
      <c r="F203" s="10">
        <v>9.9999999999999995E-8</v>
      </c>
      <c r="G203" s="175" t="str">
        <f>IFERROR(Summary!$Y$5*D203/F203," ")</f>
        <v xml:space="preserve"> </v>
      </c>
      <c r="H203" s="10">
        <v>1.2999999999999999E-5</v>
      </c>
      <c r="I203" s="175" t="str">
        <f>IFERROR(Summary!$Y$5*D203/H203," ")</f>
        <v xml:space="preserve"> </v>
      </c>
      <c r="J203" s="10">
        <v>9.0000000000000002E-6</v>
      </c>
      <c r="K203" s="175" t="str">
        <f>IFERROR(Summary!$AA$5*D203/J203," ")</f>
        <v xml:space="preserve"> </v>
      </c>
      <c r="L203" s="3">
        <v>2.5999999999999999E-3</v>
      </c>
      <c r="M203" s="175" t="str">
        <f>IFERROR(Summary!$AA$5*D203/L203," ")</f>
        <v xml:space="preserve"> </v>
      </c>
      <c r="N203" s="10">
        <v>4.1999999999999996E-6</v>
      </c>
      <c r="O203" s="175" t="str">
        <f>IFERROR(Summary!$AC$5*D203/N203," ")</f>
        <v xml:space="preserve"> </v>
      </c>
      <c r="P203" s="3">
        <v>2.5999999999999999E-3</v>
      </c>
      <c r="Q203" s="175" t="str">
        <f>IFERROR(Summary!$AC$5*D203/P203," ")</f>
        <v xml:space="preserve"> </v>
      </c>
      <c r="R203" s="22"/>
      <c r="S203" s="175" t="str">
        <f>IFERROR(Summary!$AE$5*E203/R203," ")</f>
        <v xml:space="preserve"> </v>
      </c>
    </row>
    <row r="204" spans="1:19" ht="42" customHeight="1" x14ac:dyDescent="0.25">
      <c r="A204" s="2" t="s">
        <v>399</v>
      </c>
      <c r="B204" s="1" t="s">
        <v>400</v>
      </c>
      <c r="C204" s="6" t="s">
        <v>65</v>
      </c>
      <c r="D204" s="56" t="str">
        <f>IFERROR(VLOOKUP($A204,'Emissions - TEU-1B'!$A$6:$H$58,5,0), " ")</f>
        <v xml:space="preserve"> </v>
      </c>
      <c r="E204" s="56" t="str">
        <f>IFERROR(VLOOKUP($A204,'Emissions - TEU-1B'!$A$6:$H$58,8,0), " ")</f>
        <v xml:space="preserve"> </v>
      </c>
      <c r="F204" s="10">
        <v>9.9999999999999995E-8</v>
      </c>
      <c r="G204" s="175" t="str">
        <f>IFERROR(Summary!$Y$5*D204/F204," ")</f>
        <v xml:space="preserve"> </v>
      </c>
      <c r="H204" s="10">
        <v>1.2999999999999999E-5</v>
      </c>
      <c r="I204" s="175" t="str">
        <f>IFERROR(Summary!$Y$5*D204/H204," ")</f>
        <v xml:space="preserve"> </v>
      </c>
      <c r="J204" s="10">
        <v>9.0000000000000002E-6</v>
      </c>
      <c r="K204" s="175" t="str">
        <f>IFERROR(Summary!$AA$5*D204/J204," ")</f>
        <v xml:space="preserve"> </v>
      </c>
      <c r="L204" s="3">
        <v>2.5999999999999999E-3</v>
      </c>
      <c r="M204" s="175" t="str">
        <f>IFERROR(Summary!$AA$5*D204/L204," ")</f>
        <v xml:space="preserve"> </v>
      </c>
      <c r="N204" s="10">
        <v>4.1999999999999996E-6</v>
      </c>
      <c r="O204" s="175" t="str">
        <f>IFERROR(Summary!$AC$5*D204/N204," ")</f>
        <v xml:space="preserve"> </v>
      </c>
      <c r="P204" s="3">
        <v>2.5999999999999999E-3</v>
      </c>
      <c r="Q204" s="175" t="str">
        <f>IFERROR(Summary!$AC$5*D204/P204," ")</f>
        <v xml:space="preserve"> </v>
      </c>
      <c r="R204" s="22"/>
      <c r="S204" s="175" t="str">
        <f>IFERROR(Summary!$AE$5*E204/R204," ")</f>
        <v xml:space="preserve"> </v>
      </c>
    </row>
    <row r="205" spans="1:19" ht="29.25" customHeight="1" x14ac:dyDescent="0.25">
      <c r="A205" s="2" t="s">
        <v>401</v>
      </c>
      <c r="B205" s="2" t="s">
        <v>402</v>
      </c>
      <c r="C205" s="6" t="s">
        <v>65</v>
      </c>
      <c r="D205" s="56" t="str">
        <f>IFERROR(VLOOKUP($A205,'Emissions - TEU-1B'!$A$6:$H$58,5,0), " ")</f>
        <v xml:space="preserve"> </v>
      </c>
      <c r="E205" s="56" t="str">
        <f>IFERROR(VLOOKUP($A205,'Emissions - TEU-1B'!$A$6:$H$58,8,0), " ")</f>
        <v xml:space="preserve"> </v>
      </c>
      <c r="F205" s="10">
        <v>3.4000000000000001E-6</v>
      </c>
      <c r="G205" s="175" t="str">
        <f>IFERROR(Summary!$Y$5*D205/F205," ")</f>
        <v xml:space="preserve"> </v>
      </c>
      <c r="H205" s="11">
        <v>4.2000000000000002E-4</v>
      </c>
      <c r="I205" s="175" t="str">
        <f>IFERROR(Summary!$Y$5*D205/H205," ")</f>
        <v xml:space="preserve"> </v>
      </c>
      <c r="J205" s="11">
        <v>2.9999999999999997E-4</v>
      </c>
      <c r="K205" s="175" t="str">
        <f>IFERROR(Summary!$AA$5*D205/J205," ")</f>
        <v xml:space="preserve"> </v>
      </c>
      <c r="L205" s="4">
        <v>8.5000000000000006E-2</v>
      </c>
      <c r="M205" s="175" t="str">
        <f>IFERROR(Summary!$AA$5*D205/L205," ")</f>
        <v xml:space="preserve"> </v>
      </c>
      <c r="N205" s="11">
        <v>1.3999999999999999E-4</v>
      </c>
      <c r="O205" s="175" t="str">
        <f>IFERROR(Summary!$AC$5*D205/N205," ")</f>
        <v xml:space="preserve"> </v>
      </c>
      <c r="P205" s="4">
        <v>8.5000000000000006E-2</v>
      </c>
      <c r="Q205" s="175" t="str">
        <f>IFERROR(Summary!$AC$5*D205/P205," ")</f>
        <v xml:space="preserve"> </v>
      </c>
      <c r="R205" s="22"/>
      <c r="S205" s="175" t="str">
        <f>IFERROR(Summary!$AE$5*E205/R205," ")</f>
        <v xml:space="preserve"> </v>
      </c>
    </row>
    <row r="206" spans="1:19" ht="28.5" customHeight="1" x14ac:dyDescent="0.25">
      <c r="A206" s="1"/>
      <c r="B206" s="2" t="s">
        <v>403</v>
      </c>
      <c r="C206" s="6" t="s">
        <v>404</v>
      </c>
      <c r="D206" s="56" t="str">
        <f>IFERROR(VLOOKUP($A206,'Emissions - TEU-1B'!$A$6:$H$58,5,0), " ")</f>
        <v xml:space="preserve"> </v>
      </c>
      <c r="E206" s="56" t="str">
        <f>IFERROR(VLOOKUP($A206,'Emissions - TEU-1B'!$A$6:$H$58,8,0), " ")</f>
        <v xml:space="preserve"> </v>
      </c>
      <c r="F206" s="10">
        <v>4.3000000000000002E-5</v>
      </c>
      <c r="G206" s="175" t="str">
        <f>IFERROR(Summary!$Y$5*D206/F206," ")</f>
        <v xml:space="preserve"> </v>
      </c>
      <c r="H206" s="18"/>
      <c r="I206" s="175" t="str">
        <f>IFERROR(Summary!$Y$5*D206/H206," ")</f>
        <v xml:space="preserve"> </v>
      </c>
      <c r="J206" s="3">
        <v>1.6000000000000001E-3</v>
      </c>
      <c r="K206" s="175" t="str">
        <f>IFERROR(Summary!$AA$5*D206/J206," ")</f>
        <v xml:space="preserve"> </v>
      </c>
      <c r="L206" s="18"/>
      <c r="M206" s="175" t="str">
        <f>IFERROR(Summary!$AA$5*D206/L206," ")</f>
        <v xml:space="preserve"> </v>
      </c>
      <c r="N206" s="3">
        <v>3.0000000000000001E-3</v>
      </c>
      <c r="O206" s="175" t="str">
        <f>IFERROR(Summary!$AC$5*D206/N206," ")</f>
        <v xml:space="preserve"> </v>
      </c>
      <c r="P206" s="18"/>
      <c r="Q206" s="175" t="str">
        <f>IFERROR(Summary!$AC$5*D206/P206," ")</f>
        <v xml:space="preserve"> </v>
      </c>
      <c r="R206" s="22"/>
      <c r="S206" s="175" t="str">
        <f>IFERROR(Summary!$AE$5*E206/R206," ")</f>
        <v xml:space="preserve"> </v>
      </c>
    </row>
    <row r="207" spans="1:19" ht="16.8" customHeight="1" x14ac:dyDescent="0.25">
      <c r="A207" s="2" t="s">
        <v>405</v>
      </c>
      <c r="B207" s="2" t="s">
        <v>406</v>
      </c>
      <c r="C207" s="6" t="s">
        <v>404</v>
      </c>
      <c r="D207" s="56" t="str">
        <f>IFERROR(VLOOKUP($A207,'Emissions - TEU-1B'!$A$6:$H$58,5,0), " ")</f>
        <v xml:space="preserve"> </v>
      </c>
      <c r="E207" s="56" t="str">
        <f>IFERROR(VLOOKUP($A207,'Emissions - TEU-1B'!$A$6:$H$58,8,0), " ")</f>
        <v xml:space="preserve"> </v>
      </c>
      <c r="F207" s="11">
        <v>1.1E-4</v>
      </c>
      <c r="G207" s="175" t="str">
        <f>IFERROR(Summary!$Y$5*D207/F207," ")</f>
        <v xml:space="preserve"> </v>
      </c>
      <c r="H207" s="18"/>
      <c r="I207" s="175" t="str">
        <f>IFERROR(Summary!$Y$5*D207/H207," ")</f>
        <v xml:space="preserve"> </v>
      </c>
      <c r="J207" s="3">
        <v>3.8999999999999998E-3</v>
      </c>
      <c r="K207" s="175" t="str">
        <f>IFERROR(Summary!$AA$5*D207/J207," ")</f>
        <v xml:space="preserve"> </v>
      </c>
      <c r="L207" s="18"/>
      <c r="M207" s="175" t="str">
        <f>IFERROR(Summary!$AA$5*D207/L207," ")</f>
        <v xml:space="preserve"> </v>
      </c>
      <c r="N207" s="3">
        <v>7.6E-3</v>
      </c>
      <c r="O207" s="175" t="str">
        <f>IFERROR(Summary!$AC$5*D207/N207," ")</f>
        <v xml:space="preserve"> </v>
      </c>
      <c r="P207" s="18"/>
      <c r="Q207" s="175" t="str">
        <f>IFERROR(Summary!$AC$5*D207/P207," ")</f>
        <v xml:space="preserve"> </v>
      </c>
      <c r="R207" s="22"/>
      <c r="S207" s="175" t="str">
        <f>IFERROR(Summary!$AE$5*E207/R207," ")</f>
        <v xml:space="preserve"> </v>
      </c>
    </row>
    <row r="208" spans="1:19" ht="16.95" customHeight="1" x14ac:dyDescent="0.25">
      <c r="A208" s="2" t="s">
        <v>407</v>
      </c>
      <c r="B208" s="2" t="s">
        <v>408</v>
      </c>
      <c r="C208" s="6" t="s">
        <v>404</v>
      </c>
      <c r="D208" s="56" t="str">
        <f>IFERROR(VLOOKUP($A208,'Emissions - TEU-1B'!$A$6:$H$58,5,0), " ")</f>
        <v xml:space="preserve"> </v>
      </c>
      <c r="E208" s="56" t="str">
        <f>IFERROR(VLOOKUP($A208,'Emissions - TEU-1B'!$A$6:$H$58,8,0), " ")</f>
        <v xml:space="preserve"> </v>
      </c>
      <c r="F208" s="11">
        <v>2.1000000000000001E-4</v>
      </c>
      <c r="G208" s="175" t="str">
        <f>IFERROR(Summary!$Y$5*D208/F208," ")</f>
        <v xml:space="preserve"> </v>
      </c>
      <c r="H208" s="18"/>
      <c r="I208" s="175" t="str">
        <f>IFERROR(Summary!$Y$5*D208/H208," ")</f>
        <v xml:space="preserve"> </v>
      </c>
      <c r="J208" s="3">
        <v>7.7999999999999996E-3</v>
      </c>
      <c r="K208" s="175" t="str">
        <f>IFERROR(Summary!$AA$5*D208/J208," ")</f>
        <v xml:space="preserve"> </v>
      </c>
      <c r="L208" s="18"/>
      <c r="M208" s="175" t="str">
        <f>IFERROR(Summary!$AA$5*D208/L208," ")</f>
        <v xml:space="preserve"> </v>
      </c>
      <c r="N208" s="4">
        <v>1.4999999999999999E-2</v>
      </c>
      <c r="O208" s="175" t="str">
        <f>IFERROR(Summary!$AC$5*D208/N208," ")</f>
        <v xml:space="preserve"> </v>
      </c>
      <c r="P208" s="18"/>
      <c r="Q208" s="175" t="str">
        <f>IFERROR(Summary!$AC$5*D208/P208," ")</f>
        <v xml:space="preserve"> </v>
      </c>
      <c r="R208" s="22"/>
      <c r="S208" s="175" t="str">
        <f>IFERROR(Summary!$AE$5*E208/R208," ")</f>
        <v xml:space="preserve"> </v>
      </c>
    </row>
    <row r="209" spans="1:19" ht="16.8" customHeight="1" x14ac:dyDescent="0.25">
      <c r="A209" s="2" t="s">
        <v>409</v>
      </c>
      <c r="B209" s="2" t="s">
        <v>410</v>
      </c>
      <c r="C209" s="6" t="s">
        <v>404</v>
      </c>
      <c r="D209" s="56" t="str">
        <f>IFERROR(VLOOKUP($A209,'Emissions - TEU-1B'!$A$6:$H$58,5,0), " ")</f>
        <v xml:space="preserve"> </v>
      </c>
      <c r="E209" s="56" t="str">
        <f>IFERROR(VLOOKUP($A209,'Emissions - TEU-1B'!$A$6:$H$58,8,0), " ")</f>
        <v xml:space="preserve"> </v>
      </c>
      <c r="F209" s="10">
        <v>4.3000000000000002E-5</v>
      </c>
      <c r="G209" s="175" t="str">
        <f>IFERROR(Summary!$Y$5*D209/F209," ")</f>
        <v xml:space="preserve"> </v>
      </c>
      <c r="H209" s="3">
        <v>2E-3</v>
      </c>
      <c r="I209" s="175" t="str">
        <f>IFERROR(Summary!$Y$5*D209/H209," ")</f>
        <v xml:space="preserve"> </v>
      </c>
      <c r="J209" s="3">
        <v>1.6000000000000001E-3</v>
      </c>
      <c r="K209" s="175" t="str">
        <f>IFERROR(Summary!$AA$5*D209/J209," ")</f>
        <v xml:space="preserve"> </v>
      </c>
      <c r="L209" s="3">
        <v>8.8000000000000005E-3</v>
      </c>
      <c r="M209" s="175" t="str">
        <f>IFERROR(Summary!$AA$5*D209/L209," ")</f>
        <v xml:space="preserve"> </v>
      </c>
      <c r="N209" s="3">
        <v>3.0000000000000001E-3</v>
      </c>
      <c r="O209" s="175" t="str">
        <f>IFERROR(Summary!$AC$5*D209/N209," ")</f>
        <v xml:space="preserve"> </v>
      </c>
      <c r="P209" s="3">
        <v>8.8000000000000005E-3</v>
      </c>
      <c r="Q209" s="175" t="str">
        <f>IFERROR(Summary!$AC$5*D209/P209," ")</f>
        <v xml:space="preserve"> </v>
      </c>
      <c r="R209" s="27">
        <v>2E-3</v>
      </c>
      <c r="S209" s="175" t="str">
        <f>IFERROR(Summary!$AE$5*E209/R209," ")</f>
        <v xml:space="preserve"> </v>
      </c>
    </row>
    <row r="210" spans="1:19" ht="16.95" customHeight="1" x14ac:dyDescent="0.25">
      <c r="A210" s="2" t="s">
        <v>411</v>
      </c>
      <c r="B210" s="2" t="s">
        <v>412</v>
      </c>
      <c r="C210" s="6" t="s">
        <v>404</v>
      </c>
      <c r="D210" s="56" t="str">
        <f>IFERROR(VLOOKUP($A210,'Emissions - TEU-1B'!$A$6:$H$58,5,0), " ")</f>
        <v xml:space="preserve"> </v>
      </c>
      <c r="E210" s="56" t="str">
        <f>IFERROR(VLOOKUP($A210,'Emissions - TEU-1B'!$A$6:$H$58,8,0), " ")</f>
        <v xml:space="preserve"> </v>
      </c>
      <c r="F210" s="10">
        <v>5.3000000000000001E-5</v>
      </c>
      <c r="G210" s="175" t="str">
        <f>IFERROR(Summary!$Y$5*D210/F210," ")</f>
        <v xml:space="preserve"> </v>
      </c>
      <c r="H210" s="18"/>
      <c r="I210" s="175" t="str">
        <f>IFERROR(Summary!$Y$5*D210/H210," ")</f>
        <v xml:space="preserve"> </v>
      </c>
      <c r="J210" s="3">
        <v>2E-3</v>
      </c>
      <c r="K210" s="175" t="str">
        <f>IFERROR(Summary!$AA$5*D210/J210," ")</f>
        <v xml:space="preserve"> </v>
      </c>
      <c r="L210" s="18"/>
      <c r="M210" s="175" t="str">
        <f>IFERROR(Summary!$AA$5*D210/L210," ")</f>
        <v xml:space="preserve"> </v>
      </c>
      <c r="N210" s="3">
        <v>3.8E-3</v>
      </c>
      <c r="O210" s="175" t="str">
        <f>IFERROR(Summary!$AC$5*D210/N210," ")</f>
        <v xml:space="preserve"> </v>
      </c>
      <c r="P210" s="18"/>
      <c r="Q210" s="175" t="str">
        <f>IFERROR(Summary!$AC$5*D210/P210," ")</f>
        <v xml:space="preserve"> </v>
      </c>
      <c r="R210" s="22"/>
      <c r="S210" s="175" t="str">
        <f>IFERROR(Summary!$AE$5*E210/R210," ")</f>
        <v xml:space="preserve"> </v>
      </c>
    </row>
    <row r="211" spans="1:19" ht="19.5" customHeight="1" x14ac:dyDescent="0.25">
      <c r="A211" s="2" t="s">
        <v>413</v>
      </c>
      <c r="B211" s="2" t="s">
        <v>414</v>
      </c>
      <c r="C211" s="6" t="s">
        <v>404</v>
      </c>
      <c r="D211" s="56" t="str">
        <f>IFERROR(VLOOKUP($A211,'Emissions - TEU-1B'!$A$6:$H$58,5,0), " ")</f>
        <v xml:space="preserve"> </v>
      </c>
      <c r="E211" s="56" t="str">
        <f>IFERROR(VLOOKUP($A211,'Emissions - TEU-1B'!$A$6:$H$58,8,0), " ")</f>
        <v xml:space="preserve"> </v>
      </c>
      <c r="F211" s="10">
        <v>2.0999999999999998E-6</v>
      </c>
      <c r="G211" s="175" t="str">
        <f>IFERROR(Summary!$Y$5*D211/F211," ")</f>
        <v xml:space="preserve"> </v>
      </c>
      <c r="H211" s="18"/>
      <c r="I211" s="175" t="str">
        <f>IFERROR(Summary!$Y$5*D211/H211," ")</f>
        <v xml:space="preserve"> </v>
      </c>
      <c r="J211" s="10">
        <v>7.7999999999999999E-5</v>
      </c>
      <c r="K211" s="175" t="str">
        <f>IFERROR(Summary!$AA$5*D211/J211," ")</f>
        <v xml:space="preserve"> </v>
      </c>
      <c r="L211" s="18"/>
      <c r="M211" s="175" t="str">
        <f>IFERROR(Summary!$AA$5*D211/L211," ")</f>
        <v xml:space="preserve"> </v>
      </c>
      <c r="N211" s="11">
        <v>1.4999999999999999E-4</v>
      </c>
      <c r="O211" s="175" t="str">
        <f>IFERROR(Summary!$AC$5*D211/N211," ")</f>
        <v xml:space="preserve"> </v>
      </c>
      <c r="P211" s="18"/>
      <c r="Q211" s="175" t="str">
        <f>IFERROR(Summary!$AC$5*D211/P211," ")</f>
        <v xml:space="preserve"> </v>
      </c>
      <c r="R211" s="22"/>
      <c r="S211" s="175" t="str">
        <f>IFERROR(Summary!$AE$5*E211/R211," ")</f>
        <v xml:space="preserve"> </v>
      </c>
    </row>
    <row r="212" spans="1:19" ht="16.95" customHeight="1" x14ac:dyDescent="0.25">
      <c r="A212" s="2" t="s">
        <v>415</v>
      </c>
      <c r="B212" s="2" t="s">
        <v>416</v>
      </c>
      <c r="C212" s="6" t="s">
        <v>404</v>
      </c>
      <c r="D212" s="56" t="str">
        <f>IFERROR(VLOOKUP($A212,'Emissions - TEU-1B'!$A$6:$H$58,5,0), " ")</f>
        <v xml:space="preserve"> </v>
      </c>
      <c r="E212" s="56" t="str">
        <f>IFERROR(VLOOKUP($A212,'Emissions - TEU-1B'!$A$6:$H$58,8,0), " ")</f>
        <v xml:space="preserve"> </v>
      </c>
      <c r="F212" s="3">
        <v>4.7000000000000002E-3</v>
      </c>
      <c r="G212" s="175" t="str">
        <f>IFERROR(Summary!$Y$5*D212/F212," ")</f>
        <v xml:space="preserve"> </v>
      </c>
      <c r="H212" s="18"/>
      <c r="I212" s="175" t="str">
        <f>IFERROR(Summary!$Y$5*D212/H212," ")</f>
        <v xml:space="preserve"> </v>
      </c>
      <c r="J212" s="9">
        <v>0.17</v>
      </c>
      <c r="K212" s="175" t="str">
        <f>IFERROR(Summary!$AA$5*D212/J212," ")</f>
        <v xml:space="preserve"> </v>
      </c>
      <c r="L212" s="18"/>
      <c r="M212" s="175" t="str">
        <f>IFERROR(Summary!$AA$5*D212/L212," ")</f>
        <v xml:space="preserve"> </v>
      </c>
      <c r="N212" s="9">
        <v>0.34</v>
      </c>
      <c r="O212" s="175" t="str">
        <f>IFERROR(Summary!$AC$5*D212/N212," ")</f>
        <v xml:space="preserve"> </v>
      </c>
      <c r="P212" s="18"/>
      <c r="Q212" s="175" t="str">
        <f>IFERROR(Summary!$AC$5*D212/P212," ")</f>
        <v xml:space="preserve"> </v>
      </c>
      <c r="R212" s="22"/>
      <c r="S212" s="175" t="str">
        <f>IFERROR(Summary!$AE$5*E212/R212," ")</f>
        <v xml:space="preserve"> </v>
      </c>
    </row>
    <row r="213" spans="1:19" ht="16.8" customHeight="1" x14ac:dyDescent="0.25">
      <c r="A213" s="2" t="s">
        <v>417</v>
      </c>
      <c r="B213" s="2" t="s">
        <v>418</v>
      </c>
      <c r="C213" s="6" t="s">
        <v>404</v>
      </c>
      <c r="D213" s="56" t="str">
        <f>IFERROR(VLOOKUP($A213,'Emissions - TEU-1B'!$A$6:$H$58,5,0), " ")</f>
        <v xml:space="preserve"> </v>
      </c>
      <c r="E213" s="56" t="str">
        <f>IFERROR(VLOOKUP($A213,'Emissions - TEU-1B'!$A$6:$H$58,8,0), " ")</f>
        <v xml:space="preserve"> </v>
      </c>
      <c r="F213" s="11">
        <v>1.3999999999999999E-4</v>
      </c>
      <c r="G213" s="175" t="str">
        <f>IFERROR(Summary!$Y$5*D213/F213," ")</f>
        <v xml:space="preserve"> </v>
      </c>
      <c r="H213" s="18"/>
      <c r="I213" s="175" t="str">
        <f>IFERROR(Summary!$Y$5*D213/H213," ")</f>
        <v xml:space="preserve"> </v>
      </c>
      <c r="J213" s="3">
        <v>5.1999999999999998E-3</v>
      </c>
      <c r="K213" s="175" t="str">
        <f>IFERROR(Summary!$AA$5*D213/J213," ")</f>
        <v xml:space="preserve"> </v>
      </c>
      <c r="L213" s="18"/>
      <c r="M213" s="175" t="str">
        <f>IFERROR(Summary!$AA$5*D213/L213," ")</f>
        <v xml:space="preserve"> </v>
      </c>
      <c r="N213" s="4">
        <v>0.01</v>
      </c>
      <c r="O213" s="175" t="str">
        <f>IFERROR(Summary!$AC$5*D213/N213," ")</f>
        <v xml:space="preserve"> </v>
      </c>
      <c r="P213" s="18"/>
      <c r="Q213" s="175" t="str">
        <f>IFERROR(Summary!$AC$5*D213/P213," ")</f>
        <v xml:space="preserve"> </v>
      </c>
      <c r="R213" s="22"/>
      <c r="S213" s="175" t="str">
        <f>IFERROR(Summary!$AE$5*E213/R213," ")</f>
        <v xml:space="preserve"> </v>
      </c>
    </row>
    <row r="214" spans="1:19" ht="16.95" customHeight="1" x14ac:dyDescent="0.25">
      <c r="A214" s="2" t="s">
        <v>419</v>
      </c>
      <c r="B214" s="2" t="s">
        <v>420</v>
      </c>
      <c r="C214" s="6" t="s">
        <v>404</v>
      </c>
      <c r="D214" s="56" t="str">
        <f>IFERROR(VLOOKUP($A214,'Emissions - TEU-1B'!$A$6:$H$58,5,0), " ")</f>
        <v xml:space="preserve"> </v>
      </c>
      <c r="E214" s="56" t="str">
        <f>IFERROR(VLOOKUP($A214,'Emissions - TEU-1B'!$A$6:$H$58,8,0), " ")</f>
        <v xml:space="preserve"> </v>
      </c>
      <c r="F214" s="3">
        <v>1.4E-3</v>
      </c>
      <c r="G214" s="175" t="str">
        <f>IFERROR(Summary!$Y$5*D214/F214," ")</f>
        <v xml:space="preserve"> </v>
      </c>
      <c r="H214" s="18"/>
      <c r="I214" s="175" t="str">
        <f>IFERROR(Summary!$Y$5*D214/H214," ")</f>
        <v xml:space="preserve"> </v>
      </c>
      <c r="J214" s="4">
        <v>5.1999999999999998E-2</v>
      </c>
      <c r="K214" s="175" t="str">
        <f>IFERROR(Summary!$AA$5*D214/J214," ")</f>
        <v xml:space="preserve"> </v>
      </c>
      <c r="L214" s="18"/>
      <c r="M214" s="175" t="str">
        <f>IFERROR(Summary!$AA$5*D214/L214," ")</f>
        <v xml:space="preserve"> </v>
      </c>
      <c r="N214" s="9">
        <v>0.1</v>
      </c>
      <c r="O214" s="175" t="str">
        <f>IFERROR(Summary!$AC$5*D214/N214," ")</f>
        <v xml:space="preserve"> </v>
      </c>
      <c r="P214" s="18"/>
      <c r="Q214" s="175" t="str">
        <f>IFERROR(Summary!$AC$5*D214/P214," ")</f>
        <v xml:space="preserve"> </v>
      </c>
      <c r="R214" s="22"/>
      <c r="S214" s="175" t="str">
        <f>IFERROR(Summary!$AE$5*E214/R214," ")</f>
        <v xml:space="preserve"> </v>
      </c>
    </row>
    <row r="215" spans="1:19" ht="16.8" customHeight="1" x14ac:dyDescent="0.25">
      <c r="A215" s="2" t="s">
        <v>421</v>
      </c>
      <c r="B215" s="2" t="s">
        <v>422</v>
      </c>
      <c r="C215" s="6" t="s">
        <v>404</v>
      </c>
      <c r="D215" s="56" t="str">
        <f>IFERROR(VLOOKUP($A215,'Emissions - TEU-1B'!$A$6:$H$58,5,0), " ")</f>
        <v xml:space="preserve"> </v>
      </c>
      <c r="E215" s="56" t="str">
        <f>IFERROR(VLOOKUP($A215,'Emissions - TEU-1B'!$A$6:$H$58,8,0), " ")</f>
        <v xml:space="preserve"> </v>
      </c>
      <c r="F215" s="11">
        <v>4.2999999999999999E-4</v>
      </c>
      <c r="G215" s="175" t="str">
        <f>IFERROR(Summary!$Y$5*D215/F215," ")</f>
        <v xml:space="preserve"> </v>
      </c>
      <c r="H215" s="18"/>
      <c r="I215" s="175" t="str">
        <f>IFERROR(Summary!$Y$5*D215/H215," ")</f>
        <v xml:space="preserve"> </v>
      </c>
      <c r="J215" s="4">
        <v>1.6E-2</v>
      </c>
      <c r="K215" s="175" t="str">
        <f>IFERROR(Summary!$AA$5*D215/J215," ")</f>
        <v xml:space="preserve"> </v>
      </c>
      <c r="L215" s="18"/>
      <c r="M215" s="175" t="str">
        <f>IFERROR(Summary!$AA$5*D215/L215," ")</f>
        <v xml:space="preserve"> </v>
      </c>
      <c r="N215" s="4">
        <v>0.03</v>
      </c>
      <c r="O215" s="175" t="str">
        <f>IFERROR(Summary!$AC$5*D215/N215," ")</f>
        <v xml:space="preserve"> </v>
      </c>
      <c r="P215" s="18"/>
      <c r="Q215" s="175" t="str">
        <f>IFERROR(Summary!$AC$5*D215/P215," ")</f>
        <v xml:space="preserve"> </v>
      </c>
      <c r="R215" s="22"/>
      <c r="S215" s="175" t="str">
        <f>IFERROR(Summary!$AE$5*E215/R215," ")</f>
        <v xml:space="preserve"> </v>
      </c>
    </row>
    <row r="216" spans="1:19" ht="16.95" customHeight="1" x14ac:dyDescent="0.25">
      <c r="A216" s="2" t="s">
        <v>423</v>
      </c>
      <c r="B216" s="2" t="s">
        <v>424</v>
      </c>
      <c r="C216" s="6" t="s">
        <v>404</v>
      </c>
      <c r="D216" s="56" t="str">
        <f>IFERROR(VLOOKUP($A216,'Emissions - TEU-1B'!$A$6:$H$58,5,0), " ")</f>
        <v xml:space="preserve"> </v>
      </c>
      <c r="E216" s="56" t="str">
        <f>IFERROR(VLOOKUP($A216,'Emissions - TEU-1B'!$A$6:$H$58,8,0), " ")</f>
        <v xml:space="preserve"> </v>
      </c>
      <c r="F216" s="11">
        <v>1.1E-4</v>
      </c>
      <c r="G216" s="175" t="str">
        <f>IFERROR(Summary!$Y$5*D216/F216," ")</f>
        <v xml:space="preserve"> </v>
      </c>
      <c r="H216" s="18"/>
      <c r="I216" s="175" t="str">
        <f>IFERROR(Summary!$Y$5*D216/H216," ")</f>
        <v xml:space="preserve"> </v>
      </c>
      <c r="J216" s="3">
        <v>3.8999999999999998E-3</v>
      </c>
      <c r="K216" s="175" t="str">
        <f>IFERROR(Summary!$AA$5*D216/J216," ")</f>
        <v xml:space="preserve"> </v>
      </c>
      <c r="L216" s="18"/>
      <c r="M216" s="175" t="str">
        <f>IFERROR(Summary!$AA$5*D216/L216," ")</f>
        <v xml:space="preserve"> </v>
      </c>
      <c r="N216" s="3">
        <v>7.6E-3</v>
      </c>
      <c r="O216" s="175" t="str">
        <f>IFERROR(Summary!$AC$5*D216/N216," ")</f>
        <v xml:space="preserve"> </v>
      </c>
      <c r="P216" s="18"/>
      <c r="Q216" s="175" t="str">
        <f>IFERROR(Summary!$AC$5*D216/P216," ")</f>
        <v xml:space="preserve"> </v>
      </c>
      <c r="R216" s="22"/>
      <c r="S216" s="175" t="str">
        <f>IFERROR(Summary!$AE$5*E216/R216," ")</f>
        <v xml:space="preserve"> </v>
      </c>
    </row>
    <row r="217" spans="1:19" ht="16.8" customHeight="1" x14ac:dyDescent="0.25">
      <c r="A217" s="2" t="s">
        <v>425</v>
      </c>
      <c r="B217" s="2" t="s">
        <v>426</v>
      </c>
      <c r="C217" s="6" t="s">
        <v>404</v>
      </c>
      <c r="D217" s="56" t="str">
        <f>IFERROR(VLOOKUP($A217,'Emissions - TEU-1B'!$A$6:$H$58,5,0), " ")</f>
        <v xml:space="preserve"> </v>
      </c>
      <c r="E217" s="56" t="str">
        <f>IFERROR(VLOOKUP($A217,'Emissions - TEU-1B'!$A$6:$H$58,8,0), " ")</f>
        <v xml:space="preserve"> </v>
      </c>
      <c r="F217" s="10">
        <v>4.3000000000000003E-6</v>
      </c>
      <c r="G217" s="175" t="str">
        <f>IFERROR(Summary!$Y$5*D217/F217," ")</f>
        <v xml:space="preserve"> </v>
      </c>
      <c r="H217" s="18"/>
      <c r="I217" s="175" t="str">
        <f>IFERROR(Summary!$Y$5*D217/H217," ")</f>
        <v xml:space="preserve"> </v>
      </c>
      <c r="J217" s="11">
        <v>1.6000000000000001E-4</v>
      </c>
      <c r="K217" s="175" t="str">
        <f>IFERROR(Summary!$AA$5*D217/J217," ")</f>
        <v xml:space="preserve"> </v>
      </c>
      <c r="L217" s="18"/>
      <c r="M217" s="175" t="str">
        <f>IFERROR(Summary!$AA$5*D217/L217," ")</f>
        <v xml:space="preserve"> </v>
      </c>
      <c r="N217" s="11">
        <v>2.9999999999999997E-4</v>
      </c>
      <c r="O217" s="175" t="str">
        <f>IFERROR(Summary!$AC$5*D217/N217," ")</f>
        <v xml:space="preserve"> </v>
      </c>
      <c r="P217" s="18"/>
      <c r="Q217" s="175" t="str">
        <f>IFERROR(Summary!$AC$5*D217/P217," ")</f>
        <v xml:space="preserve"> </v>
      </c>
      <c r="R217" s="22"/>
      <c r="S217" s="175" t="str">
        <f>IFERROR(Summary!$AE$5*E217/R217," ")</f>
        <v xml:space="preserve"> </v>
      </c>
    </row>
    <row r="218" spans="1:19" ht="16.8" customHeight="1" x14ac:dyDescent="0.25">
      <c r="A218" s="2" t="s">
        <v>427</v>
      </c>
      <c r="B218" s="2" t="s">
        <v>428</v>
      </c>
      <c r="C218" s="6" t="s">
        <v>404</v>
      </c>
      <c r="D218" s="56" t="str">
        <f>IFERROR(VLOOKUP($A218,'Emissions - TEU-1B'!$A$6:$H$58,5,0), " ")</f>
        <v xml:space="preserve"> </v>
      </c>
      <c r="E218" s="56" t="str">
        <f>IFERROR(VLOOKUP($A218,'Emissions - TEU-1B'!$A$6:$H$58,8,0), " ")</f>
        <v xml:space="preserve"> </v>
      </c>
      <c r="F218" s="11">
        <v>1.1E-4</v>
      </c>
      <c r="G218" s="175" t="str">
        <f>IFERROR(Summary!$Y$5*D218/F218," ")</f>
        <v xml:space="preserve"> </v>
      </c>
      <c r="H218" s="18"/>
      <c r="I218" s="175" t="str">
        <f>IFERROR(Summary!$Y$5*D218/H218," ")</f>
        <v xml:space="preserve"> </v>
      </c>
      <c r="J218" s="3">
        <v>3.8999999999999998E-3</v>
      </c>
      <c r="K218" s="175" t="str">
        <f>IFERROR(Summary!$AA$5*D218/J218," ")</f>
        <v xml:space="preserve"> </v>
      </c>
      <c r="L218" s="18"/>
      <c r="M218" s="175" t="str">
        <f>IFERROR(Summary!$AA$5*D218/L218," ")</f>
        <v xml:space="preserve"> </v>
      </c>
      <c r="N218" s="3">
        <v>7.6E-3</v>
      </c>
      <c r="O218" s="175" t="str">
        <f>IFERROR(Summary!$AC$5*D218/N218," ")</f>
        <v xml:space="preserve"> </v>
      </c>
      <c r="P218" s="18"/>
      <c r="Q218" s="175" t="str">
        <f>IFERROR(Summary!$AC$5*D218/P218," ")</f>
        <v xml:space="preserve"> </v>
      </c>
      <c r="R218" s="22"/>
      <c r="S218" s="175" t="str">
        <f>IFERROR(Summary!$AE$5*E218/R218," ")</f>
        <v xml:space="preserve"> </v>
      </c>
    </row>
    <row r="219" spans="1:19" ht="16.95" customHeight="1" x14ac:dyDescent="0.25">
      <c r="A219" s="2" t="s">
        <v>429</v>
      </c>
      <c r="B219" s="2" t="s">
        <v>430</v>
      </c>
      <c r="C219" s="6" t="s">
        <v>404</v>
      </c>
      <c r="D219" s="56" t="str">
        <f>IFERROR(VLOOKUP($A219,'Emissions - TEU-1B'!$A$6:$H$58,5,0), " ")</f>
        <v xml:space="preserve"> </v>
      </c>
      <c r="E219" s="56" t="str">
        <f>IFERROR(VLOOKUP($A219,'Emissions - TEU-1B'!$A$6:$H$58,8,0), " ")</f>
        <v xml:space="preserve"> </v>
      </c>
      <c r="F219" s="10">
        <v>4.6999999999999997E-5</v>
      </c>
      <c r="G219" s="175" t="str">
        <f>IFERROR(Summary!$Y$5*D219/F219," ")</f>
        <v xml:space="preserve"> </v>
      </c>
      <c r="H219" s="18"/>
      <c r="I219" s="175" t="str">
        <f>IFERROR(Summary!$Y$5*D219/H219," ")</f>
        <v xml:space="preserve"> </v>
      </c>
      <c r="J219" s="3">
        <v>1.6999999999999999E-3</v>
      </c>
      <c r="K219" s="175" t="str">
        <f>IFERROR(Summary!$AA$5*D219/J219," ")</f>
        <v xml:space="preserve"> </v>
      </c>
      <c r="L219" s="18"/>
      <c r="M219" s="175" t="str">
        <f>IFERROR(Summary!$AA$5*D219/L219," ")</f>
        <v xml:space="preserve"> </v>
      </c>
      <c r="N219" s="3">
        <v>3.3999999999999998E-3</v>
      </c>
      <c r="O219" s="175" t="str">
        <f>IFERROR(Summary!$AC$5*D219/N219," ")</f>
        <v xml:space="preserve"> </v>
      </c>
      <c r="P219" s="18"/>
      <c r="Q219" s="175" t="str">
        <f>IFERROR(Summary!$AC$5*D219/P219," ")</f>
        <v xml:space="preserve"> </v>
      </c>
      <c r="R219" s="22"/>
      <c r="S219" s="175" t="str">
        <f>IFERROR(Summary!$AE$5*E219/R219," ")</f>
        <v xml:space="preserve"> </v>
      </c>
    </row>
    <row r="220" spans="1:19" ht="16.8" customHeight="1" x14ac:dyDescent="0.25">
      <c r="A220" s="2" t="s">
        <v>431</v>
      </c>
      <c r="B220" s="2" t="s">
        <v>432</v>
      </c>
      <c r="C220" s="6" t="s">
        <v>404</v>
      </c>
      <c r="D220" s="56" t="str">
        <f>IFERROR(VLOOKUP($A220,'Emissions - TEU-1B'!$A$6:$H$58,5,0), " ")</f>
        <v xml:space="preserve"> </v>
      </c>
      <c r="E220" s="56" t="str">
        <f>IFERROR(VLOOKUP($A220,'Emissions - TEU-1B'!$A$6:$H$58,8,0), " ")</f>
        <v xml:space="preserve"> </v>
      </c>
      <c r="F220" s="10">
        <v>7.1000000000000005E-5</v>
      </c>
      <c r="G220" s="175" t="str">
        <f>IFERROR(Summary!$Y$5*D220/F220," ")</f>
        <v xml:space="preserve"> </v>
      </c>
      <c r="H220" s="18"/>
      <c r="I220" s="175" t="str">
        <f>IFERROR(Summary!$Y$5*D220/H220," ")</f>
        <v xml:space="preserve"> </v>
      </c>
      <c r="J220" s="3">
        <v>2.5999999999999999E-3</v>
      </c>
      <c r="K220" s="175" t="str">
        <f>IFERROR(Summary!$AA$5*D220/J220," ")</f>
        <v xml:space="preserve"> </v>
      </c>
      <c r="L220" s="18"/>
      <c r="M220" s="175" t="str">
        <f>IFERROR(Summary!$AA$5*D220/L220," ")</f>
        <v xml:space="preserve"> </v>
      </c>
      <c r="N220" s="3">
        <v>5.1000000000000004E-3</v>
      </c>
      <c r="O220" s="175" t="str">
        <f>IFERROR(Summary!$AC$5*D220/N220," ")</f>
        <v xml:space="preserve"> </v>
      </c>
      <c r="P220" s="18"/>
      <c r="Q220" s="175" t="str">
        <f>IFERROR(Summary!$AC$5*D220/P220," ")</f>
        <v xml:space="preserve"> </v>
      </c>
      <c r="R220" s="22"/>
      <c r="S220" s="175" t="str">
        <f>IFERROR(Summary!$AE$5*E220/R220," ")</f>
        <v xml:space="preserve"> </v>
      </c>
    </row>
    <row r="221" spans="1:19" ht="19.8" customHeight="1" x14ac:dyDescent="0.25">
      <c r="A221" s="2" t="s">
        <v>433</v>
      </c>
      <c r="B221" s="2" t="s">
        <v>434</v>
      </c>
      <c r="C221" s="6" t="s">
        <v>404</v>
      </c>
      <c r="D221" s="56" t="str">
        <f>IFERROR(VLOOKUP($A221,'Emissions - TEU-1B'!$A$6:$H$58,5,0), " ")</f>
        <v xml:space="preserve"> </v>
      </c>
      <c r="E221" s="56" t="str">
        <f>IFERROR(VLOOKUP($A221,'Emissions - TEU-1B'!$A$6:$H$58,8,0), " ")</f>
        <v xml:space="preserve"> </v>
      </c>
      <c r="F221" s="10">
        <v>1.3999999999999999E-6</v>
      </c>
      <c r="G221" s="175" t="str">
        <f>IFERROR(Summary!$Y$5*D221/F221," ")</f>
        <v xml:space="preserve"> </v>
      </c>
      <c r="H221" s="18"/>
      <c r="I221" s="175" t="str">
        <f>IFERROR(Summary!$Y$5*D221/H221," ")</f>
        <v xml:space="preserve"> </v>
      </c>
      <c r="J221" s="10">
        <v>5.1999999999999997E-5</v>
      </c>
      <c r="K221" s="175" t="str">
        <f>IFERROR(Summary!$AA$5*D221/J221," ")</f>
        <v xml:space="preserve"> </v>
      </c>
      <c r="L221" s="18"/>
      <c r="M221" s="175" t="str">
        <f>IFERROR(Summary!$AA$5*D221/L221," ")</f>
        <v xml:space="preserve"> </v>
      </c>
      <c r="N221" s="11">
        <v>1E-4</v>
      </c>
      <c r="O221" s="175" t="str">
        <f>IFERROR(Summary!$AC$5*D221/N221," ")</f>
        <v xml:space="preserve"> </v>
      </c>
      <c r="P221" s="18"/>
      <c r="Q221" s="175" t="str">
        <f>IFERROR(Summary!$AC$5*D221/P221," ")</f>
        <v xml:space="preserve"> </v>
      </c>
      <c r="R221" s="22"/>
      <c r="S221" s="175" t="str">
        <f>IFERROR(Summary!$AE$5*E221/R221," ")</f>
        <v xml:space="preserve"> </v>
      </c>
    </row>
    <row r="222" spans="1:19" ht="16.8" customHeight="1" x14ac:dyDescent="0.25">
      <c r="A222" s="2" t="s">
        <v>435</v>
      </c>
      <c r="B222" s="2" t="s">
        <v>436</v>
      </c>
      <c r="C222" s="6" t="s">
        <v>404</v>
      </c>
      <c r="D222" s="56" t="str">
        <f>IFERROR(VLOOKUP($A222,'Emissions - TEU-1B'!$A$6:$H$58,5,0), " ")</f>
        <v xml:space="preserve"> </v>
      </c>
      <c r="E222" s="56" t="str">
        <f>IFERROR(VLOOKUP($A222,'Emissions - TEU-1B'!$A$6:$H$58,8,0), " ")</f>
        <v xml:space="preserve"> </v>
      </c>
      <c r="F222" s="11">
        <v>5.2999999999999998E-4</v>
      </c>
      <c r="G222" s="175" t="str">
        <f>IFERROR(Summary!$Y$5*D222/F222," ")</f>
        <v xml:space="preserve"> </v>
      </c>
      <c r="H222" s="18"/>
      <c r="I222" s="175" t="str">
        <f>IFERROR(Summary!$Y$5*D222/H222," ")</f>
        <v xml:space="preserve"> </v>
      </c>
      <c r="J222" s="4">
        <v>0.02</v>
      </c>
      <c r="K222" s="175" t="str">
        <f>IFERROR(Summary!$AA$5*D222/J222," ")</f>
        <v xml:space="preserve"> </v>
      </c>
      <c r="L222" s="18"/>
      <c r="M222" s="175" t="str">
        <f>IFERROR(Summary!$AA$5*D222/L222," ")</f>
        <v xml:space="preserve"> </v>
      </c>
      <c r="N222" s="4">
        <v>3.7999999999999999E-2</v>
      </c>
      <c r="O222" s="175" t="str">
        <f>IFERROR(Summary!$AC$5*D222/N222," ")</f>
        <v xml:space="preserve"> </v>
      </c>
      <c r="P222" s="18"/>
      <c r="Q222" s="175" t="str">
        <f>IFERROR(Summary!$AC$5*D222/P222," ")</f>
        <v xml:space="preserve"> </v>
      </c>
      <c r="R222" s="22"/>
      <c r="S222" s="175" t="str">
        <f>IFERROR(Summary!$AE$5*E222/R222," ")</f>
        <v xml:space="preserve"> </v>
      </c>
    </row>
    <row r="223" spans="1:19" ht="16.95" customHeight="1" x14ac:dyDescent="0.25">
      <c r="A223" s="2" t="s">
        <v>437</v>
      </c>
      <c r="B223" s="2" t="s">
        <v>438</v>
      </c>
      <c r="C223" s="6" t="s">
        <v>404</v>
      </c>
      <c r="D223" s="56" t="str">
        <f>IFERROR(VLOOKUP($A223,'Emissions - TEU-1B'!$A$6:$H$58,5,0), " ")</f>
        <v xml:space="preserve"> </v>
      </c>
      <c r="E223" s="56" t="str">
        <f>IFERROR(VLOOKUP($A223,'Emissions - TEU-1B'!$A$6:$H$58,8,0), " ")</f>
        <v xml:space="preserve"> </v>
      </c>
      <c r="F223" s="11">
        <v>6.0999999999999997E-4</v>
      </c>
      <c r="G223" s="175" t="str">
        <f>IFERROR(Summary!$Y$5*D223/F223," ")</f>
        <v xml:space="preserve"> </v>
      </c>
      <c r="H223" s="18"/>
      <c r="I223" s="175" t="str">
        <f>IFERROR(Summary!$Y$5*D223/H223," ")</f>
        <v xml:space="preserve"> </v>
      </c>
      <c r="J223" s="4">
        <v>2.1999999999999999E-2</v>
      </c>
      <c r="K223" s="175" t="str">
        <f>IFERROR(Summary!$AA$5*D223/J223," ")</f>
        <v xml:space="preserve"> </v>
      </c>
      <c r="L223" s="18"/>
      <c r="M223" s="175" t="str">
        <f>IFERROR(Summary!$AA$5*D223/L223," ")</f>
        <v xml:space="preserve"> </v>
      </c>
      <c r="N223" s="4">
        <v>4.2999999999999997E-2</v>
      </c>
      <c r="O223" s="175" t="str">
        <f>IFERROR(Summary!$AC$5*D223/N223," ")</f>
        <v xml:space="preserve"> </v>
      </c>
      <c r="P223" s="18"/>
      <c r="Q223" s="175" t="str">
        <f>IFERROR(Summary!$AC$5*D223/P223," ")</f>
        <v xml:space="preserve"> </v>
      </c>
      <c r="R223" s="22"/>
      <c r="S223" s="175" t="str">
        <f>IFERROR(Summary!$AE$5*E223/R223," ")</f>
        <v xml:space="preserve"> </v>
      </c>
    </row>
    <row r="224" spans="1:19" ht="19.8" customHeight="1" x14ac:dyDescent="0.25">
      <c r="A224" s="2" t="s">
        <v>439</v>
      </c>
      <c r="B224" s="2" t="s">
        <v>440</v>
      </c>
      <c r="C224" s="6" t="s">
        <v>404</v>
      </c>
      <c r="D224" s="56" t="str">
        <f>IFERROR(VLOOKUP($A224,'Emissions - TEU-1B'!$A$6:$H$58,5,0), " ")</f>
        <v xml:space="preserve"> </v>
      </c>
      <c r="E224" s="56" t="str">
        <f>IFERROR(VLOOKUP($A224,'Emissions - TEU-1B'!$A$6:$H$58,8,0), " ")</f>
        <v xml:space="preserve"> </v>
      </c>
      <c r="F224" s="10">
        <v>4.3000000000000002E-5</v>
      </c>
      <c r="G224" s="175" t="str">
        <f>IFERROR(Summary!$Y$5*D224/F224," ")</f>
        <v xml:space="preserve"> </v>
      </c>
      <c r="H224" s="18"/>
      <c r="I224" s="175" t="str">
        <f>IFERROR(Summary!$Y$5*D224/H224," ")</f>
        <v xml:space="preserve"> </v>
      </c>
      <c r="J224" s="3">
        <v>1.6000000000000001E-3</v>
      </c>
      <c r="K224" s="175" t="str">
        <f>IFERROR(Summary!$AA$5*D224/J224," ")</f>
        <v xml:space="preserve"> </v>
      </c>
      <c r="L224" s="18"/>
      <c r="M224" s="175" t="str">
        <f>IFERROR(Summary!$AA$5*D224/L224," ")</f>
        <v xml:space="preserve"> </v>
      </c>
      <c r="N224" s="3">
        <v>3.0000000000000001E-3</v>
      </c>
      <c r="O224" s="175" t="str">
        <f>IFERROR(Summary!$AC$5*D224/N224," ")</f>
        <v xml:space="preserve"> </v>
      </c>
      <c r="P224" s="18"/>
      <c r="Q224" s="175" t="str">
        <f>IFERROR(Summary!$AC$5*D224/P224," ")</f>
        <v xml:space="preserve"> </v>
      </c>
      <c r="R224" s="22"/>
      <c r="S224" s="175" t="str">
        <f>IFERROR(Summary!$AE$5*E224/R224," ")</f>
        <v xml:space="preserve"> </v>
      </c>
    </row>
    <row r="225" spans="1:19" ht="16.8" customHeight="1" x14ac:dyDescent="0.25">
      <c r="A225" s="17">
        <v>2043937</v>
      </c>
      <c r="B225" s="2" t="s">
        <v>441</v>
      </c>
      <c r="C225" s="6" t="s">
        <v>404</v>
      </c>
      <c r="D225" s="56" t="str">
        <f>IFERROR(VLOOKUP($A225,'Emissions - TEU-1B'!$A$6:$H$58,5,0), " ")</f>
        <v xml:space="preserve"> </v>
      </c>
      <c r="E225" s="56" t="str">
        <f>IFERROR(VLOOKUP($A225,'Emissions - TEU-1B'!$A$6:$H$58,8,0), " ")</f>
        <v xml:space="preserve"> </v>
      </c>
      <c r="F225" s="10">
        <v>4.3000000000000003E-6</v>
      </c>
      <c r="G225" s="175" t="str">
        <f>IFERROR(Summary!$Y$5*D225/F225," ")</f>
        <v xml:space="preserve"> </v>
      </c>
      <c r="H225" s="18"/>
      <c r="I225" s="175" t="str">
        <f>IFERROR(Summary!$Y$5*D225/H225," ")</f>
        <v xml:space="preserve"> </v>
      </c>
      <c r="J225" s="11">
        <v>1.6000000000000001E-4</v>
      </c>
      <c r="K225" s="175" t="str">
        <f>IFERROR(Summary!$AA$5*D225/J225," ")</f>
        <v xml:space="preserve"> </v>
      </c>
      <c r="L225" s="18"/>
      <c r="M225" s="175" t="str">
        <f>IFERROR(Summary!$AA$5*D225/L225," ")</f>
        <v xml:space="preserve"> </v>
      </c>
      <c r="N225" s="11">
        <v>2.9999999999999997E-4</v>
      </c>
      <c r="O225" s="175" t="str">
        <f>IFERROR(Summary!$AC$5*D225/N225," ")</f>
        <v xml:space="preserve"> </v>
      </c>
      <c r="P225" s="18"/>
      <c r="Q225" s="175" t="str">
        <f>IFERROR(Summary!$AC$5*D225/P225," ")</f>
        <v xml:space="preserve"> </v>
      </c>
      <c r="R225" s="22"/>
      <c r="S225" s="175" t="str">
        <f>IFERROR(Summary!$AE$5*E225/R225," ")</f>
        <v xml:space="preserve"> </v>
      </c>
    </row>
    <row r="226" spans="1:19" ht="16.95" customHeight="1" x14ac:dyDescent="0.25">
      <c r="A226" s="17">
        <v>2139594</v>
      </c>
      <c r="B226" s="2" t="s">
        <v>442</v>
      </c>
      <c r="C226" s="18"/>
      <c r="D226" s="56" t="str">
        <f>IFERROR(VLOOKUP($A226,'Emissions - TEU-1B'!$A$6:$H$58,5,0), " ")</f>
        <v xml:space="preserve"> </v>
      </c>
      <c r="E226" s="56" t="str">
        <f>IFERROR(VLOOKUP($A226,'Emissions - TEU-1B'!$A$6:$H$58,8,0), " ")</f>
        <v xml:space="preserve"> </v>
      </c>
      <c r="F226" s="3">
        <v>7.1000000000000004E-3</v>
      </c>
      <c r="G226" s="175" t="str">
        <f>IFERROR(Summary!$Y$5*D226/F226," ")</f>
        <v xml:space="preserve"> </v>
      </c>
      <c r="H226" s="18"/>
      <c r="I226" s="175" t="str">
        <f>IFERROR(Summary!$Y$5*D226/H226," ")</f>
        <v xml:space="preserve"> </v>
      </c>
      <c r="J226" s="9">
        <v>0.19</v>
      </c>
      <c r="K226" s="175" t="str">
        <f>IFERROR(Summary!$AA$5*D226/J226," ")</f>
        <v xml:space="preserve"> </v>
      </c>
      <c r="L226" s="18"/>
      <c r="M226" s="175" t="str">
        <f>IFERROR(Summary!$AA$5*D226/L226," ")</f>
        <v xml:space="preserve"> </v>
      </c>
      <c r="N226" s="4">
        <v>8.5999999999999993E-2</v>
      </c>
      <c r="O226" s="175" t="str">
        <f>IFERROR(Summary!$AC$5*D226/N226," ")</f>
        <v xml:space="preserve"> </v>
      </c>
      <c r="P226" s="18"/>
      <c r="Q226" s="175" t="str">
        <f>IFERROR(Summary!$AC$5*D226/P226," ")</f>
        <v xml:space="preserve"> </v>
      </c>
      <c r="R226" s="22"/>
      <c r="S226" s="175" t="str">
        <f>IFERROR(Summary!$AE$5*E226/R226," ")</f>
        <v xml:space="preserve"> </v>
      </c>
    </row>
    <row r="227" spans="1:19" ht="16.8" customHeight="1" x14ac:dyDescent="0.25">
      <c r="A227" s="2" t="s">
        <v>443</v>
      </c>
      <c r="B227" s="2" t="s">
        <v>444</v>
      </c>
      <c r="C227" s="18"/>
      <c r="D227" s="56" t="str">
        <f>IFERROR(VLOOKUP($A227,'Emissions - TEU-1B'!$A$6:$H$58,5,0), " ")</f>
        <v xml:space="preserve"> </v>
      </c>
      <c r="E227" s="56" t="str">
        <f>IFERROR(VLOOKUP($A227,'Emissions - TEU-1B'!$A$6:$H$58,8,0), " ")</f>
        <v xml:space="preserve"> </v>
      </c>
      <c r="F227" s="3">
        <v>1.4E-3</v>
      </c>
      <c r="G227" s="175" t="str">
        <f>IFERROR(Summary!$Y$5*D227/F227," ")</f>
        <v xml:space="preserve"> </v>
      </c>
      <c r="H227" s="18"/>
      <c r="I227" s="175" t="str">
        <f>IFERROR(Summary!$Y$5*D227/H227," ")</f>
        <v xml:space="preserve"> </v>
      </c>
      <c r="J227" s="4">
        <v>3.7999999999999999E-2</v>
      </c>
      <c r="K227" s="175" t="str">
        <f>IFERROR(Summary!$AA$5*D227/J227," ")</f>
        <v xml:space="preserve"> </v>
      </c>
      <c r="L227" s="18"/>
      <c r="M227" s="175" t="str">
        <f>IFERROR(Summary!$AA$5*D227/L227," ")</f>
        <v xml:space="preserve"> </v>
      </c>
      <c r="N227" s="4">
        <v>1.7000000000000001E-2</v>
      </c>
      <c r="O227" s="175" t="str">
        <f>IFERROR(Summary!$AC$5*D227/N227," ")</f>
        <v xml:space="preserve"> </v>
      </c>
      <c r="P227" s="18"/>
      <c r="Q227" s="175" t="str">
        <f>IFERROR(Summary!$AC$5*D227/P227," ")</f>
        <v xml:space="preserve"> </v>
      </c>
      <c r="R227" s="22"/>
      <c r="S227" s="175" t="str">
        <f>IFERROR(Summary!$AE$5*E227/R227," ")</f>
        <v xml:space="preserve"> </v>
      </c>
    </row>
    <row r="228" spans="1:19" ht="16.8" customHeight="1" x14ac:dyDescent="0.25">
      <c r="A228" s="2" t="s">
        <v>445</v>
      </c>
      <c r="B228" s="2" t="s">
        <v>446</v>
      </c>
      <c r="C228" s="18"/>
      <c r="D228" s="56" t="str">
        <f>IFERROR(VLOOKUP($A228,'Emissions - TEU-1B'!$A$6:$H$58,5,0), " ")</f>
        <v xml:space="preserve"> </v>
      </c>
      <c r="E228" s="56" t="str">
        <f>IFERROR(VLOOKUP($A228,'Emissions - TEU-1B'!$A$6:$H$58,8,0), " ")</f>
        <v xml:space="preserve"> </v>
      </c>
      <c r="F228" s="18"/>
      <c r="G228" s="175" t="str">
        <f>IFERROR(Summary!$Y$5*D228/F228," ")</f>
        <v xml:space="preserve"> </v>
      </c>
      <c r="H228" s="7">
        <v>8</v>
      </c>
      <c r="I228" s="175" t="str">
        <f>IFERROR(Summary!$Y$5*D228/H228," ")</f>
        <v xml:space="preserve"> </v>
      </c>
      <c r="J228" s="18"/>
      <c r="K228" s="175" t="str">
        <f>IFERROR(Summary!$AA$5*D228/J228," ")</f>
        <v xml:space="preserve"> </v>
      </c>
      <c r="L228" s="5">
        <v>35</v>
      </c>
      <c r="M228" s="175" t="str">
        <f>IFERROR(Summary!$AA$5*D228/L228," ")</f>
        <v xml:space="preserve"> </v>
      </c>
      <c r="N228" s="18"/>
      <c r="O228" s="175" t="str">
        <f>IFERROR(Summary!$AC$5*D228/N228," ")</f>
        <v xml:space="preserve"> </v>
      </c>
      <c r="P228" s="5">
        <v>35</v>
      </c>
      <c r="Q228" s="175" t="str">
        <f>IFERROR(Summary!$AC$5*D228/P228," ")</f>
        <v xml:space="preserve"> </v>
      </c>
      <c r="R228" s="22"/>
      <c r="S228" s="175" t="str">
        <f>IFERROR(Summary!$AE$5*E228/R228," ")</f>
        <v xml:space="preserve"> </v>
      </c>
    </row>
    <row r="229" spans="1:19" ht="16.95" customHeight="1" x14ac:dyDescent="0.25">
      <c r="A229" s="2" t="s">
        <v>447</v>
      </c>
      <c r="B229" s="2" t="s">
        <v>448</v>
      </c>
      <c r="C229" s="18"/>
      <c r="D229" s="56" t="str">
        <f>IFERROR(VLOOKUP($A229,'Emissions - TEU-1B'!$A$6:$H$58,5,0), " ")</f>
        <v xml:space="preserve"> </v>
      </c>
      <c r="E229" s="56" t="str">
        <f>IFERROR(VLOOKUP($A229,'Emissions - TEU-1B'!$A$6:$H$58,8,0), " ")</f>
        <v xml:space="preserve"> </v>
      </c>
      <c r="F229" s="18"/>
      <c r="G229" s="175" t="str">
        <f>IFERROR(Summary!$Y$5*D229/F229," ")</f>
        <v xml:space="preserve"> </v>
      </c>
      <c r="H229" s="8">
        <v>3000</v>
      </c>
      <c r="I229" s="175" t="str">
        <f>IFERROR(Summary!$Y$5*D229/H229," ")</f>
        <v xml:space="preserve"> </v>
      </c>
      <c r="J229" s="18"/>
      <c r="K229" s="175" t="str">
        <f>IFERROR(Summary!$AA$5*D229/J229," ")</f>
        <v xml:space="preserve"> </v>
      </c>
      <c r="L229" s="8">
        <v>13000</v>
      </c>
      <c r="M229" s="175" t="str">
        <f>IFERROR(Summary!$AA$5*D229/L229," ")</f>
        <v xml:space="preserve"> </v>
      </c>
      <c r="N229" s="18"/>
      <c r="O229" s="175" t="str">
        <f>IFERROR(Summary!$AC$5*D229/N229," ")</f>
        <v xml:space="preserve"> </v>
      </c>
      <c r="P229" s="8">
        <v>13000</v>
      </c>
      <c r="Q229" s="175" t="str">
        <f>IFERROR(Summary!$AC$5*D229/P229," ")</f>
        <v xml:space="preserve"> </v>
      </c>
      <c r="R229" s="22"/>
      <c r="S229" s="175" t="str">
        <f>IFERROR(Summary!$AE$5*E229/R229," ")</f>
        <v xml:space="preserve"> </v>
      </c>
    </row>
    <row r="230" spans="1:19" ht="16.8" customHeight="1" x14ac:dyDescent="0.25">
      <c r="A230" s="2" t="s">
        <v>449</v>
      </c>
      <c r="B230" s="2" t="s">
        <v>450</v>
      </c>
      <c r="C230" s="18"/>
      <c r="D230" s="56" t="str">
        <f>IFERROR(VLOOKUP($A230,'Emissions - TEU-1B'!$A$6:$H$58,5,0), " ")</f>
        <v xml:space="preserve"> </v>
      </c>
      <c r="E230" s="56" t="str">
        <f>IFERROR(VLOOKUP($A230,'Emissions - TEU-1B'!$A$6:$H$58,8,0), " ")</f>
        <v xml:space="preserve"> </v>
      </c>
      <c r="F230" s="18"/>
      <c r="G230" s="175" t="str">
        <f>IFERROR(Summary!$Y$5*D230/F230," ")</f>
        <v xml:space="preserve"> </v>
      </c>
      <c r="H230" s="9">
        <v>0.27</v>
      </c>
      <c r="I230" s="175" t="str">
        <f>IFERROR(Summary!$Y$5*D230/H230," ")</f>
        <v xml:space="preserve"> </v>
      </c>
      <c r="J230" s="18"/>
      <c r="K230" s="175" t="str">
        <f>IFERROR(Summary!$AA$5*D230/J230," ")</f>
        <v xml:space="preserve"> </v>
      </c>
      <c r="L230" s="7">
        <v>1.2</v>
      </c>
      <c r="M230" s="175" t="str">
        <f>IFERROR(Summary!$AA$5*D230/L230," ")</f>
        <v xml:space="preserve"> </v>
      </c>
      <c r="N230" s="18"/>
      <c r="O230" s="175" t="str">
        <f>IFERROR(Summary!$AC$5*D230/N230," ")</f>
        <v xml:space="preserve"> </v>
      </c>
      <c r="P230" s="7">
        <v>1.2</v>
      </c>
      <c r="Q230" s="175" t="str">
        <f>IFERROR(Summary!$AC$5*D230/P230," ")</f>
        <v xml:space="preserve"> </v>
      </c>
      <c r="R230" s="21">
        <v>20</v>
      </c>
      <c r="S230" s="175" t="str">
        <f>IFERROR(Summary!$AE$5*E230/R230," ")</f>
        <v xml:space="preserve"> </v>
      </c>
    </row>
    <row r="231" spans="1:19" ht="29.25" customHeight="1" x14ac:dyDescent="0.25">
      <c r="A231" s="2" t="s">
        <v>451</v>
      </c>
      <c r="B231" s="2" t="s">
        <v>452</v>
      </c>
      <c r="C231" s="18"/>
      <c r="D231" s="56" t="str">
        <f>IFERROR(VLOOKUP($A231,'Emissions - TEU-1B'!$A$6:$H$58,5,0), " ")</f>
        <v xml:space="preserve"> </v>
      </c>
      <c r="E231" s="56" t="str">
        <f>IFERROR(VLOOKUP($A231,'Emissions - TEU-1B'!$A$6:$H$58,8,0), " ")</f>
        <v xml:space="preserve"> </v>
      </c>
      <c r="F231" s="18"/>
      <c r="G231" s="175" t="str">
        <f>IFERROR(Summary!$Y$5*D231/F231," ")</f>
        <v xml:space="preserve"> </v>
      </c>
      <c r="H231" s="8">
        <v>7000</v>
      </c>
      <c r="I231" s="175" t="str">
        <f>IFERROR(Summary!$Y$5*D231/H231," ")</f>
        <v xml:space="preserve"> </v>
      </c>
      <c r="J231" s="18"/>
      <c r="K231" s="175" t="str">
        <f>IFERROR(Summary!$AA$5*D231/J231," ")</f>
        <v xml:space="preserve"> </v>
      </c>
      <c r="L231" s="8">
        <v>31000</v>
      </c>
      <c r="M231" s="175" t="str">
        <f>IFERROR(Summary!$AA$5*D231/L231," ")</f>
        <v xml:space="preserve"> </v>
      </c>
      <c r="N231" s="18"/>
      <c r="O231" s="175" t="str">
        <f>IFERROR(Summary!$AC$5*D231/N231," ")</f>
        <v xml:space="preserve"> </v>
      </c>
      <c r="P231" s="8">
        <v>31000</v>
      </c>
      <c r="Q231" s="175" t="str">
        <f>IFERROR(Summary!$AC$5*D231/P231," ")</f>
        <v xml:space="preserve"> </v>
      </c>
      <c r="R231" s="22"/>
      <c r="S231" s="175" t="str">
        <f>IFERROR(Summary!$AE$5*E231/R231," ")</f>
        <v xml:space="preserve"> </v>
      </c>
    </row>
    <row r="232" spans="1:19" ht="16.8" customHeight="1" x14ac:dyDescent="0.25">
      <c r="A232" s="2" t="s">
        <v>453</v>
      </c>
      <c r="B232" s="2" t="s">
        <v>454</v>
      </c>
      <c r="C232" s="18"/>
      <c r="D232" s="56" t="str">
        <f>IFERROR(VLOOKUP($A232,'Emissions - TEU-1B'!$A$6:$H$58,5,0), " ")</f>
        <v xml:space="preserve"> </v>
      </c>
      <c r="E232" s="56" t="str">
        <f>IFERROR(VLOOKUP($A232,'Emissions - TEU-1B'!$A$6:$H$58,8,0), " ")</f>
        <v xml:space="preserve"> </v>
      </c>
      <c r="F232" s="9">
        <v>0.27</v>
      </c>
      <c r="G232" s="175" t="str">
        <f>IFERROR(Summary!$Y$5*D232/F232," ")</f>
        <v xml:space="preserve"> </v>
      </c>
      <c r="H232" s="5">
        <v>30</v>
      </c>
      <c r="I232" s="175" t="str">
        <f>IFERROR(Summary!$Y$5*D232/H232," ")</f>
        <v xml:space="preserve"> </v>
      </c>
      <c r="J232" s="7">
        <v>7</v>
      </c>
      <c r="K232" s="175" t="str">
        <f>IFERROR(Summary!$AA$5*D232/J232," ")</f>
        <v xml:space="preserve"> </v>
      </c>
      <c r="L232" s="5">
        <v>130</v>
      </c>
      <c r="M232" s="175" t="str">
        <f>IFERROR(Summary!$AA$5*D232/L232," ")</f>
        <v xml:space="preserve"> </v>
      </c>
      <c r="N232" s="7">
        <v>3.2</v>
      </c>
      <c r="O232" s="175" t="str">
        <f>IFERROR(Summary!$AC$5*D232/N232," ")</f>
        <v xml:space="preserve"> </v>
      </c>
      <c r="P232" s="5">
        <v>130</v>
      </c>
      <c r="Q232" s="175" t="str">
        <f>IFERROR(Summary!$AC$5*D232/P232," ")</f>
        <v xml:space="preserve"> </v>
      </c>
      <c r="R232" s="23">
        <v>3100</v>
      </c>
      <c r="S232" s="175" t="str">
        <f>IFERROR(Summary!$AE$5*E232/R232," ")</f>
        <v xml:space="preserve"> </v>
      </c>
    </row>
    <row r="233" spans="1:19" ht="16.95" customHeight="1" x14ac:dyDescent="0.25">
      <c r="A233" s="1"/>
      <c r="B233" s="2" t="s">
        <v>455</v>
      </c>
      <c r="C233" s="6" t="s">
        <v>48</v>
      </c>
      <c r="D233" s="56" t="str">
        <f>IFERROR(VLOOKUP($A233,'Emissions - TEU-1B'!$A$6:$H$58,5,0), " ")</f>
        <v xml:space="preserve"> </v>
      </c>
      <c r="E233" s="56" t="str">
        <f>IFERROR(VLOOKUP($A233,'Emissions - TEU-1B'!$A$6:$H$58,8,0), " ")</f>
        <v xml:space="preserve"> </v>
      </c>
      <c r="F233" s="18"/>
      <c r="G233" s="175" t="str">
        <f>IFERROR(Summary!$Y$5*D233/F233," ")</f>
        <v xml:space="preserve"> </v>
      </c>
      <c r="H233" s="4">
        <v>0.03</v>
      </c>
      <c r="I233" s="175" t="str">
        <f>IFERROR(Summary!$Y$5*D233/H233," ")</f>
        <v xml:space="preserve"> </v>
      </c>
      <c r="J233" s="18"/>
      <c r="K233" s="175" t="str">
        <f>IFERROR(Summary!$AA$5*D233/J233," ")</f>
        <v xml:space="preserve"> </v>
      </c>
      <c r="L233" s="9">
        <v>0.13</v>
      </c>
      <c r="M233" s="175" t="str">
        <f>IFERROR(Summary!$AA$5*D233/L233," ")</f>
        <v xml:space="preserve"> </v>
      </c>
      <c r="N233" s="18"/>
      <c r="O233" s="175" t="str">
        <f>IFERROR(Summary!$AC$5*D233/N233," ")</f>
        <v xml:space="preserve"> </v>
      </c>
      <c r="P233" s="9">
        <v>0.13</v>
      </c>
      <c r="Q233" s="175" t="str">
        <f>IFERROR(Summary!$AC$5*D233/P233," ")</f>
        <v xml:space="preserve"> </v>
      </c>
      <c r="R233" s="22"/>
      <c r="S233" s="175" t="str">
        <f>IFERROR(Summary!$AE$5*E233/R233," ")</f>
        <v xml:space="preserve"> </v>
      </c>
    </row>
    <row r="234" spans="1:19" ht="16.8" customHeight="1" x14ac:dyDescent="0.25">
      <c r="A234" s="17">
        <v>2148909</v>
      </c>
      <c r="B234" s="2" t="s">
        <v>456</v>
      </c>
      <c r="C234" s="18"/>
      <c r="D234" s="56" t="str">
        <f>IFERROR(VLOOKUP($A234,'Emissions - TEU-1B'!$A$6:$H$58,5,0), " ")</f>
        <v xml:space="preserve"> </v>
      </c>
      <c r="E234" s="56" t="str">
        <f>IFERROR(VLOOKUP($A234,'Emissions - TEU-1B'!$A$6:$H$58,8,0), " ")</f>
        <v xml:space="preserve"> </v>
      </c>
      <c r="F234" s="18"/>
      <c r="G234" s="175" t="str">
        <f>IFERROR(Summary!$Y$5*D234/F234," ")</f>
        <v xml:space="preserve"> </v>
      </c>
      <c r="H234" s="18"/>
      <c r="I234" s="175" t="str">
        <f>IFERROR(Summary!$Y$5*D234/H234," ")</f>
        <v xml:space="preserve"> </v>
      </c>
      <c r="J234" s="18"/>
      <c r="K234" s="175" t="str">
        <f>IFERROR(Summary!$AA$5*D234/J234," ")</f>
        <v xml:space="preserve"> </v>
      </c>
      <c r="L234" s="18"/>
      <c r="M234" s="175" t="str">
        <f>IFERROR(Summary!$AA$5*D234/L234," ")</f>
        <v xml:space="preserve"> </v>
      </c>
      <c r="N234" s="18"/>
      <c r="O234" s="175" t="str">
        <f>IFERROR(Summary!$AC$5*D234/N234," ")</f>
        <v xml:space="preserve"> </v>
      </c>
      <c r="P234" s="18"/>
      <c r="Q234" s="175" t="str">
        <f>IFERROR(Summary!$AC$5*D234/P234," ")</f>
        <v xml:space="preserve"> </v>
      </c>
      <c r="R234" s="24">
        <v>5</v>
      </c>
      <c r="S234" s="175" t="str">
        <f>IFERROR(Summary!$AE$5*E234/R234," ")</f>
        <v xml:space="preserve"> </v>
      </c>
    </row>
    <row r="235" spans="1:19" ht="16.95" customHeight="1" x14ac:dyDescent="0.25">
      <c r="A235" s="2" t="s">
        <v>457</v>
      </c>
      <c r="B235" s="2" t="s">
        <v>458</v>
      </c>
      <c r="C235" s="6" t="s">
        <v>33</v>
      </c>
      <c r="D235" s="56" t="str">
        <f>IFERROR(VLOOKUP($A235,'Emissions - TEU-1B'!$A$6:$H$58,5,0), " ")</f>
        <v xml:space="preserve"> </v>
      </c>
      <c r="E235" s="56" t="str">
        <f>IFERROR(VLOOKUP($A235,'Emissions - TEU-1B'!$A$6:$H$58,8,0), " ")</f>
        <v xml:space="preserve"> </v>
      </c>
      <c r="F235" s="18"/>
      <c r="G235" s="175" t="str">
        <f>IFERROR(Summary!$Y$5*D235/F235," ")</f>
        <v xml:space="preserve"> </v>
      </c>
      <c r="H235" s="18"/>
      <c r="I235" s="175" t="str">
        <f>IFERROR(Summary!$Y$5*D235/H235," ")</f>
        <v xml:space="preserve"> </v>
      </c>
      <c r="J235" s="18"/>
      <c r="K235" s="175" t="str">
        <f>IFERROR(Summary!$AA$5*D235/J235," ")</f>
        <v xml:space="preserve"> </v>
      </c>
      <c r="L235" s="18"/>
      <c r="M235" s="175" t="str">
        <f>IFERROR(Summary!$AA$5*D235/L235," ")</f>
        <v xml:space="preserve"> </v>
      </c>
      <c r="N235" s="18"/>
      <c r="O235" s="175" t="str">
        <f>IFERROR(Summary!$AC$5*D235/N235," ")</f>
        <v xml:space="preserve"> </v>
      </c>
      <c r="P235" s="18"/>
      <c r="Q235" s="175" t="str">
        <f>IFERROR(Summary!$AC$5*D235/P235," ")</f>
        <v xml:space="preserve"> </v>
      </c>
      <c r="R235" s="24">
        <v>2</v>
      </c>
      <c r="S235" s="175" t="str">
        <f>IFERROR(Summary!$AE$5*E235/R235," ")</f>
        <v xml:space="preserve"> </v>
      </c>
    </row>
    <row r="236" spans="1:19" ht="29.25" customHeight="1" x14ac:dyDescent="0.25">
      <c r="A236" s="2" t="s">
        <v>459</v>
      </c>
      <c r="B236" s="2" t="s">
        <v>460</v>
      </c>
      <c r="C236" s="18"/>
      <c r="D236" s="56" t="str">
        <f>IFERROR(VLOOKUP($A236,'Emissions - TEU-1B'!$A$6:$H$58,5,0), " ")</f>
        <v xml:space="preserve"> </v>
      </c>
      <c r="E236" s="56" t="str">
        <f>IFERROR(VLOOKUP($A236,'Emissions - TEU-1B'!$A$6:$H$58,8,0), " ")</f>
        <v xml:space="preserve"> </v>
      </c>
      <c r="F236" s="18"/>
      <c r="G236" s="175" t="str">
        <f>IFERROR(Summary!$Y$5*D236/F236," ")</f>
        <v xml:space="preserve"> </v>
      </c>
      <c r="H236" s="7">
        <v>3</v>
      </c>
      <c r="I236" s="175" t="str">
        <f>IFERROR(Summary!$Y$5*D236/H236," ")</f>
        <v xml:space="preserve"> </v>
      </c>
      <c r="J236" s="18"/>
      <c r="K236" s="175" t="str">
        <f>IFERROR(Summary!$AA$5*D236/J236," ")</f>
        <v xml:space="preserve"> </v>
      </c>
      <c r="L236" s="5">
        <v>13</v>
      </c>
      <c r="M236" s="175" t="str">
        <f>IFERROR(Summary!$AA$5*D236/L236," ")</f>
        <v xml:space="preserve"> </v>
      </c>
      <c r="N236" s="18"/>
      <c r="O236" s="175" t="str">
        <f>IFERROR(Summary!$AC$5*D236/N236," ")</f>
        <v xml:space="preserve"> </v>
      </c>
      <c r="P236" s="5">
        <v>13</v>
      </c>
      <c r="Q236" s="175" t="str">
        <f>IFERROR(Summary!$AC$5*D236/P236," ")</f>
        <v xml:space="preserve"> </v>
      </c>
      <c r="R236" s="22"/>
      <c r="S236" s="175" t="str">
        <f>IFERROR(Summary!$AE$5*E236/R236," ")</f>
        <v xml:space="preserve"> </v>
      </c>
    </row>
    <row r="237" spans="1:19" ht="16.95" customHeight="1" x14ac:dyDescent="0.25">
      <c r="A237" s="2" t="s">
        <v>461</v>
      </c>
      <c r="B237" s="2" t="s">
        <v>462</v>
      </c>
      <c r="C237" s="18"/>
      <c r="D237" s="56" t="str">
        <f>IFERROR(VLOOKUP($A237,'Emissions - TEU-1B'!$A$6:$H$58,5,0), " ")</f>
        <v xml:space="preserve"> </v>
      </c>
      <c r="E237" s="56" t="str">
        <f>IFERROR(VLOOKUP($A237,'Emissions - TEU-1B'!$A$6:$H$58,8,0), " ")</f>
        <v xml:space="preserve"> </v>
      </c>
      <c r="F237" s="18"/>
      <c r="G237" s="175" t="str">
        <f>IFERROR(Summary!$Y$5*D237/F237," ")</f>
        <v xml:space="preserve"> </v>
      </c>
      <c r="H237" s="18"/>
      <c r="I237" s="175" t="str">
        <f>IFERROR(Summary!$Y$5*D237/H237," ")</f>
        <v xml:space="preserve"> </v>
      </c>
      <c r="J237" s="18"/>
      <c r="K237" s="175" t="str">
        <f>IFERROR(Summary!$AA$5*D237/J237," ")</f>
        <v xml:space="preserve"> </v>
      </c>
      <c r="L237" s="18"/>
      <c r="M237" s="175" t="str">
        <f>IFERROR(Summary!$AA$5*D237/L237," ")</f>
        <v xml:space="preserve"> </v>
      </c>
      <c r="N237" s="18"/>
      <c r="O237" s="175" t="str">
        <f>IFERROR(Summary!$AC$5*D237/N237," ")</f>
        <v xml:space="preserve"> </v>
      </c>
      <c r="P237" s="18"/>
      <c r="Q237" s="175" t="str">
        <f>IFERROR(Summary!$AC$5*D237/P237," ")</f>
        <v xml:space="preserve"> </v>
      </c>
      <c r="R237" s="24">
        <v>8</v>
      </c>
      <c r="S237" s="175" t="str">
        <f>IFERROR(Summary!$AE$5*E237/R237," ")</f>
        <v xml:space="preserve"> </v>
      </c>
    </row>
    <row r="238" spans="1:19" ht="16.8" customHeight="1" x14ac:dyDescent="0.25">
      <c r="A238" s="2" t="s">
        <v>463</v>
      </c>
      <c r="B238" s="2" t="s">
        <v>464</v>
      </c>
      <c r="C238" s="18"/>
      <c r="D238" s="56" t="str">
        <f>IFERROR(VLOOKUP($A238,'Emissions - TEU-1B'!$A$6:$H$58,5,0), " ")</f>
        <v xml:space="preserve"> </v>
      </c>
      <c r="E238" s="56" t="str">
        <f>IFERROR(VLOOKUP($A238,'Emissions - TEU-1B'!$A$6:$H$58,8,0), " ")</f>
        <v xml:space="preserve"> </v>
      </c>
      <c r="F238" s="18"/>
      <c r="G238" s="175" t="str">
        <f>IFERROR(Summary!$Y$5*D238/F238," ")</f>
        <v xml:space="preserve"> </v>
      </c>
      <c r="H238" s="8">
        <v>1000</v>
      </c>
      <c r="I238" s="175" t="str">
        <f>IFERROR(Summary!$Y$5*D238/H238," ")</f>
        <v xml:space="preserve"> </v>
      </c>
      <c r="J238" s="18"/>
      <c r="K238" s="175" t="str">
        <f>IFERROR(Summary!$AA$5*D238/J238," ")</f>
        <v xml:space="preserve"> </v>
      </c>
      <c r="L238" s="8">
        <v>4400</v>
      </c>
      <c r="M238" s="175" t="str">
        <f>IFERROR(Summary!$AA$5*D238/L238," ")</f>
        <v xml:space="preserve"> </v>
      </c>
      <c r="N238" s="18"/>
      <c r="O238" s="175" t="str">
        <f>IFERROR(Summary!$AC$5*D238/N238," ")</f>
        <v xml:space="preserve"> </v>
      </c>
      <c r="P238" s="8">
        <v>4400</v>
      </c>
      <c r="Q238" s="175" t="str">
        <f>IFERROR(Summary!$AC$5*D238/P238," ")</f>
        <v xml:space="preserve"> </v>
      </c>
      <c r="R238" s="23">
        <v>21000</v>
      </c>
      <c r="S238" s="175" t="str">
        <f>IFERROR(Summary!$AE$5*E238/R238," ")</f>
        <v xml:space="preserve"> </v>
      </c>
    </row>
    <row r="239" spans="1:19" ht="16.8" customHeight="1" x14ac:dyDescent="0.25">
      <c r="A239" s="2" t="s">
        <v>465</v>
      </c>
      <c r="B239" s="2" t="s">
        <v>466</v>
      </c>
      <c r="C239" s="18"/>
      <c r="D239" s="56" t="str">
        <f>IFERROR(VLOOKUP($A239,'Emissions - TEU-1B'!$A$6:$H$58,5,0), " ")</f>
        <v xml:space="preserve"> </v>
      </c>
      <c r="E239" s="56" t="str">
        <f>IFERROR(VLOOKUP($A239,'Emissions - TEU-1B'!$A$6:$H$58,8,0), " ")</f>
        <v xml:space="preserve"> </v>
      </c>
      <c r="F239" s="18"/>
      <c r="G239" s="175" t="str">
        <f>IFERROR(Summary!$Y$5*D239/F239," ")</f>
        <v xml:space="preserve"> </v>
      </c>
      <c r="H239" s="7">
        <v>1</v>
      </c>
      <c r="I239" s="175" t="str">
        <f>IFERROR(Summary!$Y$5*D239/H239," ")</f>
        <v xml:space="preserve"> </v>
      </c>
      <c r="J239" s="18"/>
      <c r="K239" s="175" t="str">
        <f>IFERROR(Summary!$AA$5*D239/J239," ")</f>
        <v xml:space="preserve"> </v>
      </c>
      <c r="L239" s="7">
        <v>4.4000000000000004</v>
      </c>
      <c r="M239" s="175" t="str">
        <f>IFERROR(Summary!$AA$5*D239/L239," ")</f>
        <v xml:space="preserve"> </v>
      </c>
      <c r="N239" s="18"/>
      <c r="O239" s="175" t="str">
        <f>IFERROR(Summary!$AC$5*D239/N239," ")</f>
        <v xml:space="preserve"> </v>
      </c>
      <c r="P239" s="7">
        <v>4.4000000000000004</v>
      </c>
      <c r="Q239" s="175" t="str">
        <f>IFERROR(Summary!$AC$5*D239/P239," ")</f>
        <v xml:space="preserve"> </v>
      </c>
      <c r="R239" s="21">
        <v>120</v>
      </c>
      <c r="S239" s="175" t="str">
        <f>IFERROR(Summary!$AE$5*E239/R239," ")</f>
        <v xml:space="preserve"> </v>
      </c>
    </row>
    <row r="240" spans="1:19" ht="16.95" customHeight="1" x14ac:dyDescent="0.25">
      <c r="A240" s="2" t="s">
        <v>467</v>
      </c>
      <c r="B240" s="2" t="s">
        <v>468</v>
      </c>
      <c r="C240" s="18"/>
      <c r="D240" s="56" t="str">
        <f>IFERROR(VLOOKUP($A240,'Emissions - TEU-1B'!$A$6:$H$58,5,0), " ")</f>
        <v xml:space="preserve"> </v>
      </c>
      <c r="E240" s="56" t="str">
        <f>IFERROR(VLOOKUP($A240,'Emissions - TEU-1B'!$A$6:$H$58,8,0), " ")</f>
        <v xml:space="preserve"> </v>
      </c>
      <c r="F240" s="18"/>
      <c r="G240" s="175" t="str">
        <f>IFERROR(Summary!$Y$5*D240/F240," ")</f>
        <v xml:space="preserve"> </v>
      </c>
      <c r="H240" s="18"/>
      <c r="I240" s="175" t="str">
        <f>IFERROR(Summary!$Y$5*D240/H240," ")</f>
        <v xml:space="preserve"> </v>
      </c>
      <c r="J240" s="18"/>
      <c r="K240" s="175" t="str">
        <f>IFERROR(Summary!$AA$5*D240/J240," ")</f>
        <v xml:space="preserve"> </v>
      </c>
      <c r="L240" s="18"/>
      <c r="M240" s="175" t="str">
        <f>IFERROR(Summary!$AA$5*D240/L240," ")</f>
        <v xml:space="preserve"> </v>
      </c>
      <c r="N240" s="18"/>
      <c r="O240" s="175" t="str">
        <f>IFERROR(Summary!$AC$5*D240/N240," ")</f>
        <v xml:space="preserve"> </v>
      </c>
      <c r="P240" s="18"/>
      <c r="Q240" s="175" t="str">
        <f>IFERROR(Summary!$AC$5*D240/P240," ")</f>
        <v xml:space="preserve"> </v>
      </c>
      <c r="R240" s="25">
        <v>0.7</v>
      </c>
      <c r="S240" s="175" t="str">
        <f>IFERROR(Summary!$AE$5*E240/R240," ")</f>
        <v xml:space="preserve"> </v>
      </c>
    </row>
    <row r="241" spans="1:19" ht="16.8" customHeight="1" x14ac:dyDescent="0.25">
      <c r="A241" s="2" t="s">
        <v>469</v>
      </c>
      <c r="B241" s="2" t="s">
        <v>470</v>
      </c>
      <c r="C241" s="18"/>
      <c r="D241" s="56" t="str">
        <f>IFERROR(VLOOKUP($A241,'Emissions - TEU-1B'!$A$6:$H$58,5,0), " ")</f>
        <v xml:space="preserve"> </v>
      </c>
      <c r="E241" s="56" t="str">
        <f>IFERROR(VLOOKUP($A241,'Emissions - TEU-1B'!$A$6:$H$58,8,0), " ")</f>
        <v xml:space="preserve"> </v>
      </c>
      <c r="F241" s="18"/>
      <c r="G241" s="175" t="str">
        <f>IFERROR(Summary!$Y$5*D241/F241," ")</f>
        <v xml:space="preserve"> </v>
      </c>
      <c r="H241" s="7">
        <v>1</v>
      </c>
      <c r="I241" s="175" t="str">
        <f>IFERROR(Summary!$Y$5*D241/H241," ")</f>
        <v xml:space="preserve"> </v>
      </c>
      <c r="J241" s="18"/>
      <c r="K241" s="175" t="str">
        <f>IFERROR(Summary!$AA$5*D241/J241," ")</f>
        <v xml:space="preserve"> </v>
      </c>
      <c r="L241" s="7">
        <v>4.4000000000000004</v>
      </c>
      <c r="M241" s="175" t="str">
        <f>IFERROR(Summary!$AA$5*D241/L241," ")</f>
        <v xml:space="preserve"> </v>
      </c>
      <c r="N241" s="18"/>
      <c r="O241" s="175" t="str">
        <f>IFERROR(Summary!$AC$5*D241/N241," ")</f>
        <v xml:space="preserve"> </v>
      </c>
      <c r="P241" s="7">
        <v>4.4000000000000004</v>
      </c>
      <c r="Q241" s="175" t="str">
        <f>IFERROR(Summary!$AC$5*D241/P241," ")</f>
        <v xml:space="preserve"> </v>
      </c>
      <c r="R241" s="21">
        <v>120</v>
      </c>
      <c r="S241" s="175" t="str">
        <f>IFERROR(Summary!$AE$5*E241/R241," ")</f>
        <v xml:space="preserve"> </v>
      </c>
    </row>
    <row r="242" spans="1:19" ht="16.95" customHeight="1" x14ac:dyDescent="0.25">
      <c r="A242" s="2" t="s">
        <v>471</v>
      </c>
      <c r="B242" s="2" t="s">
        <v>472</v>
      </c>
      <c r="C242" s="18"/>
      <c r="D242" s="56" t="str">
        <f>IFERROR(VLOOKUP($A242,'Emissions - TEU-1B'!$A$6:$H$58,5,0), " ")</f>
        <v xml:space="preserve"> </v>
      </c>
      <c r="E242" s="56" t="str">
        <f>IFERROR(VLOOKUP($A242,'Emissions - TEU-1B'!$A$6:$H$58,8,0), " ")</f>
        <v xml:space="preserve"> </v>
      </c>
      <c r="F242" s="9">
        <v>0.14000000000000001</v>
      </c>
      <c r="G242" s="175" t="str">
        <f>IFERROR(Summary!$Y$5*D242/F242," ")</f>
        <v xml:space="preserve"> </v>
      </c>
      <c r="H242" s="18"/>
      <c r="I242" s="175" t="str">
        <f>IFERROR(Summary!$Y$5*D242/H242," ")</f>
        <v xml:space="preserve"> </v>
      </c>
      <c r="J242" s="7">
        <v>3.5</v>
      </c>
      <c r="K242" s="175" t="str">
        <f>IFERROR(Summary!$AA$5*D242/J242," ")</f>
        <v xml:space="preserve"> </v>
      </c>
      <c r="L242" s="18"/>
      <c r="M242" s="175" t="str">
        <f>IFERROR(Summary!$AA$5*D242/L242," ")</f>
        <v xml:space="preserve"> </v>
      </c>
      <c r="N242" s="7">
        <v>1.6</v>
      </c>
      <c r="O242" s="175" t="str">
        <f>IFERROR(Summary!$AC$5*D242/N242," ")</f>
        <v xml:space="preserve"> </v>
      </c>
      <c r="P242" s="18"/>
      <c r="Q242" s="175" t="str">
        <f>IFERROR(Summary!$AC$5*D242/P242," ")</f>
        <v xml:space="preserve"> </v>
      </c>
      <c r="R242" s="22"/>
      <c r="S242" s="175" t="str">
        <f>IFERROR(Summary!$AE$5*E242/R242," ")</f>
        <v xml:space="preserve"> </v>
      </c>
    </row>
    <row r="243" spans="1:19" ht="16.8" customHeight="1" x14ac:dyDescent="0.25">
      <c r="A243" s="2" t="s">
        <v>473</v>
      </c>
      <c r="B243" s="2" t="s">
        <v>474</v>
      </c>
      <c r="C243" s="18"/>
      <c r="D243" s="56" t="str">
        <f>IFERROR(VLOOKUP($A243,'Emissions - TEU-1B'!$A$6:$H$58,5,0), " ")</f>
        <v xml:space="preserve"> </v>
      </c>
      <c r="E243" s="56" t="str">
        <f>IFERROR(VLOOKUP($A243,'Emissions - TEU-1B'!$A$6:$H$58,8,0), " ")</f>
        <v xml:space="preserve"> </v>
      </c>
      <c r="F243" s="4">
        <v>1.7000000000000001E-2</v>
      </c>
      <c r="G243" s="175" t="str">
        <f>IFERROR(Summary!$Y$5*D243/F243," ")</f>
        <v xml:space="preserve"> </v>
      </c>
      <c r="H243" s="18"/>
      <c r="I243" s="175" t="str">
        <f>IFERROR(Summary!$Y$5*D243/H243," ")</f>
        <v xml:space="preserve"> </v>
      </c>
      <c r="J243" s="9">
        <v>0.45</v>
      </c>
      <c r="K243" s="175" t="str">
        <f>IFERROR(Summary!$AA$5*D243/J243," ")</f>
        <v xml:space="preserve"> </v>
      </c>
      <c r="L243" s="18"/>
      <c r="M243" s="175" t="str">
        <f>IFERROR(Summary!$AA$5*D243/L243," ")</f>
        <v xml:space="preserve"> </v>
      </c>
      <c r="N243" s="9">
        <v>0.21</v>
      </c>
      <c r="O243" s="175" t="str">
        <f>IFERROR(Summary!$AC$5*D243/N243," ")</f>
        <v xml:space="preserve"> </v>
      </c>
      <c r="P243" s="18"/>
      <c r="Q243" s="175" t="str">
        <f>IFERROR(Summary!$AC$5*D243/P243," ")</f>
        <v xml:space="preserve"> </v>
      </c>
      <c r="R243" s="22"/>
      <c r="S243" s="175" t="str">
        <f>IFERROR(Summary!$AE$5*E243/R243," ")</f>
        <v xml:space="preserve"> </v>
      </c>
    </row>
    <row r="244" spans="1:19" ht="29.25" customHeight="1" x14ac:dyDescent="0.25">
      <c r="A244" s="2" t="s">
        <v>475</v>
      </c>
      <c r="B244" s="2" t="s">
        <v>476</v>
      </c>
      <c r="C244" s="18"/>
      <c r="D244" s="56" t="str">
        <f>IFERROR(VLOOKUP($A244,'Emissions - TEU-1B'!$A$6:$H$58,5,0), " ")</f>
        <v xml:space="preserve"> </v>
      </c>
      <c r="E244" s="56" t="str">
        <f>IFERROR(VLOOKUP($A244,'Emissions - TEU-1B'!$A$6:$H$58,8,0), " ")</f>
        <v xml:space="preserve"> </v>
      </c>
      <c r="F244" s="7">
        <v>3.8</v>
      </c>
      <c r="G244" s="175" t="str">
        <f>IFERROR(Summary!$Y$5*D244/F244," ")</f>
        <v xml:space="preserve"> </v>
      </c>
      <c r="H244" s="5">
        <v>41</v>
      </c>
      <c r="I244" s="175" t="str">
        <f>IFERROR(Summary!$Y$5*D244/H244," ")</f>
        <v xml:space="preserve"> </v>
      </c>
      <c r="J244" s="5">
        <v>100</v>
      </c>
      <c r="K244" s="175" t="str">
        <f>IFERROR(Summary!$AA$5*D244/J244," ")</f>
        <v xml:space="preserve"> </v>
      </c>
      <c r="L244" s="5">
        <v>180</v>
      </c>
      <c r="M244" s="175" t="str">
        <f>IFERROR(Summary!$AA$5*D244/L244," ")</f>
        <v xml:space="preserve"> </v>
      </c>
      <c r="N244" s="5">
        <v>46</v>
      </c>
      <c r="O244" s="175" t="str">
        <f>IFERROR(Summary!$AC$5*D244/N244," ")</f>
        <v xml:space="preserve"> </v>
      </c>
      <c r="P244" s="5">
        <v>180</v>
      </c>
      <c r="Q244" s="175" t="str">
        <f>IFERROR(Summary!$AC$5*D244/P244," ")</f>
        <v xml:space="preserve"> </v>
      </c>
      <c r="R244" s="21">
        <v>41</v>
      </c>
      <c r="S244" s="175" t="str">
        <f>IFERROR(Summary!$AE$5*E244/R244," ")</f>
        <v xml:space="preserve"> </v>
      </c>
    </row>
    <row r="245" spans="1:19" ht="16.8" customHeight="1" x14ac:dyDescent="0.25">
      <c r="A245" s="2" t="s">
        <v>477</v>
      </c>
      <c r="B245" s="2" t="s">
        <v>478</v>
      </c>
      <c r="C245" s="18"/>
      <c r="D245" s="56" t="str">
        <f>IFERROR(VLOOKUP($A245,'Emissions - TEU-1B'!$A$6:$H$58,5,0), " ")</f>
        <v xml:space="preserve"> </v>
      </c>
      <c r="E245" s="56" t="str">
        <f>IFERROR(VLOOKUP($A245,'Emissions - TEU-1B'!$A$6:$H$58,8,0), " ")</f>
        <v xml:space="preserve"> </v>
      </c>
      <c r="F245" s="18"/>
      <c r="G245" s="175" t="str">
        <f>IFERROR(Summary!$Y$5*D245/F245," ")</f>
        <v xml:space="preserve"> </v>
      </c>
      <c r="H245" s="8">
        <v>80000</v>
      </c>
      <c r="I245" s="175" t="str">
        <f>IFERROR(Summary!$Y$5*D245/H245," ")</f>
        <v xml:space="preserve"> </v>
      </c>
      <c r="J245" s="18"/>
      <c r="K245" s="175" t="str">
        <f>IFERROR(Summary!$AA$5*D245/J245," ")</f>
        <v xml:space="preserve"> </v>
      </c>
      <c r="L245" s="8">
        <v>350000</v>
      </c>
      <c r="M245" s="175" t="str">
        <f>IFERROR(Summary!$AA$5*D245/L245," ")</f>
        <v xml:space="preserve"> </v>
      </c>
      <c r="N245" s="18"/>
      <c r="O245" s="175" t="str">
        <f>IFERROR(Summary!$AC$5*D245/N245," ")</f>
        <v xml:space="preserve"> </v>
      </c>
      <c r="P245" s="8">
        <v>350000</v>
      </c>
      <c r="Q245" s="175" t="str">
        <f>IFERROR(Summary!$AC$5*D245/P245," ")</f>
        <v xml:space="preserve"> </v>
      </c>
      <c r="R245" s="22"/>
      <c r="S245" s="175" t="str">
        <f>IFERROR(Summary!$AE$5*E245/R245," ")</f>
        <v xml:space="preserve"> </v>
      </c>
    </row>
    <row r="246" spans="1:19" ht="16.95" customHeight="1" x14ac:dyDescent="0.25">
      <c r="A246" s="2" t="s">
        <v>479</v>
      </c>
      <c r="B246" s="2" t="s">
        <v>480</v>
      </c>
      <c r="C246" s="18"/>
      <c r="D246" s="56" t="str">
        <f>IFERROR(VLOOKUP($A246,'Emissions - TEU-1B'!$A$6:$H$58,5,0), " ")</f>
        <v xml:space="preserve"> </v>
      </c>
      <c r="E246" s="56" t="str">
        <f>IFERROR(VLOOKUP($A246,'Emissions - TEU-1B'!$A$6:$H$58,8,0), " ")</f>
        <v xml:space="preserve"> </v>
      </c>
      <c r="F246" s="11">
        <v>5.9000000000000003E-4</v>
      </c>
      <c r="G246" s="175" t="str">
        <f>IFERROR(Summary!$Y$5*D246/F246," ")</f>
        <v xml:space="preserve"> </v>
      </c>
      <c r="H246" s="18"/>
      <c r="I246" s="175" t="str">
        <f>IFERROR(Summary!$Y$5*D246/H246," ")</f>
        <v xml:space="preserve"> </v>
      </c>
      <c r="J246" s="4">
        <v>1.4999999999999999E-2</v>
      </c>
      <c r="K246" s="175" t="str">
        <f>IFERROR(Summary!$AA$5*D246/J246," ")</f>
        <v xml:space="preserve"> </v>
      </c>
      <c r="L246" s="18"/>
      <c r="M246" s="175" t="str">
        <f>IFERROR(Summary!$AA$5*D246/L246," ")</f>
        <v xml:space="preserve"> </v>
      </c>
      <c r="N246" s="3">
        <v>7.1000000000000004E-3</v>
      </c>
      <c r="O246" s="175" t="str">
        <f>IFERROR(Summary!$AC$5*D246/N246," ")</f>
        <v xml:space="preserve"> </v>
      </c>
      <c r="P246" s="18"/>
      <c r="Q246" s="175" t="str">
        <f>IFERROR(Summary!$AC$5*D246/P246," ")</f>
        <v xml:space="preserve"> </v>
      </c>
      <c r="R246" s="22"/>
      <c r="S246" s="175" t="str">
        <f>IFERROR(Summary!$AE$5*E246/R246," ")</f>
        <v xml:space="preserve"> </v>
      </c>
    </row>
    <row r="247" spans="1:19" ht="16.8" customHeight="1" x14ac:dyDescent="0.25">
      <c r="A247" s="2" t="s">
        <v>481</v>
      </c>
      <c r="B247" s="2" t="s">
        <v>482</v>
      </c>
      <c r="C247" s="18"/>
      <c r="D247" s="56" t="str">
        <f>IFERROR(VLOOKUP($A247,'Emissions - TEU-1B'!$A$6:$H$58,5,0), " ")</f>
        <v xml:space="preserve"> </v>
      </c>
      <c r="E247" s="56" t="str">
        <f>IFERROR(VLOOKUP($A247,'Emissions - TEU-1B'!$A$6:$H$58,8,0), " ")</f>
        <v xml:space="preserve"> </v>
      </c>
      <c r="F247" s="18"/>
      <c r="G247" s="175" t="str">
        <f>IFERROR(Summary!$Y$5*D247/F247," ")</f>
        <v xml:space="preserve"> </v>
      </c>
      <c r="H247" s="9">
        <v>0.1</v>
      </c>
      <c r="I247" s="175" t="str">
        <f>IFERROR(Summary!$Y$5*D247/H247," ")</f>
        <v xml:space="preserve"> </v>
      </c>
      <c r="J247" s="18"/>
      <c r="K247" s="175" t="str">
        <f>IFERROR(Summary!$AA$5*D247/J247," ")</f>
        <v xml:space="preserve"> </v>
      </c>
      <c r="L247" s="9">
        <v>0.44</v>
      </c>
      <c r="M247" s="175" t="str">
        <f>IFERROR(Summary!$AA$5*D247/L247," ")</f>
        <v xml:space="preserve"> </v>
      </c>
      <c r="N247" s="18"/>
      <c r="O247" s="175" t="str">
        <f>IFERROR(Summary!$AC$5*D247/N247," ")</f>
        <v xml:space="preserve"> </v>
      </c>
      <c r="P247" s="9">
        <v>0.44</v>
      </c>
      <c r="Q247" s="175" t="str">
        <f>IFERROR(Summary!$AC$5*D247/P247," ")</f>
        <v xml:space="preserve"> </v>
      </c>
      <c r="R247" s="21">
        <v>10</v>
      </c>
      <c r="S247" s="175" t="str">
        <f>IFERROR(Summary!$AE$5*E247/R247," ")</f>
        <v xml:space="preserve"> </v>
      </c>
    </row>
    <row r="248" spans="1:19" ht="16.8" customHeight="1" x14ac:dyDescent="0.25">
      <c r="A248" s="2" t="s">
        <v>483</v>
      </c>
      <c r="B248" s="2" t="s">
        <v>484</v>
      </c>
      <c r="C248" s="18"/>
      <c r="D248" s="56">
        <f>IFERROR(VLOOKUP($A248,'Emissions - TEU-1B'!$A$6:$H$58,5,0), " ")</f>
        <v>0.87121311475409835</v>
      </c>
      <c r="E248" s="56">
        <f>IFERROR(VLOOKUP($A248,'Emissions - TEU-1B'!$A$6:$H$58,8,0), " ")</f>
        <v>2.3868852459016389E-3</v>
      </c>
      <c r="F248" s="18"/>
      <c r="G248" s="175" t="str">
        <f>IFERROR(Summary!$Y$5*D248/F248," ")</f>
        <v xml:space="preserve"> </v>
      </c>
      <c r="H248" s="8">
        <v>5000</v>
      </c>
      <c r="I248" s="175">
        <f>IFERROR(Summary!$Y$5*D248/H248," ")</f>
        <v>1.2371226229508197E-8</v>
      </c>
      <c r="J248" s="18"/>
      <c r="K248" s="175" t="str">
        <f>IFERROR(Summary!$AA$5*D248/J248," ")</f>
        <v xml:space="preserve"> </v>
      </c>
      <c r="L248" s="8">
        <v>22000</v>
      </c>
      <c r="M248" s="175">
        <f>IFERROR(Summary!$AA$5*D248/L248," ")</f>
        <v>2.8116423248882267E-9</v>
      </c>
      <c r="N248" s="18"/>
      <c r="O248" s="175" t="str">
        <f>IFERROR(Summary!$AC$5*D248/N248," ")</f>
        <v xml:space="preserve"> </v>
      </c>
      <c r="P248" s="8">
        <v>22000</v>
      </c>
      <c r="Q248" s="175">
        <f>IFERROR(Summary!$AC$5*D248/P248," ")</f>
        <v>1.3068196721311475E-7</v>
      </c>
      <c r="R248" s="23">
        <v>7500</v>
      </c>
      <c r="S248" s="175">
        <f>IFERROR(Summary!$AE$5*E248/R248," ")</f>
        <v>2.6414863387978142E-6</v>
      </c>
    </row>
    <row r="249" spans="1:19" ht="29.25" customHeight="1" x14ac:dyDescent="0.25">
      <c r="A249" s="2" t="s">
        <v>485</v>
      </c>
      <c r="B249" s="2" t="s">
        <v>486</v>
      </c>
      <c r="C249" s="18"/>
      <c r="D249" s="56" t="str">
        <f>IFERROR(VLOOKUP($A249,'Emissions - TEU-1B'!$A$6:$H$58,5,0), " ")</f>
        <v xml:space="preserve"> </v>
      </c>
      <c r="E249" s="56" t="str">
        <f>IFERROR(VLOOKUP($A249,'Emissions - TEU-1B'!$A$6:$H$58,8,0), " ")</f>
        <v xml:space="preserve"> </v>
      </c>
      <c r="F249" s="4">
        <v>9.0999999999999998E-2</v>
      </c>
      <c r="G249" s="175" t="str">
        <f>IFERROR(Summary!$Y$5*D249/F249," ")</f>
        <v xml:space="preserve"> </v>
      </c>
      <c r="H249" s="4">
        <v>2.1000000000000001E-2</v>
      </c>
      <c r="I249" s="175" t="str">
        <f>IFERROR(Summary!$Y$5*D249/H249," ")</f>
        <v xml:space="preserve"> </v>
      </c>
      <c r="J249" s="7">
        <v>2.4</v>
      </c>
      <c r="K249" s="175" t="str">
        <f>IFERROR(Summary!$AA$5*D249/J249," ")</f>
        <v xml:space="preserve"> </v>
      </c>
      <c r="L249" s="4">
        <v>9.1999999999999998E-2</v>
      </c>
      <c r="M249" s="175" t="str">
        <f>IFERROR(Summary!$AA$5*D249/L249," ")</f>
        <v xml:space="preserve"> </v>
      </c>
      <c r="N249" s="7">
        <v>1.1000000000000001</v>
      </c>
      <c r="O249" s="175" t="str">
        <f>IFERROR(Summary!$AC$5*D249/N249," ")</f>
        <v xml:space="preserve"> </v>
      </c>
      <c r="P249" s="4">
        <v>9.1999999999999998E-2</v>
      </c>
      <c r="Q249" s="175" t="str">
        <f>IFERROR(Summary!$AC$5*D249/P249," ")</f>
        <v xml:space="preserve"> </v>
      </c>
      <c r="R249" s="26">
        <v>7.0999999999999994E-2</v>
      </c>
      <c r="S249" s="175" t="str">
        <f>IFERROR(Summary!$AE$5*E249/R249," ")</f>
        <v xml:space="preserve"> </v>
      </c>
    </row>
    <row r="250" spans="1:19" ht="42" customHeight="1" x14ac:dyDescent="0.25">
      <c r="A250" s="2" t="s">
        <v>487</v>
      </c>
      <c r="B250" s="2" t="s">
        <v>488</v>
      </c>
      <c r="C250" s="18"/>
      <c r="D250" s="56" t="str">
        <f>IFERROR(VLOOKUP($A250,'Emissions - TEU-1B'!$A$6:$H$58,5,0), " ")</f>
        <v xml:space="preserve"> </v>
      </c>
      <c r="E250" s="56" t="str">
        <f>IFERROR(VLOOKUP($A250,'Emissions - TEU-1B'!$A$6:$H$58,8,0), " ")</f>
        <v xml:space="preserve"> </v>
      </c>
      <c r="F250" s="3">
        <v>3.0999999999999999E-3</v>
      </c>
      <c r="G250" s="175" t="str">
        <f>IFERROR(Summary!$Y$5*D250/F250," ")</f>
        <v xml:space="preserve"> </v>
      </c>
      <c r="H250" s="18"/>
      <c r="I250" s="175" t="str">
        <f>IFERROR(Summary!$Y$5*D250/H250," ")</f>
        <v xml:space="preserve"> </v>
      </c>
      <c r="J250" s="4">
        <v>8.1000000000000003E-2</v>
      </c>
      <c r="K250" s="175" t="str">
        <f>IFERROR(Summary!$AA$5*D250/J250," ")</f>
        <v xml:space="preserve"> </v>
      </c>
      <c r="L250" s="18"/>
      <c r="M250" s="175" t="str">
        <f>IFERROR(Summary!$AA$5*D250/L250," ")</f>
        <v xml:space="preserve"> </v>
      </c>
      <c r="N250" s="4">
        <v>3.7999999999999999E-2</v>
      </c>
      <c r="O250" s="175" t="str">
        <f>IFERROR(Summary!$AC$5*D250/N250," ")</f>
        <v xml:space="preserve"> </v>
      </c>
      <c r="P250" s="18"/>
      <c r="Q250" s="175" t="str">
        <f>IFERROR(Summary!$AC$5*D250/P250," ")</f>
        <v xml:space="preserve"> </v>
      </c>
      <c r="R250" s="22"/>
      <c r="S250" s="175" t="str">
        <f>IFERROR(Summary!$AE$5*E250/R250," ")</f>
        <v xml:space="preserve"> </v>
      </c>
    </row>
    <row r="251" spans="1:19" ht="29.25" customHeight="1" x14ac:dyDescent="0.25">
      <c r="A251" s="2" t="s">
        <v>489</v>
      </c>
      <c r="B251" s="2" t="s">
        <v>490</v>
      </c>
      <c r="C251" s="18"/>
      <c r="D251" s="56" t="str">
        <f>IFERROR(VLOOKUP($A251,'Emissions - TEU-1B'!$A$6:$H$58,5,0), " ")</f>
        <v xml:space="preserve"> </v>
      </c>
      <c r="E251" s="56" t="str">
        <f>IFERROR(VLOOKUP($A251,'Emissions - TEU-1B'!$A$6:$H$58,8,0), " ")</f>
        <v xml:space="preserve"> </v>
      </c>
      <c r="F251" s="18"/>
      <c r="G251" s="175" t="str">
        <f>IFERROR(Summary!$Y$5*D251/F251," ")</f>
        <v xml:space="preserve"> </v>
      </c>
      <c r="H251" s="8">
        <v>5000</v>
      </c>
      <c r="I251" s="175" t="str">
        <f>IFERROR(Summary!$Y$5*D251/H251," ")</f>
        <v xml:space="preserve"> </v>
      </c>
      <c r="J251" s="18"/>
      <c r="K251" s="175" t="str">
        <f>IFERROR(Summary!$AA$5*D251/J251," ")</f>
        <v xml:space="preserve"> </v>
      </c>
      <c r="L251" s="8">
        <v>22000</v>
      </c>
      <c r="M251" s="175" t="str">
        <f>IFERROR(Summary!$AA$5*D251/L251," ")</f>
        <v xml:space="preserve"> </v>
      </c>
      <c r="N251" s="18"/>
      <c r="O251" s="175" t="str">
        <f>IFERROR(Summary!$AC$5*D251/N251," ")</f>
        <v xml:space="preserve"> </v>
      </c>
      <c r="P251" s="8">
        <v>22000</v>
      </c>
      <c r="Q251" s="175" t="str">
        <f>IFERROR(Summary!$AC$5*D251/P251," ")</f>
        <v xml:space="preserve"> </v>
      </c>
      <c r="R251" s="23">
        <v>11000</v>
      </c>
      <c r="S251" s="175" t="str">
        <f>IFERROR(Summary!$AE$5*E251/R251," ")</f>
        <v xml:space="preserve"> </v>
      </c>
    </row>
    <row r="252" spans="1:19" ht="29.25" customHeight="1" x14ac:dyDescent="0.25">
      <c r="A252" s="2" t="s">
        <v>491</v>
      </c>
      <c r="B252" s="2" t="s">
        <v>492</v>
      </c>
      <c r="C252" s="18"/>
      <c r="D252" s="56" t="str">
        <f>IFERROR(VLOOKUP($A252,'Emissions - TEU-1B'!$A$6:$H$58,5,0), " ")</f>
        <v xml:space="preserve"> </v>
      </c>
      <c r="E252" s="56" t="str">
        <f>IFERROR(VLOOKUP($A252,'Emissions - TEU-1B'!$A$6:$H$58,8,0), " ")</f>
        <v xml:space="preserve"> </v>
      </c>
      <c r="F252" s="4">
        <v>6.3E-2</v>
      </c>
      <c r="G252" s="175" t="str">
        <f>IFERROR(Summary!$Y$5*D252/F252," ")</f>
        <v xml:space="preserve"> </v>
      </c>
      <c r="H252" s="18"/>
      <c r="I252" s="175" t="str">
        <f>IFERROR(Summary!$Y$5*D252/H252," ")</f>
        <v xml:space="preserve"> </v>
      </c>
      <c r="J252" s="7">
        <v>1.6</v>
      </c>
      <c r="K252" s="175" t="str">
        <f>IFERROR(Summary!$AA$5*D252/J252," ")</f>
        <v xml:space="preserve"> </v>
      </c>
      <c r="L252" s="18"/>
      <c r="M252" s="175" t="str">
        <f>IFERROR(Summary!$AA$5*D252/L252," ")</f>
        <v xml:space="preserve"> </v>
      </c>
      <c r="N252" s="9">
        <v>0.75</v>
      </c>
      <c r="O252" s="175" t="str">
        <f>IFERROR(Summary!$AC$5*D252/N252," ")</f>
        <v xml:space="preserve"> </v>
      </c>
      <c r="P252" s="18"/>
      <c r="Q252" s="175" t="str">
        <f>IFERROR(Summary!$AC$5*D252/P252," ")</f>
        <v xml:space="preserve"> </v>
      </c>
      <c r="R252" s="22"/>
      <c r="S252" s="175" t="str">
        <f>IFERROR(Summary!$AE$5*E252/R252," ")</f>
        <v xml:space="preserve"> </v>
      </c>
    </row>
    <row r="253" spans="1:19" ht="29.25" customHeight="1" x14ac:dyDescent="0.25">
      <c r="A253" s="12">
        <v>65386</v>
      </c>
      <c r="B253" s="2" t="s">
        <v>493</v>
      </c>
      <c r="C253" s="6" t="s">
        <v>23</v>
      </c>
      <c r="D253" s="56" t="str">
        <f>IFERROR(VLOOKUP($A253,'Emissions - TEU-1B'!$A$6:$H$58,5,0), " ")</f>
        <v xml:space="preserve"> </v>
      </c>
      <c r="E253" s="56" t="str">
        <f>IFERROR(VLOOKUP($A253,'Emissions - TEU-1B'!$A$6:$H$58,8,0), " ")</f>
        <v xml:space="preserve"> </v>
      </c>
      <c r="F253" s="9">
        <v>0.2</v>
      </c>
      <c r="G253" s="175" t="str">
        <f>IFERROR(Summary!$Y$5*D253/F253," ")</f>
        <v xml:space="preserve"> </v>
      </c>
      <c r="H253" s="7">
        <v>2.1</v>
      </c>
      <c r="I253" s="175" t="str">
        <f>IFERROR(Summary!$Y$5*D253/H253," ")</f>
        <v xml:space="preserve"> </v>
      </c>
      <c r="J253" s="7">
        <v>3.5</v>
      </c>
      <c r="K253" s="175" t="str">
        <f>IFERROR(Summary!$AA$5*D253/J253," ")</f>
        <v xml:space="preserve"> </v>
      </c>
      <c r="L253" s="7">
        <v>9.1999999999999993</v>
      </c>
      <c r="M253" s="175" t="str">
        <f>IFERROR(Summary!$AA$5*D253/L253," ")</f>
        <v xml:space="preserve"> </v>
      </c>
      <c r="N253" s="7">
        <v>2.9</v>
      </c>
      <c r="O253" s="175" t="str">
        <f>IFERROR(Summary!$AC$5*D253/N253," ")</f>
        <v xml:space="preserve"> </v>
      </c>
      <c r="P253" s="7">
        <v>9.1999999999999993</v>
      </c>
      <c r="Q253" s="175" t="str">
        <f>IFERROR(Summary!$AC$5*D253/P253," ")</f>
        <v xml:space="preserve"> </v>
      </c>
      <c r="R253" s="24">
        <v>2.1</v>
      </c>
      <c r="S253" s="175" t="str">
        <f>IFERROR(Summary!$AE$5*E253/R253," ")</f>
        <v xml:space="preserve"> </v>
      </c>
    </row>
    <row r="254" spans="1:19" ht="16.8" customHeight="1" x14ac:dyDescent="0.25">
      <c r="A254" s="12">
        <v>68821</v>
      </c>
      <c r="B254" s="2" t="s">
        <v>494</v>
      </c>
      <c r="C254" s="18"/>
      <c r="D254" s="56" t="str">
        <f>IFERROR(VLOOKUP($A254,'Emissions - TEU-1B'!$A$6:$H$58,5,0), " ")</f>
        <v xml:space="preserve"> </v>
      </c>
      <c r="E254" s="56" t="str">
        <f>IFERROR(VLOOKUP($A254,'Emissions - TEU-1B'!$A$6:$H$58,8,0), " ")</f>
        <v xml:space="preserve"> </v>
      </c>
      <c r="F254" s="4">
        <v>0.05</v>
      </c>
      <c r="G254" s="175" t="str">
        <f>IFERROR(Summary!$Y$5*D254/F254," ")</f>
        <v xml:space="preserve"> </v>
      </c>
      <c r="H254" s="18"/>
      <c r="I254" s="175" t="str">
        <f>IFERROR(Summary!$Y$5*D254/H254," ")</f>
        <v xml:space="preserve"> </v>
      </c>
      <c r="J254" s="7">
        <v>1.3</v>
      </c>
      <c r="K254" s="175" t="str">
        <f>IFERROR(Summary!$AA$5*D254/J254," ")</f>
        <v xml:space="preserve"> </v>
      </c>
      <c r="L254" s="18"/>
      <c r="M254" s="175" t="str">
        <f>IFERROR(Summary!$AA$5*D254/L254," ")</f>
        <v xml:space="preserve"> </v>
      </c>
      <c r="N254" s="9">
        <v>0.6</v>
      </c>
      <c r="O254" s="175" t="str">
        <f>IFERROR(Summary!$AC$5*D254/N254," ")</f>
        <v xml:space="preserve"> </v>
      </c>
      <c r="P254" s="18"/>
      <c r="Q254" s="175" t="str">
        <f>IFERROR(Summary!$AC$5*D254/P254," ")</f>
        <v xml:space="preserve"> </v>
      </c>
      <c r="R254" s="22"/>
      <c r="S254" s="175" t="str">
        <f>IFERROR(Summary!$AE$5*E254/R254," ")</f>
        <v xml:space="preserve"> </v>
      </c>
    </row>
    <row r="255" spans="1:19" ht="16.95" customHeight="1" x14ac:dyDescent="0.25">
      <c r="A255" s="2" t="s">
        <v>495</v>
      </c>
      <c r="B255" s="2" t="s">
        <v>496</v>
      </c>
      <c r="C255" s="18"/>
      <c r="D255" s="56" t="str">
        <f>IFERROR(VLOOKUP($A255,'Emissions - TEU-1B'!$A$6:$H$58,5,0), " ")</f>
        <v xml:space="preserve"> </v>
      </c>
      <c r="E255" s="56" t="str">
        <f>IFERROR(VLOOKUP($A255,'Emissions - TEU-1B'!$A$6:$H$58,8,0), " ")</f>
        <v xml:space="preserve"> </v>
      </c>
      <c r="F255" s="18"/>
      <c r="G255" s="175" t="str">
        <f>IFERROR(Summary!$Y$5*D255/F255," ")</f>
        <v xml:space="preserve"> </v>
      </c>
      <c r="H255" s="9">
        <v>0.3</v>
      </c>
      <c r="I255" s="175" t="str">
        <f>IFERROR(Summary!$Y$5*D255/H255," ")</f>
        <v xml:space="preserve"> </v>
      </c>
      <c r="J255" s="18"/>
      <c r="K255" s="175" t="str">
        <f>IFERROR(Summary!$AA$5*D255/J255," ")</f>
        <v xml:space="preserve"> </v>
      </c>
      <c r="L255" s="7">
        <v>1.3</v>
      </c>
      <c r="M255" s="175" t="str">
        <f>IFERROR(Summary!$AA$5*D255/L255," ")</f>
        <v xml:space="preserve"> </v>
      </c>
      <c r="N255" s="18"/>
      <c r="O255" s="175" t="str">
        <f>IFERROR(Summary!$AC$5*D255/N255," ")</f>
        <v xml:space="preserve"> </v>
      </c>
      <c r="P255" s="7">
        <v>1.3</v>
      </c>
      <c r="Q255" s="175" t="str">
        <f>IFERROR(Summary!$AC$5*D255/P255," ")</f>
        <v xml:space="preserve"> </v>
      </c>
      <c r="R255" s="24">
        <v>1.8</v>
      </c>
      <c r="S255" s="175" t="str">
        <f>IFERROR(Summary!$AE$5*E255/R255," ")</f>
        <v xml:space="preserve"> </v>
      </c>
    </row>
    <row r="256" spans="1:19" ht="16.8" customHeight="1" x14ac:dyDescent="0.25">
      <c r="A256" s="2" t="s">
        <v>497</v>
      </c>
      <c r="B256" s="2" t="s">
        <v>498</v>
      </c>
      <c r="C256" s="18"/>
      <c r="D256" s="56" t="str">
        <f>IFERROR(VLOOKUP($A256,'Emissions - TEU-1B'!$A$6:$H$58,5,0), " ")</f>
        <v xml:space="preserve"> </v>
      </c>
      <c r="E256" s="56" t="str">
        <f>IFERROR(VLOOKUP($A256,'Emissions - TEU-1B'!$A$6:$H$58,8,0), " ")</f>
        <v xml:space="preserve"> </v>
      </c>
      <c r="F256" s="18"/>
      <c r="G256" s="175" t="str">
        <f>IFERROR(Summary!$Y$5*D256/F256," ")</f>
        <v xml:space="preserve"> </v>
      </c>
      <c r="H256" s="5">
        <v>200</v>
      </c>
      <c r="I256" s="175" t="str">
        <f>IFERROR(Summary!$Y$5*D256/H256," ")</f>
        <v xml:space="preserve"> </v>
      </c>
      <c r="J256" s="18"/>
      <c r="K256" s="175" t="str">
        <f>IFERROR(Summary!$AA$5*D256/J256," ")</f>
        <v xml:space="preserve"> </v>
      </c>
      <c r="L256" s="5">
        <v>880</v>
      </c>
      <c r="M256" s="175" t="str">
        <f>IFERROR(Summary!$AA$5*D256/L256," ")</f>
        <v xml:space="preserve"> </v>
      </c>
      <c r="N256" s="18"/>
      <c r="O256" s="175" t="str">
        <f>IFERROR(Summary!$AC$5*D256/N256," ")</f>
        <v xml:space="preserve"> </v>
      </c>
      <c r="P256" s="5">
        <v>880</v>
      </c>
      <c r="Q256" s="175" t="str">
        <f>IFERROR(Summary!$AC$5*D256/P256," ")</f>
        <v xml:space="preserve"> </v>
      </c>
      <c r="R256" s="23">
        <v>2800</v>
      </c>
      <c r="S256" s="175" t="str">
        <f>IFERROR(Summary!$AE$5*E256/R256," ")</f>
        <v xml:space="preserve"> </v>
      </c>
    </row>
    <row r="257" spans="1:19" ht="16.95" customHeight="1" x14ac:dyDescent="0.25">
      <c r="A257" s="2" t="s">
        <v>499</v>
      </c>
      <c r="B257" s="2" t="s">
        <v>500</v>
      </c>
      <c r="C257" s="18"/>
      <c r="D257" s="56" t="str">
        <f>IFERROR(VLOOKUP($A257,'Emissions - TEU-1B'!$A$6:$H$58,5,0), " ")</f>
        <v xml:space="preserve"> </v>
      </c>
      <c r="E257" s="56" t="str">
        <f>IFERROR(VLOOKUP($A257,'Emissions - TEU-1B'!$A$6:$H$58,8,0), " ")</f>
        <v xml:space="preserve"> </v>
      </c>
      <c r="F257" s="18"/>
      <c r="G257" s="175" t="str">
        <f>IFERROR(Summary!$Y$5*D257/F257," ")</f>
        <v xml:space="preserve"> </v>
      </c>
      <c r="H257" s="5">
        <v>60</v>
      </c>
      <c r="I257" s="175" t="str">
        <f>IFERROR(Summary!$Y$5*D257/H257," ")</f>
        <v xml:space="preserve"> </v>
      </c>
      <c r="J257" s="18"/>
      <c r="K257" s="175" t="str">
        <f>IFERROR(Summary!$AA$5*D257/J257," ")</f>
        <v xml:space="preserve"> </v>
      </c>
      <c r="L257" s="5">
        <v>260</v>
      </c>
      <c r="M257" s="175" t="str">
        <f>IFERROR(Summary!$AA$5*D257/L257," ")</f>
        <v xml:space="preserve"> </v>
      </c>
      <c r="N257" s="18"/>
      <c r="O257" s="175" t="str">
        <f>IFERROR(Summary!$AC$5*D257/N257," ")</f>
        <v xml:space="preserve"> </v>
      </c>
      <c r="P257" s="5">
        <v>260</v>
      </c>
      <c r="Q257" s="175" t="str">
        <f>IFERROR(Summary!$AC$5*D257/P257," ")</f>
        <v xml:space="preserve"> </v>
      </c>
      <c r="R257" s="22"/>
      <c r="S257" s="175" t="str">
        <f>IFERROR(Summary!$AE$5*E257/R257," ")</f>
        <v xml:space="preserve"> </v>
      </c>
    </row>
    <row r="258" spans="1:19" ht="16.8" customHeight="1" x14ac:dyDescent="0.25">
      <c r="A258" s="2" t="s">
        <v>501</v>
      </c>
      <c r="B258" s="2" t="s">
        <v>502</v>
      </c>
      <c r="C258" s="18"/>
      <c r="D258" s="56" t="str">
        <f>IFERROR(VLOOKUP($A258,'Emissions - TEU-1B'!$A$6:$H$58,5,0), " ")</f>
        <v xml:space="preserve"> </v>
      </c>
      <c r="E258" s="56" t="str">
        <f>IFERROR(VLOOKUP($A258,'Emissions - TEU-1B'!$A$6:$H$58,8,0), " ")</f>
        <v xml:space="preserve"> </v>
      </c>
      <c r="F258" s="18"/>
      <c r="G258" s="175" t="str">
        <f>IFERROR(Summary!$Y$5*D258/F258," ")</f>
        <v xml:space="preserve"> </v>
      </c>
      <c r="H258" s="5">
        <v>60</v>
      </c>
      <c r="I258" s="175" t="str">
        <f>IFERROR(Summary!$Y$5*D258/H258," ")</f>
        <v xml:space="preserve"> </v>
      </c>
      <c r="J258" s="18"/>
      <c r="K258" s="175" t="str">
        <f>IFERROR(Summary!$AA$5*D258/J258," ")</f>
        <v xml:space="preserve"> </v>
      </c>
      <c r="L258" s="5">
        <v>260</v>
      </c>
      <c r="M258" s="175" t="str">
        <f>IFERROR(Summary!$AA$5*D258/L258," ")</f>
        <v xml:space="preserve"> </v>
      </c>
      <c r="N258" s="18"/>
      <c r="O258" s="175" t="str">
        <f>IFERROR(Summary!$AC$5*D258/N258," ")</f>
        <v xml:space="preserve"> </v>
      </c>
      <c r="P258" s="5">
        <v>260</v>
      </c>
      <c r="Q258" s="175" t="str">
        <f>IFERROR(Summary!$AC$5*D258/P258," ")</f>
        <v xml:space="preserve"> </v>
      </c>
      <c r="R258" s="22"/>
      <c r="S258" s="175" t="str">
        <f>IFERROR(Summary!$AE$5*E258/R258," ")</f>
        <v xml:space="preserve"> </v>
      </c>
    </row>
    <row r="259" spans="1:19" ht="16.8" customHeight="1" x14ac:dyDescent="0.25">
      <c r="A259" s="2" t="s">
        <v>503</v>
      </c>
      <c r="B259" s="2" t="s">
        <v>504</v>
      </c>
      <c r="C259" s="18"/>
      <c r="D259" s="56" t="str">
        <f>IFERROR(VLOOKUP($A259,'Emissions - TEU-1B'!$A$6:$H$58,5,0), " ")</f>
        <v xml:space="preserve"> </v>
      </c>
      <c r="E259" s="56" t="str">
        <f>IFERROR(VLOOKUP($A259,'Emissions - TEU-1B'!$A$6:$H$58,8,0), " ")</f>
        <v xml:space="preserve"> </v>
      </c>
      <c r="F259" s="18"/>
      <c r="G259" s="175" t="str">
        <f>IFERROR(Summary!$Y$5*D259/F259," ")</f>
        <v xml:space="preserve"> </v>
      </c>
      <c r="H259" s="5">
        <v>60</v>
      </c>
      <c r="I259" s="175" t="str">
        <f>IFERROR(Summary!$Y$5*D259/H259," ")</f>
        <v xml:space="preserve"> </v>
      </c>
      <c r="J259" s="18"/>
      <c r="K259" s="175" t="str">
        <f>IFERROR(Summary!$AA$5*D259/J259," ")</f>
        <v xml:space="preserve"> </v>
      </c>
      <c r="L259" s="5">
        <v>260</v>
      </c>
      <c r="M259" s="175" t="str">
        <f>IFERROR(Summary!$AA$5*D259/L259," ")</f>
        <v xml:space="preserve"> </v>
      </c>
      <c r="N259" s="18"/>
      <c r="O259" s="175" t="str">
        <f>IFERROR(Summary!$AC$5*D259/N259," ")</f>
        <v xml:space="preserve"> </v>
      </c>
      <c r="P259" s="5">
        <v>260</v>
      </c>
      <c r="Q259" s="175" t="str">
        <f>IFERROR(Summary!$AC$5*D259/P259," ")</f>
        <v xml:space="preserve"> </v>
      </c>
      <c r="R259" s="22"/>
      <c r="S259" s="175" t="str">
        <f>IFERROR(Summary!$AE$5*E259/R259," ")</f>
        <v xml:space="preserve"> </v>
      </c>
    </row>
    <row r="260" spans="1:19" ht="29.25" customHeight="1" x14ac:dyDescent="0.25">
      <c r="A260" s="2" t="s">
        <v>505</v>
      </c>
      <c r="B260" s="2" t="s">
        <v>506</v>
      </c>
      <c r="C260" s="6" t="s">
        <v>23</v>
      </c>
      <c r="D260" s="56" t="str">
        <f>IFERROR(VLOOKUP($A260,'Emissions - TEU-1B'!$A$6:$H$58,5,0), " ")</f>
        <v xml:space="preserve"> </v>
      </c>
      <c r="E260" s="56" t="str">
        <f>IFERROR(VLOOKUP($A260,'Emissions - TEU-1B'!$A$6:$H$58,8,0), " ")</f>
        <v xml:space="preserve"> </v>
      </c>
      <c r="F260" s="3">
        <v>2E-3</v>
      </c>
      <c r="G260" s="175" t="str">
        <f>IFERROR(Summary!$Y$5*D260/F260," ")</f>
        <v xml:space="preserve"> </v>
      </c>
      <c r="H260" s="18"/>
      <c r="I260" s="175" t="str">
        <f>IFERROR(Summary!$Y$5*D260/H260," ")</f>
        <v xml:space="preserve"> </v>
      </c>
      <c r="J260" s="4">
        <v>2.1000000000000001E-2</v>
      </c>
      <c r="K260" s="175" t="str">
        <f>IFERROR(Summary!$AA$5*D260/J260," ")</f>
        <v xml:space="preserve"> </v>
      </c>
      <c r="L260" s="18"/>
      <c r="M260" s="175" t="str">
        <f>IFERROR(Summary!$AA$5*D260/L260," ")</f>
        <v xml:space="preserve"> </v>
      </c>
      <c r="N260" s="4">
        <v>4.1000000000000002E-2</v>
      </c>
      <c r="O260" s="175" t="str">
        <f>IFERROR(Summary!$AC$5*D260/N260," ")</f>
        <v xml:space="preserve"> </v>
      </c>
      <c r="P260" s="18"/>
      <c r="Q260" s="175" t="str">
        <f>IFERROR(Summary!$AC$5*D260/P260," ")</f>
        <v xml:space="preserve"> </v>
      </c>
      <c r="R260" s="22"/>
      <c r="S260" s="175" t="str">
        <f>IFERROR(Summary!$AE$5*E260/R260," ")</f>
        <v xml:space="preserve"> </v>
      </c>
    </row>
    <row r="261" spans="1:19" ht="16.8" customHeight="1" x14ac:dyDescent="0.25">
      <c r="A261" s="2" t="s">
        <v>507</v>
      </c>
      <c r="B261" s="2" t="s">
        <v>508</v>
      </c>
      <c r="C261" s="18"/>
      <c r="D261" s="56" t="str">
        <f>IFERROR(VLOOKUP($A261,'Emissions - TEU-1B'!$A$6:$H$58,5,0), " ")</f>
        <v xml:space="preserve"> </v>
      </c>
      <c r="E261" s="56" t="str">
        <f>IFERROR(VLOOKUP($A261,'Emissions - TEU-1B'!$A$6:$H$58,8,0), " ")</f>
        <v xml:space="preserve"> </v>
      </c>
      <c r="F261" s="18"/>
      <c r="G261" s="175" t="str">
        <f>IFERROR(Summary!$Y$5*D261/F261," ")</f>
        <v xml:space="preserve"> </v>
      </c>
      <c r="H261" s="9">
        <v>0.1</v>
      </c>
      <c r="I261" s="175" t="str">
        <f>IFERROR(Summary!$Y$5*D261/H261," ")</f>
        <v xml:space="preserve"> </v>
      </c>
      <c r="J261" s="18"/>
      <c r="K261" s="175" t="str">
        <f>IFERROR(Summary!$AA$5*D261/J261," ")</f>
        <v xml:space="preserve"> </v>
      </c>
      <c r="L261" s="9">
        <v>0.44</v>
      </c>
      <c r="M261" s="175" t="str">
        <f>IFERROR(Summary!$AA$5*D261/L261," ")</f>
        <v xml:space="preserve"> </v>
      </c>
      <c r="N261" s="18"/>
      <c r="O261" s="175" t="str">
        <f>IFERROR(Summary!$AC$5*D261/N261," ")</f>
        <v xml:space="preserve"> </v>
      </c>
      <c r="P261" s="9">
        <v>0.44</v>
      </c>
      <c r="Q261" s="175" t="str">
        <f>IFERROR(Summary!$AC$5*D261/P261," ")</f>
        <v xml:space="preserve"> </v>
      </c>
      <c r="R261" s="25">
        <v>0.8</v>
      </c>
      <c r="S261" s="175" t="str">
        <f>IFERROR(Summary!$AE$5*E261/R261," ")</f>
        <v xml:space="preserve"> </v>
      </c>
    </row>
    <row r="262" spans="1:19" ht="16.95" customHeight="1" x14ac:dyDescent="0.25">
      <c r="A262" s="2" t="s">
        <v>509</v>
      </c>
      <c r="B262" s="2" t="s">
        <v>510</v>
      </c>
      <c r="C262" s="18"/>
      <c r="D262" s="56" t="str">
        <f>IFERROR(VLOOKUP($A262,'Emissions - TEU-1B'!$A$6:$H$58,5,0), " ")</f>
        <v xml:space="preserve"> </v>
      </c>
      <c r="E262" s="56" t="str">
        <f>IFERROR(VLOOKUP($A262,'Emissions - TEU-1B'!$A$6:$H$58,8,0), " ")</f>
        <v xml:space="preserve"> </v>
      </c>
      <c r="F262" s="11">
        <v>1.2E-4</v>
      </c>
      <c r="G262" s="175" t="str">
        <f>IFERROR(Summary!$Y$5*D262/F262," ")</f>
        <v xml:space="preserve"> </v>
      </c>
      <c r="H262" s="3">
        <v>7.0000000000000001E-3</v>
      </c>
      <c r="I262" s="175" t="str">
        <f>IFERROR(Summary!$Y$5*D262/H262," ")</f>
        <v xml:space="preserve"> </v>
      </c>
      <c r="J262" s="3">
        <v>3.0999999999999999E-3</v>
      </c>
      <c r="K262" s="175" t="str">
        <f>IFERROR(Summary!$AA$5*D262/J262," ")</f>
        <v xml:space="preserve"> </v>
      </c>
      <c r="L262" s="4">
        <v>3.1E-2</v>
      </c>
      <c r="M262" s="175" t="str">
        <f>IFERROR(Summary!$AA$5*D262/L262," ")</f>
        <v xml:space="preserve"> </v>
      </c>
      <c r="N262" s="3">
        <v>1.4E-3</v>
      </c>
      <c r="O262" s="175" t="str">
        <f>IFERROR(Summary!$AC$5*D262/N262," ")</f>
        <v xml:space="preserve"> </v>
      </c>
      <c r="P262" s="4">
        <v>3.1E-2</v>
      </c>
      <c r="Q262" s="175" t="str">
        <f>IFERROR(Summary!$AC$5*D262/P262," ")</f>
        <v xml:space="preserve"> </v>
      </c>
      <c r="R262" s="21">
        <v>30</v>
      </c>
      <c r="S262" s="175" t="str">
        <f>IFERROR(Summary!$AE$5*E262/R262," ")</f>
        <v xml:space="preserve"> </v>
      </c>
    </row>
    <row r="263" spans="1:19" ht="16.8" customHeight="1" x14ac:dyDescent="0.25">
      <c r="A263" s="2" t="s">
        <v>511</v>
      </c>
      <c r="B263" s="2" t="s">
        <v>512</v>
      </c>
      <c r="C263" s="18"/>
      <c r="D263" s="56" t="str">
        <f>IFERROR(VLOOKUP($A263,'Emissions - TEU-1B'!$A$6:$H$58,5,0), " ")</f>
        <v xml:space="preserve"> </v>
      </c>
      <c r="E263" s="56" t="str">
        <f>IFERROR(VLOOKUP($A263,'Emissions - TEU-1B'!$A$6:$H$58,8,0), " ")</f>
        <v xml:space="preserve"> </v>
      </c>
      <c r="F263" s="18"/>
      <c r="G263" s="175" t="str">
        <f>IFERROR(Summary!$Y$5*D263/F263," ")</f>
        <v xml:space="preserve"> </v>
      </c>
      <c r="H263" s="5">
        <v>200</v>
      </c>
      <c r="I263" s="175" t="str">
        <f>IFERROR(Summary!$Y$5*D263/H263," ")</f>
        <v xml:space="preserve"> </v>
      </c>
      <c r="J263" s="18"/>
      <c r="K263" s="175" t="str">
        <f>IFERROR(Summary!$AA$5*D263/J263," ")</f>
        <v xml:space="preserve"> </v>
      </c>
      <c r="L263" s="5">
        <v>880</v>
      </c>
      <c r="M263" s="175" t="str">
        <f>IFERROR(Summary!$AA$5*D263/L263," ")</f>
        <v xml:space="preserve"> </v>
      </c>
      <c r="N263" s="18"/>
      <c r="O263" s="175" t="str">
        <f>IFERROR(Summary!$AC$5*D263/N263," ")</f>
        <v xml:space="preserve"> </v>
      </c>
      <c r="P263" s="5">
        <v>880</v>
      </c>
      <c r="Q263" s="175" t="str">
        <f>IFERROR(Summary!$AC$5*D263/P263," ")</f>
        <v xml:space="preserve"> </v>
      </c>
      <c r="R263" s="21">
        <v>200</v>
      </c>
      <c r="S263" s="175" t="str">
        <f>IFERROR(Summary!$AE$5*E263/R263," ")</f>
        <v xml:space="preserve"> </v>
      </c>
    </row>
    <row r="264" spans="1:19" ht="16.95" customHeight="1" x14ac:dyDescent="0.25">
      <c r="A264" s="2" t="s">
        <v>513</v>
      </c>
      <c r="B264" s="2" t="s">
        <v>514</v>
      </c>
      <c r="C264" s="18"/>
      <c r="D264" s="56" t="str">
        <f>IFERROR(VLOOKUP($A264,'Emissions - TEU-1B'!$A$6:$H$58,5,0), " ")</f>
        <v xml:space="preserve"> </v>
      </c>
      <c r="E264" s="56" t="str">
        <f>IFERROR(VLOOKUP($A264,'Emissions - TEU-1B'!$A$6:$H$58,8,0), " ")</f>
        <v xml:space="preserve"> </v>
      </c>
      <c r="F264" s="18"/>
      <c r="G264" s="175" t="str">
        <f>IFERROR(Summary!$Y$5*D264/F264," ")</f>
        <v xml:space="preserve"> </v>
      </c>
      <c r="H264" s="7">
        <v>3</v>
      </c>
      <c r="I264" s="175" t="str">
        <f>IFERROR(Summary!$Y$5*D264/H264," ")</f>
        <v xml:space="preserve"> </v>
      </c>
      <c r="J264" s="18"/>
      <c r="K264" s="175" t="str">
        <f>IFERROR(Summary!$AA$5*D264/J264," ")</f>
        <v xml:space="preserve"> </v>
      </c>
      <c r="L264" s="5">
        <v>13</v>
      </c>
      <c r="M264" s="175" t="str">
        <f>IFERROR(Summary!$AA$5*D264/L264," ")</f>
        <v xml:space="preserve"> </v>
      </c>
      <c r="N264" s="18"/>
      <c r="O264" s="175" t="str">
        <f>IFERROR(Summary!$AC$5*D264/N264," ")</f>
        <v xml:space="preserve"> </v>
      </c>
      <c r="P264" s="5">
        <v>13</v>
      </c>
      <c r="Q264" s="175" t="str">
        <f>IFERROR(Summary!$AC$5*D264/P264," ")</f>
        <v xml:space="preserve"> </v>
      </c>
      <c r="R264" s="22"/>
      <c r="S264" s="175" t="str">
        <f>IFERROR(Summary!$AE$5*E264/R264," ")</f>
        <v xml:space="preserve"> </v>
      </c>
    </row>
    <row r="265" spans="1:19" ht="16.8" customHeight="1" x14ac:dyDescent="0.25">
      <c r="A265" s="12">
        <v>63923</v>
      </c>
      <c r="B265" s="2" t="s">
        <v>515</v>
      </c>
      <c r="C265" s="6" t="s">
        <v>516</v>
      </c>
      <c r="D265" s="56" t="str">
        <f>IFERROR(VLOOKUP($A265,'Emissions - TEU-1B'!$A$6:$H$58,5,0), " ")</f>
        <v xml:space="preserve"> </v>
      </c>
      <c r="E265" s="56" t="str">
        <f>IFERROR(VLOOKUP($A265,'Emissions - TEU-1B'!$A$6:$H$58,8,0), " ")</f>
        <v xml:space="preserve"> </v>
      </c>
      <c r="F265" s="9">
        <v>0.11</v>
      </c>
      <c r="G265" s="175" t="str">
        <f>IFERROR(Summary!$Y$5*D265/F265," ")</f>
        <v xml:space="preserve"> </v>
      </c>
      <c r="H265" s="5">
        <v>100</v>
      </c>
      <c r="I265" s="175" t="str">
        <f>IFERROR(Summary!$Y$5*D265/H265," ")</f>
        <v xml:space="preserve"> </v>
      </c>
      <c r="J265" s="9">
        <v>0.22</v>
      </c>
      <c r="K265" s="175" t="str">
        <f>IFERROR(Summary!$AA$5*D265/J265," ")</f>
        <v xml:space="preserve"> </v>
      </c>
      <c r="L265" s="5">
        <v>440</v>
      </c>
      <c r="M265" s="175" t="str">
        <f>IFERROR(Summary!$AA$5*D265/L265," ")</f>
        <v xml:space="preserve"> </v>
      </c>
      <c r="N265" s="7">
        <v>2.7</v>
      </c>
      <c r="O265" s="175" t="str">
        <f>IFERROR(Summary!$AC$5*D265/N265," ")</f>
        <v xml:space="preserve"> </v>
      </c>
      <c r="P265" s="5">
        <v>440</v>
      </c>
      <c r="Q265" s="175" t="str">
        <f>IFERROR(Summary!$AC$5*D265/P265," ")</f>
        <v xml:space="preserve"> </v>
      </c>
      <c r="R265" s="23">
        <v>1300</v>
      </c>
      <c r="S265" s="175" t="str">
        <f>IFERROR(Summary!$AE$5*E265/R265," ")</f>
        <v xml:space="preserve"> </v>
      </c>
    </row>
    <row r="266" spans="1:19" ht="16.8" customHeight="1" x14ac:dyDescent="0.25">
      <c r="A266" s="2" t="s">
        <v>517</v>
      </c>
      <c r="B266" s="2" t="s">
        <v>518</v>
      </c>
      <c r="C266" s="18"/>
      <c r="D266" s="56" t="str">
        <f>IFERROR(VLOOKUP($A266,'Emissions - TEU-1B'!$A$6:$H$58,5,0), " ")</f>
        <v xml:space="preserve"> </v>
      </c>
      <c r="E266" s="56" t="str">
        <f>IFERROR(VLOOKUP($A266,'Emissions - TEU-1B'!$A$6:$H$58,8,0), " ")</f>
        <v xml:space="preserve"> </v>
      </c>
      <c r="F266" s="18"/>
      <c r="G266" s="175" t="str">
        <f>IFERROR(Summary!$Y$5*D266/F266," ")</f>
        <v xml:space="preserve"> </v>
      </c>
      <c r="H266" s="5">
        <v>200</v>
      </c>
      <c r="I266" s="175" t="str">
        <f>IFERROR(Summary!$Y$5*D266/H266," ")</f>
        <v xml:space="preserve"> </v>
      </c>
      <c r="J266" s="18"/>
      <c r="K266" s="175" t="str">
        <f>IFERROR(Summary!$AA$5*D266/J266," ")</f>
        <v xml:space="preserve"> </v>
      </c>
      <c r="L266" s="5">
        <v>880</v>
      </c>
      <c r="M266" s="175" t="str">
        <f>IFERROR(Summary!$AA$5*D266/L266," ")</f>
        <v xml:space="preserve"> </v>
      </c>
      <c r="N266" s="18"/>
      <c r="O266" s="175" t="str">
        <f>IFERROR(Summary!$AC$5*D266/N266," ")</f>
        <v xml:space="preserve"> </v>
      </c>
      <c r="P266" s="5">
        <v>880</v>
      </c>
      <c r="Q266" s="175" t="str">
        <f>IFERROR(Summary!$AC$5*D266/P266," ")</f>
        <v xml:space="preserve"> </v>
      </c>
      <c r="R266" s="21">
        <v>200</v>
      </c>
      <c r="S266" s="175" t="str">
        <f>IFERROR(Summary!$AE$5*E266/R266," ")</f>
        <v xml:space="preserve"> </v>
      </c>
    </row>
    <row r="267" spans="1:19" ht="42" customHeight="1" x14ac:dyDescent="0.25">
      <c r="A267" s="42" t="s">
        <v>590</v>
      </c>
      <c r="B267" s="1" t="s">
        <v>520</v>
      </c>
      <c r="C267" s="18"/>
      <c r="D267" s="56">
        <f>IFERROR(VLOOKUP($A267,'Emissions - TEU-1B'!$A$6:$H$58,5,0), " ")</f>
        <v>0.64603803278688521</v>
      </c>
      <c r="E267" s="56">
        <f>IFERROR(VLOOKUP($A267,'Emissions - TEU-1B'!$A$6:$H$58,8,0), " ")</f>
        <v>1.7699672131147538E-3</v>
      </c>
      <c r="F267" s="18"/>
      <c r="G267" s="175" t="str">
        <f>IFERROR(Summary!$Y$5*D267/F267," ")</f>
        <v xml:space="preserve"> </v>
      </c>
      <c r="H267" s="5">
        <v>220</v>
      </c>
      <c r="I267" s="175">
        <f>IFERROR(Summary!$Y$5*D267/H267," ")</f>
        <v>2.0849409239940388E-7</v>
      </c>
      <c r="J267" s="18"/>
      <c r="K267" s="175" t="str">
        <f>IFERROR(Summary!$AA$5*D267/J267," ")</f>
        <v xml:space="preserve"> </v>
      </c>
      <c r="L267" s="5">
        <v>970</v>
      </c>
      <c r="M267" s="175">
        <f>IFERROR(Summary!$AA$5*D267/L267," ")</f>
        <v>4.7287319925637993E-8</v>
      </c>
      <c r="N267" s="18"/>
      <c r="O267" s="175" t="str">
        <f>IFERROR(Summary!$AC$5*D267/N267," ")</f>
        <v xml:space="preserve"> </v>
      </c>
      <c r="P267" s="5">
        <v>970</v>
      </c>
      <c r="Q267" s="175">
        <f>IFERROR(Summary!$AC$5*D267/P267," ")</f>
        <v>2.1978613486564134E-6</v>
      </c>
      <c r="R267" s="23">
        <v>8700</v>
      </c>
      <c r="S267" s="175">
        <f>IFERROR(Summary!$AE$5*E267/R267," ")</f>
        <v>1.6885894102129262E-6</v>
      </c>
    </row>
    <row r="268" spans="1:19" ht="42" customHeight="1" x14ac:dyDescent="0.25">
      <c r="A268" s="49"/>
      <c r="B268" s="48"/>
      <c r="C268" s="50"/>
      <c r="D268" s="57">
        <f>COUNT(D7:D267)</f>
        <v>10</v>
      </c>
      <c r="E268" s="57"/>
      <c r="F268" s="57"/>
      <c r="G268" s="57">
        <f>COUNT(G7:G267)</f>
        <v>5</v>
      </c>
      <c r="H268" s="57"/>
      <c r="I268" s="57">
        <f>COUNT(I7:I267)</f>
        <v>10</v>
      </c>
      <c r="J268" s="50"/>
      <c r="K268" s="57">
        <f>COUNT(K7:K267)</f>
        <v>5</v>
      </c>
      <c r="L268" s="52"/>
      <c r="M268" s="53"/>
      <c r="N268" s="50"/>
      <c r="O268" s="53"/>
      <c r="P268" s="52"/>
      <c r="Q268" s="53"/>
      <c r="R268" s="54"/>
      <c r="S268" s="53"/>
    </row>
    <row r="269" spans="1:19" ht="63" customHeight="1" x14ac:dyDescent="0.25">
      <c r="A269" s="49"/>
      <c r="B269" s="48"/>
      <c r="C269" s="50"/>
      <c r="D269" s="51"/>
      <c r="E269" s="51"/>
      <c r="F269" s="33" t="s">
        <v>535</v>
      </c>
      <c r="G269" s="33" t="s">
        <v>535</v>
      </c>
      <c r="H269" s="33" t="s">
        <v>536</v>
      </c>
      <c r="I269" s="33" t="s">
        <v>536</v>
      </c>
      <c r="J269" s="33" t="s">
        <v>537</v>
      </c>
      <c r="K269" s="33" t="s">
        <v>537</v>
      </c>
      <c r="L269" s="33" t="s">
        <v>538</v>
      </c>
      <c r="M269" s="33" t="s">
        <v>538</v>
      </c>
      <c r="N269" s="33" t="s">
        <v>539</v>
      </c>
      <c r="O269" s="33" t="s">
        <v>539</v>
      </c>
      <c r="P269" s="33" t="s">
        <v>540</v>
      </c>
      <c r="Q269" s="33" t="s">
        <v>540</v>
      </c>
      <c r="R269" s="33" t="s">
        <v>536</v>
      </c>
      <c r="S269" s="33" t="s">
        <v>536</v>
      </c>
    </row>
    <row r="270" spans="1:19" ht="42" customHeight="1" x14ac:dyDescent="0.25">
      <c r="A270" s="49"/>
      <c r="B270" s="48"/>
      <c r="C270" s="50"/>
      <c r="D270" s="51"/>
      <c r="E270" s="51"/>
      <c r="F270" s="33" t="s">
        <v>542</v>
      </c>
      <c r="G270" s="32" t="s">
        <v>524</v>
      </c>
      <c r="H270" s="35" t="s">
        <v>542</v>
      </c>
      <c r="I270" s="32" t="s">
        <v>524</v>
      </c>
      <c r="J270" s="33" t="s">
        <v>542</v>
      </c>
      <c r="K270" s="32" t="s">
        <v>524</v>
      </c>
      <c r="L270" s="33" t="s">
        <v>542</v>
      </c>
      <c r="M270" s="32" t="s">
        <v>524</v>
      </c>
      <c r="N270" s="33" t="s">
        <v>542</v>
      </c>
      <c r="O270" s="32" t="s">
        <v>524</v>
      </c>
      <c r="P270" s="33" t="s">
        <v>542</v>
      </c>
      <c r="Q270" s="32" t="s">
        <v>524</v>
      </c>
      <c r="R270" s="33" t="s">
        <v>542</v>
      </c>
      <c r="S270" s="34" t="s">
        <v>524</v>
      </c>
    </row>
    <row r="271" spans="1:19" ht="42" customHeight="1" x14ac:dyDescent="0.25">
      <c r="A271" s="60" t="s">
        <v>677</v>
      </c>
      <c r="B271" s="61"/>
      <c r="C271" s="62"/>
      <c r="D271" s="63"/>
      <c r="E271" s="63"/>
      <c r="F271" s="59"/>
      <c r="G271" s="58">
        <f t="shared" ref="G271:S271" si="0">SUM(G7:G267)</f>
        <v>3.4873189866822644E-4</v>
      </c>
      <c r="H271" s="58"/>
      <c r="I271" s="58">
        <f t="shared" si="0"/>
        <v>3.2671769710823378E-5</v>
      </c>
      <c r="J271" s="58"/>
      <c r="K271" s="58">
        <f t="shared" si="0"/>
        <v>1.3731198111837319E-5</v>
      </c>
      <c r="L271" s="58"/>
      <c r="M271" s="58">
        <f t="shared" si="0"/>
        <v>7.5139681845882095E-6</v>
      </c>
      <c r="N271" s="58"/>
      <c r="O271" s="58">
        <f t="shared" si="0"/>
        <v>1.3783548852459018E-3</v>
      </c>
      <c r="P271" s="58"/>
      <c r="Q271" s="58">
        <f t="shared" si="0"/>
        <v>3.4924077477663506E-4</v>
      </c>
      <c r="R271" s="58"/>
      <c r="S271" s="58">
        <f t="shared" si="0"/>
        <v>2.0834544554714503E-3</v>
      </c>
    </row>
    <row r="272" spans="1:19" ht="230.7" customHeight="1" x14ac:dyDescent="0.25">
      <c r="A272" s="257" t="s">
        <v>521</v>
      </c>
      <c r="B272" s="257"/>
      <c r="C272" s="257"/>
      <c r="D272" s="257"/>
      <c r="E272" s="257"/>
      <c r="F272" s="257"/>
      <c r="G272" s="257"/>
      <c r="H272" s="257"/>
      <c r="I272" s="257"/>
      <c r="J272" s="257"/>
      <c r="K272" s="257"/>
      <c r="L272" s="257"/>
      <c r="M272" s="257"/>
      <c r="N272" s="257"/>
      <c r="O272" s="257"/>
      <c r="P272" s="257"/>
      <c r="Q272" s="257"/>
      <c r="R272" s="257"/>
      <c r="S272" s="257"/>
    </row>
    <row r="273" spans="1:19" ht="126" customHeight="1" x14ac:dyDescent="0.25">
      <c r="A273" s="257" t="s">
        <v>522</v>
      </c>
      <c r="B273" s="257"/>
      <c r="C273" s="257"/>
      <c r="D273" s="257"/>
      <c r="E273" s="257"/>
      <c r="F273" s="257"/>
      <c r="G273" s="257"/>
      <c r="H273" s="257"/>
      <c r="I273" s="257"/>
      <c r="J273" s="257"/>
      <c r="K273" s="257"/>
      <c r="L273" s="257"/>
      <c r="M273" s="257"/>
      <c r="N273" s="257"/>
      <c r="O273" s="257"/>
      <c r="P273" s="257"/>
      <c r="Q273" s="257"/>
      <c r="R273" s="257"/>
      <c r="S273" s="257"/>
    </row>
    <row r="274" spans="1:19" ht="45" customHeight="1" x14ac:dyDescent="0.25">
      <c r="A274" s="258" t="s">
        <v>523</v>
      </c>
      <c r="B274" s="258"/>
      <c r="C274" s="258"/>
      <c r="D274" s="258"/>
      <c r="E274" s="258"/>
      <c r="F274" s="258"/>
      <c r="G274" s="258"/>
      <c r="H274" s="258"/>
      <c r="I274" s="258"/>
      <c r="J274" s="258"/>
      <c r="K274" s="258"/>
      <c r="L274" s="258"/>
      <c r="M274" s="258"/>
      <c r="N274" s="258"/>
      <c r="O274" s="258"/>
      <c r="P274" s="258"/>
      <c r="Q274" s="258"/>
      <c r="R274" s="258"/>
      <c r="S274" s="258"/>
    </row>
    <row r="276" spans="1:19" ht="35.4" customHeight="1" x14ac:dyDescent="0.25">
      <c r="A276" s="259" t="s">
        <v>525</v>
      </c>
      <c r="B276" s="259"/>
      <c r="C276" s="259"/>
      <c r="D276" s="259"/>
      <c r="E276" s="259"/>
      <c r="F276" s="259"/>
      <c r="G276" s="259"/>
      <c r="H276" s="259"/>
    </row>
  </sheetData>
  <mergeCells count="10">
    <mergeCell ref="A272:S272"/>
    <mergeCell ref="A273:S273"/>
    <mergeCell ref="A274:S274"/>
    <mergeCell ref="A276:H276"/>
    <mergeCell ref="A3:S3"/>
    <mergeCell ref="A4:C5"/>
    <mergeCell ref="D4:E4"/>
    <mergeCell ref="F4:I4"/>
    <mergeCell ref="J4:Q4"/>
    <mergeCell ref="R4:S4"/>
  </mergeCells>
  <pageMargins left="0.7" right="0.7" top="0.75" bottom="0.75" header="0.3" footer="0.3"/>
  <pageSetup orientation="portrait" horizontalDpi="1200" verticalDpi="1200"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3FF82-9A07-4C9E-BBB6-A36FEF4CA6A9}">
  <dimension ref="A1:S276"/>
  <sheetViews>
    <sheetView workbookViewId="0">
      <selection activeCell="A2" sqref="A2"/>
    </sheetView>
  </sheetViews>
  <sheetFormatPr defaultRowHeight="13.2" x14ac:dyDescent="0.25"/>
  <cols>
    <col min="1" max="1" width="15.6640625" style="15" customWidth="1"/>
    <col min="2" max="2" width="25.5546875" style="15" customWidth="1"/>
    <col min="3" max="5" width="9.33203125" style="15" customWidth="1"/>
    <col min="6" max="13" width="10.44140625" style="15" customWidth="1"/>
    <col min="14" max="19" width="9.33203125" style="15" customWidth="1"/>
    <col min="20" max="16384" width="8.88671875" style="15"/>
  </cols>
  <sheetData>
    <row r="1" spans="1:19" ht="40.200000000000003" customHeight="1" x14ac:dyDescent="0.25">
      <c r="A1" s="31" t="s">
        <v>867</v>
      </c>
      <c r="B1" s="31"/>
    </row>
    <row r="2" spans="1:19" s="30" customFormat="1" ht="30" customHeight="1" x14ac:dyDescent="0.25">
      <c r="A2" s="43" t="str">
        <f>Summary!A35</f>
        <v>TEU-1C</v>
      </c>
      <c r="B2" s="44" t="str">
        <f>Summary!B35</f>
        <v>Auxiliary Boiler - RFO</v>
      </c>
      <c r="C2" s="44"/>
      <c r="D2" s="44"/>
      <c r="G2" s="46"/>
    </row>
    <row r="3" spans="1:19" ht="48.75" customHeight="1" x14ac:dyDescent="0.25">
      <c r="A3" s="260" t="s">
        <v>526</v>
      </c>
      <c r="B3" s="261"/>
      <c r="C3" s="261"/>
      <c r="D3" s="261"/>
      <c r="E3" s="261"/>
      <c r="F3" s="261"/>
      <c r="G3" s="261"/>
      <c r="H3" s="261"/>
      <c r="I3" s="261"/>
      <c r="J3" s="261"/>
      <c r="K3" s="261"/>
      <c r="L3" s="261"/>
      <c r="M3" s="261"/>
      <c r="N3" s="261"/>
      <c r="O3" s="261"/>
      <c r="P3" s="261"/>
      <c r="Q3" s="261"/>
      <c r="R3" s="261"/>
      <c r="S3" s="261"/>
    </row>
    <row r="4" spans="1:19" ht="23.55" customHeight="1" x14ac:dyDescent="0.25">
      <c r="A4" s="262"/>
      <c r="B4" s="263"/>
      <c r="C4" s="264"/>
      <c r="D4" s="268" t="s">
        <v>527</v>
      </c>
      <c r="E4" s="269"/>
      <c r="F4" s="268" t="s">
        <v>530</v>
      </c>
      <c r="G4" s="269"/>
      <c r="H4" s="269"/>
      <c r="I4" s="270"/>
      <c r="J4" s="268" t="s">
        <v>531</v>
      </c>
      <c r="K4" s="269"/>
      <c r="L4" s="269"/>
      <c r="M4" s="269"/>
      <c r="N4" s="269"/>
      <c r="O4" s="269"/>
      <c r="P4" s="269"/>
      <c r="Q4" s="270"/>
      <c r="R4" s="268" t="s">
        <v>532</v>
      </c>
      <c r="S4" s="270"/>
    </row>
    <row r="5" spans="1:19" ht="61.8" customHeight="1" x14ac:dyDescent="0.25">
      <c r="A5" s="265"/>
      <c r="B5" s="266"/>
      <c r="C5" s="267"/>
      <c r="D5" s="32" t="s">
        <v>528</v>
      </c>
      <c r="E5" s="32" t="s">
        <v>529</v>
      </c>
      <c r="F5" s="33" t="s">
        <v>535</v>
      </c>
      <c r="G5" s="33" t="s">
        <v>743</v>
      </c>
      <c r="H5" s="33" t="s">
        <v>536</v>
      </c>
      <c r="I5" s="33" t="s">
        <v>750</v>
      </c>
      <c r="J5" s="33" t="s">
        <v>537</v>
      </c>
      <c r="K5" s="33" t="s">
        <v>746</v>
      </c>
      <c r="L5" s="33" t="s">
        <v>538</v>
      </c>
      <c r="M5" s="33" t="s">
        <v>747</v>
      </c>
      <c r="N5" s="33" t="s">
        <v>539</v>
      </c>
      <c r="O5" s="33" t="s">
        <v>748</v>
      </c>
      <c r="P5" s="33" t="s">
        <v>540</v>
      </c>
      <c r="Q5" s="33" t="s">
        <v>749</v>
      </c>
      <c r="R5" s="33" t="s">
        <v>536</v>
      </c>
      <c r="S5" s="33" t="s">
        <v>750</v>
      </c>
    </row>
    <row r="6" spans="1:19" ht="17.55" customHeight="1" x14ac:dyDescent="0.25">
      <c r="A6" s="33" t="s">
        <v>541</v>
      </c>
      <c r="B6" s="35" t="s">
        <v>533</v>
      </c>
      <c r="C6" s="35" t="s">
        <v>534</v>
      </c>
      <c r="D6" s="35" t="s">
        <v>543</v>
      </c>
      <c r="E6" s="35" t="s">
        <v>544</v>
      </c>
      <c r="F6" s="33" t="s">
        <v>542</v>
      </c>
      <c r="G6" s="32" t="s">
        <v>524</v>
      </c>
      <c r="H6" s="35" t="s">
        <v>542</v>
      </c>
      <c r="I6" s="32" t="s">
        <v>524</v>
      </c>
      <c r="J6" s="33" t="s">
        <v>542</v>
      </c>
      <c r="K6" s="32" t="s">
        <v>524</v>
      </c>
      <c r="L6" s="33" t="s">
        <v>542</v>
      </c>
      <c r="M6" s="32" t="s">
        <v>524</v>
      </c>
      <c r="N6" s="33" t="s">
        <v>542</v>
      </c>
      <c r="O6" s="32" t="s">
        <v>524</v>
      </c>
      <c r="P6" s="33" t="s">
        <v>542</v>
      </c>
      <c r="Q6" s="32" t="s">
        <v>524</v>
      </c>
      <c r="R6" s="33" t="s">
        <v>542</v>
      </c>
      <c r="S6" s="34" t="s">
        <v>524</v>
      </c>
    </row>
    <row r="7" spans="1:19" ht="16.8" customHeight="1" x14ac:dyDescent="0.25">
      <c r="A7" s="2" t="s">
        <v>13</v>
      </c>
      <c r="B7" s="2" t="s">
        <v>14</v>
      </c>
      <c r="C7" s="18"/>
      <c r="D7" s="56" t="str">
        <f>IFERROR(VLOOKUP($A7,'Emissions - TEU-1C'!$A$6:$H$58,5,0), " ")</f>
        <v xml:space="preserve"> </v>
      </c>
      <c r="E7" s="56" t="str">
        <f>IFERROR(VLOOKUP($A7,'Emissions - TEU-1C'!$A$6:$H$58,8,0), " ")</f>
        <v xml:space="preserve"> </v>
      </c>
      <c r="F7" s="9">
        <v>0.45</v>
      </c>
      <c r="G7" s="175" t="str">
        <f>IFERROR(Summary!$Y$5*D7/F7," ")</f>
        <v xml:space="preserve"> </v>
      </c>
      <c r="H7" s="5">
        <v>140</v>
      </c>
      <c r="I7" s="175" t="str">
        <f>IFERROR(Summary!$Y$5*D7/H7," ")</f>
        <v xml:space="preserve"> </v>
      </c>
      <c r="J7" s="5">
        <v>12</v>
      </c>
      <c r="K7" s="175" t="str">
        <f>IFERROR(Summary!$AA$5*D7/J7," ")</f>
        <v xml:space="preserve"> </v>
      </c>
      <c r="L7" s="5">
        <v>620</v>
      </c>
      <c r="M7" s="175" t="str">
        <f>IFERROR(Summary!$AA$5*D7/L7," ")</f>
        <v xml:space="preserve"> </v>
      </c>
      <c r="N7" s="7">
        <v>5.5</v>
      </c>
      <c r="O7" s="175" t="str">
        <f>IFERROR(Summary!$AC$5*D7/N7," ")</f>
        <v xml:space="preserve"> </v>
      </c>
      <c r="P7" s="5">
        <v>620</v>
      </c>
      <c r="Q7" s="175" t="str">
        <f>IFERROR(Summary!$AC$5*D7/P7," ")</f>
        <v xml:space="preserve"> </v>
      </c>
      <c r="R7" s="21">
        <v>470</v>
      </c>
      <c r="S7" s="175" t="str">
        <f>IFERROR(Summary!$AE$5*E7/R7," ")</f>
        <v xml:space="preserve"> </v>
      </c>
    </row>
    <row r="8" spans="1:19" ht="16.8" customHeight="1" x14ac:dyDescent="0.25">
      <c r="A8" s="2" t="s">
        <v>15</v>
      </c>
      <c r="B8" s="2" t="s">
        <v>16</v>
      </c>
      <c r="C8" s="18"/>
      <c r="D8" s="56" t="str">
        <f>IFERROR(VLOOKUP($A8,'Emissions - TEU-1C'!$A$6:$H$58,5,0), " ")</f>
        <v xml:space="preserve"> </v>
      </c>
      <c r="E8" s="56" t="str">
        <f>IFERROR(VLOOKUP($A8,'Emissions - TEU-1C'!$A$6:$H$58,8,0), " ")</f>
        <v xml:space="preserve"> </v>
      </c>
      <c r="F8" s="4">
        <v>0.05</v>
      </c>
      <c r="G8" s="175" t="str">
        <f>IFERROR(Summary!$Y$5*D8/F8," ")</f>
        <v xml:space="preserve"> </v>
      </c>
      <c r="H8" s="18"/>
      <c r="I8" s="175" t="str">
        <f>IFERROR(Summary!$Y$5*D8/H8," ")</f>
        <v xml:space="preserve"> </v>
      </c>
      <c r="J8" s="7">
        <v>1.3</v>
      </c>
      <c r="K8" s="175" t="str">
        <f>IFERROR(Summary!$AA$5*D8/J8," ")</f>
        <v xml:space="preserve"> </v>
      </c>
      <c r="L8" s="18"/>
      <c r="M8" s="175" t="str">
        <f>IFERROR(Summary!$AA$5*D8/L8," ")</f>
        <v xml:space="preserve"> </v>
      </c>
      <c r="N8" s="9">
        <v>0.6</v>
      </c>
      <c r="O8" s="175" t="str">
        <f>IFERROR(Summary!$AC$5*D8/N8," ")</f>
        <v xml:space="preserve"> </v>
      </c>
      <c r="P8" s="18"/>
      <c r="Q8" s="175" t="str">
        <f>IFERROR(Summary!$AC$5*D8/P8," ")</f>
        <v xml:space="preserve"> </v>
      </c>
      <c r="R8" s="22"/>
      <c r="S8" s="175" t="str">
        <f>IFERROR(Summary!$AE$5*E8/R8," ")</f>
        <v xml:space="preserve"> </v>
      </c>
    </row>
    <row r="9" spans="1:19" ht="16.95" customHeight="1" x14ac:dyDescent="0.25">
      <c r="A9" s="2" t="s">
        <v>17</v>
      </c>
      <c r="B9" s="2" t="s">
        <v>18</v>
      </c>
      <c r="C9" s="18"/>
      <c r="D9" s="56" t="str">
        <f>IFERROR(VLOOKUP($A9,'Emissions - TEU-1C'!$A$6:$H$58,5,0), " ")</f>
        <v xml:space="preserve"> </v>
      </c>
      <c r="E9" s="56" t="str">
        <f>IFERROR(VLOOKUP($A9,'Emissions - TEU-1C'!$A$6:$H$58,8,0), " ")</f>
        <v xml:space="preserve"> </v>
      </c>
      <c r="F9" s="18"/>
      <c r="G9" s="175" t="str">
        <f>IFERROR(Summary!$Y$5*D9/F9," ")</f>
        <v xml:space="preserve"> </v>
      </c>
      <c r="H9" s="8">
        <v>31000</v>
      </c>
      <c r="I9" s="175" t="str">
        <f>IFERROR(Summary!$Y$5*D9/H9," ")</f>
        <v xml:space="preserve"> </v>
      </c>
      <c r="J9" s="18"/>
      <c r="K9" s="175" t="str">
        <f>IFERROR(Summary!$AA$5*D9/J9," ")</f>
        <v xml:space="preserve"> </v>
      </c>
      <c r="L9" s="8">
        <v>140000</v>
      </c>
      <c r="M9" s="175" t="str">
        <f>IFERROR(Summary!$AA$5*D9/L9," ")</f>
        <v xml:space="preserve"> </v>
      </c>
      <c r="N9" s="18"/>
      <c r="O9" s="175" t="str">
        <f>IFERROR(Summary!$AC$5*D9/N9," ")</f>
        <v xml:space="preserve"> </v>
      </c>
      <c r="P9" s="8">
        <v>140000</v>
      </c>
      <c r="Q9" s="175" t="str">
        <f>IFERROR(Summary!$AC$5*D9/P9," ")</f>
        <v xml:space="preserve"> </v>
      </c>
      <c r="R9" s="23">
        <v>62000</v>
      </c>
      <c r="S9" s="175" t="str">
        <f>IFERROR(Summary!$AE$5*E9/R9," ")</f>
        <v xml:space="preserve"> </v>
      </c>
    </row>
    <row r="10" spans="1:19" ht="16.8" customHeight="1" x14ac:dyDescent="0.25">
      <c r="A10" s="12">
        <v>64047</v>
      </c>
      <c r="B10" s="2" t="s">
        <v>19</v>
      </c>
      <c r="C10" s="18"/>
      <c r="D10" s="56" t="str">
        <f>IFERROR(VLOOKUP($A10,'Emissions - TEU-1C'!$A$6:$H$58,5,0), " ")</f>
        <v xml:space="preserve"> </v>
      </c>
      <c r="E10" s="56" t="str">
        <f>IFERROR(VLOOKUP($A10,'Emissions - TEU-1C'!$A$6:$H$58,8,0), " ")</f>
        <v xml:space="preserve"> </v>
      </c>
      <c r="F10" s="18"/>
      <c r="G10" s="175" t="str">
        <f>IFERROR(Summary!$Y$5*D10/F10," ")</f>
        <v xml:space="preserve"> </v>
      </c>
      <c r="H10" s="5">
        <v>60</v>
      </c>
      <c r="I10" s="175" t="str">
        <f>IFERROR(Summary!$Y$5*D10/H10," ")</f>
        <v xml:space="preserve"> </v>
      </c>
      <c r="J10" s="18"/>
      <c r="K10" s="175" t="str">
        <f>IFERROR(Summary!$AA$5*D10/J10," ")</f>
        <v xml:space="preserve"> </v>
      </c>
      <c r="L10" s="5">
        <v>260</v>
      </c>
      <c r="M10" s="175" t="str">
        <f>IFERROR(Summary!$AA$5*D10/L10," ")</f>
        <v xml:space="preserve"> </v>
      </c>
      <c r="N10" s="18"/>
      <c r="O10" s="175" t="str">
        <f>IFERROR(Summary!$AC$5*D10/N10," ")</f>
        <v xml:space="preserve"> </v>
      </c>
      <c r="P10" s="5">
        <v>260</v>
      </c>
      <c r="Q10" s="175" t="str">
        <f>IFERROR(Summary!$AC$5*D10/P10," ")</f>
        <v xml:space="preserve"> </v>
      </c>
      <c r="R10" s="22"/>
      <c r="S10" s="175" t="str">
        <f>IFERROR(Summary!$AE$5*E10/R10," ")</f>
        <v xml:space="preserve"> </v>
      </c>
    </row>
    <row r="11" spans="1:19" ht="16.95" customHeight="1" x14ac:dyDescent="0.25">
      <c r="A11" s="2" t="s">
        <v>20</v>
      </c>
      <c r="B11" s="2" t="s">
        <v>21</v>
      </c>
      <c r="C11" s="18"/>
      <c r="D11" s="56" t="str">
        <f>IFERROR(VLOOKUP($A11,'Emissions - TEU-1C'!$A$6:$H$58,5,0), " ")</f>
        <v xml:space="preserve"> </v>
      </c>
      <c r="E11" s="56" t="str">
        <f>IFERROR(VLOOKUP($A11,'Emissions - TEU-1C'!$A$6:$H$58,8,0), " ")</f>
        <v xml:space="preserve"> </v>
      </c>
      <c r="F11" s="18"/>
      <c r="G11" s="175" t="str">
        <f>IFERROR(Summary!$Y$5*D11/F11," ")</f>
        <v xml:space="preserve"> </v>
      </c>
      <c r="H11" s="9">
        <v>0.35</v>
      </c>
      <c r="I11" s="175" t="str">
        <f>IFERROR(Summary!$Y$5*D11/H11," ")</f>
        <v xml:space="preserve"> </v>
      </c>
      <c r="J11" s="18"/>
      <c r="K11" s="175" t="str">
        <f>IFERROR(Summary!$AA$5*D11/J11," ")</f>
        <v xml:space="preserve"> </v>
      </c>
      <c r="L11" s="7">
        <v>1.5</v>
      </c>
      <c r="M11" s="175" t="str">
        <f>IFERROR(Summary!$AA$5*D11/L11," ")</f>
        <v xml:space="preserve"> </v>
      </c>
      <c r="N11" s="18"/>
      <c r="O11" s="175" t="str">
        <f>IFERROR(Summary!$AC$5*D11/N11," ")</f>
        <v xml:space="preserve"> </v>
      </c>
      <c r="P11" s="7">
        <v>1.5</v>
      </c>
      <c r="Q11" s="175" t="str">
        <f>IFERROR(Summary!$AC$5*D11/P11," ")</f>
        <v xml:space="preserve"> </v>
      </c>
      <c r="R11" s="24">
        <v>6.9</v>
      </c>
      <c r="S11" s="175" t="str">
        <f>IFERROR(Summary!$AE$5*E11/R11," ")</f>
        <v xml:space="preserve"> </v>
      </c>
    </row>
    <row r="12" spans="1:19" ht="16.8" customHeight="1" x14ac:dyDescent="0.25">
      <c r="A12" s="12">
        <v>65532</v>
      </c>
      <c r="B12" s="2" t="s">
        <v>22</v>
      </c>
      <c r="C12" s="6" t="s">
        <v>23</v>
      </c>
      <c r="D12" s="56" t="str">
        <f>IFERROR(VLOOKUP($A12,'Emissions - TEU-1C'!$A$6:$H$58,5,0), " ")</f>
        <v xml:space="preserve"> </v>
      </c>
      <c r="E12" s="56" t="str">
        <f>IFERROR(VLOOKUP($A12,'Emissions - TEU-1C'!$A$6:$H$58,8,0), " ")</f>
        <v xml:space="preserve"> </v>
      </c>
      <c r="F12" s="3">
        <v>5.8999999999999999E-3</v>
      </c>
      <c r="G12" s="175" t="str">
        <f>IFERROR(Summary!$Y$5*D12/F12," ")</f>
        <v xml:space="preserve"> </v>
      </c>
      <c r="H12" s="7">
        <v>6</v>
      </c>
      <c r="I12" s="175" t="str">
        <f>IFERROR(Summary!$Y$5*D12/H12," ")</f>
        <v xml:space="preserve"> </v>
      </c>
      <c r="J12" s="4">
        <v>6.2E-2</v>
      </c>
      <c r="K12" s="175" t="str">
        <f>IFERROR(Summary!$AA$5*D12/J12," ")</f>
        <v xml:space="preserve"> </v>
      </c>
      <c r="L12" s="5">
        <v>26</v>
      </c>
      <c r="M12" s="175" t="str">
        <f>IFERROR(Summary!$AA$5*D12/L12," ")</f>
        <v xml:space="preserve"> </v>
      </c>
      <c r="N12" s="9">
        <v>0.12</v>
      </c>
      <c r="O12" s="175" t="str">
        <f>IFERROR(Summary!$AC$5*D12/N12," ")</f>
        <v xml:space="preserve"> </v>
      </c>
      <c r="P12" s="5">
        <v>26</v>
      </c>
      <c r="Q12" s="175" t="str">
        <f>IFERROR(Summary!$AC$5*D12/P12," ")</f>
        <v xml:space="preserve"> </v>
      </c>
      <c r="R12" s="22"/>
      <c r="S12" s="175" t="str">
        <f>IFERROR(Summary!$AE$5*E12/R12," ")</f>
        <v xml:space="preserve"> </v>
      </c>
    </row>
    <row r="13" spans="1:19" ht="16.8" customHeight="1" x14ac:dyDescent="0.25">
      <c r="A13" s="12">
        <v>65660</v>
      </c>
      <c r="B13" s="2" t="s">
        <v>24</v>
      </c>
      <c r="C13" s="18"/>
      <c r="D13" s="56" t="str">
        <f>IFERROR(VLOOKUP($A13,'Emissions - TEU-1C'!$A$6:$H$58,5,0), " ")</f>
        <v xml:space="preserve"> </v>
      </c>
      <c r="E13" s="56" t="str">
        <f>IFERROR(VLOOKUP($A13,'Emissions - TEU-1C'!$A$6:$H$58,8,0), " ")</f>
        <v xml:space="preserve"> </v>
      </c>
      <c r="F13" s="18"/>
      <c r="G13" s="175" t="str">
        <f>IFERROR(Summary!$Y$5*D13/F13," ")</f>
        <v xml:space="preserve"> </v>
      </c>
      <c r="H13" s="7">
        <v>1</v>
      </c>
      <c r="I13" s="175" t="str">
        <f>IFERROR(Summary!$Y$5*D13/H13," ")</f>
        <v xml:space="preserve"> </v>
      </c>
      <c r="J13" s="18"/>
      <c r="K13" s="175" t="str">
        <f>IFERROR(Summary!$AA$5*D13/J13," ")</f>
        <v xml:space="preserve"> </v>
      </c>
      <c r="L13" s="7">
        <v>4.4000000000000004</v>
      </c>
      <c r="M13" s="175" t="str">
        <f>IFERROR(Summary!$AA$5*D13/L13," ")</f>
        <v xml:space="preserve"> </v>
      </c>
      <c r="N13" s="18"/>
      <c r="O13" s="175" t="str">
        <f>IFERROR(Summary!$AC$5*D13/N13," ")</f>
        <v xml:space="preserve"> </v>
      </c>
      <c r="P13" s="7">
        <v>4.4000000000000004</v>
      </c>
      <c r="Q13" s="175" t="str">
        <f>IFERROR(Summary!$AC$5*D13/P13," ")</f>
        <v xml:space="preserve"> </v>
      </c>
      <c r="R13" s="23">
        <v>6000</v>
      </c>
      <c r="S13" s="175" t="str">
        <f>IFERROR(Summary!$AE$5*E13/R13," ")</f>
        <v xml:space="preserve"> </v>
      </c>
    </row>
    <row r="14" spans="1:19" ht="16.95" customHeight="1" x14ac:dyDescent="0.25">
      <c r="A14" s="2" t="s">
        <v>25</v>
      </c>
      <c r="B14" s="2" t="s">
        <v>26</v>
      </c>
      <c r="C14" s="18"/>
      <c r="D14" s="56" t="str">
        <f>IFERROR(VLOOKUP($A14,'Emissions - TEU-1C'!$A$6:$H$58,5,0), " ")</f>
        <v xml:space="preserve"> </v>
      </c>
      <c r="E14" s="56" t="str">
        <f>IFERROR(VLOOKUP($A14,'Emissions - TEU-1C'!$A$6:$H$58,8,0), " ")</f>
        <v xml:space="preserve"> </v>
      </c>
      <c r="F14" s="4">
        <v>1.4999999999999999E-2</v>
      </c>
      <c r="G14" s="175" t="str">
        <f>IFERROR(Summary!$Y$5*D14/F14," ")</f>
        <v xml:space="preserve"> </v>
      </c>
      <c r="H14" s="7">
        <v>5</v>
      </c>
      <c r="I14" s="175" t="str">
        <f>IFERROR(Summary!$Y$5*D14/H14," ")</f>
        <v xml:space="preserve"> </v>
      </c>
      <c r="J14" s="9">
        <v>0.38</v>
      </c>
      <c r="K14" s="175" t="str">
        <f>IFERROR(Summary!$AA$5*D14/J14," ")</f>
        <v xml:space="preserve"> </v>
      </c>
      <c r="L14" s="5">
        <v>22</v>
      </c>
      <c r="M14" s="175" t="str">
        <f>IFERROR(Summary!$AA$5*D14/L14," ")</f>
        <v xml:space="preserve"> </v>
      </c>
      <c r="N14" s="9">
        <v>0.18</v>
      </c>
      <c r="O14" s="175" t="str">
        <f>IFERROR(Summary!$AC$5*D14/N14," ")</f>
        <v xml:space="preserve"> </v>
      </c>
      <c r="P14" s="5">
        <v>22</v>
      </c>
      <c r="Q14" s="175" t="str">
        <f>IFERROR(Summary!$AC$5*D14/P14," ")</f>
        <v xml:space="preserve"> </v>
      </c>
      <c r="R14" s="21">
        <v>220</v>
      </c>
      <c r="S14" s="175" t="str">
        <f>IFERROR(Summary!$AE$5*E14/R14," ")</f>
        <v xml:space="preserve"> </v>
      </c>
    </row>
    <row r="15" spans="1:19" ht="16.8" customHeight="1" x14ac:dyDescent="0.25">
      <c r="A15" s="2" t="s">
        <v>27</v>
      </c>
      <c r="B15" s="2" t="s">
        <v>28</v>
      </c>
      <c r="C15" s="18"/>
      <c r="D15" s="56" t="str">
        <f>IFERROR(VLOOKUP($A15,'Emissions - TEU-1C'!$A$6:$H$58,5,0), " ")</f>
        <v xml:space="preserve"> </v>
      </c>
      <c r="E15" s="56" t="str">
        <f>IFERROR(VLOOKUP($A15,'Emissions - TEU-1C'!$A$6:$H$58,8,0), " ")</f>
        <v xml:space="preserve"> </v>
      </c>
      <c r="F15" s="11">
        <v>2.0000000000000001E-4</v>
      </c>
      <c r="G15" s="175" t="str">
        <f>IFERROR(Summary!$Y$5*D15/F15," ")</f>
        <v xml:space="preserve"> </v>
      </c>
      <c r="H15" s="18"/>
      <c r="I15" s="175" t="str">
        <f>IFERROR(Summary!$Y$5*D15/H15," ")</f>
        <v xml:space="preserve"> </v>
      </c>
      <c r="J15" s="3">
        <v>5.3E-3</v>
      </c>
      <c r="K15" s="175" t="str">
        <f>IFERROR(Summary!$AA$5*D15/J15," ")</f>
        <v xml:space="preserve"> </v>
      </c>
      <c r="L15" s="18"/>
      <c r="M15" s="175" t="str">
        <f>IFERROR(Summary!$AA$5*D15/L15," ")</f>
        <v xml:space="preserve"> </v>
      </c>
      <c r="N15" s="3">
        <v>2.3999999999999998E-3</v>
      </c>
      <c r="O15" s="175" t="str">
        <f>IFERROR(Summary!$AC$5*D15/N15," ")</f>
        <v xml:space="preserve"> </v>
      </c>
      <c r="P15" s="18"/>
      <c r="Q15" s="175" t="str">
        <f>IFERROR(Summary!$AC$5*D15/P15," ")</f>
        <v xml:space="preserve"> </v>
      </c>
      <c r="R15" s="22"/>
      <c r="S15" s="175" t="str">
        <f>IFERROR(Summary!$AE$5*E15/R15," ")</f>
        <v xml:space="preserve"> </v>
      </c>
    </row>
    <row r="16" spans="1:19" ht="16.95" customHeight="1" x14ac:dyDescent="0.25">
      <c r="A16" s="2" t="s">
        <v>29</v>
      </c>
      <c r="B16" s="2" t="s">
        <v>30</v>
      </c>
      <c r="C16" s="18"/>
      <c r="D16" s="56" t="str">
        <f>IFERROR(VLOOKUP($A16,'Emissions - TEU-1C'!$A$6:$H$58,5,0), " ")</f>
        <v xml:space="preserve"> </v>
      </c>
      <c r="E16" s="56" t="str">
        <f>IFERROR(VLOOKUP($A16,'Emissions - TEU-1C'!$A$6:$H$58,8,0), " ")</f>
        <v xml:space="preserve"> </v>
      </c>
      <c r="F16" s="9">
        <v>0.17</v>
      </c>
      <c r="G16" s="175" t="str">
        <f>IFERROR(Summary!$Y$5*D16/F16," ")</f>
        <v xml:space="preserve"> </v>
      </c>
      <c r="H16" s="7">
        <v>1</v>
      </c>
      <c r="I16" s="175" t="str">
        <f>IFERROR(Summary!$Y$5*D16/H16," ")</f>
        <v xml:space="preserve"> </v>
      </c>
      <c r="J16" s="7">
        <v>4.3</v>
      </c>
      <c r="K16" s="175" t="str">
        <f>IFERROR(Summary!$AA$5*D16/J16," ")</f>
        <v xml:space="preserve"> </v>
      </c>
      <c r="L16" s="7">
        <v>4.4000000000000004</v>
      </c>
      <c r="M16" s="175" t="str">
        <f>IFERROR(Summary!$AA$5*D16/L16," ")</f>
        <v xml:space="preserve"> </v>
      </c>
      <c r="N16" s="7">
        <v>2</v>
      </c>
      <c r="O16" s="175" t="str">
        <f>IFERROR(Summary!$AC$5*D16/N16," ")</f>
        <v xml:space="preserve"> </v>
      </c>
      <c r="P16" s="7">
        <v>4.4000000000000004</v>
      </c>
      <c r="Q16" s="175" t="str">
        <f>IFERROR(Summary!$AC$5*D16/P16," ")</f>
        <v xml:space="preserve"> </v>
      </c>
      <c r="R16" s="22"/>
      <c r="S16" s="175" t="str">
        <f>IFERROR(Summary!$AE$5*E16/R16," ")</f>
        <v xml:space="preserve"> </v>
      </c>
    </row>
    <row r="17" spans="1:19" ht="16.8" customHeight="1" x14ac:dyDescent="0.25">
      <c r="A17" s="2" t="s">
        <v>31</v>
      </c>
      <c r="B17" s="2" t="s">
        <v>32</v>
      </c>
      <c r="C17" s="6" t="s">
        <v>33</v>
      </c>
      <c r="D17" s="56" t="str">
        <f>IFERROR(VLOOKUP($A17,'Emissions - TEU-1C'!$A$6:$H$58,5,0), " ")</f>
        <v xml:space="preserve"> </v>
      </c>
      <c r="E17" s="56" t="str">
        <f>IFERROR(VLOOKUP($A17,'Emissions - TEU-1C'!$A$6:$H$58,8,0), " ")</f>
        <v xml:space="preserve"> </v>
      </c>
      <c r="F17" s="18"/>
      <c r="G17" s="175" t="str">
        <f>IFERROR(Summary!$Y$5*D17/F17," ")</f>
        <v xml:space="preserve"> </v>
      </c>
      <c r="H17" s="7">
        <v>5</v>
      </c>
      <c r="I17" s="175" t="str">
        <f>IFERROR(Summary!$Y$5*D17/H17," ")</f>
        <v xml:space="preserve"> </v>
      </c>
      <c r="J17" s="18"/>
      <c r="K17" s="175" t="str">
        <f>IFERROR(Summary!$AA$5*D17/J17," ")</f>
        <v xml:space="preserve"> </v>
      </c>
      <c r="L17" s="5">
        <v>22</v>
      </c>
      <c r="M17" s="175" t="str">
        <f>IFERROR(Summary!$AA$5*D17/L17," ")</f>
        <v xml:space="preserve"> </v>
      </c>
      <c r="N17" s="18"/>
      <c r="O17" s="175" t="str">
        <f>IFERROR(Summary!$AC$5*D17/N17," ")</f>
        <v xml:space="preserve"> </v>
      </c>
      <c r="P17" s="5">
        <v>22</v>
      </c>
      <c r="Q17" s="175" t="str">
        <f>IFERROR(Summary!$AC$5*D17/P17," ")</f>
        <v xml:space="preserve"> </v>
      </c>
      <c r="R17" s="22"/>
      <c r="S17" s="175" t="str">
        <f>IFERROR(Summary!$AE$5*E17/R17," ")</f>
        <v xml:space="preserve"> </v>
      </c>
    </row>
    <row r="18" spans="1:19" ht="16.8" customHeight="1" x14ac:dyDescent="0.25">
      <c r="A18" s="2" t="s">
        <v>34</v>
      </c>
      <c r="B18" s="2" t="s">
        <v>35</v>
      </c>
      <c r="C18" s="18"/>
      <c r="D18" s="56" t="str">
        <f>IFERROR(VLOOKUP($A18,'Emissions - TEU-1C'!$A$6:$H$58,5,0), " ")</f>
        <v xml:space="preserve"> </v>
      </c>
      <c r="E18" s="56" t="str">
        <f>IFERROR(VLOOKUP($A18,'Emissions - TEU-1C'!$A$6:$H$58,8,0), " ")</f>
        <v xml:space="preserve"> </v>
      </c>
      <c r="F18" s="18"/>
      <c r="G18" s="175" t="str">
        <f>IFERROR(Summary!$Y$5*D18/F18," ")</f>
        <v xml:space="preserve"> </v>
      </c>
      <c r="H18" s="5">
        <v>500</v>
      </c>
      <c r="I18" s="175" t="str">
        <f>IFERROR(Summary!$Y$5*D18/H18," ")</f>
        <v xml:space="preserve"> </v>
      </c>
      <c r="J18" s="18"/>
      <c r="K18" s="175" t="str">
        <f>IFERROR(Summary!$AA$5*D18/J18," ")</f>
        <v xml:space="preserve"> </v>
      </c>
      <c r="L18" s="8">
        <v>2200</v>
      </c>
      <c r="M18" s="175" t="str">
        <f>IFERROR(Summary!$AA$5*D18/L18," ")</f>
        <v xml:space="preserve"> </v>
      </c>
      <c r="N18" s="18"/>
      <c r="O18" s="175" t="str">
        <f>IFERROR(Summary!$AC$5*D18/N18," ")</f>
        <v xml:space="preserve"> </v>
      </c>
      <c r="P18" s="8">
        <v>2200</v>
      </c>
      <c r="Q18" s="175" t="str">
        <f>IFERROR(Summary!$AC$5*D18/P18," ")</f>
        <v xml:space="preserve"> </v>
      </c>
      <c r="R18" s="23">
        <v>1200</v>
      </c>
      <c r="S18" s="175" t="str">
        <f>IFERROR(Summary!$AE$5*E18/R18," ")</f>
        <v xml:space="preserve"> </v>
      </c>
    </row>
    <row r="19" spans="1:19" ht="16.95" customHeight="1" x14ac:dyDescent="0.25">
      <c r="A19" s="2" t="s">
        <v>36</v>
      </c>
      <c r="B19" s="2" t="s">
        <v>37</v>
      </c>
      <c r="C19" s="18"/>
      <c r="D19" s="56" t="str">
        <f>IFERROR(VLOOKUP($A19,'Emissions - TEU-1C'!$A$6:$H$58,5,0), " ")</f>
        <v xml:space="preserve"> </v>
      </c>
      <c r="E19" s="56" t="str">
        <f>IFERROR(VLOOKUP($A19,'Emissions - TEU-1C'!$A$6:$H$58,8,0), " ")</f>
        <v xml:space="preserve"> </v>
      </c>
      <c r="F19" s="9">
        <v>0.63</v>
      </c>
      <c r="G19" s="175" t="str">
        <f>IFERROR(Summary!$Y$5*D19/F19," ")</f>
        <v xml:space="preserve"> </v>
      </c>
      <c r="H19" s="7">
        <v>1</v>
      </c>
      <c r="I19" s="175" t="str">
        <f>IFERROR(Summary!$Y$5*D19/H19," ")</f>
        <v xml:space="preserve"> </v>
      </c>
      <c r="J19" s="5">
        <v>16</v>
      </c>
      <c r="K19" s="175" t="str">
        <f>IFERROR(Summary!$AA$5*D19/J19," ")</f>
        <v xml:space="preserve"> </v>
      </c>
      <c r="L19" s="7">
        <v>4.4000000000000004</v>
      </c>
      <c r="M19" s="175" t="str">
        <f>IFERROR(Summary!$AA$5*D19/L19," ")</f>
        <v xml:space="preserve"> </v>
      </c>
      <c r="N19" s="7">
        <v>7.5</v>
      </c>
      <c r="O19" s="175" t="str">
        <f>IFERROR(Summary!$AC$5*D19/N19," ")</f>
        <v xml:space="preserve"> </v>
      </c>
      <c r="P19" s="7">
        <v>4.4000000000000004</v>
      </c>
      <c r="Q19" s="175" t="str">
        <f>IFERROR(Summary!$AC$5*D19/P19," ")</f>
        <v xml:space="preserve"> </v>
      </c>
      <c r="R19" s="22"/>
      <c r="S19" s="175" t="str">
        <f>IFERROR(Summary!$AE$5*E19/R19," ")</f>
        <v xml:space="preserve"> </v>
      </c>
    </row>
    <row r="20" spans="1:19" ht="16.8" customHeight="1" x14ac:dyDescent="0.25">
      <c r="A20" s="2" t="s">
        <v>38</v>
      </c>
      <c r="B20" s="2" t="s">
        <v>39</v>
      </c>
      <c r="C20" s="6" t="s">
        <v>33</v>
      </c>
      <c r="D20" s="56" t="str">
        <f>IFERROR(VLOOKUP($A20,'Emissions - TEU-1C'!$A$6:$H$58,5,0), " ")</f>
        <v xml:space="preserve"> </v>
      </c>
      <c r="E20" s="56" t="str">
        <f>IFERROR(VLOOKUP($A20,'Emissions - TEU-1C'!$A$6:$H$58,8,0), " ")</f>
        <v xml:space="preserve"> </v>
      </c>
      <c r="F20" s="18"/>
      <c r="G20" s="175" t="str">
        <f>IFERROR(Summary!$Y$5*D20/F20," ")</f>
        <v xml:space="preserve"> </v>
      </c>
      <c r="H20" s="9">
        <v>0.3</v>
      </c>
      <c r="I20" s="175" t="str">
        <f>IFERROR(Summary!$Y$5*D20/H20," ")</f>
        <v xml:space="preserve"> </v>
      </c>
      <c r="J20" s="18"/>
      <c r="K20" s="175" t="str">
        <f>IFERROR(Summary!$AA$5*D20/J20," ")</f>
        <v xml:space="preserve"> </v>
      </c>
      <c r="L20" s="7">
        <v>1.3</v>
      </c>
      <c r="M20" s="175" t="str">
        <f>IFERROR(Summary!$AA$5*D20/L20," ")</f>
        <v xml:space="preserve"> </v>
      </c>
      <c r="N20" s="18"/>
      <c r="O20" s="175" t="str">
        <f>IFERROR(Summary!$AC$5*D20/N20," ")</f>
        <v xml:space="preserve"> </v>
      </c>
      <c r="P20" s="7">
        <v>1.3</v>
      </c>
      <c r="Q20" s="175" t="str">
        <f>IFERROR(Summary!$AC$5*D20/P20," ")</f>
        <v xml:space="preserve"> </v>
      </c>
      <c r="R20" s="22"/>
      <c r="S20" s="175" t="str">
        <f>IFERROR(Summary!$AE$5*E20/R20," ")</f>
        <v xml:space="preserve"> </v>
      </c>
    </row>
    <row r="21" spans="1:19" ht="16.95" customHeight="1" x14ac:dyDescent="0.25">
      <c r="A21" s="2" t="s">
        <v>40</v>
      </c>
      <c r="B21" s="2" t="s">
        <v>41</v>
      </c>
      <c r="C21" s="18"/>
      <c r="D21" s="56" t="str">
        <f>IFERROR(VLOOKUP($A21,'Emissions - TEU-1C'!$A$6:$H$58,5,0), " ")</f>
        <v xml:space="preserve"> </v>
      </c>
      <c r="E21" s="56" t="str">
        <f>IFERROR(VLOOKUP($A21,'Emissions - TEU-1C'!$A$6:$H$58,8,0), " ")</f>
        <v xml:space="preserve"> </v>
      </c>
      <c r="F21" s="9">
        <v>0.14000000000000001</v>
      </c>
      <c r="G21" s="175" t="str">
        <f>IFERROR(Summary!$Y$5*D21/F21," ")</f>
        <v xml:space="preserve"> </v>
      </c>
      <c r="H21" s="18"/>
      <c r="I21" s="175" t="str">
        <f>IFERROR(Summary!$Y$5*D21/H21," ")</f>
        <v xml:space="preserve"> </v>
      </c>
      <c r="J21" s="7">
        <v>3.7</v>
      </c>
      <c r="K21" s="175" t="str">
        <f>IFERROR(Summary!$AA$5*D21/J21," ")</f>
        <v xml:space="preserve"> </v>
      </c>
      <c r="L21" s="18"/>
      <c r="M21" s="175" t="str">
        <f>IFERROR(Summary!$AA$5*D21/L21," ")</f>
        <v xml:space="preserve"> </v>
      </c>
      <c r="N21" s="7">
        <v>1.7</v>
      </c>
      <c r="O21" s="175" t="str">
        <f>IFERROR(Summary!$AC$5*D21/N21," ")</f>
        <v xml:space="preserve"> </v>
      </c>
      <c r="P21" s="18"/>
      <c r="Q21" s="175" t="str">
        <f>IFERROR(Summary!$AC$5*D21/P21," ")</f>
        <v xml:space="preserve"> </v>
      </c>
      <c r="R21" s="22"/>
      <c r="S21" s="175" t="str">
        <f>IFERROR(Summary!$AE$5*E21/R21," ")</f>
        <v xml:space="preserve"> </v>
      </c>
    </row>
    <row r="22" spans="1:19" ht="16.8" customHeight="1" x14ac:dyDescent="0.25">
      <c r="A22" s="2" t="s">
        <v>42</v>
      </c>
      <c r="B22" s="2" t="s">
        <v>43</v>
      </c>
      <c r="C22" s="6" t="s">
        <v>33</v>
      </c>
      <c r="D22" s="56">
        <f>IFERROR(VLOOKUP($A22,'Emissions - TEU-1C'!$A$6:$H$58,5,0), " ")</f>
        <v>0</v>
      </c>
      <c r="E22" s="56">
        <f>IFERROR(VLOOKUP($A22,'Emissions - TEU-1C'!$A$6:$H$58,8,0), " ")</f>
        <v>0</v>
      </c>
      <c r="F22" s="10">
        <v>2.4000000000000001E-5</v>
      </c>
      <c r="G22" s="175">
        <f>IFERROR(Summary!$Y$5*D22/F22," ")</f>
        <v>0</v>
      </c>
      <c r="H22" s="11">
        <v>1.7000000000000001E-4</v>
      </c>
      <c r="I22" s="175">
        <f>IFERROR(Summary!$Y$5*D22/H22," ")</f>
        <v>0</v>
      </c>
      <c r="J22" s="3">
        <v>1.2999999999999999E-3</v>
      </c>
      <c r="K22" s="175">
        <f>IFERROR(Summary!$AA$5*D22/J22," ")</f>
        <v>0</v>
      </c>
      <c r="L22" s="3">
        <v>2.3999999999999998E-3</v>
      </c>
      <c r="M22" s="175">
        <f>IFERROR(Summary!$AA$5*D22/L22," ")</f>
        <v>0</v>
      </c>
      <c r="N22" s="11">
        <v>6.2E-4</v>
      </c>
      <c r="O22" s="175">
        <f>IFERROR(Summary!$AC$5*D22/N22," ")</f>
        <v>0</v>
      </c>
      <c r="P22" s="3">
        <v>2.3999999999999998E-3</v>
      </c>
      <c r="Q22" s="175">
        <f>IFERROR(Summary!$AC$5*D22/P22," ")</f>
        <v>0</v>
      </c>
      <c r="R22" s="25">
        <v>0.2</v>
      </c>
      <c r="S22" s="175">
        <f>IFERROR(Summary!$AE$5*E22/R22," ")</f>
        <v>0</v>
      </c>
    </row>
    <row r="23" spans="1:19" ht="16.8" customHeight="1" x14ac:dyDescent="0.25">
      <c r="A23" s="2" t="s">
        <v>44</v>
      </c>
      <c r="B23" s="2" t="s">
        <v>45</v>
      </c>
      <c r="C23" s="18"/>
      <c r="D23" s="56" t="str">
        <f>IFERROR(VLOOKUP($A23,'Emissions - TEU-1C'!$A$6:$H$58,5,0), " ")</f>
        <v xml:space="preserve"> </v>
      </c>
      <c r="E23" s="56" t="str">
        <f>IFERROR(VLOOKUP($A23,'Emissions - TEU-1C'!$A$6:$H$58,8,0), " ")</f>
        <v xml:space="preserve"> </v>
      </c>
      <c r="F23" s="18"/>
      <c r="G23" s="175" t="str">
        <f>IFERROR(Summary!$Y$5*D23/F23," ")</f>
        <v xml:space="preserve"> </v>
      </c>
      <c r="H23" s="4">
        <v>1.4999999999999999E-2</v>
      </c>
      <c r="I23" s="175" t="str">
        <f>IFERROR(Summary!$Y$5*D23/H23," ")</f>
        <v xml:space="preserve"> </v>
      </c>
      <c r="J23" s="18"/>
      <c r="K23" s="175" t="str">
        <f>IFERROR(Summary!$AA$5*D23/J23," ")</f>
        <v xml:space="preserve"> </v>
      </c>
      <c r="L23" s="4">
        <v>6.6000000000000003E-2</v>
      </c>
      <c r="M23" s="175" t="str">
        <f>IFERROR(Summary!$AA$5*D23/L23," ")</f>
        <v xml:space="preserve"> </v>
      </c>
      <c r="N23" s="18"/>
      <c r="O23" s="175" t="str">
        <f>IFERROR(Summary!$AC$5*D23/N23," ")</f>
        <v xml:space="preserve"> </v>
      </c>
      <c r="P23" s="4">
        <v>6.6000000000000003E-2</v>
      </c>
      <c r="Q23" s="175" t="str">
        <f>IFERROR(Summary!$AC$5*D23/P23," ")</f>
        <v xml:space="preserve"> </v>
      </c>
      <c r="R23" s="25">
        <v>0.2</v>
      </c>
      <c r="S23" s="175" t="str">
        <f>IFERROR(Summary!$AE$5*E23/R23," ")</f>
        <v xml:space="preserve"> </v>
      </c>
    </row>
    <row r="24" spans="1:19" ht="16.95" customHeight="1" x14ac:dyDescent="0.25">
      <c r="A24" s="2" t="s">
        <v>46</v>
      </c>
      <c r="B24" s="2" t="s">
        <v>47</v>
      </c>
      <c r="C24" s="6" t="s">
        <v>48</v>
      </c>
      <c r="D24" s="56" t="str">
        <f>IFERROR(VLOOKUP($A24,'Emissions - TEU-1C'!$A$6:$H$58,5,0), " ")</f>
        <v xml:space="preserve"> </v>
      </c>
      <c r="E24" s="56" t="str">
        <f>IFERROR(VLOOKUP($A24,'Emissions - TEU-1C'!$A$6:$H$58,8,0), " ")</f>
        <v xml:space="preserve"> </v>
      </c>
      <c r="F24" s="10">
        <v>4.3000000000000003E-6</v>
      </c>
      <c r="G24" s="175" t="str">
        <f>IFERROR(Summary!$Y$5*D24/F24," ")</f>
        <v xml:space="preserve"> </v>
      </c>
      <c r="H24" s="18"/>
      <c r="I24" s="175" t="str">
        <f>IFERROR(Summary!$Y$5*D24/H24," ")</f>
        <v xml:space="preserve"> </v>
      </c>
      <c r="J24" s="11">
        <v>1.1E-4</v>
      </c>
      <c r="K24" s="175" t="str">
        <f>IFERROR(Summary!$AA$5*D24/J24," ")</f>
        <v xml:space="preserve"> </v>
      </c>
      <c r="L24" s="18"/>
      <c r="M24" s="175" t="str">
        <f>IFERROR(Summary!$AA$5*D24/L24," ")</f>
        <v xml:space="preserve"> </v>
      </c>
      <c r="N24" s="10">
        <v>5.1999999999999997E-5</v>
      </c>
      <c r="O24" s="175" t="str">
        <f>IFERROR(Summary!$AC$5*D24/N24," ")</f>
        <v xml:space="preserve"> </v>
      </c>
      <c r="P24" s="18"/>
      <c r="Q24" s="175" t="str">
        <f>IFERROR(Summary!$AC$5*D24/P24," ")</f>
        <v xml:space="preserve"> </v>
      </c>
      <c r="R24" s="22"/>
      <c r="S24" s="175" t="str">
        <f>IFERROR(Summary!$AE$5*E24/R24," ")</f>
        <v xml:space="preserve"> </v>
      </c>
    </row>
    <row r="25" spans="1:19" ht="16.8" customHeight="1" x14ac:dyDescent="0.25">
      <c r="A25" s="2" t="s">
        <v>49</v>
      </c>
      <c r="B25" s="2" t="s">
        <v>50</v>
      </c>
      <c r="C25" s="18"/>
      <c r="D25" s="56" t="str">
        <f>IFERROR(VLOOKUP($A25,'Emissions - TEU-1C'!$A$6:$H$58,5,0), " ")</f>
        <v xml:space="preserve"> </v>
      </c>
      <c r="E25" s="56" t="str">
        <f>IFERROR(VLOOKUP($A25,'Emissions - TEU-1C'!$A$6:$H$58,8,0), " ")</f>
        <v xml:space="preserve"> </v>
      </c>
      <c r="F25" s="4">
        <v>3.2000000000000001E-2</v>
      </c>
      <c r="G25" s="175" t="str">
        <f>IFERROR(Summary!$Y$5*D25/F25," ")</f>
        <v xml:space="preserve"> </v>
      </c>
      <c r="H25" s="18"/>
      <c r="I25" s="175" t="str">
        <f>IFERROR(Summary!$Y$5*D25/H25," ")</f>
        <v xml:space="preserve"> </v>
      </c>
      <c r="J25" s="9">
        <v>0.84</v>
      </c>
      <c r="K25" s="175" t="str">
        <f>IFERROR(Summary!$AA$5*D25/J25," ")</f>
        <v xml:space="preserve"> </v>
      </c>
      <c r="L25" s="18"/>
      <c r="M25" s="175" t="str">
        <f>IFERROR(Summary!$AA$5*D25/L25," ")</f>
        <v xml:space="preserve"> </v>
      </c>
      <c r="N25" s="9">
        <v>0.39</v>
      </c>
      <c r="O25" s="175" t="str">
        <f>IFERROR(Summary!$AC$5*D25/N25," ")</f>
        <v xml:space="preserve"> </v>
      </c>
      <c r="P25" s="18"/>
      <c r="Q25" s="175" t="str">
        <f>IFERROR(Summary!$AC$5*D25/P25," ")</f>
        <v xml:space="preserve"> </v>
      </c>
      <c r="R25" s="22"/>
      <c r="S25" s="175" t="str">
        <f>IFERROR(Summary!$AE$5*E25/R25," ")</f>
        <v xml:space="preserve"> </v>
      </c>
    </row>
    <row r="26" spans="1:19" ht="16.95" customHeight="1" x14ac:dyDescent="0.25">
      <c r="A26" s="2" t="s">
        <v>51</v>
      </c>
      <c r="B26" s="2" t="s">
        <v>52</v>
      </c>
      <c r="C26" s="18"/>
      <c r="D26" s="56">
        <f>IFERROR(VLOOKUP($A26,'Emissions - TEU-1C'!$A$6:$H$58,5,0), " ")</f>
        <v>0</v>
      </c>
      <c r="E26" s="56">
        <f>IFERROR(VLOOKUP($A26,'Emissions - TEU-1C'!$A$6:$H$58,8,0), " ")</f>
        <v>0</v>
      </c>
      <c r="F26" s="9">
        <v>0.13</v>
      </c>
      <c r="G26" s="175">
        <f>IFERROR(Summary!$Y$5*D26/F26," ")</f>
        <v>0</v>
      </c>
      <c r="H26" s="7">
        <v>3</v>
      </c>
      <c r="I26" s="175">
        <f>IFERROR(Summary!$Y$5*D26/H26," ")</f>
        <v>0</v>
      </c>
      <c r="J26" s="7">
        <v>3.3</v>
      </c>
      <c r="K26" s="175">
        <f>IFERROR(Summary!$AA$5*D26/J26," ")</f>
        <v>0</v>
      </c>
      <c r="L26" s="5">
        <v>13</v>
      </c>
      <c r="M26" s="175">
        <f>IFERROR(Summary!$AA$5*D26/L26," ")</f>
        <v>0</v>
      </c>
      <c r="N26" s="7">
        <v>1.5</v>
      </c>
      <c r="O26" s="175">
        <f>IFERROR(Summary!$AC$5*D26/N26," ")</f>
        <v>0</v>
      </c>
      <c r="P26" s="5">
        <v>13</v>
      </c>
      <c r="Q26" s="175">
        <f>IFERROR(Summary!$AC$5*D26/P26," ")</f>
        <v>0</v>
      </c>
      <c r="R26" s="21">
        <v>29</v>
      </c>
      <c r="S26" s="175">
        <f>IFERROR(Summary!$AE$5*E26/R26," ")</f>
        <v>0</v>
      </c>
    </row>
    <row r="27" spans="1:19" ht="19.8" customHeight="1" x14ac:dyDescent="0.25">
      <c r="A27" s="2" t="s">
        <v>53</v>
      </c>
      <c r="B27" s="2" t="s">
        <v>54</v>
      </c>
      <c r="C27" s="6" t="s">
        <v>23</v>
      </c>
      <c r="D27" s="56" t="str">
        <f>IFERROR(VLOOKUP($A27,'Emissions - TEU-1C'!$A$6:$H$58,5,0), " ")</f>
        <v xml:space="preserve"> </v>
      </c>
      <c r="E27" s="56" t="str">
        <f>IFERROR(VLOOKUP($A27,'Emissions - TEU-1C'!$A$6:$H$58,8,0), " ")</f>
        <v xml:space="preserve"> </v>
      </c>
      <c r="F27" s="10">
        <v>4.1999999999999996E-6</v>
      </c>
      <c r="G27" s="175" t="str">
        <f>IFERROR(Summary!$Y$5*D27/F27," ")</f>
        <v xml:space="preserve"> </v>
      </c>
      <c r="H27" s="18"/>
      <c r="I27" s="175" t="str">
        <f>IFERROR(Summary!$Y$5*D27/H27," ")</f>
        <v xml:space="preserve"> </v>
      </c>
      <c r="J27" s="10">
        <v>4.3999999999999999E-5</v>
      </c>
      <c r="K27" s="175" t="str">
        <f>IFERROR(Summary!$AA$5*D27/J27," ")</f>
        <v xml:space="preserve"> </v>
      </c>
      <c r="L27" s="18"/>
      <c r="M27" s="175" t="str">
        <f>IFERROR(Summary!$AA$5*D27/L27," ")</f>
        <v xml:space="preserve"> </v>
      </c>
      <c r="N27" s="10">
        <v>8.6000000000000003E-5</v>
      </c>
      <c r="O27" s="175" t="str">
        <f>IFERROR(Summary!$AC$5*D27/N27," ")</f>
        <v xml:space="preserve"> </v>
      </c>
      <c r="P27" s="18"/>
      <c r="Q27" s="175" t="str">
        <f>IFERROR(Summary!$AC$5*D27/P27," ")</f>
        <v xml:space="preserve"> </v>
      </c>
      <c r="R27" s="22"/>
      <c r="S27" s="175" t="str">
        <f>IFERROR(Summary!$AE$5*E27/R27," ")</f>
        <v xml:space="preserve"> </v>
      </c>
    </row>
    <row r="28" spans="1:19" ht="16.8" customHeight="1" x14ac:dyDescent="0.25">
      <c r="A28" s="2" t="s">
        <v>55</v>
      </c>
      <c r="B28" s="2" t="s">
        <v>56</v>
      </c>
      <c r="C28" s="18"/>
      <c r="D28" s="56" t="str">
        <f>IFERROR(VLOOKUP($A28,'Emissions - TEU-1C'!$A$6:$H$58,5,0), " ")</f>
        <v xml:space="preserve"> </v>
      </c>
      <c r="E28" s="56" t="str">
        <f>IFERROR(VLOOKUP($A28,'Emissions - TEU-1C'!$A$6:$H$58,8,0), " ")</f>
        <v xml:space="preserve"> </v>
      </c>
      <c r="F28" s="4">
        <v>0.02</v>
      </c>
      <c r="G28" s="175" t="str">
        <f>IFERROR(Summary!$Y$5*D28/F28," ")</f>
        <v xml:space="preserve"> </v>
      </c>
      <c r="H28" s="7">
        <v>1</v>
      </c>
      <c r="I28" s="175" t="str">
        <f>IFERROR(Summary!$Y$5*D28/H28," ")</f>
        <v xml:space="preserve"> </v>
      </c>
      <c r="J28" s="9">
        <v>0.53</v>
      </c>
      <c r="K28" s="175" t="str">
        <f>IFERROR(Summary!$AA$5*D28/J28," ")</f>
        <v xml:space="preserve"> </v>
      </c>
      <c r="L28" s="7">
        <v>4.4000000000000004</v>
      </c>
      <c r="M28" s="175" t="str">
        <f>IFERROR(Summary!$AA$5*D28/L28," ")</f>
        <v xml:space="preserve"> </v>
      </c>
      <c r="N28" s="9">
        <v>0.24</v>
      </c>
      <c r="O28" s="175" t="str">
        <f>IFERROR(Summary!$AC$5*D28/N28," ")</f>
        <v xml:space="preserve"> </v>
      </c>
      <c r="P28" s="7">
        <v>4.4000000000000004</v>
      </c>
      <c r="Q28" s="175" t="str">
        <f>IFERROR(Summary!$AC$5*D28/P28," ")</f>
        <v xml:space="preserve"> </v>
      </c>
      <c r="R28" s="21">
        <v>240</v>
      </c>
      <c r="S28" s="175" t="str">
        <f>IFERROR(Summary!$AE$5*E28/R28," ")</f>
        <v xml:space="preserve"> </v>
      </c>
    </row>
    <row r="29" spans="1:19" ht="16.95" customHeight="1" x14ac:dyDescent="0.25">
      <c r="A29" s="2" t="s">
        <v>57</v>
      </c>
      <c r="B29" s="2" t="s">
        <v>58</v>
      </c>
      <c r="C29" s="6" t="s">
        <v>33</v>
      </c>
      <c r="D29" s="56" t="str">
        <f>IFERROR(VLOOKUP($A29,'Emissions - TEU-1C'!$A$6:$H$58,5,0), " ")</f>
        <v xml:space="preserve"> </v>
      </c>
      <c r="E29" s="56" t="str">
        <f>IFERROR(VLOOKUP($A29,'Emissions - TEU-1C'!$A$6:$H$58,8,0), " ")</f>
        <v xml:space="preserve"> </v>
      </c>
      <c r="F29" s="11">
        <v>4.2000000000000002E-4</v>
      </c>
      <c r="G29" s="175" t="str">
        <f>IFERROR(Summary!$Y$5*D29/F29," ")</f>
        <v xml:space="preserve"> </v>
      </c>
      <c r="H29" s="3">
        <v>7.0000000000000001E-3</v>
      </c>
      <c r="I29" s="175" t="str">
        <f>IFERROR(Summary!$Y$5*D29/H29," ")</f>
        <v xml:space="preserve"> </v>
      </c>
      <c r="J29" s="4">
        <v>1.0999999999999999E-2</v>
      </c>
      <c r="K29" s="175" t="str">
        <f>IFERROR(Summary!$AA$5*D29/J29," ")</f>
        <v xml:space="preserve"> </v>
      </c>
      <c r="L29" s="4">
        <v>3.1E-2</v>
      </c>
      <c r="M29" s="175" t="str">
        <f>IFERROR(Summary!$AA$5*D29/L29," ")</f>
        <v xml:space="preserve"> </v>
      </c>
      <c r="N29" s="3">
        <v>5.0000000000000001E-3</v>
      </c>
      <c r="O29" s="175" t="str">
        <f>IFERROR(Summary!$AC$5*D29/N29," ")</f>
        <v xml:space="preserve"> </v>
      </c>
      <c r="P29" s="4">
        <v>3.1E-2</v>
      </c>
      <c r="Q29" s="175" t="str">
        <f>IFERROR(Summary!$AC$5*D29/P29," ")</f>
        <v xml:space="preserve"> </v>
      </c>
      <c r="R29" s="26">
        <v>0.02</v>
      </c>
      <c r="S29" s="175" t="str">
        <f>IFERROR(Summary!$AE$5*E29/R29," ")</f>
        <v xml:space="preserve"> </v>
      </c>
    </row>
    <row r="30" spans="1:19" ht="29.25" customHeight="1" x14ac:dyDescent="0.25">
      <c r="A30" s="2" t="s">
        <v>59</v>
      </c>
      <c r="B30" s="1" t="s">
        <v>60</v>
      </c>
      <c r="C30" s="18"/>
      <c r="D30" s="56" t="str">
        <f>IFERROR(VLOOKUP($A30,'Emissions - TEU-1C'!$A$6:$H$58,5,0), " ")</f>
        <v xml:space="preserve"> </v>
      </c>
      <c r="E30" s="56" t="str">
        <f>IFERROR(VLOOKUP($A30,'Emissions - TEU-1C'!$A$6:$H$58,8,0), " ")</f>
        <v xml:space="preserve"> </v>
      </c>
      <c r="F30" s="3">
        <v>1.4E-3</v>
      </c>
      <c r="G30" s="175" t="str">
        <f>IFERROR(Summary!$Y$5*D30/F30," ")</f>
        <v xml:space="preserve"> </v>
      </c>
      <c r="H30" s="18"/>
      <c r="I30" s="175" t="str">
        <f>IFERROR(Summary!$Y$5*D30/H30," ")</f>
        <v xml:space="preserve"> </v>
      </c>
      <c r="J30" s="4">
        <v>3.6999999999999998E-2</v>
      </c>
      <c r="K30" s="175" t="str">
        <f>IFERROR(Summary!$AA$5*D30/J30," ")</f>
        <v xml:space="preserve"> </v>
      </c>
      <c r="L30" s="18"/>
      <c r="M30" s="175" t="str">
        <f>IFERROR(Summary!$AA$5*D30/L30," ")</f>
        <v xml:space="preserve"> </v>
      </c>
      <c r="N30" s="4">
        <v>1.7000000000000001E-2</v>
      </c>
      <c r="O30" s="175" t="str">
        <f>IFERROR(Summary!$AC$5*D30/N30," ")</f>
        <v xml:space="preserve"> </v>
      </c>
      <c r="P30" s="18"/>
      <c r="Q30" s="175" t="str">
        <f>IFERROR(Summary!$AC$5*D30/P30," ")</f>
        <v xml:space="preserve"> </v>
      </c>
      <c r="R30" s="21">
        <v>120</v>
      </c>
      <c r="S30" s="175" t="str">
        <f>IFERROR(Summary!$AE$5*E30/R30," ")</f>
        <v xml:space="preserve"> </v>
      </c>
    </row>
    <row r="31" spans="1:19" ht="16.95" customHeight="1" x14ac:dyDescent="0.25">
      <c r="A31" s="2" t="s">
        <v>61</v>
      </c>
      <c r="B31" s="1" t="s">
        <v>62</v>
      </c>
      <c r="C31" s="18"/>
      <c r="D31" s="56" t="str">
        <f>IFERROR(VLOOKUP($A31,'Emissions - TEU-1C'!$A$6:$H$58,5,0), " ")</f>
        <v xml:space="preserve"> </v>
      </c>
      <c r="E31" s="56" t="str">
        <f>IFERROR(VLOOKUP($A31,'Emissions - TEU-1C'!$A$6:$H$58,8,0), " ")</f>
        <v xml:space="preserve"> </v>
      </c>
      <c r="F31" s="10">
        <v>7.7000000000000001E-5</v>
      </c>
      <c r="G31" s="175" t="str">
        <f>IFERROR(Summary!$Y$5*D31/F31," ")</f>
        <v xml:space="preserve"> </v>
      </c>
      <c r="H31" s="18"/>
      <c r="I31" s="175" t="str">
        <f>IFERROR(Summary!$Y$5*D31/H31," ")</f>
        <v xml:space="preserve"> </v>
      </c>
      <c r="J31" s="3">
        <v>2E-3</v>
      </c>
      <c r="K31" s="175" t="str">
        <f>IFERROR(Summary!$AA$5*D31/J31," ")</f>
        <v xml:space="preserve"> </v>
      </c>
      <c r="L31" s="18"/>
      <c r="M31" s="175" t="str">
        <f>IFERROR(Summary!$AA$5*D31/L31," ")</f>
        <v xml:space="preserve"> </v>
      </c>
      <c r="N31" s="11">
        <v>9.2000000000000003E-4</v>
      </c>
      <c r="O31" s="175" t="str">
        <f>IFERROR(Summary!$AC$5*D31/N31," ")</f>
        <v xml:space="preserve"> </v>
      </c>
      <c r="P31" s="18"/>
      <c r="Q31" s="175" t="str">
        <f>IFERROR(Summary!$AC$5*D31/P31," ")</f>
        <v xml:space="preserve"> </v>
      </c>
      <c r="R31" s="24">
        <v>1.4</v>
      </c>
      <c r="S31" s="175" t="str">
        <f>IFERROR(Summary!$AE$5*E31/R31," ")</f>
        <v xml:space="preserve"> </v>
      </c>
    </row>
    <row r="32" spans="1:19" ht="29.25" customHeight="1" x14ac:dyDescent="0.25">
      <c r="A32" s="2" t="s">
        <v>63</v>
      </c>
      <c r="B32" s="1" t="s">
        <v>64</v>
      </c>
      <c r="C32" s="6" t="s">
        <v>65</v>
      </c>
      <c r="D32" s="56" t="str">
        <f>IFERROR(VLOOKUP($A32,'Emissions - TEU-1C'!$A$6:$H$58,5,0), " ")</f>
        <v xml:space="preserve"> </v>
      </c>
      <c r="E32" s="56" t="str">
        <f>IFERROR(VLOOKUP($A32,'Emissions - TEU-1C'!$A$6:$H$58,8,0), " ")</f>
        <v xml:space="preserve"> </v>
      </c>
      <c r="F32" s="4">
        <v>0.08</v>
      </c>
      <c r="G32" s="175" t="str">
        <f>IFERROR(Summary!$Y$5*D32/F32," ")</f>
        <v xml:space="preserve"> </v>
      </c>
      <c r="H32" s="18"/>
      <c r="I32" s="175" t="str">
        <f>IFERROR(Summary!$Y$5*D32/H32," ")</f>
        <v xml:space="preserve"> </v>
      </c>
      <c r="J32" s="5">
        <v>11</v>
      </c>
      <c r="K32" s="175" t="str">
        <f>IFERROR(Summary!$AA$5*D32/J32," ")</f>
        <v xml:space="preserve"> </v>
      </c>
      <c r="L32" s="18"/>
      <c r="M32" s="175" t="str">
        <f>IFERROR(Summary!$AA$5*D32/L32," ")</f>
        <v xml:space="preserve"> </v>
      </c>
      <c r="N32" s="7">
        <v>5</v>
      </c>
      <c r="O32" s="175" t="str">
        <f>IFERROR(Summary!$AC$5*D32/N32," ")</f>
        <v xml:space="preserve"> </v>
      </c>
      <c r="P32" s="18"/>
      <c r="Q32" s="175" t="str">
        <f>IFERROR(Summary!$AC$5*D32/P32," ")</f>
        <v xml:space="preserve"> </v>
      </c>
      <c r="R32" s="22"/>
      <c r="S32" s="175" t="str">
        <f>IFERROR(Summary!$AE$5*E32/R32," ")</f>
        <v xml:space="preserve"> </v>
      </c>
    </row>
    <row r="33" spans="1:19" ht="16.95" customHeight="1" x14ac:dyDescent="0.25">
      <c r="A33" s="2" t="s">
        <v>66</v>
      </c>
      <c r="B33" s="2" t="s">
        <v>67</v>
      </c>
      <c r="C33" s="18"/>
      <c r="D33" s="56" t="str">
        <f>IFERROR(VLOOKUP($A33,'Emissions - TEU-1C'!$A$6:$H$58,5,0), " ")</f>
        <v xml:space="preserve"> </v>
      </c>
      <c r="E33" s="56" t="str">
        <f>IFERROR(VLOOKUP($A33,'Emissions - TEU-1C'!$A$6:$H$58,8,0), " ")</f>
        <v xml:space="preserve"> </v>
      </c>
      <c r="F33" s="9">
        <v>0.91</v>
      </c>
      <c r="G33" s="175" t="str">
        <f>IFERROR(Summary!$Y$5*D33/F33," ")</f>
        <v xml:space="preserve"> </v>
      </c>
      <c r="H33" s="18"/>
      <c r="I33" s="175" t="str">
        <f>IFERROR(Summary!$Y$5*D33/H33," ")</f>
        <v xml:space="preserve"> </v>
      </c>
      <c r="J33" s="5">
        <v>24</v>
      </c>
      <c r="K33" s="175" t="str">
        <f>IFERROR(Summary!$AA$5*D33/J33," ")</f>
        <v xml:space="preserve"> </v>
      </c>
      <c r="L33" s="18"/>
      <c r="M33" s="175" t="str">
        <f>IFERROR(Summary!$AA$5*D33/L33," ")</f>
        <v xml:space="preserve"> </v>
      </c>
      <c r="N33" s="5">
        <v>11</v>
      </c>
      <c r="O33" s="175" t="str">
        <f>IFERROR(Summary!$AC$5*D33/N33," ")</f>
        <v xml:space="preserve"> </v>
      </c>
      <c r="P33" s="18"/>
      <c r="Q33" s="175" t="str">
        <f>IFERROR(Summary!$AC$5*D33/P33," ")</f>
        <v xml:space="preserve"> </v>
      </c>
      <c r="R33" s="22"/>
      <c r="S33" s="175" t="str">
        <f>IFERROR(Summary!$AE$5*E33/R33," ")</f>
        <v xml:space="preserve"> </v>
      </c>
    </row>
    <row r="34" spans="1:19" ht="29.25" customHeight="1" x14ac:dyDescent="0.25">
      <c r="A34" s="2" t="s">
        <v>68</v>
      </c>
      <c r="B34" s="2" t="s">
        <v>69</v>
      </c>
      <c r="C34" s="18"/>
      <c r="D34" s="56" t="str">
        <f>IFERROR(VLOOKUP($A34,'Emissions - TEU-1C'!$A$6:$H$58,5,0), " ")</f>
        <v xml:space="preserve"> </v>
      </c>
      <c r="E34" s="56" t="str">
        <f>IFERROR(VLOOKUP($A34,'Emissions - TEU-1C'!$A$6:$H$58,8,0), " ")</f>
        <v xml:space="preserve"> </v>
      </c>
      <c r="F34" s="18"/>
      <c r="G34" s="175" t="str">
        <f>IFERROR(Summary!$Y$5*D34/F34," ")</f>
        <v xml:space="preserve"> </v>
      </c>
      <c r="H34" s="7">
        <v>5</v>
      </c>
      <c r="I34" s="175" t="str">
        <f>IFERROR(Summary!$Y$5*D34/H34," ")</f>
        <v xml:space="preserve"> </v>
      </c>
      <c r="J34" s="18"/>
      <c r="K34" s="175" t="str">
        <f>IFERROR(Summary!$AA$5*D34/J34," ")</f>
        <v xml:space="preserve"> </v>
      </c>
      <c r="L34" s="5">
        <v>22</v>
      </c>
      <c r="M34" s="175" t="str">
        <f>IFERROR(Summary!$AA$5*D34/L34," ")</f>
        <v xml:space="preserve"> </v>
      </c>
      <c r="N34" s="18"/>
      <c r="O34" s="175" t="str">
        <f>IFERROR(Summary!$AC$5*D34/N34," ")</f>
        <v xml:space="preserve"> </v>
      </c>
      <c r="P34" s="5">
        <v>22</v>
      </c>
      <c r="Q34" s="175" t="str">
        <f>IFERROR(Summary!$AC$5*D34/P34," ")</f>
        <v xml:space="preserve"> </v>
      </c>
      <c r="R34" s="23">
        <v>3900</v>
      </c>
      <c r="S34" s="175" t="str">
        <f>IFERROR(Summary!$AE$5*E34/R34," ")</f>
        <v xml:space="preserve"> </v>
      </c>
    </row>
    <row r="35" spans="1:19" ht="29.25" customHeight="1" x14ac:dyDescent="0.25">
      <c r="A35" s="2" t="s">
        <v>70</v>
      </c>
      <c r="B35" s="2" t="s">
        <v>71</v>
      </c>
      <c r="C35" s="18"/>
      <c r="D35" s="56" t="str">
        <f>IFERROR(VLOOKUP($A35,'Emissions - TEU-1C'!$A$6:$H$58,5,0), " ")</f>
        <v xml:space="preserve"> </v>
      </c>
      <c r="E35" s="56" t="str">
        <f>IFERROR(VLOOKUP($A35,'Emissions - TEU-1C'!$A$6:$H$58,8,0), " ")</f>
        <v xml:space="preserve"> </v>
      </c>
      <c r="F35" s="9">
        <v>0.48</v>
      </c>
      <c r="G35" s="175" t="str">
        <f>IFERROR(Summary!$Y$5*D35/F35," ")</f>
        <v xml:space="preserve"> </v>
      </c>
      <c r="H35" s="5">
        <v>33</v>
      </c>
      <c r="I35" s="175" t="str">
        <f>IFERROR(Summary!$Y$5*D35/H35," ")</f>
        <v xml:space="preserve"> </v>
      </c>
      <c r="J35" s="5">
        <v>12</v>
      </c>
      <c r="K35" s="175" t="str">
        <f>IFERROR(Summary!$AA$5*D35/J35," ")</f>
        <v xml:space="preserve"> </v>
      </c>
      <c r="L35" s="5">
        <v>150</v>
      </c>
      <c r="M35" s="175" t="str">
        <f>IFERROR(Summary!$AA$5*D35/L35," ")</f>
        <v xml:space="preserve"> </v>
      </c>
      <c r="N35" s="7">
        <v>5.7</v>
      </c>
      <c r="O35" s="175" t="str">
        <f>IFERROR(Summary!$AC$5*D35/N35," ")</f>
        <v xml:space="preserve"> </v>
      </c>
      <c r="P35" s="5">
        <v>150</v>
      </c>
      <c r="Q35" s="175" t="str">
        <f>IFERROR(Summary!$AC$5*D35/P35," ")</f>
        <v xml:space="preserve"> </v>
      </c>
      <c r="R35" s="23">
        <v>1700</v>
      </c>
      <c r="S35" s="175" t="str">
        <f>IFERROR(Summary!$AE$5*E35/R35," ")</f>
        <v xml:space="preserve"> </v>
      </c>
    </row>
    <row r="36" spans="1:19" ht="16.8" customHeight="1" x14ac:dyDescent="0.25">
      <c r="A36" s="2" t="s">
        <v>72</v>
      </c>
      <c r="B36" s="2" t="s">
        <v>73</v>
      </c>
      <c r="C36" s="18"/>
      <c r="D36" s="56" t="str">
        <f>IFERROR(VLOOKUP($A36,'Emissions - TEU-1C'!$A$6:$H$58,5,0), " ")</f>
        <v xml:space="preserve"> </v>
      </c>
      <c r="E36" s="56" t="str">
        <f>IFERROR(VLOOKUP($A36,'Emissions - TEU-1C'!$A$6:$H$58,8,0), " ")</f>
        <v xml:space="preserve"> </v>
      </c>
      <c r="F36" s="4">
        <v>3.3000000000000002E-2</v>
      </c>
      <c r="G36" s="175" t="str">
        <f>IFERROR(Summary!$Y$5*D36/F36," ")</f>
        <v xml:space="preserve"> </v>
      </c>
      <c r="H36" s="7">
        <v>2</v>
      </c>
      <c r="I36" s="175" t="str">
        <f>IFERROR(Summary!$Y$5*D36/H36," ")</f>
        <v xml:space="preserve"> </v>
      </c>
      <c r="J36" s="9">
        <v>0.86</v>
      </c>
      <c r="K36" s="175" t="str">
        <f>IFERROR(Summary!$AA$5*D36/J36," ")</f>
        <v xml:space="preserve"> </v>
      </c>
      <c r="L36" s="7">
        <v>8.8000000000000007</v>
      </c>
      <c r="M36" s="175" t="str">
        <f>IFERROR(Summary!$AA$5*D36/L36," ")</f>
        <v xml:space="preserve"> </v>
      </c>
      <c r="N36" s="9">
        <v>0.4</v>
      </c>
      <c r="O36" s="175" t="str">
        <f>IFERROR(Summary!$AC$5*D36/N36," ")</f>
        <v xml:space="preserve"> </v>
      </c>
      <c r="P36" s="7">
        <v>8.8000000000000007</v>
      </c>
      <c r="Q36" s="175" t="str">
        <f>IFERROR(Summary!$AC$5*D36/P36," ")</f>
        <v xml:space="preserve"> </v>
      </c>
      <c r="R36" s="21">
        <v>660</v>
      </c>
      <c r="S36" s="175" t="str">
        <f>IFERROR(Summary!$AE$5*E36/R36," ")</f>
        <v xml:space="preserve"> </v>
      </c>
    </row>
    <row r="37" spans="1:19" ht="29.25" customHeight="1" x14ac:dyDescent="0.25">
      <c r="A37" s="2" t="s">
        <v>74</v>
      </c>
      <c r="B37" s="2" t="s">
        <v>75</v>
      </c>
      <c r="C37" s="18"/>
      <c r="D37" s="56" t="str">
        <f>IFERROR(VLOOKUP($A37,'Emissions - TEU-1C'!$A$6:$H$58,5,0), " ")</f>
        <v xml:space="preserve"> </v>
      </c>
      <c r="E37" s="56" t="str">
        <f>IFERROR(VLOOKUP($A37,'Emissions - TEU-1C'!$A$6:$H$58,8,0), " ")</f>
        <v xml:space="preserve"> </v>
      </c>
      <c r="F37" s="18"/>
      <c r="G37" s="175" t="str">
        <f>IFERROR(Summary!$Y$5*D37/F37," ")</f>
        <v xml:space="preserve"> </v>
      </c>
      <c r="H37" s="8">
        <v>5000</v>
      </c>
      <c r="I37" s="175" t="str">
        <f>IFERROR(Summary!$Y$5*D37/H37," ")</f>
        <v xml:space="preserve"> </v>
      </c>
      <c r="J37" s="18"/>
      <c r="K37" s="175" t="str">
        <f>IFERROR(Summary!$AA$5*D37/J37," ")</f>
        <v xml:space="preserve"> </v>
      </c>
      <c r="L37" s="8">
        <v>22000</v>
      </c>
      <c r="M37" s="175" t="str">
        <f>IFERROR(Summary!$AA$5*D37/L37," ")</f>
        <v xml:space="preserve"> </v>
      </c>
      <c r="N37" s="18"/>
      <c r="O37" s="175" t="str">
        <f>IFERROR(Summary!$AC$5*D37/N37," ")</f>
        <v xml:space="preserve"> </v>
      </c>
      <c r="P37" s="8">
        <v>22000</v>
      </c>
      <c r="Q37" s="175" t="str">
        <f>IFERROR(Summary!$AC$5*D37/P37," ")</f>
        <v xml:space="preserve"> </v>
      </c>
      <c r="R37" s="23">
        <v>5000</v>
      </c>
      <c r="S37" s="175" t="str">
        <f>IFERROR(Summary!$AE$5*E37/R37," ")</f>
        <v xml:space="preserve"> </v>
      </c>
    </row>
    <row r="38" spans="1:19" ht="16.8" customHeight="1" x14ac:dyDescent="0.25">
      <c r="A38" s="2" t="s">
        <v>76</v>
      </c>
      <c r="B38" s="1" t="s">
        <v>77</v>
      </c>
      <c r="C38" s="18"/>
      <c r="D38" s="56" t="str">
        <f>IFERROR(VLOOKUP($A38,'Emissions - TEU-1C'!$A$6:$H$58,5,0), " ")</f>
        <v xml:space="preserve"> </v>
      </c>
      <c r="E38" s="56" t="str">
        <f>IFERROR(VLOOKUP($A38,'Emissions - TEU-1C'!$A$6:$H$58,8,0), " ")</f>
        <v xml:space="preserve"> </v>
      </c>
      <c r="F38" s="18"/>
      <c r="G38" s="175" t="str">
        <f>IFERROR(Summary!$Y$5*D38/F38," ")</f>
        <v xml:space="preserve"> </v>
      </c>
      <c r="H38" s="8">
        <v>30000</v>
      </c>
      <c r="I38" s="175" t="str">
        <f>IFERROR(Summary!$Y$5*D38/H38," ")</f>
        <v xml:space="preserve"> </v>
      </c>
      <c r="J38" s="18"/>
      <c r="K38" s="175" t="str">
        <f>IFERROR(Summary!$AA$5*D38/J38," ")</f>
        <v xml:space="preserve"> </v>
      </c>
      <c r="L38" s="8">
        <v>130000</v>
      </c>
      <c r="M38" s="175" t="str">
        <f>IFERROR(Summary!$AA$5*D38/L38," ")</f>
        <v xml:space="preserve"> </v>
      </c>
      <c r="N38" s="18"/>
      <c r="O38" s="175" t="str">
        <f>IFERROR(Summary!$AC$5*D38/N38," ")</f>
        <v xml:space="preserve"> </v>
      </c>
      <c r="P38" s="8">
        <v>130000</v>
      </c>
      <c r="Q38" s="175" t="str">
        <f>IFERROR(Summary!$AC$5*D38/P38," ")</f>
        <v xml:space="preserve"> </v>
      </c>
      <c r="R38" s="22"/>
      <c r="S38" s="175" t="str">
        <f>IFERROR(Summary!$AE$5*E38/R38," ")</f>
        <v xml:space="preserve"> </v>
      </c>
    </row>
    <row r="39" spans="1:19" ht="16.95" customHeight="1" x14ac:dyDescent="0.25">
      <c r="A39" s="2" t="s">
        <v>78</v>
      </c>
      <c r="B39" s="2" t="s">
        <v>79</v>
      </c>
      <c r="C39" s="6" t="s">
        <v>80</v>
      </c>
      <c r="D39" s="56">
        <f>IFERROR(VLOOKUP($A39,'Emissions - TEU-1C'!$A$6:$H$58,5,0), " ")</f>
        <v>0</v>
      </c>
      <c r="E39" s="56">
        <f>IFERROR(VLOOKUP($A39,'Emissions - TEU-1C'!$A$6:$H$58,8,0), " ")</f>
        <v>0</v>
      </c>
      <c r="F39" s="11">
        <v>5.5999999999999995E-4</v>
      </c>
      <c r="G39" s="175">
        <f>IFERROR(Summary!$Y$5*D39/F39," ")</f>
        <v>0</v>
      </c>
      <c r="H39" s="3">
        <v>5.0000000000000001E-3</v>
      </c>
      <c r="I39" s="175">
        <f>IFERROR(Summary!$Y$5*D39/H39," ")</f>
        <v>0</v>
      </c>
      <c r="J39" s="4">
        <v>1.4E-2</v>
      </c>
      <c r="K39" s="175">
        <f>IFERROR(Summary!$AA$5*D39/J39," ")</f>
        <v>0</v>
      </c>
      <c r="L39" s="4">
        <v>3.6999999999999998E-2</v>
      </c>
      <c r="M39" s="175">
        <f>IFERROR(Summary!$AA$5*D39/L39," ")</f>
        <v>0</v>
      </c>
      <c r="N39" s="3">
        <v>6.7000000000000002E-3</v>
      </c>
      <c r="O39" s="175">
        <f>IFERROR(Summary!$AC$5*D39/N39," ")</f>
        <v>0</v>
      </c>
      <c r="P39" s="4">
        <v>3.6999999999999998E-2</v>
      </c>
      <c r="Q39" s="175">
        <f>IFERROR(Summary!$AC$5*D39/P39," ")</f>
        <v>0</v>
      </c>
      <c r="R39" s="26">
        <v>0.03</v>
      </c>
      <c r="S39" s="175">
        <f>IFERROR(Summary!$AE$5*E39/R39," ")</f>
        <v>0</v>
      </c>
    </row>
    <row r="40" spans="1:19" ht="16.8" customHeight="1" x14ac:dyDescent="0.25">
      <c r="A40" s="2" t="s">
        <v>81</v>
      </c>
      <c r="B40" s="2" t="s">
        <v>82</v>
      </c>
      <c r="C40" s="18"/>
      <c r="D40" s="56" t="str">
        <f>IFERROR(VLOOKUP($A40,'Emissions - TEU-1C'!$A$6:$H$58,5,0), " ")</f>
        <v xml:space="preserve"> </v>
      </c>
      <c r="E40" s="56" t="str">
        <f>IFERROR(VLOOKUP($A40,'Emissions - TEU-1C'!$A$6:$H$58,8,0), " ")</f>
        <v xml:space="preserve"> </v>
      </c>
      <c r="F40" s="18"/>
      <c r="G40" s="175" t="str">
        <f>IFERROR(Summary!$Y$5*D40/F40," ")</f>
        <v xml:space="preserve"> </v>
      </c>
      <c r="H40" s="7">
        <v>2.2000000000000002</v>
      </c>
      <c r="I40" s="175" t="str">
        <f>IFERROR(Summary!$Y$5*D40/H40," ")</f>
        <v xml:space="preserve"> </v>
      </c>
      <c r="J40" s="18"/>
      <c r="K40" s="175" t="str">
        <f>IFERROR(Summary!$AA$5*D40/J40," ")</f>
        <v xml:space="preserve"> </v>
      </c>
      <c r="L40" s="7">
        <v>9.6999999999999993</v>
      </c>
      <c r="M40" s="175" t="str">
        <f>IFERROR(Summary!$AA$5*D40/L40," ")</f>
        <v xml:space="preserve"> </v>
      </c>
      <c r="N40" s="18"/>
      <c r="O40" s="175" t="str">
        <f>IFERROR(Summary!$AC$5*D40/N40," ")</f>
        <v xml:space="preserve"> </v>
      </c>
      <c r="P40" s="7">
        <v>9.6999999999999993</v>
      </c>
      <c r="Q40" s="175" t="str">
        <f>IFERROR(Summary!$AC$5*D40/P40," ")</f>
        <v xml:space="preserve"> </v>
      </c>
      <c r="R40" s="21">
        <v>50</v>
      </c>
      <c r="S40" s="175" t="str">
        <f>IFERROR(Summary!$AE$5*E40/R40," ")</f>
        <v xml:space="preserve"> </v>
      </c>
    </row>
    <row r="41" spans="1:19" ht="16.95" customHeight="1" x14ac:dyDescent="0.25">
      <c r="A41" s="2" t="s">
        <v>83</v>
      </c>
      <c r="B41" s="2" t="s">
        <v>84</v>
      </c>
      <c r="C41" s="18"/>
      <c r="D41" s="56" t="str">
        <f>IFERROR(VLOOKUP($A41,'Emissions - TEU-1C'!$A$6:$H$58,5,0), " ")</f>
        <v xml:space="preserve"> </v>
      </c>
      <c r="E41" s="56" t="str">
        <f>IFERROR(VLOOKUP($A41,'Emissions - TEU-1C'!$A$6:$H$58,8,0), " ")</f>
        <v xml:space="preserve"> </v>
      </c>
      <c r="F41" s="18"/>
      <c r="G41" s="175" t="str">
        <f>IFERROR(Summary!$Y$5*D41/F41," ")</f>
        <v xml:space="preserve"> </v>
      </c>
      <c r="H41" s="5">
        <v>800</v>
      </c>
      <c r="I41" s="175" t="str">
        <f>IFERROR(Summary!$Y$5*D41/H41," ")</f>
        <v xml:space="preserve"> </v>
      </c>
      <c r="J41" s="18"/>
      <c r="K41" s="175" t="str">
        <f>IFERROR(Summary!$AA$5*D41/J41," ")</f>
        <v xml:space="preserve"> </v>
      </c>
      <c r="L41" s="8">
        <v>3500</v>
      </c>
      <c r="M41" s="175" t="str">
        <f>IFERROR(Summary!$AA$5*D41/L41," ")</f>
        <v xml:space="preserve"> </v>
      </c>
      <c r="N41" s="18"/>
      <c r="O41" s="175" t="str">
        <f>IFERROR(Summary!$AC$5*D41/N41," ")</f>
        <v xml:space="preserve"> </v>
      </c>
      <c r="P41" s="8">
        <v>3500</v>
      </c>
      <c r="Q41" s="175" t="str">
        <f>IFERROR(Summary!$AC$5*D41/P41," ")</f>
        <v xml:space="preserve"> </v>
      </c>
      <c r="R41" s="23">
        <v>6200</v>
      </c>
      <c r="S41" s="175" t="str">
        <f>IFERROR(Summary!$AE$5*E41/R41," ")</f>
        <v xml:space="preserve"> </v>
      </c>
    </row>
    <row r="42" spans="1:19" ht="16.8" customHeight="1" x14ac:dyDescent="0.25">
      <c r="A42" s="2" t="s">
        <v>85</v>
      </c>
      <c r="B42" s="2" t="s">
        <v>86</v>
      </c>
      <c r="C42" s="18"/>
      <c r="D42" s="56" t="str">
        <f>IFERROR(VLOOKUP($A42,'Emissions - TEU-1C'!$A$6:$H$58,5,0), " ")</f>
        <v xml:space="preserve"> </v>
      </c>
      <c r="E42" s="56" t="str">
        <f>IFERROR(VLOOKUP($A42,'Emissions - TEU-1C'!$A$6:$H$58,8,0), " ")</f>
        <v xml:space="preserve"> </v>
      </c>
      <c r="F42" s="9">
        <v>0.17</v>
      </c>
      <c r="G42" s="175" t="str">
        <f>IFERROR(Summary!$Y$5*D42/F42," ")</f>
        <v xml:space="preserve"> </v>
      </c>
      <c r="H42" s="5">
        <v>100</v>
      </c>
      <c r="I42" s="175" t="str">
        <f>IFERROR(Summary!$Y$5*D42/H42," ")</f>
        <v xml:space="preserve"> </v>
      </c>
      <c r="J42" s="7">
        <v>4.3</v>
      </c>
      <c r="K42" s="175" t="str">
        <f>IFERROR(Summary!$AA$5*D42/J42," ")</f>
        <v xml:space="preserve"> </v>
      </c>
      <c r="L42" s="5">
        <v>440</v>
      </c>
      <c r="M42" s="175" t="str">
        <f>IFERROR(Summary!$AA$5*D42/L42," ")</f>
        <v xml:space="preserve"> </v>
      </c>
      <c r="N42" s="7">
        <v>2</v>
      </c>
      <c r="O42" s="175" t="str">
        <f>IFERROR(Summary!$AC$5*D42/N42," ")</f>
        <v xml:space="preserve"> </v>
      </c>
      <c r="P42" s="5">
        <v>440</v>
      </c>
      <c r="Q42" s="175" t="str">
        <f>IFERROR(Summary!$AC$5*D42/P42," ")</f>
        <v xml:space="preserve"> </v>
      </c>
      <c r="R42" s="23">
        <v>1900</v>
      </c>
      <c r="S42" s="175" t="str">
        <f>IFERROR(Summary!$AE$5*E42/R42," ")</f>
        <v xml:space="preserve"> </v>
      </c>
    </row>
    <row r="43" spans="1:19" ht="16.95" customHeight="1" x14ac:dyDescent="0.25">
      <c r="A43" s="2" t="s">
        <v>87</v>
      </c>
      <c r="B43" s="2" t="s">
        <v>88</v>
      </c>
      <c r="C43" s="18"/>
      <c r="D43" s="56" t="str">
        <f>IFERROR(VLOOKUP($A43,'Emissions - TEU-1C'!$A$6:$H$58,5,0), " ")</f>
        <v xml:space="preserve"> </v>
      </c>
      <c r="E43" s="56" t="str">
        <f>IFERROR(VLOOKUP($A43,'Emissions - TEU-1C'!$A$6:$H$58,8,0), " ")</f>
        <v xml:space="preserve"> </v>
      </c>
      <c r="F43" s="18"/>
      <c r="G43" s="175" t="str">
        <f>IFERROR(Summary!$Y$5*D43/F43," ")</f>
        <v xml:space="preserve"> </v>
      </c>
      <c r="H43" s="5">
        <v>10</v>
      </c>
      <c r="I43" s="175" t="str">
        <f>IFERROR(Summary!$Y$5*D43/H43," ")</f>
        <v xml:space="preserve"> </v>
      </c>
      <c r="J43" s="18"/>
      <c r="K43" s="175" t="str">
        <f>IFERROR(Summary!$AA$5*D43/J43," ")</f>
        <v xml:space="preserve"> </v>
      </c>
      <c r="L43" s="5">
        <v>44</v>
      </c>
      <c r="M43" s="175" t="str">
        <f>IFERROR(Summary!$AA$5*D43/L43," ")</f>
        <v xml:space="preserve"> </v>
      </c>
      <c r="N43" s="18"/>
      <c r="O43" s="175" t="str">
        <f>IFERROR(Summary!$AC$5*D43/N43," ")</f>
        <v xml:space="preserve"> </v>
      </c>
      <c r="P43" s="5">
        <v>44</v>
      </c>
      <c r="Q43" s="175" t="str">
        <f>IFERROR(Summary!$AC$5*D43/P43," ")</f>
        <v xml:space="preserve"> </v>
      </c>
      <c r="R43" s="21">
        <v>660</v>
      </c>
      <c r="S43" s="175" t="str">
        <f>IFERROR(Summary!$AE$5*E43/R43," ")</f>
        <v xml:space="preserve"> </v>
      </c>
    </row>
    <row r="44" spans="1:19" ht="16.8" customHeight="1" x14ac:dyDescent="0.25">
      <c r="A44" s="2" t="s">
        <v>89</v>
      </c>
      <c r="B44" s="2" t="s">
        <v>90</v>
      </c>
      <c r="C44" s="18"/>
      <c r="D44" s="56" t="str">
        <f>IFERROR(VLOOKUP($A44,'Emissions - TEU-1C'!$A$6:$H$58,5,0), " ")</f>
        <v xml:space="preserve"> </v>
      </c>
      <c r="E44" s="56" t="str">
        <f>IFERROR(VLOOKUP($A44,'Emissions - TEU-1C'!$A$6:$H$58,8,0), " ")</f>
        <v xml:space="preserve"> </v>
      </c>
      <c r="F44" s="4">
        <v>0.01</v>
      </c>
      <c r="G44" s="175" t="str">
        <f>IFERROR(Summary!$Y$5*D44/F44," ")</f>
        <v xml:space="preserve"> </v>
      </c>
      <c r="H44" s="4">
        <v>0.02</v>
      </c>
      <c r="I44" s="175" t="str">
        <f>IFERROR(Summary!$Y$5*D44/H44," ")</f>
        <v xml:space="preserve"> </v>
      </c>
      <c r="J44" s="9">
        <v>0.26</v>
      </c>
      <c r="K44" s="175" t="str">
        <f>IFERROR(Summary!$AA$5*D44/J44," ")</f>
        <v xml:space="preserve"> </v>
      </c>
      <c r="L44" s="4">
        <v>8.7999999999999995E-2</v>
      </c>
      <c r="M44" s="175" t="str">
        <f>IFERROR(Summary!$AA$5*D44/L44," ")</f>
        <v xml:space="preserve"> </v>
      </c>
      <c r="N44" s="9">
        <v>0.12</v>
      </c>
      <c r="O44" s="175" t="str">
        <f>IFERROR(Summary!$AC$5*D44/N44," ")</f>
        <v xml:space="preserve"> </v>
      </c>
      <c r="P44" s="4">
        <v>8.7999999999999995E-2</v>
      </c>
      <c r="Q44" s="175" t="str">
        <f>IFERROR(Summary!$AC$5*D44/P44," ")</f>
        <v xml:space="preserve"> </v>
      </c>
      <c r="R44" s="25">
        <v>0.2</v>
      </c>
      <c r="S44" s="175" t="str">
        <f>IFERROR(Summary!$AE$5*E44/R44," ")</f>
        <v xml:space="preserve"> </v>
      </c>
    </row>
    <row r="45" spans="1:19" ht="16.8" customHeight="1" x14ac:dyDescent="0.25">
      <c r="A45" s="2" t="s">
        <v>91</v>
      </c>
      <c r="B45" s="2" t="s">
        <v>92</v>
      </c>
      <c r="C45" s="6" t="s">
        <v>93</v>
      </c>
      <c r="D45" s="56" t="str">
        <f>IFERROR(VLOOKUP($A45,'Emissions - TEU-1C'!$A$6:$H$58,5,0), " ")</f>
        <v xml:space="preserve"> </v>
      </c>
      <c r="E45" s="56" t="str">
        <f>IFERROR(VLOOKUP($A45,'Emissions - TEU-1C'!$A$6:$H$58,8,0), " ")</f>
        <v xml:space="preserve"> </v>
      </c>
      <c r="F45" s="4">
        <v>0.04</v>
      </c>
      <c r="G45" s="175" t="str">
        <f>IFERROR(Summary!$Y$5*D45/F45," ")</f>
        <v xml:space="preserve"> </v>
      </c>
      <c r="H45" s="18"/>
      <c r="I45" s="175" t="str">
        <f>IFERROR(Summary!$Y$5*D45/H45," ")</f>
        <v xml:space="preserve"> </v>
      </c>
      <c r="J45" s="7">
        <v>1</v>
      </c>
      <c r="K45" s="175" t="str">
        <f>IFERROR(Summary!$AA$5*D45/J45," ")</f>
        <v xml:space="preserve"> </v>
      </c>
      <c r="L45" s="18"/>
      <c r="M45" s="175" t="str">
        <f>IFERROR(Summary!$AA$5*D45/L45," ")</f>
        <v xml:space="preserve"> </v>
      </c>
      <c r="N45" s="9">
        <v>0.48</v>
      </c>
      <c r="O45" s="175" t="str">
        <f>IFERROR(Summary!$AC$5*D45/N45," ")</f>
        <v xml:space="preserve"> </v>
      </c>
      <c r="P45" s="18"/>
      <c r="Q45" s="175" t="str">
        <f>IFERROR(Summary!$AC$5*D45/P45," ")</f>
        <v xml:space="preserve"> </v>
      </c>
      <c r="R45" s="22"/>
      <c r="S45" s="175" t="str">
        <f>IFERROR(Summary!$AE$5*E45/R45," ")</f>
        <v xml:space="preserve"> </v>
      </c>
    </row>
    <row r="46" spans="1:19" ht="16.95" customHeight="1" x14ac:dyDescent="0.25">
      <c r="A46" s="2" t="s">
        <v>94</v>
      </c>
      <c r="B46" s="2" t="s">
        <v>95</v>
      </c>
      <c r="C46" s="18"/>
      <c r="D46" s="56" t="str">
        <f>IFERROR(VLOOKUP($A46,'Emissions - TEU-1C'!$A$6:$H$58,5,0), " ")</f>
        <v xml:space="preserve"> </v>
      </c>
      <c r="E46" s="56" t="str">
        <f>IFERROR(VLOOKUP($A46,'Emissions - TEU-1C'!$A$6:$H$58,8,0), " ")</f>
        <v xml:space="preserve"> </v>
      </c>
      <c r="F46" s="18"/>
      <c r="G46" s="175" t="str">
        <f>IFERROR(Summary!$Y$5*D46/F46," ")</f>
        <v xml:space="preserve"> </v>
      </c>
      <c r="H46" s="9">
        <v>0.15</v>
      </c>
      <c r="I46" s="175" t="str">
        <f>IFERROR(Summary!$Y$5*D46/H46," ")</f>
        <v xml:space="preserve"> </v>
      </c>
      <c r="J46" s="18"/>
      <c r="K46" s="175" t="str">
        <f>IFERROR(Summary!$AA$5*D46/J46," ")</f>
        <v xml:space="preserve"> </v>
      </c>
      <c r="L46" s="9">
        <v>0.66</v>
      </c>
      <c r="M46" s="175" t="str">
        <f>IFERROR(Summary!$AA$5*D46/L46," ")</f>
        <v xml:space="preserve"> </v>
      </c>
      <c r="N46" s="18"/>
      <c r="O46" s="175" t="str">
        <f>IFERROR(Summary!$AC$5*D46/N46," ")</f>
        <v xml:space="preserve"> </v>
      </c>
      <c r="P46" s="9">
        <v>0.66</v>
      </c>
      <c r="Q46" s="175" t="str">
        <f>IFERROR(Summary!$AC$5*D46/P46," ")</f>
        <v xml:space="preserve"> </v>
      </c>
      <c r="R46" s="21">
        <v>170</v>
      </c>
      <c r="S46" s="175" t="str">
        <f>IFERROR(Summary!$AE$5*E46/R46," ")</f>
        <v xml:space="preserve"> </v>
      </c>
    </row>
    <row r="47" spans="1:19" ht="16.8" customHeight="1" x14ac:dyDescent="0.25">
      <c r="A47" s="2" t="s">
        <v>96</v>
      </c>
      <c r="B47" s="2" t="s">
        <v>97</v>
      </c>
      <c r="C47" s="18"/>
      <c r="D47" s="56" t="str">
        <f>IFERROR(VLOOKUP($A47,'Emissions - TEU-1C'!$A$6:$H$58,5,0), " ")</f>
        <v xml:space="preserve"> </v>
      </c>
      <c r="E47" s="56" t="str">
        <f>IFERROR(VLOOKUP($A47,'Emissions - TEU-1C'!$A$6:$H$58,8,0), " ")</f>
        <v xml:space="preserve"> </v>
      </c>
      <c r="F47" s="18"/>
      <c r="G47" s="175" t="str">
        <f>IFERROR(Summary!$Y$5*D47/F47," ")</f>
        <v xml:space="preserve"> </v>
      </c>
      <c r="H47" s="9">
        <v>0.6</v>
      </c>
      <c r="I47" s="175" t="str">
        <f>IFERROR(Summary!$Y$5*D47/H47," ")</f>
        <v xml:space="preserve"> </v>
      </c>
      <c r="J47" s="18"/>
      <c r="K47" s="175" t="str">
        <f>IFERROR(Summary!$AA$5*D47/J47," ")</f>
        <v xml:space="preserve"> </v>
      </c>
      <c r="L47" s="7">
        <v>2.6</v>
      </c>
      <c r="M47" s="175" t="str">
        <f>IFERROR(Summary!$AA$5*D47/L47," ")</f>
        <v xml:space="preserve"> </v>
      </c>
      <c r="N47" s="18"/>
      <c r="O47" s="175" t="str">
        <f>IFERROR(Summary!$AC$5*D47/N47," ")</f>
        <v xml:space="preserve"> </v>
      </c>
      <c r="P47" s="7">
        <v>2.6</v>
      </c>
      <c r="Q47" s="175" t="str">
        <f>IFERROR(Summary!$AC$5*D47/P47," ")</f>
        <v xml:space="preserve"> </v>
      </c>
      <c r="R47" s="24">
        <v>2.8</v>
      </c>
      <c r="S47" s="175" t="str">
        <f>IFERROR(Summary!$AE$5*E47/R47," ")</f>
        <v xml:space="preserve"> </v>
      </c>
    </row>
    <row r="48" spans="1:19" ht="16.95" customHeight="1" x14ac:dyDescent="0.25">
      <c r="A48" s="2" t="s">
        <v>98</v>
      </c>
      <c r="B48" s="2" t="s">
        <v>99</v>
      </c>
      <c r="C48" s="18"/>
      <c r="D48" s="56" t="str">
        <f>IFERROR(VLOOKUP($A48,'Emissions - TEU-1C'!$A$6:$H$58,5,0), " ")</f>
        <v xml:space="preserve"> </v>
      </c>
      <c r="E48" s="56" t="str">
        <f>IFERROR(VLOOKUP($A48,'Emissions - TEU-1C'!$A$6:$H$58,8,0), " ")</f>
        <v xml:space="preserve"> </v>
      </c>
      <c r="F48" s="18"/>
      <c r="G48" s="175" t="str">
        <f>IFERROR(Summary!$Y$5*D48/F48," ")</f>
        <v xml:space="preserve"> </v>
      </c>
      <c r="H48" s="4">
        <v>0.03</v>
      </c>
      <c r="I48" s="175" t="str">
        <f>IFERROR(Summary!$Y$5*D48/H48," ")</f>
        <v xml:space="preserve"> </v>
      </c>
      <c r="J48" s="18"/>
      <c r="K48" s="175" t="str">
        <f>IFERROR(Summary!$AA$5*D48/J48," ")</f>
        <v xml:space="preserve"> </v>
      </c>
      <c r="L48" s="9">
        <v>0.13</v>
      </c>
      <c r="M48" s="175" t="str">
        <f>IFERROR(Summary!$AA$5*D48/L48," ")</f>
        <v xml:space="preserve"> </v>
      </c>
      <c r="N48" s="18"/>
      <c r="O48" s="175" t="str">
        <f>IFERROR(Summary!$AC$5*D48/N48," ")</f>
        <v xml:space="preserve"> </v>
      </c>
      <c r="P48" s="9">
        <v>0.13</v>
      </c>
      <c r="Q48" s="175" t="str">
        <f>IFERROR(Summary!$AC$5*D48/P48," ")</f>
        <v xml:space="preserve"> </v>
      </c>
      <c r="R48" s="22"/>
      <c r="S48" s="175" t="str">
        <f>IFERROR(Summary!$AE$5*E48/R48," ")</f>
        <v xml:space="preserve"> </v>
      </c>
    </row>
    <row r="49" spans="1:19" ht="16.8" customHeight="1" x14ac:dyDescent="0.25">
      <c r="A49" s="2" t="s">
        <v>100</v>
      </c>
      <c r="B49" s="2" t="s">
        <v>101</v>
      </c>
      <c r="C49" s="18"/>
      <c r="D49" s="56" t="str">
        <f>IFERROR(VLOOKUP($A49,'Emissions - TEU-1C'!$A$6:$H$58,5,0), " ")</f>
        <v xml:space="preserve"> </v>
      </c>
      <c r="E49" s="56" t="str">
        <f>IFERROR(VLOOKUP($A49,'Emissions - TEU-1C'!$A$6:$H$58,8,0), " ")</f>
        <v xml:space="preserve"> </v>
      </c>
      <c r="F49" s="18"/>
      <c r="G49" s="175" t="str">
        <f>IFERROR(Summary!$Y$5*D49/F49," ")</f>
        <v xml:space="preserve"> </v>
      </c>
      <c r="H49" s="5">
        <v>50</v>
      </c>
      <c r="I49" s="175" t="str">
        <f>IFERROR(Summary!$Y$5*D49/H49," ")</f>
        <v xml:space="preserve"> </v>
      </c>
      <c r="J49" s="18"/>
      <c r="K49" s="175" t="str">
        <f>IFERROR(Summary!$AA$5*D49/J49," ")</f>
        <v xml:space="preserve"> </v>
      </c>
      <c r="L49" s="5">
        <v>220</v>
      </c>
      <c r="M49" s="175" t="str">
        <f>IFERROR(Summary!$AA$5*D49/L49," ")</f>
        <v xml:space="preserve"> </v>
      </c>
      <c r="N49" s="18"/>
      <c r="O49" s="175" t="str">
        <f>IFERROR(Summary!$AC$5*D49/N49," ")</f>
        <v xml:space="preserve"> </v>
      </c>
      <c r="P49" s="5">
        <v>220</v>
      </c>
      <c r="Q49" s="175" t="str">
        <f>IFERROR(Summary!$AC$5*D49/P49," ")</f>
        <v xml:space="preserve"> </v>
      </c>
      <c r="R49" s="22"/>
      <c r="S49" s="175" t="str">
        <f>IFERROR(Summary!$AE$5*E49/R49," ")</f>
        <v xml:space="preserve"> </v>
      </c>
    </row>
    <row r="50" spans="1:19" ht="29.25" customHeight="1" x14ac:dyDescent="0.25">
      <c r="A50" s="2" t="s">
        <v>102</v>
      </c>
      <c r="B50" s="2" t="s">
        <v>103</v>
      </c>
      <c r="C50" s="18"/>
      <c r="D50" s="56" t="str">
        <f>IFERROR(VLOOKUP($A50,'Emissions - TEU-1C'!$A$6:$H$58,5,0), " ")</f>
        <v xml:space="preserve"> </v>
      </c>
      <c r="E50" s="56" t="str">
        <f>IFERROR(VLOOKUP($A50,'Emissions - TEU-1C'!$A$6:$H$58,8,0), " ")</f>
        <v xml:space="preserve"> </v>
      </c>
      <c r="F50" s="18"/>
      <c r="G50" s="175" t="str">
        <f>IFERROR(Summary!$Y$5*D50/F50," ")</f>
        <v xml:space="preserve"> </v>
      </c>
      <c r="H50" s="8">
        <v>50000</v>
      </c>
      <c r="I50" s="175" t="str">
        <f>IFERROR(Summary!$Y$5*D50/H50," ")</f>
        <v xml:space="preserve"> </v>
      </c>
      <c r="J50" s="18"/>
      <c r="K50" s="175" t="str">
        <f>IFERROR(Summary!$AA$5*D50/J50," ")</f>
        <v xml:space="preserve"> </v>
      </c>
      <c r="L50" s="8">
        <v>220000</v>
      </c>
      <c r="M50" s="175" t="str">
        <f>IFERROR(Summary!$AA$5*D50/L50," ")</f>
        <v xml:space="preserve"> </v>
      </c>
      <c r="N50" s="18"/>
      <c r="O50" s="175" t="str">
        <f>IFERROR(Summary!$AC$5*D50/N50," ")</f>
        <v xml:space="preserve"> </v>
      </c>
      <c r="P50" s="8">
        <v>220000</v>
      </c>
      <c r="Q50" s="175" t="str">
        <f>IFERROR(Summary!$AC$5*D50/P50," ")</f>
        <v xml:space="preserve"> </v>
      </c>
      <c r="R50" s="22"/>
      <c r="S50" s="175" t="str">
        <f>IFERROR(Summary!$AE$5*E50/R50," ")</f>
        <v xml:space="preserve"> </v>
      </c>
    </row>
    <row r="51" spans="1:19" ht="29.25" customHeight="1" x14ac:dyDescent="0.25">
      <c r="A51" s="2" t="s">
        <v>104</v>
      </c>
      <c r="B51" s="2" t="s">
        <v>105</v>
      </c>
      <c r="C51" s="18"/>
      <c r="D51" s="56" t="str">
        <f>IFERROR(VLOOKUP($A51,'Emissions - TEU-1C'!$A$6:$H$58,5,0), " ")</f>
        <v xml:space="preserve"> </v>
      </c>
      <c r="E51" s="56" t="str">
        <f>IFERROR(VLOOKUP($A51,'Emissions - TEU-1C'!$A$6:$H$58,8,0), " ")</f>
        <v xml:space="preserve"> </v>
      </c>
      <c r="F51" s="18"/>
      <c r="G51" s="175" t="str">
        <f>IFERROR(Summary!$Y$5*D51/F51," ")</f>
        <v xml:space="preserve"> </v>
      </c>
      <c r="H51" s="8">
        <v>50000</v>
      </c>
      <c r="I51" s="175" t="str">
        <f>IFERROR(Summary!$Y$5*D51/H51," ")</f>
        <v xml:space="preserve"> </v>
      </c>
      <c r="J51" s="18"/>
      <c r="K51" s="175" t="str">
        <f>IFERROR(Summary!$AA$5*D51/J51," ")</f>
        <v xml:space="preserve"> </v>
      </c>
      <c r="L51" s="8">
        <v>220000</v>
      </c>
      <c r="M51" s="175" t="str">
        <f>IFERROR(Summary!$AA$5*D51/L51," ")</f>
        <v xml:space="preserve"> </v>
      </c>
      <c r="N51" s="18"/>
      <c r="O51" s="175" t="str">
        <f>IFERROR(Summary!$AC$5*D51/N51," ")</f>
        <v xml:space="preserve"> </v>
      </c>
      <c r="P51" s="8">
        <v>220000</v>
      </c>
      <c r="Q51" s="175" t="str">
        <f>IFERROR(Summary!$AC$5*D51/P51," ")</f>
        <v xml:space="preserve"> </v>
      </c>
      <c r="R51" s="22"/>
      <c r="S51" s="175" t="str">
        <f>IFERROR(Summary!$AE$5*E51/R51," ")</f>
        <v xml:space="preserve"> </v>
      </c>
    </row>
    <row r="52" spans="1:19" ht="29.25" customHeight="1" x14ac:dyDescent="0.25">
      <c r="A52" s="2" t="s">
        <v>106</v>
      </c>
      <c r="B52" s="2" t="s">
        <v>107</v>
      </c>
      <c r="C52" s="18"/>
      <c r="D52" s="56" t="str">
        <f>IFERROR(VLOOKUP($A52,'Emissions - TEU-1C'!$A$6:$H$58,5,0), " ")</f>
        <v xml:space="preserve"> </v>
      </c>
      <c r="E52" s="56" t="str">
        <f>IFERROR(VLOOKUP($A52,'Emissions - TEU-1C'!$A$6:$H$58,8,0), " ")</f>
        <v xml:space="preserve"> </v>
      </c>
      <c r="F52" s="18"/>
      <c r="G52" s="175" t="str">
        <f>IFERROR(Summary!$Y$5*D52/F52," ")</f>
        <v xml:space="preserve"> </v>
      </c>
      <c r="H52" s="8">
        <v>30000</v>
      </c>
      <c r="I52" s="175" t="str">
        <f>IFERROR(Summary!$Y$5*D52/H52," ")</f>
        <v xml:space="preserve"> </v>
      </c>
      <c r="J52" s="18"/>
      <c r="K52" s="175" t="str">
        <f>IFERROR(Summary!$AA$5*D52/J52," ")</f>
        <v xml:space="preserve"> </v>
      </c>
      <c r="L52" s="8">
        <v>130000</v>
      </c>
      <c r="M52" s="175" t="str">
        <f>IFERROR(Summary!$AA$5*D52/L52," ")</f>
        <v xml:space="preserve"> </v>
      </c>
      <c r="N52" s="18"/>
      <c r="O52" s="175" t="str">
        <f>IFERROR(Summary!$AC$5*D52/N52," ")</f>
        <v xml:space="preserve"> </v>
      </c>
      <c r="P52" s="8">
        <v>130000</v>
      </c>
      <c r="Q52" s="175" t="str">
        <f>IFERROR(Summary!$AC$5*D52/P52," ")</f>
        <v xml:space="preserve"> </v>
      </c>
      <c r="R52" s="23">
        <v>40000</v>
      </c>
      <c r="S52" s="175" t="str">
        <f>IFERROR(Summary!$AE$5*E52/R52," ")</f>
        <v xml:space="preserve"> </v>
      </c>
    </row>
    <row r="53" spans="1:19" ht="16.95" customHeight="1" x14ac:dyDescent="0.25">
      <c r="A53" s="2" t="s">
        <v>108</v>
      </c>
      <c r="B53" s="2" t="s">
        <v>109</v>
      </c>
      <c r="C53" s="18"/>
      <c r="D53" s="56" t="str">
        <f>IFERROR(VLOOKUP($A53,'Emissions - TEU-1C'!$A$6:$H$58,5,0), " ")</f>
        <v xml:space="preserve"> </v>
      </c>
      <c r="E53" s="56" t="str">
        <f>IFERROR(VLOOKUP($A53,'Emissions - TEU-1C'!$A$6:$H$58,8,0), " ")</f>
        <v xml:space="preserve"> </v>
      </c>
      <c r="F53" s="18"/>
      <c r="G53" s="175" t="str">
        <f>IFERROR(Summary!$Y$5*D53/F53," ")</f>
        <v xml:space="preserve"> </v>
      </c>
      <c r="H53" s="5">
        <v>300</v>
      </c>
      <c r="I53" s="175" t="str">
        <f>IFERROR(Summary!$Y$5*D53/H53," ")</f>
        <v xml:space="preserve"> </v>
      </c>
      <c r="J53" s="18"/>
      <c r="K53" s="175" t="str">
        <f>IFERROR(Summary!$AA$5*D53/J53," ")</f>
        <v xml:space="preserve"> </v>
      </c>
      <c r="L53" s="8">
        <v>1300</v>
      </c>
      <c r="M53" s="175" t="str">
        <f>IFERROR(Summary!$AA$5*D53/L53," ")</f>
        <v xml:space="preserve"> </v>
      </c>
      <c r="N53" s="18"/>
      <c r="O53" s="175" t="str">
        <f>IFERROR(Summary!$AC$5*D53/N53," ")</f>
        <v xml:space="preserve"> </v>
      </c>
      <c r="P53" s="8">
        <v>1300</v>
      </c>
      <c r="Q53" s="175" t="str">
        <f>IFERROR(Summary!$AC$5*D53/P53," ")</f>
        <v xml:space="preserve"> </v>
      </c>
      <c r="R53" s="21">
        <v>490</v>
      </c>
      <c r="S53" s="175" t="str">
        <f>IFERROR(Summary!$AE$5*E53/R53," ")</f>
        <v xml:space="preserve"> </v>
      </c>
    </row>
    <row r="54" spans="1:19" ht="29.25" customHeight="1" x14ac:dyDescent="0.25">
      <c r="A54" s="2" t="s">
        <v>110</v>
      </c>
      <c r="B54" s="2" t="s">
        <v>111</v>
      </c>
      <c r="C54" s="18"/>
      <c r="D54" s="56" t="str">
        <f>IFERROR(VLOOKUP($A54,'Emissions - TEU-1C'!$A$6:$H$58,5,0), " ")</f>
        <v xml:space="preserve"> </v>
      </c>
      <c r="E54" s="56" t="str">
        <f>IFERROR(VLOOKUP($A54,'Emissions - TEU-1C'!$A$6:$H$58,8,0), " ")</f>
        <v xml:space="preserve"> </v>
      </c>
      <c r="F54" s="18"/>
      <c r="G54" s="175" t="str">
        <f>IFERROR(Summary!$Y$5*D54/F54," ")</f>
        <v xml:space="preserve"> </v>
      </c>
      <c r="H54" s="5">
        <v>90</v>
      </c>
      <c r="I54" s="175" t="str">
        <f>IFERROR(Summary!$Y$5*D54/H54," ")</f>
        <v xml:space="preserve"> </v>
      </c>
      <c r="J54" s="18"/>
      <c r="K54" s="175" t="str">
        <f>IFERROR(Summary!$AA$5*D54/J54," ")</f>
        <v xml:space="preserve"> </v>
      </c>
      <c r="L54" s="5">
        <v>400</v>
      </c>
      <c r="M54" s="175" t="str">
        <f>IFERROR(Summary!$AA$5*D54/L54," ")</f>
        <v xml:space="preserve"> </v>
      </c>
      <c r="N54" s="18"/>
      <c r="O54" s="175" t="str">
        <f>IFERROR(Summary!$AC$5*D54/N54," ")</f>
        <v xml:space="preserve"> </v>
      </c>
      <c r="P54" s="5">
        <v>400</v>
      </c>
      <c r="Q54" s="175" t="str">
        <f>IFERROR(Summary!$AC$5*D54/P54," ")</f>
        <v xml:space="preserve"> </v>
      </c>
      <c r="R54" s="23">
        <v>1000</v>
      </c>
      <c r="S54" s="175" t="str">
        <f>IFERROR(Summary!$AE$5*E54/R54," ")</f>
        <v xml:space="preserve"> </v>
      </c>
    </row>
    <row r="55" spans="1:19" ht="29.25" customHeight="1" x14ac:dyDescent="0.25">
      <c r="A55" s="2" t="s">
        <v>112</v>
      </c>
      <c r="B55" s="1" t="s">
        <v>113</v>
      </c>
      <c r="C55" s="18"/>
      <c r="D55" s="56" t="str">
        <f>IFERROR(VLOOKUP($A55,'Emissions - TEU-1C'!$A$6:$H$58,5,0), " ")</f>
        <v xml:space="preserve"> </v>
      </c>
      <c r="E55" s="56" t="str">
        <f>IFERROR(VLOOKUP($A55,'Emissions - TEU-1C'!$A$6:$H$58,8,0), " ")</f>
        <v xml:space="preserve"> </v>
      </c>
      <c r="F55" s="9">
        <v>0.22</v>
      </c>
      <c r="G55" s="175" t="str">
        <f>IFERROR(Summary!$Y$5*D55/F55," ")</f>
        <v xml:space="preserve"> </v>
      </c>
      <c r="H55" s="18"/>
      <c r="I55" s="175" t="str">
        <f>IFERROR(Summary!$Y$5*D55/H55," ")</f>
        <v xml:space="preserve"> </v>
      </c>
      <c r="J55" s="7">
        <v>5.7</v>
      </c>
      <c r="K55" s="175" t="str">
        <f>IFERROR(Summary!$AA$5*D55/J55," ")</f>
        <v xml:space="preserve"> </v>
      </c>
      <c r="L55" s="18"/>
      <c r="M55" s="175" t="str">
        <f>IFERROR(Summary!$AA$5*D55/L55," ")</f>
        <v xml:space="preserve"> </v>
      </c>
      <c r="N55" s="7">
        <v>2.6</v>
      </c>
      <c r="O55" s="175" t="str">
        <f>IFERROR(Summary!$AC$5*D55/N55," ")</f>
        <v xml:space="preserve"> </v>
      </c>
      <c r="P55" s="18"/>
      <c r="Q55" s="175" t="str">
        <f>IFERROR(Summary!$AC$5*D55/P55," ")</f>
        <v xml:space="preserve"> </v>
      </c>
      <c r="R55" s="22"/>
      <c r="S55" s="175" t="str">
        <f>IFERROR(Summary!$AE$5*E55/R55," ")</f>
        <v xml:space="preserve"> </v>
      </c>
    </row>
    <row r="56" spans="1:19" ht="16.8" customHeight="1" x14ac:dyDescent="0.25">
      <c r="A56" s="12">
        <v>64438</v>
      </c>
      <c r="B56" s="2" t="s">
        <v>114</v>
      </c>
      <c r="C56" s="18"/>
      <c r="D56" s="56" t="str">
        <f>IFERROR(VLOOKUP($A56,'Emissions - TEU-1C'!$A$6:$H$58,5,0), " ")</f>
        <v xml:space="preserve"> </v>
      </c>
      <c r="E56" s="56" t="str">
        <f>IFERROR(VLOOKUP($A56,'Emissions - TEU-1C'!$A$6:$H$58,8,0), " ")</f>
        <v xml:space="preserve"> </v>
      </c>
      <c r="F56" s="18"/>
      <c r="G56" s="175" t="str">
        <f>IFERROR(Summary!$Y$5*D56/F56," ")</f>
        <v xml:space="preserve"> </v>
      </c>
      <c r="H56" s="9">
        <v>0.4</v>
      </c>
      <c r="I56" s="175" t="str">
        <f>IFERROR(Summary!$Y$5*D56/H56," ")</f>
        <v xml:space="preserve"> </v>
      </c>
      <c r="J56" s="18"/>
      <c r="K56" s="175" t="str">
        <f>IFERROR(Summary!$AA$5*D56/J56," ")</f>
        <v xml:space="preserve"> </v>
      </c>
      <c r="L56" s="7">
        <v>1.8</v>
      </c>
      <c r="M56" s="175" t="str">
        <f>IFERROR(Summary!$AA$5*D56/L56," ")</f>
        <v xml:space="preserve"> </v>
      </c>
      <c r="N56" s="18"/>
      <c r="O56" s="175" t="str">
        <f>IFERROR(Summary!$AC$5*D56/N56," ")</f>
        <v xml:space="preserve"> </v>
      </c>
      <c r="P56" s="7">
        <v>1.8</v>
      </c>
      <c r="Q56" s="175" t="str">
        <f>IFERROR(Summary!$AC$5*D56/P56," ")</f>
        <v xml:space="preserve"> </v>
      </c>
      <c r="R56" s="21">
        <v>29</v>
      </c>
      <c r="S56" s="175" t="str">
        <f>IFERROR(Summary!$AE$5*E56/R56," ")</f>
        <v xml:space="preserve"> </v>
      </c>
    </row>
    <row r="57" spans="1:19" ht="16.95" customHeight="1" x14ac:dyDescent="0.25">
      <c r="A57" s="2" t="s">
        <v>115</v>
      </c>
      <c r="B57" s="2" t="s">
        <v>116</v>
      </c>
      <c r="C57" s="18"/>
      <c r="D57" s="56" t="str">
        <f>IFERROR(VLOOKUP($A57,'Emissions - TEU-1C'!$A$6:$H$58,5,0), " ")</f>
        <v xml:space="preserve"> </v>
      </c>
      <c r="E57" s="56" t="str">
        <f>IFERROR(VLOOKUP($A57,'Emissions - TEU-1C'!$A$6:$H$58,8,0), " ")</f>
        <v xml:space="preserve"> </v>
      </c>
      <c r="F57" s="3">
        <v>3.3E-3</v>
      </c>
      <c r="G57" s="175" t="str">
        <f>IFERROR(Summary!$Y$5*D57/F57," ")</f>
        <v xml:space="preserve"> </v>
      </c>
      <c r="H57" s="5">
        <v>20</v>
      </c>
      <c r="I57" s="175" t="str">
        <f>IFERROR(Summary!$Y$5*D57/H57," ")</f>
        <v xml:space="preserve"> </v>
      </c>
      <c r="J57" s="4">
        <v>8.6999999999999994E-2</v>
      </c>
      <c r="K57" s="175" t="str">
        <f>IFERROR(Summary!$AA$5*D57/J57," ")</f>
        <v xml:space="preserve"> </v>
      </c>
      <c r="L57" s="5">
        <v>88</v>
      </c>
      <c r="M57" s="175" t="str">
        <f>IFERROR(Summary!$AA$5*D57/L57," ")</f>
        <v xml:space="preserve"> </v>
      </c>
      <c r="N57" s="4">
        <v>0.04</v>
      </c>
      <c r="O57" s="175" t="str">
        <f>IFERROR(Summary!$AC$5*D57/N57," ")</f>
        <v xml:space="preserve"> </v>
      </c>
      <c r="P57" s="5">
        <v>88</v>
      </c>
      <c r="Q57" s="175" t="str">
        <f>IFERROR(Summary!$AC$5*D57/P57," ")</f>
        <v xml:space="preserve"> </v>
      </c>
      <c r="R57" s="22"/>
      <c r="S57" s="175" t="str">
        <f>IFERROR(Summary!$AE$5*E57/R57," ")</f>
        <v xml:space="preserve"> </v>
      </c>
    </row>
    <row r="58" spans="1:19" ht="16.8" customHeight="1" x14ac:dyDescent="0.25">
      <c r="A58" s="2" t="s">
        <v>117</v>
      </c>
      <c r="B58" s="1" t="s">
        <v>118</v>
      </c>
      <c r="C58" s="18"/>
      <c r="D58" s="56" t="str">
        <f>IFERROR(VLOOKUP($A58,'Emissions - TEU-1C'!$A$6:$H$58,5,0), " ")</f>
        <v xml:space="preserve"> </v>
      </c>
      <c r="E58" s="56" t="str">
        <f>IFERROR(VLOOKUP($A58,'Emissions - TEU-1C'!$A$6:$H$58,8,0), " ")</f>
        <v xml:space="preserve"> </v>
      </c>
      <c r="F58" s="4">
        <v>1.2999999999999999E-2</v>
      </c>
      <c r="G58" s="175" t="str">
        <f>IFERROR(Summary!$Y$5*D58/F58," ")</f>
        <v xml:space="preserve"> </v>
      </c>
      <c r="H58" s="18"/>
      <c r="I58" s="175" t="str">
        <f>IFERROR(Summary!$Y$5*D58/H58," ")</f>
        <v xml:space="preserve"> </v>
      </c>
      <c r="J58" s="9">
        <v>0.34</v>
      </c>
      <c r="K58" s="175" t="str">
        <f>IFERROR(Summary!$AA$5*D58/J58," ")</f>
        <v xml:space="preserve"> </v>
      </c>
      <c r="L58" s="18"/>
      <c r="M58" s="175" t="str">
        <f>IFERROR(Summary!$AA$5*D58/L58," ")</f>
        <v xml:space="preserve"> </v>
      </c>
      <c r="N58" s="9">
        <v>0.16</v>
      </c>
      <c r="O58" s="175" t="str">
        <f>IFERROR(Summary!$AC$5*D58/N58," ")</f>
        <v xml:space="preserve"> </v>
      </c>
      <c r="P58" s="18"/>
      <c r="Q58" s="175" t="str">
        <f>IFERROR(Summary!$AC$5*D58/P58," ")</f>
        <v xml:space="preserve"> </v>
      </c>
      <c r="R58" s="22"/>
      <c r="S58" s="175" t="str">
        <f>IFERROR(Summary!$AE$5*E58/R58," ")</f>
        <v xml:space="preserve"> </v>
      </c>
    </row>
    <row r="59" spans="1:19" ht="29.25" customHeight="1" x14ac:dyDescent="0.25">
      <c r="A59" s="2" t="s">
        <v>119</v>
      </c>
      <c r="B59" s="2" t="s">
        <v>120</v>
      </c>
      <c r="C59" s="6" t="s">
        <v>121</v>
      </c>
      <c r="D59" s="56" t="str">
        <f>IFERROR(VLOOKUP($A59,'Emissions - TEU-1C'!$A$6:$H$58,5,0), " ")</f>
        <v xml:space="preserve"> </v>
      </c>
      <c r="E59" s="56" t="str">
        <f>IFERROR(VLOOKUP($A59,'Emissions - TEU-1C'!$A$6:$H$58,8,0), " ")</f>
        <v xml:space="preserve"> </v>
      </c>
      <c r="F59" s="10">
        <v>3.1000000000000001E-5</v>
      </c>
      <c r="G59" s="175" t="str">
        <f>IFERROR(Summary!$Y$5*D59/F59," ")</f>
        <v xml:space="preserve"> </v>
      </c>
      <c r="H59" s="4">
        <v>8.3000000000000004E-2</v>
      </c>
      <c r="I59" s="175" t="str">
        <f>IFERROR(Summary!$Y$5*D59/H59," ")</f>
        <v xml:space="preserve"> </v>
      </c>
      <c r="J59" s="11">
        <v>5.1999999999999995E-4</v>
      </c>
      <c r="K59" s="175" t="str">
        <f>IFERROR(Summary!$AA$5*D59/J59," ")</f>
        <v xml:space="preserve"> </v>
      </c>
      <c r="L59" s="9">
        <v>0.88</v>
      </c>
      <c r="M59" s="175" t="str">
        <f>IFERROR(Summary!$AA$5*D59/L59," ")</f>
        <v xml:space="preserve"> </v>
      </c>
      <c r="N59" s="3">
        <v>1E-3</v>
      </c>
      <c r="O59" s="175" t="str">
        <f>IFERROR(Summary!$AC$5*D59/N59," ")</f>
        <v xml:space="preserve"> </v>
      </c>
      <c r="P59" s="9">
        <v>0.88</v>
      </c>
      <c r="Q59" s="175" t="str">
        <f>IFERROR(Summary!$AC$5*D59/P59," ")</f>
        <v xml:space="preserve"> </v>
      </c>
      <c r="R59" s="25">
        <v>0.3</v>
      </c>
      <c r="S59" s="175" t="str">
        <f>IFERROR(Summary!$AE$5*E59/R59," ")</f>
        <v xml:space="preserve"> </v>
      </c>
    </row>
    <row r="60" spans="1:19" ht="29.25" customHeight="1" x14ac:dyDescent="0.25">
      <c r="A60" s="2" t="s">
        <v>119</v>
      </c>
      <c r="B60" s="2" t="s">
        <v>122</v>
      </c>
      <c r="C60" s="6" t="s">
        <v>121</v>
      </c>
      <c r="D60" s="56" t="str">
        <f>IFERROR(VLOOKUP($A60,'Emissions - TEU-1C'!$A$6:$H$58,5,0), " ")</f>
        <v xml:space="preserve"> </v>
      </c>
      <c r="E60" s="56" t="str">
        <f>IFERROR(VLOOKUP($A60,'Emissions - TEU-1C'!$A$6:$H$58,8,0), " ")</f>
        <v xml:space="preserve"> </v>
      </c>
      <c r="F60" s="10">
        <v>3.1000000000000001E-5</v>
      </c>
      <c r="G60" s="175" t="str">
        <f>IFERROR(Summary!$Y$5*D60/F60," ")</f>
        <v xml:space="preserve"> </v>
      </c>
      <c r="H60" s="3">
        <v>2.0999999999999999E-3</v>
      </c>
      <c r="I60" s="175" t="str">
        <f>IFERROR(Summary!$Y$5*D60/H60," ")</f>
        <v xml:space="preserve"> </v>
      </c>
      <c r="J60" s="11">
        <v>5.1999999999999995E-4</v>
      </c>
      <c r="K60" s="175" t="str">
        <f>IFERROR(Summary!$AA$5*D60/J60," ")</f>
        <v xml:space="preserve"> </v>
      </c>
      <c r="L60" s="4">
        <v>2.1999999999999999E-2</v>
      </c>
      <c r="M60" s="175" t="str">
        <f>IFERROR(Summary!$AA$5*D60/L60," ")</f>
        <v xml:space="preserve"> </v>
      </c>
      <c r="N60" s="3">
        <v>1E-3</v>
      </c>
      <c r="O60" s="175" t="str">
        <f>IFERROR(Summary!$AC$5*D60/N60," ")</f>
        <v xml:space="preserve"> </v>
      </c>
      <c r="P60" s="4">
        <v>2.1999999999999999E-2</v>
      </c>
      <c r="Q60" s="175" t="str">
        <f>IFERROR(Summary!$AC$5*D60/P60," ")</f>
        <v xml:space="preserve"> </v>
      </c>
      <c r="R60" s="27">
        <v>5.0000000000000001E-3</v>
      </c>
      <c r="S60" s="175" t="str">
        <f>IFERROR(Summary!$AE$5*E60/R60," ")</f>
        <v xml:space="preserve"> </v>
      </c>
    </row>
    <row r="61" spans="1:19" ht="16.95" customHeight="1" x14ac:dyDescent="0.25">
      <c r="A61" s="2" t="s">
        <v>123</v>
      </c>
      <c r="B61" s="2" t="s">
        <v>124</v>
      </c>
      <c r="C61" s="6" t="s">
        <v>33</v>
      </c>
      <c r="D61" s="56">
        <f>IFERROR(VLOOKUP($A61,'Emissions - TEU-1C'!$A$6:$H$58,5,0), " ")</f>
        <v>0</v>
      </c>
      <c r="E61" s="56">
        <f>IFERROR(VLOOKUP($A61,'Emissions - TEU-1C'!$A$6:$H$58,8,0), " ")</f>
        <v>0</v>
      </c>
      <c r="F61" s="18"/>
      <c r="G61" s="175" t="str">
        <f>IFERROR(Summary!$Y$5*D61/F61," ")</f>
        <v xml:space="preserve"> </v>
      </c>
      <c r="H61" s="9">
        <v>0.1</v>
      </c>
      <c r="I61" s="175">
        <f>IFERROR(Summary!$Y$5*D61/H61," ")</f>
        <v>0</v>
      </c>
      <c r="J61" s="18"/>
      <c r="K61" s="175" t="str">
        <f>IFERROR(Summary!$AA$5*D61/J61," ")</f>
        <v xml:space="preserve"> </v>
      </c>
      <c r="L61" s="9">
        <v>0.44</v>
      </c>
      <c r="M61" s="175">
        <f>IFERROR(Summary!$AA$5*D61/L61," ")</f>
        <v>0</v>
      </c>
      <c r="N61" s="18"/>
      <c r="O61" s="175" t="str">
        <f>IFERROR(Summary!$AC$5*D61/N61," ")</f>
        <v xml:space="preserve"> </v>
      </c>
      <c r="P61" s="9">
        <v>0.44</v>
      </c>
      <c r="Q61" s="175">
        <f>IFERROR(Summary!$AC$5*D61/P61," ")</f>
        <v>0</v>
      </c>
      <c r="R61" s="22"/>
      <c r="S61" s="175" t="str">
        <f>IFERROR(Summary!$AE$5*E61/R61," ")</f>
        <v xml:space="preserve"> </v>
      </c>
    </row>
    <row r="62" spans="1:19" ht="16.8" customHeight="1" x14ac:dyDescent="0.25">
      <c r="A62" s="1"/>
      <c r="B62" s="2" t="s">
        <v>125</v>
      </c>
      <c r="C62" s="6" t="s">
        <v>23</v>
      </c>
      <c r="D62" s="56" t="str">
        <f>IFERROR(VLOOKUP($A62,'Emissions - TEU-1C'!$A$6:$H$58,5,0), " ")</f>
        <v xml:space="preserve"> </v>
      </c>
      <c r="E62" s="56" t="str">
        <f>IFERROR(VLOOKUP($A62,'Emissions - TEU-1C'!$A$6:$H$58,8,0), " ")</f>
        <v xml:space="preserve"> </v>
      </c>
      <c r="F62" s="11">
        <v>9.5E-4</v>
      </c>
      <c r="G62" s="175" t="str">
        <f>IFERROR(Summary!$Y$5*D62/F62," ")</f>
        <v xml:space="preserve"> </v>
      </c>
      <c r="H62" s="18"/>
      <c r="I62" s="175" t="str">
        <f>IFERROR(Summary!$Y$5*D62/H62," ")</f>
        <v xml:space="preserve"> </v>
      </c>
      <c r="J62" s="3">
        <v>0.01</v>
      </c>
      <c r="K62" s="175" t="str">
        <f>IFERROR(Summary!$AA$5*D62/J62," ")</f>
        <v xml:space="preserve"> </v>
      </c>
      <c r="L62" s="18"/>
      <c r="M62" s="175" t="str">
        <f>IFERROR(Summary!$AA$5*D62/L62," ")</f>
        <v xml:space="preserve"> </v>
      </c>
      <c r="N62" s="4">
        <v>1.9E-2</v>
      </c>
      <c r="O62" s="175" t="str">
        <f>IFERROR(Summary!$AC$5*D62/N62," ")</f>
        <v xml:space="preserve"> </v>
      </c>
      <c r="P62" s="18"/>
      <c r="Q62" s="175" t="str">
        <f>IFERROR(Summary!$AC$5*D62/P62," ")</f>
        <v xml:space="preserve"> </v>
      </c>
      <c r="R62" s="22"/>
      <c r="S62" s="175" t="str">
        <f>IFERROR(Summary!$AE$5*E62/R62," ")</f>
        <v xml:space="preserve"> </v>
      </c>
    </row>
    <row r="63" spans="1:19" ht="16.95" customHeight="1" x14ac:dyDescent="0.25">
      <c r="A63" s="2" t="s">
        <v>126</v>
      </c>
      <c r="B63" s="2" t="s">
        <v>127</v>
      </c>
      <c r="C63" s="6" t="s">
        <v>33</v>
      </c>
      <c r="D63" s="56" t="str">
        <f>IFERROR(VLOOKUP($A63,'Emissions - TEU-1C'!$A$6:$H$58,5,0), " ")</f>
        <v xml:space="preserve"> </v>
      </c>
      <c r="E63" s="56" t="str">
        <f>IFERROR(VLOOKUP($A63,'Emissions - TEU-1C'!$A$6:$H$58,8,0), " ")</f>
        <v xml:space="preserve"> </v>
      </c>
      <c r="F63" s="18"/>
      <c r="G63" s="175" t="str">
        <f>IFERROR(Summary!$Y$5*D63/F63," ")</f>
        <v xml:space="preserve"> </v>
      </c>
      <c r="H63" s="18"/>
      <c r="I63" s="175" t="str">
        <f>IFERROR(Summary!$Y$5*D63/H63," ")</f>
        <v xml:space="preserve"> </v>
      </c>
      <c r="J63" s="18"/>
      <c r="K63" s="175" t="str">
        <f>IFERROR(Summary!$AA$5*D63/J63," ")</f>
        <v xml:space="preserve"> </v>
      </c>
      <c r="L63" s="18"/>
      <c r="M63" s="175" t="str">
        <f>IFERROR(Summary!$AA$5*D63/L63," ")</f>
        <v xml:space="preserve"> </v>
      </c>
      <c r="N63" s="18"/>
      <c r="O63" s="175" t="str">
        <f>IFERROR(Summary!$AC$5*D63/N63," ")</f>
        <v xml:space="preserve"> </v>
      </c>
      <c r="P63" s="18"/>
      <c r="Q63" s="175" t="str">
        <f>IFERROR(Summary!$AC$5*D63/P63," ")</f>
        <v xml:space="preserve"> </v>
      </c>
      <c r="R63" s="21">
        <v>100</v>
      </c>
      <c r="S63" s="175" t="str">
        <f>IFERROR(Summary!$AE$5*E63/R63," ")</f>
        <v xml:space="preserve"> </v>
      </c>
    </row>
    <row r="64" spans="1:19" ht="16.8" customHeight="1" x14ac:dyDescent="0.25">
      <c r="A64" s="2" t="s">
        <v>128</v>
      </c>
      <c r="B64" s="1" t="s">
        <v>129</v>
      </c>
      <c r="C64" s="18"/>
      <c r="D64" s="56" t="str">
        <f>IFERROR(VLOOKUP($A64,'Emissions - TEU-1C'!$A$6:$H$58,5,0), " ")</f>
        <v xml:space="preserve"> </v>
      </c>
      <c r="E64" s="56" t="str">
        <f>IFERROR(VLOOKUP($A64,'Emissions - TEU-1C'!$A$6:$H$58,8,0), " ")</f>
        <v xml:space="preserve"> </v>
      </c>
      <c r="F64" s="4">
        <v>2.3E-2</v>
      </c>
      <c r="G64" s="175" t="str">
        <f>IFERROR(Summary!$Y$5*D64/F64," ")</f>
        <v xml:space="preserve"> </v>
      </c>
      <c r="H64" s="18"/>
      <c r="I64" s="175" t="str">
        <f>IFERROR(Summary!$Y$5*D64/H64," ")</f>
        <v xml:space="preserve"> </v>
      </c>
      <c r="J64" s="9">
        <v>0.6</v>
      </c>
      <c r="K64" s="175" t="str">
        <f>IFERROR(Summary!$AA$5*D64/J64," ")</f>
        <v xml:space="preserve"> </v>
      </c>
      <c r="L64" s="18"/>
      <c r="M64" s="175" t="str">
        <f>IFERROR(Summary!$AA$5*D64/L64," ")</f>
        <v xml:space="preserve"> </v>
      </c>
      <c r="N64" s="9">
        <v>0.28000000000000003</v>
      </c>
      <c r="O64" s="175" t="str">
        <f>IFERROR(Summary!$AC$5*D64/N64," ")</f>
        <v xml:space="preserve"> </v>
      </c>
      <c r="P64" s="18"/>
      <c r="Q64" s="175" t="str">
        <f>IFERROR(Summary!$AC$5*D64/P64," ")</f>
        <v xml:space="preserve"> </v>
      </c>
      <c r="R64" s="22"/>
      <c r="S64" s="175" t="str">
        <f>IFERROR(Summary!$AE$5*E64/R64," ")</f>
        <v xml:space="preserve"> </v>
      </c>
    </row>
    <row r="65" spans="1:19" ht="42" customHeight="1" x14ac:dyDescent="0.25">
      <c r="A65" s="2" t="s">
        <v>130</v>
      </c>
      <c r="B65" s="1" t="s">
        <v>131</v>
      </c>
      <c r="C65" s="18"/>
      <c r="D65" s="56" t="str">
        <f>IFERROR(VLOOKUP($A65,'Emissions - TEU-1C'!$A$6:$H$58,5,0), " ")</f>
        <v xml:space="preserve"> </v>
      </c>
      <c r="E65" s="56" t="str">
        <f>IFERROR(VLOOKUP($A65,'Emissions - TEU-1C'!$A$6:$H$58,8,0), " ")</f>
        <v xml:space="preserve"> </v>
      </c>
      <c r="F65" s="18"/>
      <c r="G65" s="175" t="str">
        <f>IFERROR(Summary!$Y$5*D65/F65," ")</f>
        <v xml:space="preserve"> </v>
      </c>
      <c r="H65" s="5">
        <v>600</v>
      </c>
      <c r="I65" s="175" t="str">
        <f>IFERROR(Summary!$Y$5*D65/H65," ")</f>
        <v xml:space="preserve"> </v>
      </c>
      <c r="J65" s="18"/>
      <c r="K65" s="175" t="str">
        <f>IFERROR(Summary!$AA$5*D65/J65," ")</f>
        <v xml:space="preserve"> </v>
      </c>
      <c r="L65" s="8">
        <v>2600</v>
      </c>
      <c r="M65" s="175" t="str">
        <f>IFERROR(Summary!$AA$5*D65/L65," ")</f>
        <v xml:space="preserve"> </v>
      </c>
      <c r="N65" s="18"/>
      <c r="O65" s="175" t="str">
        <f>IFERROR(Summary!$AC$5*D65/N65," ")</f>
        <v xml:space="preserve"> </v>
      </c>
      <c r="P65" s="8">
        <v>2600</v>
      </c>
      <c r="Q65" s="175" t="str">
        <f>IFERROR(Summary!$AC$5*D65/P65," ")</f>
        <v xml:space="preserve"> </v>
      </c>
      <c r="R65" s="22"/>
      <c r="S65" s="175" t="str">
        <f>IFERROR(Summary!$AE$5*E65/R65," ")</f>
        <v xml:space="preserve"> </v>
      </c>
    </row>
    <row r="66" spans="1:19" ht="16.8" customHeight="1" x14ac:dyDescent="0.25">
      <c r="A66" s="2" t="s">
        <v>132</v>
      </c>
      <c r="B66" s="2" t="s">
        <v>133</v>
      </c>
      <c r="C66" s="18"/>
      <c r="D66" s="56" t="str">
        <f>IFERROR(VLOOKUP($A66,'Emissions - TEU-1C'!$A$6:$H$58,5,0), " ")</f>
        <v xml:space="preserve"> </v>
      </c>
      <c r="E66" s="56" t="str">
        <f>IFERROR(VLOOKUP($A66,'Emissions - TEU-1C'!$A$6:$H$58,8,0), " ")</f>
        <v xml:space="preserve"> </v>
      </c>
      <c r="F66" s="4">
        <v>1.6E-2</v>
      </c>
      <c r="G66" s="175" t="str">
        <f>IFERROR(Summary!$Y$5*D66/F66," ")</f>
        <v xml:space="preserve"> </v>
      </c>
      <c r="H66" s="18"/>
      <c r="I66" s="175" t="str">
        <f>IFERROR(Summary!$Y$5*D66/H66," ")</f>
        <v xml:space="preserve"> </v>
      </c>
      <c r="J66" s="9">
        <v>0.41</v>
      </c>
      <c r="K66" s="175" t="str">
        <f>IFERROR(Summary!$AA$5*D66/J66," ")</f>
        <v xml:space="preserve"> </v>
      </c>
      <c r="L66" s="18"/>
      <c r="M66" s="175" t="str">
        <f>IFERROR(Summary!$AA$5*D66/L66," ")</f>
        <v xml:space="preserve"> </v>
      </c>
      <c r="N66" s="9">
        <v>0.19</v>
      </c>
      <c r="O66" s="175" t="str">
        <f>IFERROR(Summary!$AC$5*D66/N66," ")</f>
        <v xml:space="preserve"> </v>
      </c>
      <c r="P66" s="18"/>
      <c r="Q66" s="175" t="str">
        <f>IFERROR(Summary!$AC$5*D66/P66," ")</f>
        <v xml:space="preserve"> </v>
      </c>
      <c r="R66" s="22"/>
      <c r="S66" s="175" t="str">
        <f>IFERROR(Summary!$AE$5*E66/R66," ")</f>
        <v xml:space="preserve"> </v>
      </c>
    </row>
    <row r="67" spans="1:19" ht="16.95" customHeight="1" x14ac:dyDescent="0.25">
      <c r="A67" s="2" t="s">
        <v>134</v>
      </c>
      <c r="B67" s="2" t="s">
        <v>135</v>
      </c>
      <c r="C67" s="18"/>
      <c r="D67" s="56" t="str">
        <f>IFERROR(VLOOKUP($A67,'Emissions - TEU-1C'!$A$6:$H$58,5,0), " ")</f>
        <v xml:space="preserve"> </v>
      </c>
      <c r="E67" s="56" t="str">
        <f>IFERROR(VLOOKUP($A67,'Emissions - TEU-1C'!$A$6:$H$58,8,0), " ")</f>
        <v xml:space="preserve"> </v>
      </c>
      <c r="F67" s="18"/>
      <c r="G67" s="175" t="str">
        <f>IFERROR(Summary!$Y$5*D67/F67," ")</f>
        <v xml:space="preserve"> </v>
      </c>
      <c r="H67" s="9">
        <v>0.8</v>
      </c>
      <c r="I67" s="175" t="str">
        <f>IFERROR(Summary!$Y$5*D67/H67," ")</f>
        <v xml:space="preserve"> </v>
      </c>
      <c r="J67" s="18"/>
      <c r="K67" s="175" t="str">
        <f>IFERROR(Summary!$AA$5*D67/J67," ")</f>
        <v xml:space="preserve"> </v>
      </c>
      <c r="L67" s="7">
        <v>3.5</v>
      </c>
      <c r="M67" s="175" t="str">
        <f>IFERROR(Summary!$AA$5*D67/L67," ")</f>
        <v xml:space="preserve"> </v>
      </c>
      <c r="N67" s="18"/>
      <c r="O67" s="175" t="str">
        <f>IFERROR(Summary!$AC$5*D67/N67," ")</f>
        <v xml:space="preserve"> </v>
      </c>
      <c r="P67" s="7">
        <v>3.5</v>
      </c>
      <c r="Q67" s="175" t="str">
        <f>IFERROR(Summary!$AC$5*D67/P67," ")</f>
        <v xml:space="preserve"> </v>
      </c>
      <c r="R67" s="21">
        <v>340</v>
      </c>
      <c r="S67" s="175" t="str">
        <f>IFERROR(Summary!$AE$5*E67/R67," ")</f>
        <v xml:space="preserve"> </v>
      </c>
    </row>
    <row r="68" spans="1:19" ht="16.8" customHeight="1" x14ac:dyDescent="0.25">
      <c r="A68" s="2" t="s">
        <v>136</v>
      </c>
      <c r="B68" s="2" t="s">
        <v>137</v>
      </c>
      <c r="C68" s="18"/>
      <c r="D68" s="56" t="str">
        <f>IFERROR(VLOOKUP($A68,'Emissions - TEU-1C'!$A$6:$H$58,5,0), " ")</f>
        <v xml:space="preserve"> </v>
      </c>
      <c r="E68" s="56" t="str">
        <f>IFERROR(VLOOKUP($A68,'Emissions - TEU-1C'!$A$6:$H$58,8,0), " ")</f>
        <v xml:space="preserve"> </v>
      </c>
      <c r="F68" s="18"/>
      <c r="G68" s="175" t="str">
        <f>IFERROR(Summary!$Y$5*D68/F68," ")</f>
        <v xml:space="preserve"> </v>
      </c>
      <c r="H68" s="8">
        <v>6000</v>
      </c>
      <c r="I68" s="175" t="str">
        <f>IFERROR(Summary!$Y$5*D68/H68," ")</f>
        <v xml:space="preserve"> </v>
      </c>
      <c r="J68" s="18"/>
      <c r="K68" s="175" t="str">
        <f>IFERROR(Summary!$AA$5*D68/J68," ")</f>
        <v xml:space="preserve"> </v>
      </c>
      <c r="L68" s="8">
        <v>26000</v>
      </c>
      <c r="M68" s="175" t="str">
        <f>IFERROR(Summary!$AA$5*D68/L68," ")</f>
        <v xml:space="preserve"> </v>
      </c>
      <c r="N68" s="18"/>
      <c r="O68" s="175" t="str">
        <f>IFERROR(Summary!$AC$5*D68/N68," ")</f>
        <v xml:space="preserve"> </v>
      </c>
      <c r="P68" s="8">
        <v>26000</v>
      </c>
      <c r="Q68" s="175" t="str">
        <f>IFERROR(Summary!$AC$5*D68/P68," ")</f>
        <v xml:space="preserve"> </v>
      </c>
      <c r="R68" s="22"/>
      <c r="S68" s="175" t="str">
        <f>IFERROR(Summary!$AE$5*E68/R68," ")</f>
        <v xml:space="preserve"> </v>
      </c>
    </row>
    <row r="69" spans="1:19" ht="16.95" customHeight="1" x14ac:dyDescent="0.25">
      <c r="A69" s="2" t="s">
        <v>138</v>
      </c>
      <c r="B69" s="2" t="s">
        <v>139</v>
      </c>
      <c r="C69" s="6" t="s">
        <v>140</v>
      </c>
      <c r="D69" s="56" t="str">
        <f>IFERROR(VLOOKUP($A69,'Emissions - TEU-1C'!$A$6:$H$58,5,0), " ")</f>
        <v xml:space="preserve"> </v>
      </c>
      <c r="E69" s="56" t="str">
        <f>IFERROR(VLOOKUP($A69,'Emissions - TEU-1C'!$A$6:$H$58,8,0), " ")</f>
        <v xml:space="preserve"> </v>
      </c>
      <c r="F69" s="4">
        <v>0.01</v>
      </c>
      <c r="G69" s="175" t="str">
        <f>IFERROR(Summary!$Y$5*D69/F69," ")</f>
        <v xml:space="preserve"> </v>
      </c>
      <c r="H69" s="18"/>
      <c r="I69" s="175" t="str">
        <f>IFERROR(Summary!$Y$5*D69/H69," ")</f>
        <v xml:space="preserve"> </v>
      </c>
      <c r="J69" s="9">
        <v>0.27</v>
      </c>
      <c r="K69" s="175" t="str">
        <f>IFERROR(Summary!$AA$5*D69/J69," ")</f>
        <v xml:space="preserve"> </v>
      </c>
      <c r="L69" s="18"/>
      <c r="M69" s="175" t="str">
        <f>IFERROR(Summary!$AA$5*D69/L69," ")</f>
        <v xml:space="preserve"> </v>
      </c>
      <c r="N69" s="9">
        <v>0.12</v>
      </c>
      <c r="O69" s="175" t="str">
        <f>IFERROR(Summary!$AC$5*D69/N69," ")</f>
        <v xml:space="preserve"> </v>
      </c>
      <c r="P69" s="18"/>
      <c r="Q69" s="175" t="str">
        <f>IFERROR(Summary!$AC$5*D69/P69," ")</f>
        <v xml:space="preserve"> </v>
      </c>
      <c r="R69" s="22"/>
      <c r="S69" s="175" t="str">
        <f>IFERROR(Summary!$AE$5*E69/R69," ")</f>
        <v xml:space="preserve"> </v>
      </c>
    </row>
    <row r="70" spans="1:19" ht="16.8" customHeight="1" x14ac:dyDescent="0.25">
      <c r="A70" s="2" t="s">
        <v>141</v>
      </c>
      <c r="B70" s="2" t="s">
        <v>142</v>
      </c>
      <c r="C70" s="18"/>
      <c r="D70" s="56" t="str">
        <f>IFERROR(VLOOKUP($A70,'Emissions - TEU-1C'!$A$6:$H$58,5,0), " ")</f>
        <v xml:space="preserve"> </v>
      </c>
      <c r="E70" s="56" t="str">
        <f>IFERROR(VLOOKUP($A70,'Emissions - TEU-1C'!$A$6:$H$58,8,0), " ")</f>
        <v xml:space="preserve"> </v>
      </c>
      <c r="F70" s="9">
        <v>0.15</v>
      </c>
      <c r="G70" s="175" t="str">
        <f>IFERROR(Summary!$Y$5*D70/F70," ")</f>
        <v xml:space="preserve"> </v>
      </c>
      <c r="H70" s="18"/>
      <c r="I70" s="175" t="str">
        <f>IFERROR(Summary!$Y$5*D70/H70," ")</f>
        <v xml:space="preserve"> </v>
      </c>
      <c r="J70" s="7">
        <v>3.9</v>
      </c>
      <c r="K70" s="175" t="str">
        <f>IFERROR(Summary!$AA$5*D70/J70," ")</f>
        <v xml:space="preserve"> </v>
      </c>
      <c r="L70" s="18"/>
      <c r="M70" s="175" t="str">
        <f>IFERROR(Summary!$AA$5*D70/L70," ")</f>
        <v xml:space="preserve"> </v>
      </c>
      <c r="N70" s="7">
        <v>1.8</v>
      </c>
      <c r="O70" s="175" t="str">
        <f>IFERROR(Summary!$AC$5*D70/N70," ")</f>
        <v xml:space="preserve"> </v>
      </c>
      <c r="P70" s="18"/>
      <c r="Q70" s="175" t="str">
        <f>IFERROR(Summary!$AC$5*D70/P70," ")</f>
        <v xml:space="preserve"> </v>
      </c>
      <c r="R70" s="22"/>
      <c r="S70" s="175" t="str">
        <f>IFERROR(Summary!$AE$5*E70/R70," ")</f>
        <v xml:space="preserve"> </v>
      </c>
    </row>
    <row r="71" spans="1:19" ht="29.25" customHeight="1" x14ac:dyDescent="0.25">
      <c r="A71" s="2" t="s">
        <v>143</v>
      </c>
      <c r="B71" s="2" t="s">
        <v>144</v>
      </c>
      <c r="C71" s="18"/>
      <c r="D71" s="56" t="str">
        <f>IFERROR(VLOOKUP($A71,'Emissions - TEU-1C'!$A$6:$H$58,5,0), " ")</f>
        <v xml:space="preserve"> </v>
      </c>
      <c r="E71" s="56" t="str">
        <f>IFERROR(VLOOKUP($A71,'Emissions - TEU-1C'!$A$6:$H$58,8,0), " ")</f>
        <v xml:space="preserve"> </v>
      </c>
      <c r="F71" s="11">
        <v>9.1E-4</v>
      </c>
      <c r="G71" s="175" t="str">
        <f>IFERROR(Summary!$Y$5*D71/F71," ")</f>
        <v xml:space="preserve"> </v>
      </c>
      <c r="H71" s="18"/>
      <c r="I71" s="175" t="str">
        <f>IFERROR(Summary!$Y$5*D71/H71," ")</f>
        <v xml:space="preserve"> </v>
      </c>
      <c r="J71" s="4">
        <v>2.4E-2</v>
      </c>
      <c r="K71" s="175" t="str">
        <f>IFERROR(Summary!$AA$5*D71/J71," ")</f>
        <v xml:space="preserve"> </v>
      </c>
      <c r="L71" s="18"/>
      <c r="M71" s="175" t="str">
        <f>IFERROR(Summary!$AA$5*D71/L71," ")</f>
        <v xml:space="preserve"> </v>
      </c>
      <c r="N71" s="4">
        <v>1.0999999999999999E-2</v>
      </c>
      <c r="O71" s="175" t="str">
        <f>IFERROR(Summary!$AC$5*D71/N71," ")</f>
        <v xml:space="preserve"> </v>
      </c>
      <c r="P71" s="18"/>
      <c r="Q71" s="175" t="str">
        <f>IFERROR(Summary!$AC$5*D71/P71," ")</f>
        <v xml:space="preserve"> </v>
      </c>
      <c r="R71" s="22"/>
      <c r="S71" s="175" t="str">
        <f>IFERROR(Summary!$AE$5*E71/R71," ")</f>
        <v xml:space="preserve"> </v>
      </c>
    </row>
    <row r="72" spans="1:19" ht="16.8" customHeight="1" x14ac:dyDescent="0.25">
      <c r="A72" s="2" t="s">
        <v>145</v>
      </c>
      <c r="B72" s="2" t="s">
        <v>146</v>
      </c>
      <c r="C72" s="18"/>
      <c r="D72" s="56" t="str">
        <f>IFERROR(VLOOKUP($A72,'Emissions - TEU-1C'!$A$6:$H$58,5,0), " ")</f>
        <v xml:space="preserve"> </v>
      </c>
      <c r="E72" s="56" t="str">
        <f>IFERROR(VLOOKUP($A72,'Emissions - TEU-1C'!$A$6:$H$58,8,0), " ")</f>
        <v xml:space="preserve"> </v>
      </c>
      <c r="F72" s="18"/>
      <c r="G72" s="175" t="str">
        <f>IFERROR(Summary!$Y$5*D72/F72," ")</f>
        <v xml:space="preserve"> </v>
      </c>
      <c r="H72" s="18"/>
      <c r="I72" s="175" t="str">
        <f>IFERROR(Summary!$Y$5*D72/H72," ")</f>
        <v xml:space="preserve"> </v>
      </c>
      <c r="J72" s="18"/>
      <c r="K72" s="175" t="str">
        <f>IFERROR(Summary!$AA$5*D72/J72," ")</f>
        <v xml:space="preserve"> </v>
      </c>
      <c r="L72" s="18"/>
      <c r="M72" s="175" t="str">
        <f>IFERROR(Summary!$AA$5*D72/L72," ")</f>
        <v xml:space="preserve"> </v>
      </c>
      <c r="N72" s="18"/>
      <c r="O72" s="175" t="str">
        <f>IFERROR(Summary!$AC$5*D72/N72," ")</f>
        <v xml:space="preserve"> </v>
      </c>
      <c r="P72" s="18"/>
      <c r="Q72" s="175" t="str">
        <f>IFERROR(Summary!$AC$5*D72/P72," ")</f>
        <v xml:space="preserve"> </v>
      </c>
      <c r="R72" s="21">
        <v>10</v>
      </c>
      <c r="S72" s="175" t="str">
        <f>IFERROR(Summary!$AE$5*E72/R72," ")</f>
        <v xml:space="preserve"> </v>
      </c>
    </row>
    <row r="73" spans="1:19" ht="29.25" customHeight="1" x14ac:dyDescent="0.25">
      <c r="A73" s="12">
        <v>71932</v>
      </c>
      <c r="B73" s="2" t="s">
        <v>147</v>
      </c>
      <c r="C73" s="6" t="s">
        <v>23</v>
      </c>
      <c r="D73" s="56" t="str">
        <f>IFERROR(VLOOKUP($A73,'Emissions - TEU-1C'!$A$6:$H$58,5,0), " ")</f>
        <v xml:space="preserve"> </v>
      </c>
      <c r="E73" s="56" t="str">
        <f>IFERROR(VLOOKUP($A73,'Emissions - TEU-1C'!$A$6:$H$58,8,0), " ")</f>
        <v xml:space="preserve"> </v>
      </c>
      <c r="F73" s="10">
        <v>9.7999999999999997E-5</v>
      </c>
      <c r="G73" s="175" t="str">
        <f>IFERROR(Summary!$Y$5*D73/F73," ")</f>
        <v xml:space="preserve"> </v>
      </c>
      <c r="H73" s="9">
        <v>0.2</v>
      </c>
      <c r="I73" s="175" t="str">
        <f>IFERROR(Summary!$Y$5*D73/H73," ")</f>
        <v xml:space="preserve"> </v>
      </c>
      <c r="J73" s="3">
        <v>1E-3</v>
      </c>
      <c r="K73" s="175" t="str">
        <f>IFERROR(Summary!$AA$5*D73/J73," ")</f>
        <v xml:space="preserve"> </v>
      </c>
      <c r="L73" s="9">
        <v>0.88</v>
      </c>
      <c r="M73" s="175" t="str">
        <f>IFERROR(Summary!$AA$5*D73/L73," ")</f>
        <v xml:space="preserve"> </v>
      </c>
      <c r="N73" s="3">
        <v>2E-3</v>
      </c>
      <c r="O73" s="175" t="str">
        <f>IFERROR(Summary!$AC$5*D73/N73," ")</f>
        <v xml:space="preserve"> </v>
      </c>
      <c r="P73" s="9">
        <v>0.88</v>
      </c>
      <c r="Q73" s="175" t="str">
        <f>IFERROR(Summary!$AC$5*D73/P73," ")</f>
        <v xml:space="preserve"> </v>
      </c>
      <c r="R73" s="24">
        <v>1.9</v>
      </c>
      <c r="S73" s="175" t="str">
        <f>IFERROR(Summary!$AE$5*E73/R73," ")</f>
        <v xml:space="preserve"> </v>
      </c>
    </row>
    <row r="74" spans="1:19" ht="29.25" customHeight="1" x14ac:dyDescent="0.25">
      <c r="A74" s="2" t="s">
        <v>148</v>
      </c>
      <c r="B74" s="1" t="s">
        <v>149</v>
      </c>
      <c r="C74" s="18"/>
      <c r="D74" s="56" t="str">
        <f>IFERROR(VLOOKUP($A74,'Emissions - TEU-1C'!$A$6:$H$58,5,0), " ")</f>
        <v xml:space="preserve"> </v>
      </c>
      <c r="E74" s="56" t="str">
        <f>IFERROR(VLOOKUP($A74,'Emissions - TEU-1C'!$A$6:$H$58,8,0), " ")</f>
        <v xml:space="preserve"> </v>
      </c>
      <c r="F74" s="4">
        <v>9.0999999999999998E-2</v>
      </c>
      <c r="G74" s="175" t="str">
        <f>IFERROR(Summary!$Y$5*D74/F74," ")</f>
        <v xml:space="preserve"> </v>
      </c>
      <c r="H74" s="5">
        <v>60</v>
      </c>
      <c r="I74" s="175" t="str">
        <f>IFERROR(Summary!$Y$5*D74/H74," ")</f>
        <v xml:space="preserve"> </v>
      </c>
      <c r="J74" s="7">
        <v>2.4</v>
      </c>
      <c r="K74" s="175" t="str">
        <f>IFERROR(Summary!$AA$5*D74/J74," ")</f>
        <v xml:space="preserve"> </v>
      </c>
      <c r="L74" s="5">
        <v>260</v>
      </c>
      <c r="M74" s="175" t="str">
        <f>IFERROR(Summary!$AA$5*D74/L74," ")</f>
        <v xml:space="preserve"> </v>
      </c>
      <c r="N74" s="7">
        <v>1.1000000000000001</v>
      </c>
      <c r="O74" s="175" t="str">
        <f>IFERROR(Summary!$AC$5*D74/N74," ")</f>
        <v xml:space="preserve"> </v>
      </c>
      <c r="P74" s="5">
        <v>260</v>
      </c>
      <c r="Q74" s="175" t="str">
        <f>IFERROR(Summary!$AC$5*D74/P74," ")</f>
        <v xml:space="preserve"> </v>
      </c>
      <c r="R74" s="23">
        <v>12000</v>
      </c>
      <c r="S74" s="175" t="str">
        <f>IFERROR(Summary!$AE$5*E74/R74," ")</f>
        <v xml:space="preserve"> </v>
      </c>
    </row>
    <row r="75" spans="1:19" ht="16.95" customHeight="1" x14ac:dyDescent="0.25">
      <c r="A75" s="2" t="s">
        <v>150</v>
      </c>
      <c r="B75" s="2" t="s">
        <v>151</v>
      </c>
      <c r="C75" s="18"/>
      <c r="D75" s="56" t="str">
        <f>IFERROR(VLOOKUP($A75,'Emissions - TEU-1C'!$A$6:$H$58,5,0), " ")</f>
        <v xml:space="preserve"> </v>
      </c>
      <c r="E75" s="56" t="str">
        <f>IFERROR(VLOOKUP($A75,'Emissions - TEU-1C'!$A$6:$H$58,8,0), " ")</f>
        <v xml:space="preserve"> </v>
      </c>
      <c r="F75" s="3">
        <v>2.8999999999999998E-3</v>
      </c>
      <c r="G75" s="175" t="str">
        <f>IFERROR(Summary!$Y$5*D75/F75," ")</f>
        <v xml:space="preserve"> </v>
      </c>
      <c r="H75" s="18"/>
      <c r="I75" s="175" t="str">
        <f>IFERROR(Summary!$Y$5*D75/H75," ")</f>
        <v xml:space="preserve"> </v>
      </c>
      <c r="J75" s="4">
        <v>7.5999999999999998E-2</v>
      </c>
      <c r="K75" s="175" t="str">
        <f>IFERROR(Summary!$AA$5*D75/J75," ")</f>
        <v xml:space="preserve"> </v>
      </c>
      <c r="L75" s="18"/>
      <c r="M75" s="175" t="str">
        <f>IFERROR(Summary!$AA$5*D75/L75," ")</f>
        <v xml:space="preserve"> </v>
      </c>
      <c r="N75" s="4">
        <v>3.5000000000000003E-2</v>
      </c>
      <c r="O75" s="175" t="str">
        <f>IFERROR(Summary!$AC$5*D75/N75," ")</f>
        <v xml:space="preserve"> </v>
      </c>
      <c r="P75" s="18"/>
      <c r="Q75" s="175" t="str">
        <f>IFERROR(Summary!$AC$5*D75/P75," ")</f>
        <v xml:space="preserve"> </v>
      </c>
      <c r="R75" s="22"/>
      <c r="S75" s="175" t="str">
        <f>IFERROR(Summary!$AE$5*E75/R75," ")</f>
        <v xml:space="preserve"> </v>
      </c>
    </row>
    <row r="76" spans="1:19" ht="29.25" customHeight="1" x14ac:dyDescent="0.25">
      <c r="A76" s="2" t="s">
        <v>152</v>
      </c>
      <c r="B76" s="2" t="s">
        <v>153</v>
      </c>
      <c r="C76" s="18"/>
      <c r="D76" s="56" t="str">
        <f>IFERROR(VLOOKUP($A76,'Emissions - TEU-1C'!$A$6:$H$58,5,0), " ")</f>
        <v xml:space="preserve"> </v>
      </c>
      <c r="E76" s="56" t="str">
        <f>IFERROR(VLOOKUP($A76,'Emissions - TEU-1C'!$A$6:$H$58,8,0), " ")</f>
        <v xml:space="preserve"> </v>
      </c>
      <c r="F76" s="9">
        <v>0.63</v>
      </c>
      <c r="G76" s="175" t="str">
        <f>IFERROR(Summary!$Y$5*D76/F76," ")</f>
        <v xml:space="preserve"> </v>
      </c>
      <c r="H76" s="18"/>
      <c r="I76" s="175" t="str">
        <f>IFERROR(Summary!$Y$5*D76/H76," ")</f>
        <v xml:space="preserve"> </v>
      </c>
      <c r="J76" s="5">
        <v>16</v>
      </c>
      <c r="K76" s="175" t="str">
        <f>IFERROR(Summary!$AA$5*D76/J76," ")</f>
        <v xml:space="preserve"> </v>
      </c>
      <c r="L76" s="18"/>
      <c r="M76" s="175" t="str">
        <f>IFERROR(Summary!$AA$5*D76/L76," ")</f>
        <v xml:space="preserve"> </v>
      </c>
      <c r="N76" s="7">
        <v>7.5</v>
      </c>
      <c r="O76" s="175" t="str">
        <f>IFERROR(Summary!$AC$5*D76/N76," ")</f>
        <v xml:space="preserve"> </v>
      </c>
      <c r="P76" s="18"/>
      <c r="Q76" s="175" t="str">
        <f>IFERROR(Summary!$AC$5*D76/P76," ")</f>
        <v xml:space="preserve"> </v>
      </c>
      <c r="R76" s="22"/>
      <c r="S76" s="175" t="str">
        <f>IFERROR(Summary!$AE$5*E76/R76," ")</f>
        <v xml:space="preserve"> </v>
      </c>
    </row>
    <row r="77" spans="1:19" ht="16.95" customHeight="1" x14ac:dyDescent="0.25">
      <c r="A77" s="2" t="s">
        <v>154</v>
      </c>
      <c r="B77" s="1" t="s">
        <v>155</v>
      </c>
      <c r="C77" s="18"/>
      <c r="D77" s="56" t="str">
        <f>IFERROR(VLOOKUP($A77,'Emissions - TEU-1C'!$A$6:$H$58,5,0), " ")</f>
        <v xml:space="preserve"> </v>
      </c>
      <c r="E77" s="56" t="str">
        <f>IFERROR(VLOOKUP($A77,'Emissions - TEU-1C'!$A$6:$H$58,8,0), " ")</f>
        <v xml:space="preserve"> </v>
      </c>
      <c r="F77" s="18"/>
      <c r="G77" s="175" t="str">
        <f>IFERROR(Summary!$Y$5*D77/F77," ")</f>
        <v xml:space="preserve"> </v>
      </c>
      <c r="H77" s="18"/>
      <c r="I77" s="175" t="str">
        <f>IFERROR(Summary!$Y$5*D77/H77," ")</f>
        <v xml:space="preserve"> </v>
      </c>
      <c r="J77" s="18"/>
      <c r="K77" s="175" t="str">
        <f>IFERROR(Summary!$AA$5*D77/J77," ")</f>
        <v xml:space="preserve"> </v>
      </c>
      <c r="L77" s="18"/>
      <c r="M77" s="175" t="str">
        <f>IFERROR(Summary!$AA$5*D77/L77," ")</f>
        <v xml:space="preserve"> </v>
      </c>
      <c r="N77" s="18"/>
      <c r="O77" s="175" t="str">
        <f>IFERROR(Summary!$AC$5*D77/N77," ")</f>
        <v xml:space="preserve"> </v>
      </c>
      <c r="P77" s="18"/>
      <c r="Q77" s="175" t="str">
        <f>IFERROR(Summary!$AC$5*D77/P77," ")</f>
        <v xml:space="preserve"> </v>
      </c>
      <c r="R77" s="21">
        <v>790</v>
      </c>
      <c r="S77" s="175" t="str">
        <f>IFERROR(Summary!$AE$5*E77/R77," ")</f>
        <v xml:space="preserve"> </v>
      </c>
    </row>
    <row r="78" spans="1:19" ht="29.25" customHeight="1" x14ac:dyDescent="0.25">
      <c r="A78" s="12">
        <v>64164</v>
      </c>
      <c r="B78" s="2" t="s">
        <v>156</v>
      </c>
      <c r="C78" s="18"/>
      <c r="D78" s="56" t="str">
        <f>IFERROR(VLOOKUP($A78,'Emissions - TEU-1C'!$A$6:$H$58,5,0), " ")</f>
        <v xml:space="preserve"> </v>
      </c>
      <c r="E78" s="56" t="str">
        <f>IFERROR(VLOOKUP($A78,'Emissions - TEU-1C'!$A$6:$H$58,8,0), " ")</f>
        <v xml:space="preserve"> </v>
      </c>
      <c r="F78" s="5">
        <v>59</v>
      </c>
      <c r="G78" s="175" t="str">
        <f>IFERROR(Summary!$Y$5*D78/F78," ")</f>
        <v xml:space="preserve"> </v>
      </c>
      <c r="H78" s="5">
        <v>600</v>
      </c>
      <c r="I78" s="175" t="str">
        <f>IFERROR(Summary!$Y$5*D78/H78," ")</f>
        <v xml:space="preserve"> </v>
      </c>
      <c r="J78" s="5">
        <v>620</v>
      </c>
      <c r="K78" s="175" t="str">
        <f>IFERROR(Summary!$AA$5*D78/J78," ")</f>
        <v xml:space="preserve"> </v>
      </c>
      <c r="L78" s="8">
        <v>2600</v>
      </c>
      <c r="M78" s="175" t="str">
        <f>IFERROR(Summary!$AA$5*D78/L78," ")</f>
        <v xml:space="preserve"> </v>
      </c>
      <c r="N78" s="8">
        <v>1200</v>
      </c>
      <c r="O78" s="175" t="str">
        <f>IFERROR(Summary!$AC$5*D78/N78," ")</f>
        <v xml:space="preserve"> </v>
      </c>
      <c r="P78" s="8">
        <v>2600</v>
      </c>
      <c r="Q78" s="175" t="str">
        <f>IFERROR(Summary!$AC$5*D78/P78," ")</f>
        <v xml:space="preserve"> </v>
      </c>
      <c r="R78" s="23">
        <v>2100</v>
      </c>
      <c r="S78" s="175" t="str">
        <f>IFERROR(Summary!$AE$5*E78/R78," ")</f>
        <v xml:space="preserve"> </v>
      </c>
    </row>
    <row r="79" spans="1:19" ht="29.25" customHeight="1" x14ac:dyDescent="0.25">
      <c r="A79" s="2" t="s">
        <v>157</v>
      </c>
      <c r="B79" s="2" t="s">
        <v>158</v>
      </c>
      <c r="C79" s="18"/>
      <c r="D79" s="56" t="str">
        <f>IFERROR(VLOOKUP($A79,'Emissions - TEU-1C'!$A$6:$H$58,5,0), " ")</f>
        <v xml:space="preserve"> </v>
      </c>
      <c r="E79" s="56" t="str">
        <f>IFERROR(VLOOKUP($A79,'Emissions - TEU-1C'!$A$6:$H$58,8,0), " ")</f>
        <v xml:space="preserve"> </v>
      </c>
      <c r="F79" s="18"/>
      <c r="G79" s="175" t="str">
        <f>IFERROR(Summary!$Y$5*D79/F79," ")</f>
        <v xml:space="preserve"> </v>
      </c>
      <c r="H79" s="7">
        <v>4</v>
      </c>
      <c r="I79" s="175" t="str">
        <f>IFERROR(Summary!$Y$5*D79/H79," ")</f>
        <v xml:space="preserve"> </v>
      </c>
      <c r="J79" s="18"/>
      <c r="K79" s="175" t="str">
        <f>IFERROR(Summary!$AA$5*D79/J79," ")</f>
        <v xml:space="preserve"> </v>
      </c>
      <c r="L79" s="5">
        <v>18</v>
      </c>
      <c r="M79" s="175" t="str">
        <f>IFERROR(Summary!$AA$5*D79/L79," ")</f>
        <v xml:space="preserve"> </v>
      </c>
      <c r="N79" s="18"/>
      <c r="O79" s="175" t="str">
        <f>IFERROR(Summary!$AC$5*D79/N79," ")</f>
        <v xml:space="preserve"> </v>
      </c>
      <c r="P79" s="5">
        <v>18</v>
      </c>
      <c r="Q79" s="175" t="str">
        <f>IFERROR(Summary!$AC$5*D79/P79," ")</f>
        <v xml:space="preserve"> </v>
      </c>
      <c r="R79" s="21">
        <v>230</v>
      </c>
      <c r="S79" s="175" t="str">
        <f>IFERROR(Summary!$AE$5*E79/R79," ")</f>
        <v xml:space="preserve"> </v>
      </c>
    </row>
    <row r="80" spans="1:19" ht="16.8" customHeight="1" x14ac:dyDescent="0.25">
      <c r="A80" s="2" t="s">
        <v>159</v>
      </c>
      <c r="B80" s="2" t="s">
        <v>160</v>
      </c>
      <c r="C80" s="18"/>
      <c r="D80" s="56" t="str">
        <f>IFERROR(VLOOKUP($A80,'Emissions - TEU-1C'!$A$6:$H$58,5,0), " ")</f>
        <v xml:space="preserve"> </v>
      </c>
      <c r="E80" s="56" t="str">
        <f>IFERROR(VLOOKUP($A80,'Emissions - TEU-1C'!$A$6:$H$58,8,0), " ")</f>
        <v xml:space="preserve"> </v>
      </c>
      <c r="F80" s="9">
        <v>0.25</v>
      </c>
      <c r="G80" s="175" t="str">
        <f>IFERROR(Summary!$Y$5*D80/F80," ")</f>
        <v xml:space="preserve"> </v>
      </c>
      <c r="H80" s="5">
        <v>32</v>
      </c>
      <c r="I80" s="175" t="str">
        <f>IFERROR(Summary!$Y$5*D80/H80," ")</f>
        <v xml:space="preserve"> </v>
      </c>
      <c r="J80" s="7">
        <v>6.5</v>
      </c>
      <c r="K80" s="175" t="str">
        <f>IFERROR(Summary!$AA$5*D80/J80," ")</f>
        <v xml:space="preserve"> </v>
      </c>
      <c r="L80" s="5">
        <v>140</v>
      </c>
      <c r="M80" s="175" t="str">
        <f>IFERROR(Summary!$AA$5*D80/L80," ")</f>
        <v xml:space="preserve"> </v>
      </c>
      <c r="N80" s="7">
        <v>3</v>
      </c>
      <c r="O80" s="175" t="str">
        <f>IFERROR(Summary!$AC$5*D80/N80," ")</f>
        <v xml:space="preserve"> </v>
      </c>
      <c r="P80" s="5">
        <v>140</v>
      </c>
      <c r="Q80" s="175" t="str">
        <f>IFERROR(Summary!$AC$5*D80/P80," ")</f>
        <v xml:space="preserve"> </v>
      </c>
      <c r="R80" s="21">
        <v>36</v>
      </c>
      <c r="S80" s="175" t="str">
        <f>IFERROR(Summary!$AE$5*E80/R80," ")</f>
        <v xml:space="preserve"> </v>
      </c>
    </row>
    <row r="81" spans="1:19" ht="16.95" customHeight="1" x14ac:dyDescent="0.25">
      <c r="A81" s="2" t="s">
        <v>161</v>
      </c>
      <c r="B81" s="2" t="s">
        <v>162</v>
      </c>
      <c r="C81" s="18"/>
      <c r="D81" s="56" t="str">
        <f>IFERROR(VLOOKUP($A81,'Emissions - TEU-1C'!$A$6:$H$58,5,0), " ")</f>
        <v xml:space="preserve"> </v>
      </c>
      <c r="E81" s="56" t="str">
        <f>IFERROR(VLOOKUP($A81,'Emissions - TEU-1C'!$A$6:$H$58,8,0), " ")</f>
        <v xml:space="preserve"> </v>
      </c>
      <c r="F81" s="18"/>
      <c r="G81" s="175" t="str">
        <f>IFERROR(Summary!$Y$5*D81/F81," ")</f>
        <v xml:space="preserve"> </v>
      </c>
      <c r="H81" s="9">
        <v>0.54</v>
      </c>
      <c r="I81" s="175" t="str">
        <f>IFERROR(Summary!$Y$5*D81/H81," ")</f>
        <v xml:space="preserve"> </v>
      </c>
      <c r="J81" s="18"/>
      <c r="K81" s="175" t="str">
        <f>IFERROR(Summary!$AA$5*D81/J81," ")</f>
        <v xml:space="preserve"> </v>
      </c>
      <c r="L81" s="7">
        <v>2.4</v>
      </c>
      <c r="M81" s="175" t="str">
        <f>IFERROR(Summary!$AA$5*D81/L81," ")</f>
        <v xml:space="preserve"> </v>
      </c>
      <c r="N81" s="18"/>
      <c r="O81" s="175" t="str">
        <f>IFERROR(Summary!$AC$5*D81/N81," ")</f>
        <v xml:space="preserve"> </v>
      </c>
      <c r="P81" s="7">
        <v>2.4</v>
      </c>
      <c r="Q81" s="175" t="str">
        <f>IFERROR(Summary!$AC$5*D81/P81," ")</f>
        <v xml:space="preserve"> </v>
      </c>
      <c r="R81" s="21">
        <v>18</v>
      </c>
      <c r="S81" s="175" t="str">
        <f>IFERROR(Summary!$AE$5*E81/R81," ")</f>
        <v xml:space="preserve"> </v>
      </c>
    </row>
    <row r="82" spans="1:19" ht="16.8" customHeight="1" x14ac:dyDescent="0.25">
      <c r="A82" s="2" t="s">
        <v>163</v>
      </c>
      <c r="B82" s="2" t="s">
        <v>164</v>
      </c>
      <c r="C82" s="18"/>
      <c r="D82" s="56" t="str">
        <f>IFERROR(VLOOKUP($A82,'Emissions - TEU-1C'!$A$6:$H$58,5,0), " ")</f>
        <v xml:space="preserve"> </v>
      </c>
      <c r="E82" s="56" t="str">
        <f>IFERROR(VLOOKUP($A82,'Emissions - TEU-1C'!$A$6:$H$58,8,0), " ")</f>
        <v xml:space="preserve"> </v>
      </c>
      <c r="F82" s="11">
        <v>2.2000000000000001E-4</v>
      </c>
      <c r="G82" s="175" t="str">
        <f>IFERROR(Summary!$Y$5*D82/F82," ")</f>
        <v xml:space="preserve"> </v>
      </c>
      <c r="H82" s="18"/>
      <c r="I82" s="175" t="str">
        <f>IFERROR(Summary!$Y$5*D82/H82," ")</f>
        <v xml:space="preserve"> </v>
      </c>
      <c r="J82" s="3">
        <v>5.7000000000000002E-3</v>
      </c>
      <c r="K82" s="175" t="str">
        <f>IFERROR(Summary!$AA$5*D82/J82," ")</f>
        <v xml:space="preserve"> </v>
      </c>
      <c r="L82" s="18"/>
      <c r="M82" s="175" t="str">
        <f>IFERROR(Summary!$AA$5*D82/L82," ")</f>
        <v xml:space="preserve"> </v>
      </c>
      <c r="N82" s="3">
        <v>2.5999999999999999E-3</v>
      </c>
      <c r="O82" s="175" t="str">
        <f>IFERROR(Summary!$AC$5*D82/N82," ")</f>
        <v xml:space="preserve"> </v>
      </c>
      <c r="P82" s="18"/>
      <c r="Q82" s="175" t="str">
        <f>IFERROR(Summary!$AC$5*D82/P82," ")</f>
        <v xml:space="preserve"> </v>
      </c>
      <c r="R82" s="22"/>
      <c r="S82" s="175" t="str">
        <f>IFERROR(Summary!$AE$5*E82/R82," ")</f>
        <v xml:space="preserve"> </v>
      </c>
    </row>
    <row r="83" spans="1:19" ht="16.95" customHeight="1" x14ac:dyDescent="0.25">
      <c r="A83" s="1"/>
      <c r="B83" s="2" t="s">
        <v>165</v>
      </c>
      <c r="C83" s="18"/>
      <c r="D83" s="56" t="str">
        <f>IFERROR(VLOOKUP($A83,'Emissions - TEU-1C'!$A$6:$H$58,5,0), " ")</f>
        <v xml:space="preserve"> </v>
      </c>
      <c r="E83" s="56" t="str">
        <f>IFERROR(VLOOKUP($A83,'Emissions - TEU-1C'!$A$6:$H$58,8,0), " ")</f>
        <v xml:space="preserve"> </v>
      </c>
      <c r="F83" s="9">
        <v>0.1</v>
      </c>
      <c r="G83" s="175" t="str">
        <f>IFERROR(Summary!$Y$5*D83/F83," ")</f>
        <v xml:space="preserve"> </v>
      </c>
      <c r="H83" s="7">
        <v>5</v>
      </c>
      <c r="I83" s="175" t="str">
        <f>IFERROR(Summary!$Y$5*D83/H83," ")</f>
        <v xml:space="preserve"> </v>
      </c>
      <c r="J83" s="7">
        <v>2.6</v>
      </c>
      <c r="K83" s="175" t="str">
        <f>IFERROR(Summary!$AA$5*D83/J83," ")</f>
        <v xml:space="preserve"> </v>
      </c>
      <c r="L83" s="5">
        <v>22</v>
      </c>
      <c r="M83" s="175" t="str">
        <f>IFERROR(Summary!$AA$5*D83/L83," ")</f>
        <v xml:space="preserve"> </v>
      </c>
      <c r="N83" s="7">
        <v>1.2</v>
      </c>
      <c r="O83" s="175" t="str">
        <f>IFERROR(Summary!$AC$5*D83/N83," ")</f>
        <v xml:space="preserve"> </v>
      </c>
      <c r="P83" s="5">
        <v>22</v>
      </c>
      <c r="Q83" s="175" t="str">
        <f>IFERROR(Summary!$AC$5*D83/P83," ")</f>
        <v xml:space="preserve"> </v>
      </c>
      <c r="R83" s="22"/>
      <c r="S83" s="175" t="str">
        <f>IFERROR(Summary!$AE$5*E83/R83," ")</f>
        <v xml:space="preserve"> </v>
      </c>
    </row>
    <row r="84" spans="1:19" ht="16.8" customHeight="1" x14ac:dyDescent="0.25">
      <c r="A84" s="2" t="s">
        <v>166</v>
      </c>
      <c r="B84" s="2" t="s">
        <v>167</v>
      </c>
      <c r="C84" s="18"/>
      <c r="D84" s="56" t="str">
        <f>IFERROR(VLOOKUP($A84,'Emissions - TEU-1C'!$A$6:$H$58,5,0), " ")</f>
        <v xml:space="preserve"> </v>
      </c>
      <c r="E84" s="56" t="str">
        <f>IFERROR(VLOOKUP($A84,'Emissions - TEU-1C'!$A$6:$H$58,8,0), " ")</f>
        <v xml:space="preserve"> </v>
      </c>
      <c r="F84" s="18"/>
      <c r="G84" s="175" t="str">
        <f>IFERROR(Summary!$Y$5*D84/F84," ")</f>
        <v xml:space="preserve"> </v>
      </c>
      <c r="H84" s="9">
        <v>0.2</v>
      </c>
      <c r="I84" s="175" t="str">
        <f>IFERROR(Summary!$Y$5*D84/H84," ")</f>
        <v xml:space="preserve"> </v>
      </c>
      <c r="J84" s="18"/>
      <c r="K84" s="175" t="str">
        <f>IFERROR(Summary!$AA$5*D84/J84," ")</f>
        <v xml:space="preserve"> </v>
      </c>
      <c r="L84" s="9">
        <v>0.88</v>
      </c>
      <c r="M84" s="175" t="str">
        <f>IFERROR(Summary!$AA$5*D84/L84," ")</f>
        <v xml:space="preserve"> </v>
      </c>
      <c r="N84" s="18"/>
      <c r="O84" s="175" t="str">
        <f>IFERROR(Summary!$AC$5*D84/N84," ")</f>
        <v xml:space="preserve"> </v>
      </c>
      <c r="P84" s="9">
        <v>0.88</v>
      </c>
      <c r="Q84" s="175" t="str">
        <f>IFERROR(Summary!$AC$5*D84/P84," ")</f>
        <v xml:space="preserve"> </v>
      </c>
      <c r="R84" s="22"/>
      <c r="S84" s="175" t="str">
        <f>IFERROR(Summary!$AE$5*E84/R84," ")</f>
        <v xml:space="preserve"> </v>
      </c>
    </row>
    <row r="85" spans="1:19" ht="29.25" customHeight="1" x14ac:dyDescent="0.25">
      <c r="A85" s="2" t="s">
        <v>168</v>
      </c>
      <c r="B85" s="2" t="s">
        <v>169</v>
      </c>
      <c r="C85" s="18"/>
      <c r="D85" s="56" t="str">
        <f>IFERROR(VLOOKUP($A85,'Emissions - TEU-1C'!$A$6:$H$58,5,0), " ")</f>
        <v xml:space="preserve"> </v>
      </c>
      <c r="E85" s="56" t="str">
        <f>IFERROR(VLOOKUP($A85,'Emissions - TEU-1C'!$A$6:$H$58,8,0), " ")</f>
        <v xml:space="preserve"> </v>
      </c>
      <c r="F85" s="18"/>
      <c r="G85" s="175" t="str">
        <f>IFERROR(Summary!$Y$5*D85/F85," ")</f>
        <v xml:space="preserve"> </v>
      </c>
      <c r="H85" s="9">
        <v>0.1</v>
      </c>
      <c r="I85" s="175" t="str">
        <f>IFERROR(Summary!$Y$5*D85/H85," ")</f>
        <v xml:space="preserve"> </v>
      </c>
      <c r="J85" s="18"/>
      <c r="K85" s="175" t="str">
        <f>IFERROR(Summary!$AA$5*D85/J85," ")</f>
        <v xml:space="preserve"> </v>
      </c>
      <c r="L85" s="9">
        <v>0.44</v>
      </c>
      <c r="M85" s="175" t="str">
        <f>IFERROR(Summary!$AA$5*D85/L85," ")</f>
        <v xml:space="preserve"> </v>
      </c>
      <c r="N85" s="18"/>
      <c r="O85" s="175" t="str">
        <f>IFERROR(Summary!$AC$5*D85/N85," ")</f>
        <v xml:space="preserve"> </v>
      </c>
      <c r="P85" s="9">
        <v>0.44</v>
      </c>
      <c r="Q85" s="175" t="str">
        <f>IFERROR(Summary!$AC$5*D85/P85," ")</f>
        <v xml:space="preserve"> </v>
      </c>
      <c r="R85" s="22"/>
      <c r="S85" s="175" t="str">
        <f>IFERROR(Summary!$AE$5*E85/R85," ")</f>
        <v xml:space="preserve"> </v>
      </c>
    </row>
    <row r="86" spans="1:19" ht="29.25" customHeight="1" x14ac:dyDescent="0.25">
      <c r="A86" s="2" t="s">
        <v>170</v>
      </c>
      <c r="B86" s="2" t="s">
        <v>171</v>
      </c>
      <c r="C86" s="18"/>
      <c r="D86" s="56" t="str">
        <f>IFERROR(VLOOKUP($A86,'Emissions - TEU-1C'!$A$6:$H$58,5,0), " ")</f>
        <v xml:space="preserve"> </v>
      </c>
      <c r="E86" s="56" t="str">
        <f>IFERROR(VLOOKUP($A86,'Emissions - TEU-1C'!$A$6:$H$58,8,0), " ")</f>
        <v xml:space="preserve"> </v>
      </c>
      <c r="F86" s="18"/>
      <c r="G86" s="175" t="str">
        <f>IFERROR(Summary!$Y$5*D86/F86," ")</f>
        <v xml:space="preserve"> </v>
      </c>
      <c r="H86" s="9">
        <v>0.3</v>
      </c>
      <c r="I86" s="175" t="str">
        <f>IFERROR(Summary!$Y$5*D86/H86," ")</f>
        <v xml:space="preserve"> </v>
      </c>
      <c r="J86" s="18"/>
      <c r="K86" s="175" t="str">
        <f>IFERROR(Summary!$AA$5*D86/J86," ")</f>
        <v xml:space="preserve"> </v>
      </c>
      <c r="L86" s="7">
        <v>1.3</v>
      </c>
      <c r="M86" s="175" t="str">
        <f>IFERROR(Summary!$AA$5*D86/L86," ")</f>
        <v xml:space="preserve"> </v>
      </c>
      <c r="N86" s="18"/>
      <c r="O86" s="175" t="str">
        <f>IFERROR(Summary!$AC$5*D86/N86," ")</f>
        <v xml:space="preserve"> </v>
      </c>
      <c r="P86" s="7">
        <v>1.3</v>
      </c>
      <c r="Q86" s="175" t="str">
        <f>IFERROR(Summary!$AC$5*D86/P86," ")</f>
        <v xml:space="preserve"> </v>
      </c>
      <c r="R86" s="22"/>
      <c r="S86" s="175" t="str">
        <f>IFERROR(Summary!$AE$5*E86/R86," ")</f>
        <v xml:space="preserve"> </v>
      </c>
    </row>
    <row r="87" spans="1:19" ht="16.95" customHeight="1" x14ac:dyDescent="0.25">
      <c r="A87" s="2" t="s">
        <v>172</v>
      </c>
      <c r="B87" s="2" t="s">
        <v>173</v>
      </c>
      <c r="C87" s="18"/>
      <c r="D87" s="56" t="str">
        <f>IFERROR(VLOOKUP($A87,'Emissions - TEU-1C'!$A$6:$H$58,5,0), " ")</f>
        <v xml:space="preserve"> </v>
      </c>
      <c r="E87" s="56" t="str">
        <f>IFERROR(VLOOKUP($A87,'Emissions - TEU-1C'!$A$6:$H$58,8,0), " ")</f>
        <v xml:space="preserve"> </v>
      </c>
      <c r="F87" s="18"/>
      <c r="G87" s="175" t="str">
        <f>IFERROR(Summary!$Y$5*D87/F87," ")</f>
        <v xml:space="preserve"> </v>
      </c>
      <c r="H87" s="8">
        <v>40000</v>
      </c>
      <c r="I87" s="175" t="str">
        <f>IFERROR(Summary!$Y$5*D87/H87," ")</f>
        <v xml:space="preserve"> </v>
      </c>
      <c r="J87" s="18"/>
      <c r="K87" s="175" t="str">
        <f>IFERROR(Summary!$AA$5*D87/J87," ")</f>
        <v xml:space="preserve"> </v>
      </c>
      <c r="L87" s="8">
        <v>180000</v>
      </c>
      <c r="M87" s="175" t="str">
        <f>IFERROR(Summary!$AA$5*D87/L87," ")</f>
        <v xml:space="preserve"> </v>
      </c>
      <c r="N87" s="18"/>
      <c r="O87" s="175" t="str">
        <f>IFERROR(Summary!$AC$5*D87/N87," ")</f>
        <v xml:space="preserve"> </v>
      </c>
      <c r="P87" s="8">
        <v>180000</v>
      </c>
      <c r="Q87" s="175" t="str">
        <f>IFERROR(Summary!$AC$5*D87/P87," ")</f>
        <v xml:space="preserve"> </v>
      </c>
      <c r="R87" s="22"/>
      <c r="S87" s="175" t="str">
        <f>IFERROR(Summary!$AE$5*E87/R87," ")</f>
        <v xml:space="preserve"> </v>
      </c>
    </row>
    <row r="88" spans="1:19" ht="42" customHeight="1" x14ac:dyDescent="0.25">
      <c r="A88" s="12">
        <v>58752</v>
      </c>
      <c r="B88" s="1" t="s">
        <v>174</v>
      </c>
      <c r="C88" s="18"/>
      <c r="D88" s="56" t="str">
        <f>IFERROR(VLOOKUP($A88,'Emissions - TEU-1C'!$A$6:$H$58,5,0), " ")</f>
        <v xml:space="preserve"> </v>
      </c>
      <c r="E88" s="56" t="str">
        <f>IFERROR(VLOOKUP($A88,'Emissions - TEU-1C'!$A$6:$H$58,8,0), " ")</f>
        <v xml:space="preserve"> </v>
      </c>
      <c r="F88" s="11">
        <v>7.6999999999999996E-4</v>
      </c>
      <c r="G88" s="175" t="str">
        <f>IFERROR(Summary!$Y$5*D88/F88," ")</f>
        <v xml:space="preserve"> </v>
      </c>
      <c r="H88" s="18"/>
      <c r="I88" s="175" t="str">
        <f>IFERROR(Summary!$Y$5*D88/H88," ")</f>
        <v xml:space="preserve"> </v>
      </c>
      <c r="J88" s="4">
        <v>0.02</v>
      </c>
      <c r="K88" s="175" t="str">
        <f>IFERROR(Summary!$AA$5*D88/J88," ")</f>
        <v xml:space="preserve"> </v>
      </c>
      <c r="L88" s="18"/>
      <c r="M88" s="175" t="str">
        <f>IFERROR(Summary!$AA$5*D88/L88," ")</f>
        <v xml:space="preserve"> </v>
      </c>
      <c r="N88" s="3">
        <v>9.1999999999999998E-3</v>
      </c>
      <c r="O88" s="175" t="str">
        <f>IFERROR(Summary!$AC$5*D88/N88," ")</f>
        <v xml:space="preserve"> </v>
      </c>
      <c r="P88" s="18"/>
      <c r="Q88" s="175" t="str">
        <f>IFERROR(Summary!$AC$5*D88/P88," ")</f>
        <v xml:space="preserve"> </v>
      </c>
      <c r="R88" s="22"/>
      <c r="S88" s="175" t="str">
        <f>IFERROR(Summary!$AE$5*E88/R88," ")</f>
        <v xml:space="preserve"> </v>
      </c>
    </row>
    <row r="89" spans="1:19" ht="16.8" customHeight="1" x14ac:dyDescent="0.25">
      <c r="A89" s="12">
        <v>61699</v>
      </c>
      <c r="B89" s="2" t="s">
        <v>175</v>
      </c>
      <c r="C89" s="18"/>
      <c r="D89" s="56" t="str">
        <f>IFERROR(VLOOKUP($A89,'Emissions - TEU-1C'!$A$6:$H$58,5,0), " ")</f>
        <v xml:space="preserve"> </v>
      </c>
      <c r="E89" s="56" t="str">
        <f>IFERROR(VLOOKUP($A89,'Emissions - TEU-1C'!$A$6:$H$58,8,0), " ")</f>
        <v xml:space="preserve"> </v>
      </c>
      <c r="F89" s="18"/>
      <c r="G89" s="175" t="str">
        <f>IFERROR(Summary!$Y$5*D89/F89," ")</f>
        <v xml:space="preserve"> </v>
      </c>
      <c r="H89" s="5">
        <v>80</v>
      </c>
      <c r="I89" s="175" t="str">
        <f>IFERROR(Summary!$Y$5*D89/H89," ")</f>
        <v xml:space="preserve"> </v>
      </c>
      <c r="J89" s="18"/>
      <c r="K89" s="175" t="str">
        <f>IFERROR(Summary!$AA$5*D89/J89," ")</f>
        <v xml:space="preserve"> </v>
      </c>
      <c r="L89" s="5">
        <v>350</v>
      </c>
      <c r="M89" s="175" t="str">
        <f>IFERROR(Summary!$AA$5*D89/L89," ")</f>
        <v xml:space="preserve"> </v>
      </c>
      <c r="N89" s="18"/>
      <c r="O89" s="175" t="str">
        <f>IFERROR(Summary!$AC$5*D89/N89," ")</f>
        <v xml:space="preserve"> </v>
      </c>
      <c r="P89" s="5">
        <v>350</v>
      </c>
      <c r="Q89" s="175" t="str">
        <f>IFERROR(Summary!$AC$5*D89/P89," ")</f>
        <v xml:space="preserve"> </v>
      </c>
      <c r="R89" s="22"/>
      <c r="S89" s="175" t="str">
        <f>IFERROR(Summary!$AE$5*E89/R89," ")</f>
        <v xml:space="preserve"> </v>
      </c>
    </row>
    <row r="90" spans="1:19" ht="16.8" customHeight="1" x14ac:dyDescent="0.25">
      <c r="A90" s="2" t="s">
        <v>176</v>
      </c>
      <c r="B90" s="2" t="s">
        <v>177</v>
      </c>
      <c r="C90" s="18"/>
      <c r="D90" s="56" t="str">
        <f>IFERROR(VLOOKUP($A90,'Emissions - TEU-1C'!$A$6:$H$58,5,0), " ")</f>
        <v xml:space="preserve"> </v>
      </c>
      <c r="E90" s="56" t="str">
        <f>IFERROR(VLOOKUP($A90,'Emissions - TEU-1C'!$A$6:$H$58,8,0), " ")</f>
        <v xml:space="preserve"> </v>
      </c>
      <c r="F90" s="18"/>
      <c r="G90" s="175" t="str">
        <f>IFERROR(Summary!$Y$5*D90/F90," ")</f>
        <v xml:space="preserve"> </v>
      </c>
      <c r="H90" s="18"/>
      <c r="I90" s="175" t="str">
        <f>IFERROR(Summary!$Y$5*D90/H90," ")</f>
        <v xml:space="preserve"> </v>
      </c>
      <c r="J90" s="18"/>
      <c r="K90" s="175" t="str">
        <f>IFERROR(Summary!$AA$5*D90/J90," ")</f>
        <v xml:space="preserve"> </v>
      </c>
      <c r="L90" s="18"/>
      <c r="M90" s="175" t="str">
        <f>IFERROR(Summary!$AA$5*D90/L90," ")</f>
        <v xml:space="preserve"> </v>
      </c>
      <c r="N90" s="18"/>
      <c r="O90" s="175" t="str">
        <f>IFERROR(Summary!$AC$5*D90/N90," ")</f>
        <v xml:space="preserve"> </v>
      </c>
      <c r="P90" s="18"/>
      <c r="Q90" s="175" t="str">
        <f>IFERROR(Summary!$AC$5*D90/P90," ")</f>
        <v xml:space="preserve"> </v>
      </c>
      <c r="R90" s="25">
        <v>0.49</v>
      </c>
      <c r="S90" s="175" t="str">
        <f>IFERROR(Summary!$AE$5*E90/R90," ")</f>
        <v xml:space="preserve"> </v>
      </c>
    </row>
    <row r="91" spans="1:19" ht="16.95" customHeight="1" x14ac:dyDescent="0.25">
      <c r="A91" s="2" t="s">
        <v>178</v>
      </c>
      <c r="B91" s="2" t="s">
        <v>179</v>
      </c>
      <c r="C91" s="18"/>
      <c r="D91" s="56" t="str">
        <f>IFERROR(VLOOKUP($A91,'Emissions - TEU-1C'!$A$6:$H$58,5,0), " ")</f>
        <v xml:space="preserve"> </v>
      </c>
      <c r="E91" s="56" t="str">
        <f>IFERROR(VLOOKUP($A91,'Emissions - TEU-1C'!$A$6:$H$58,8,0), " ")</f>
        <v xml:space="preserve"> </v>
      </c>
      <c r="F91" s="4">
        <v>1.0999999999999999E-2</v>
      </c>
      <c r="G91" s="175" t="str">
        <f>IFERROR(Summary!$Y$5*D91/F91," ")</f>
        <v xml:space="preserve"> </v>
      </c>
      <c r="H91" s="18"/>
      <c r="I91" s="175" t="str">
        <f>IFERROR(Summary!$Y$5*D91/H91," ")</f>
        <v xml:space="preserve"> </v>
      </c>
      <c r="J91" s="9">
        <v>0.28999999999999998</v>
      </c>
      <c r="K91" s="175" t="str">
        <f>IFERROR(Summary!$AA$5*D91/J91," ")</f>
        <v xml:space="preserve"> </v>
      </c>
      <c r="L91" s="18"/>
      <c r="M91" s="175" t="str">
        <f>IFERROR(Summary!$AA$5*D91/L91," ")</f>
        <v xml:space="preserve"> </v>
      </c>
      <c r="N91" s="9">
        <v>0.13</v>
      </c>
      <c r="O91" s="175" t="str">
        <f>IFERROR(Summary!$AC$5*D91/N91," ")</f>
        <v xml:space="preserve"> </v>
      </c>
      <c r="P91" s="18"/>
      <c r="Q91" s="175" t="str">
        <f>IFERROR(Summary!$AC$5*D91/P91," ")</f>
        <v xml:space="preserve"> </v>
      </c>
      <c r="R91" s="22"/>
      <c r="S91" s="175" t="str">
        <f>IFERROR(Summary!$AE$5*E91/R91," ")</f>
        <v xml:space="preserve"> </v>
      </c>
    </row>
    <row r="92" spans="1:19" ht="16.8" customHeight="1" x14ac:dyDescent="0.25">
      <c r="A92" s="2" t="s">
        <v>180</v>
      </c>
      <c r="B92" s="2" t="s">
        <v>181</v>
      </c>
      <c r="C92" s="18"/>
      <c r="D92" s="56" t="str">
        <f>IFERROR(VLOOKUP($A92,'Emissions - TEU-1C'!$A$6:$H$58,5,0), " ")</f>
        <v xml:space="preserve"> </v>
      </c>
      <c r="E92" s="56" t="str">
        <f>IFERROR(VLOOKUP($A92,'Emissions - TEU-1C'!$A$6:$H$58,8,0), " ")</f>
        <v xml:space="preserve"> </v>
      </c>
      <c r="F92" s="9">
        <v>0.2</v>
      </c>
      <c r="G92" s="175" t="str">
        <f>IFERROR(Summary!$Y$5*D92/F92," ")</f>
        <v xml:space="preserve"> </v>
      </c>
      <c r="H92" s="5">
        <v>30</v>
      </c>
      <c r="I92" s="175" t="str">
        <f>IFERROR(Summary!$Y$5*D92/H92," ")</f>
        <v xml:space="preserve"> </v>
      </c>
      <c r="J92" s="7">
        <v>5.2</v>
      </c>
      <c r="K92" s="175" t="str">
        <f>IFERROR(Summary!$AA$5*D92/J92," ")</f>
        <v xml:space="preserve"> </v>
      </c>
      <c r="L92" s="5">
        <v>130</v>
      </c>
      <c r="M92" s="175" t="str">
        <f>IFERROR(Summary!$AA$5*D92/L92," ")</f>
        <v xml:space="preserve"> </v>
      </c>
      <c r="N92" s="7">
        <v>2.4</v>
      </c>
      <c r="O92" s="175" t="str">
        <f>IFERROR(Summary!$AC$5*D92/N92," ")</f>
        <v xml:space="preserve"> </v>
      </c>
      <c r="P92" s="5">
        <v>130</v>
      </c>
      <c r="Q92" s="175" t="str">
        <f>IFERROR(Summary!$AC$5*D92/P92," ")</f>
        <v xml:space="preserve"> </v>
      </c>
      <c r="R92" s="23">
        <v>7200</v>
      </c>
      <c r="S92" s="175" t="str">
        <f>IFERROR(Summary!$AE$5*E92/R92," ")</f>
        <v xml:space="preserve"> </v>
      </c>
    </row>
    <row r="93" spans="1:19" ht="29.25" customHeight="1" x14ac:dyDescent="0.25">
      <c r="A93" s="2" t="s">
        <v>182</v>
      </c>
      <c r="B93" s="2" t="s">
        <v>183</v>
      </c>
      <c r="C93" s="18"/>
      <c r="D93" s="56" t="str">
        <f>IFERROR(VLOOKUP($A93,'Emissions - TEU-1C'!$A$6:$H$58,5,0), " ")</f>
        <v xml:space="preserve"> </v>
      </c>
      <c r="E93" s="56" t="str">
        <f>IFERROR(VLOOKUP($A93,'Emissions - TEU-1C'!$A$6:$H$58,8,0), " ")</f>
        <v xml:space="preserve"> </v>
      </c>
      <c r="F93" s="3">
        <v>4.4999999999999997E-3</v>
      </c>
      <c r="G93" s="175" t="str">
        <f>IFERROR(Summary!$Y$5*D93/F93," ")</f>
        <v xml:space="preserve"> </v>
      </c>
      <c r="H93" s="18"/>
      <c r="I93" s="175" t="str">
        <f>IFERROR(Summary!$Y$5*D93/H93," ")</f>
        <v xml:space="preserve"> </v>
      </c>
      <c r="J93" s="9">
        <v>0.12</v>
      </c>
      <c r="K93" s="175" t="str">
        <f>IFERROR(Summary!$AA$5*D93/J93," ")</f>
        <v xml:space="preserve"> </v>
      </c>
      <c r="L93" s="18"/>
      <c r="M93" s="175" t="str">
        <f>IFERROR(Summary!$AA$5*D93/L93," ")</f>
        <v xml:space="preserve"> </v>
      </c>
      <c r="N93" s="4">
        <v>5.5E-2</v>
      </c>
      <c r="O93" s="175" t="str">
        <f>IFERROR(Summary!$AC$5*D93/N93," ")</f>
        <v xml:space="preserve"> </v>
      </c>
      <c r="P93" s="18"/>
      <c r="Q93" s="175" t="str">
        <f>IFERROR(Summary!$AC$5*D93/P93," ")</f>
        <v xml:space="preserve"> </v>
      </c>
      <c r="R93" s="22"/>
      <c r="S93" s="175" t="str">
        <f>IFERROR(Summary!$AE$5*E93/R93," ")</f>
        <v xml:space="preserve"> </v>
      </c>
    </row>
    <row r="94" spans="1:19" ht="16.8" customHeight="1" x14ac:dyDescent="0.25">
      <c r="A94" s="2" t="s">
        <v>184</v>
      </c>
      <c r="B94" s="2" t="s">
        <v>185</v>
      </c>
      <c r="C94" s="18"/>
      <c r="D94" s="56" t="str">
        <f>IFERROR(VLOOKUP($A94,'Emissions - TEU-1C'!$A$6:$H$58,5,0), " ")</f>
        <v xml:space="preserve"> </v>
      </c>
      <c r="E94" s="56" t="str">
        <f>IFERROR(VLOOKUP($A94,'Emissions - TEU-1C'!$A$6:$H$58,8,0), " ")</f>
        <v xml:space="preserve"> </v>
      </c>
      <c r="F94" s="10">
        <v>7.0999999999999998E-6</v>
      </c>
      <c r="G94" s="175" t="str">
        <f>IFERROR(Summary!$Y$5*D94/F94," ")</f>
        <v xml:space="preserve"> </v>
      </c>
      <c r="H94" s="18"/>
      <c r="I94" s="175" t="str">
        <f>IFERROR(Summary!$Y$5*D94/H94," ")</f>
        <v xml:space="preserve"> </v>
      </c>
      <c r="J94" s="11">
        <v>1.9000000000000001E-4</v>
      </c>
      <c r="K94" s="175" t="str">
        <f>IFERROR(Summary!$AA$5*D94/J94," ")</f>
        <v xml:space="preserve"> </v>
      </c>
      <c r="L94" s="18"/>
      <c r="M94" s="175" t="str">
        <f>IFERROR(Summary!$AA$5*D94/L94," ")</f>
        <v xml:space="preserve"> </v>
      </c>
      <c r="N94" s="10">
        <v>8.6000000000000003E-5</v>
      </c>
      <c r="O94" s="175" t="str">
        <f>IFERROR(Summary!$AC$5*D94/N94," ")</f>
        <v xml:space="preserve"> </v>
      </c>
      <c r="P94" s="18"/>
      <c r="Q94" s="175" t="str">
        <f>IFERROR(Summary!$AC$5*D94/P94," ")</f>
        <v xml:space="preserve"> </v>
      </c>
      <c r="R94" s="22"/>
      <c r="S94" s="175" t="str">
        <f>IFERROR(Summary!$AE$5*E94/R94," ")</f>
        <v xml:space="preserve"> </v>
      </c>
    </row>
    <row r="95" spans="1:19" ht="16.95" customHeight="1" x14ac:dyDescent="0.25">
      <c r="A95" s="2" t="s">
        <v>186</v>
      </c>
      <c r="B95" s="2" t="s">
        <v>187</v>
      </c>
      <c r="C95" s="18"/>
      <c r="D95" s="56" t="str">
        <f>IFERROR(VLOOKUP($A95,'Emissions - TEU-1C'!$A$6:$H$58,5,0), " ")</f>
        <v xml:space="preserve"> </v>
      </c>
      <c r="E95" s="56" t="str">
        <f>IFERROR(VLOOKUP($A95,'Emissions - TEU-1C'!$A$6:$H$58,8,0), " ")</f>
        <v xml:space="preserve"> </v>
      </c>
      <c r="F95" s="10">
        <v>7.0999999999999998E-6</v>
      </c>
      <c r="G95" s="175" t="str">
        <f>IFERROR(Summary!$Y$5*D95/F95," ")</f>
        <v xml:space="preserve"> </v>
      </c>
      <c r="H95" s="18"/>
      <c r="I95" s="175" t="str">
        <f>IFERROR(Summary!$Y$5*D95/H95," ")</f>
        <v xml:space="preserve"> </v>
      </c>
      <c r="J95" s="11">
        <v>1.9000000000000001E-4</v>
      </c>
      <c r="K95" s="175" t="str">
        <f>IFERROR(Summary!$AA$5*D95/J95," ")</f>
        <v xml:space="preserve"> </v>
      </c>
      <c r="L95" s="18"/>
      <c r="M95" s="175" t="str">
        <f>IFERROR(Summary!$AA$5*D95/L95," ")</f>
        <v xml:space="preserve"> </v>
      </c>
      <c r="N95" s="10">
        <v>8.6000000000000003E-5</v>
      </c>
      <c r="O95" s="175" t="str">
        <f>IFERROR(Summary!$AC$5*D95/N95," ")</f>
        <v xml:space="preserve"> </v>
      </c>
      <c r="P95" s="18"/>
      <c r="Q95" s="175" t="str">
        <f>IFERROR(Summary!$AC$5*D95/P95," ")</f>
        <v xml:space="preserve"> </v>
      </c>
      <c r="R95" s="22"/>
      <c r="S95" s="175" t="str">
        <f>IFERROR(Summary!$AE$5*E95/R95," ")</f>
        <v xml:space="preserve"> </v>
      </c>
    </row>
    <row r="96" spans="1:19" ht="29.25" customHeight="1" x14ac:dyDescent="0.25">
      <c r="A96" s="2" t="s">
        <v>188</v>
      </c>
      <c r="B96" s="2" t="s">
        <v>189</v>
      </c>
      <c r="C96" s="18"/>
      <c r="D96" s="56" t="str">
        <f>IFERROR(VLOOKUP($A96,'Emissions - TEU-1C'!$A$6:$H$58,5,0), " ")</f>
        <v xml:space="preserve"> </v>
      </c>
      <c r="E96" s="56" t="str">
        <f>IFERROR(VLOOKUP($A96,'Emissions - TEU-1C'!$A$6:$H$58,8,0), " ")</f>
        <v xml:space="preserve"> </v>
      </c>
      <c r="F96" s="10">
        <v>7.0999999999999998E-6</v>
      </c>
      <c r="G96" s="175" t="str">
        <f>IFERROR(Summary!$Y$5*D96/F96," ")</f>
        <v xml:space="preserve"> </v>
      </c>
      <c r="H96" s="18"/>
      <c r="I96" s="175" t="str">
        <f>IFERROR(Summary!$Y$5*D96/H96," ")</f>
        <v xml:space="preserve"> </v>
      </c>
      <c r="J96" s="11">
        <v>1.9000000000000001E-4</v>
      </c>
      <c r="K96" s="175" t="str">
        <f>IFERROR(Summary!$AA$5*D96/J96," ")</f>
        <v xml:space="preserve"> </v>
      </c>
      <c r="L96" s="18"/>
      <c r="M96" s="175" t="str">
        <f>IFERROR(Summary!$AA$5*D96/L96," ")</f>
        <v xml:space="preserve"> </v>
      </c>
      <c r="N96" s="10">
        <v>8.6000000000000003E-5</v>
      </c>
      <c r="O96" s="175" t="str">
        <f>IFERROR(Summary!$AC$5*D96/N96," ")</f>
        <v xml:space="preserve"> </v>
      </c>
      <c r="P96" s="18"/>
      <c r="Q96" s="175" t="str">
        <f>IFERROR(Summary!$AC$5*D96/P96," ")</f>
        <v xml:space="preserve"> </v>
      </c>
      <c r="R96" s="22"/>
      <c r="S96" s="175" t="str">
        <f>IFERROR(Summary!$AE$5*E96/R96," ")</f>
        <v xml:space="preserve"> </v>
      </c>
    </row>
    <row r="97" spans="1:19" ht="16.95" customHeight="1" x14ac:dyDescent="0.25">
      <c r="A97" s="2" t="s">
        <v>190</v>
      </c>
      <c r="B97" s="2" t="s">
        <v>191</v>
      </c>
      <c r="C97" s="18"/>
      <c r="D97" s="56" t="str">
        <f>IFERROR(VLOOKUP($A97,'Emissions - TEU-1C'!$A$6:$H$58,5,0), " ")</f>
        <v xml:space="preserve"> </v>
      </c>
      <c r="E97" s="56" t="str">
        <f>IFERROR(VLOOKUP($A97,'Emissions - TEU-1C'!$A$6:$H$58,8,0), " ")</f>
        <v xml:space="preserve"> </v>
      </c>
      <c r="F97" s="18"/>
      <c r="G97" s="175" t="str">
        <f>IFERROR(Summary!$Y$5*D97/F97," ")</f>
        <v xml:space="preserve"> </v>
      </c>
      <c r="H97" s="18"/>
      <c r="I97" s="175" t="str">
        <f>IFERROR(Summary!$Y$5*D97/H97," ")</f>
        <v xml:space="preserve"> </v>
      </c>
      <c r="J97" s="18"/>
      <c r="K97" s="175" t="str">
        <f>IFERROR(Summary!$AA$5*D97/J97," ")</f>
        <v xml:space="preserve"> </v>
      </c>
      <c r="L97" s="18"/>
      <c r="M97" s="175" t="str">
        <f>IFERROR(Summary!$AA$5*D97/L97," ")</f>
        <v xml:space="preserve"> </v>
      </c>
      <c r="N97" s="18"/>
      <c r="O97" s="175" t="str">
        <f>IFERROR(Summary!$AC$5*D97/N97," ")</f>
        <v xml:space="preserve"> </v>
      </c>
      <c r="P97" s="18"/>
      <c r="Q97" s="175" t="str">
        <f>IFERROR(Summary!$AC$5*D97/P97," ")</f>
        <v xml:space="preserve"> </v>
      </c>
      <c r="R97" s="24">
        <v>6</v>
      </c>
      <c r="S97" s="175" t="str">
        <f>IFERROR(Summary!$AE$5*E97/R97," ")</f>
        <v xml:space="preserve"> </v>
      </c>
    </row>
    <row r="98" spans="1:19" ht="16.8" customHeight="1" x14ac:dyDescent="0.25">
      <c r="A98" s="2" t="s">
        <v>192</v>
      </c>
      <c r="B98" s="2" t="s">
        <v>193</v>
      </c>
      <c r="C98" s="18"/>
      <c r="D98" s="56" t="str">
        <f>IFERROR(VLOOKUP($A98,'Emissions - TEU-1C'!$A$6:$H$58,5,0), " ")</f>
        <v xml:space="preserve"> </v>
      </c>
      <c r="E98" s="56" t="str">
        <f>IFERROR(VLOOKUP($A98,'Emissions - TEU-1C'!$A$6:$H$58,8,0), " ")</f>
        <v xml:space="preserve"> </v>
      </c>
      <c r="F98" s="4">
        <v>4.2999999999999997E-2</v>
      </c>
      <c r="G98" s="175" t="str">
        <f>IFERROR(Summary!$Y$5*D98/F98," ")</f>
        <v xml:space="preserve"> </v>
      </c>
      <c r="H98" s="7">
        <v>3</v>
      </c>
      <c r="I98" s="175" t="str">
        <f>IFERROR(Summary!$Y$5*D98/H98," ")</f>
        <v xml:space="preserve"> </v>
      </c>
      <c r="J98" s="7">
        <v>1.1000000000000001</v>
      </c>
      <c r="K98" s="175" t="str">
        <f>IFERROR(Summary!$AA$5*D98/J98," ")</f>
        <v xml:space="preserve"> </v>
      </c>
      <c r="L98" s="5">
        <v>13</v>
      </c>
      <c r="M98" s="175" t="str">
        <f>IFERROR(Summary!$AA$5*D98/L98," ")</f>
        <v xml:space="preserve"> </v>
      </c>
      <c r="N98" s="9">
        <v>0.52</v>
      </c>
      <c r="O98" s="175" t="str">
        <f>IFERROR(Summary!$AC$5*D98/N98," ")</f>
        <v xml:space="preserve"> </v>
      </c>
      <c r="P98" s="5">
        <v>13</v>
      </c>
      <c r="Q98" s="175" t="str">
        <f>IFERROR(Summary!$AC$5*D98/P98," ")</f>
        <v xml:space="preserve"> </v>
      </c>
      <c r="R98" s="23">
        <v>1300</v>
      </c>
      <c r="S98" s="175" t="str">
        <f>IFERROR(Summary!$AE$5*E98/R98," ")</f>
        <v xml:space="preserve"> </v>
      </c>
    </row>
    <row r="99" spans="1:19" ht="16.8" customHeight="1" x14ac:dyDescent="0.25">
      <c r="A99" s="2" t="s">
        <v>194</v>
      </c>
      <c r="B99" s="2" t="s">
        <v>195</v>
      </c>
      <c r="C99" s="18"/>
      <c r="D99" s="56" t="str">
        <f>IFERROR(VLOOKUP($A99,'Emissions - TEU-1C'!$A$6:$H$58,5,0), " ")</f>
        <v xml:space="preserve"> </v>
      </c>
      <c r="E99" s="56" t="str">
        <f>IFERROR(VLOOKUP($A99,'Emissions - TEU-1C'!$A$6:$H$58,8,0), " ")</f>
        <v xml:space="preserve"> </v>
      </c>
      <c r="F99" s="18"/>
      <c r="G99" s="175" t="str">
        <f>IFERROR(Summary!$Y$5*D99/F99," ")</f>
        <v xml:space="preserve"> </v>
      </c>
      <c r="H99" s="5">
        <v>20</v>
      </c>
      <c r="I99" s="175" t="str">
        <f>IFERROR(Summary!$Y$5*D99/H99," ")</f>
        <v xml:space="preserve"> </v>
      </c>
      <c r="J99" s="18"/>
      <c r="K99" s="175" t="str">
        <f>IFERROR(Summary!$AA$5*D99/J99," ")</f>
        <v xml:space="preserve"> </v>
      </c>
      <c r="L99" s="5">
        <v>88</v>
      </c>
      <c r="M99" s="175" t="str">
        <f>IFERROR(Summary!$AA$5*D99/L99," ")</f>
        <v xml:space="preserve"> </v>
      </c>
      <c r="N99" s="18"/>
      <c r="O99" s="175" t="str">
        <f>IFERROR(Summary!$AC$5*D99/N99," ")</f>
        <v xml:space="preserve"> </v>
      </c>
      <c r="P99" s="5">
        <v>88</v>
      </c>
      <c r="Q99" s="175" t="str">
        <f>IFERROR(Summary!$AC$5*D99/P99," ")</f>
        <v xml:space="preserve"> </v>
      </c>
      <c r="R99" s="22"/>
      <c r="S99" s="175" t="str">
        <f>IFERROR(Summary!$AE$5*E99/R99," ")</f>
        <v xml:space="preserve"> </v>
      </c>
    </row>
    <row r="100" spans="1:19" ht="16.95" customHeight="1" x14ac:dyDescent="0.25">
      <c r="A100" s="2" t="s">
        <v>196</v>
      </c>
      <c r="B100" s="2" t="s">
        <v>197</v>
      </c>
      <c r="C100" s="18"/>
      <c r="D100" s="56" t="str">
        <f>IFERROR(VLOOKUP($A100,'Emissions - TEU-1C'!$A$6:$H$58,5,0), " ")</f>
        <v xml:space="preserve"> </v>
      </c>
      <c r="E100" s="56" t="str">
        <f>IFERROR(VLOOKUP($A100,'Emissions - TEU-1C'!$A$6:$H$58,8,0), " ")</f>
        <v xml:space="preserve"> </v>
      </c>
      <c r="F100" s="18"/>
      <c r="G100" s="175" t="str">
        <f>IFERROR(Summary!$Y$5*D100/F100," ")</f>
        <v xml:space="preserve"> </v>
      </c>
      <c r="H100" s="7">
        <v>8</v>
      </c>
      <c r="I100" s="175" t="str">
        <f>IFERROR(Summary!$Y$5*D100/H100," ")</f>
        <v xml:space="preserve"> </v>
      </c>
      <c r="J100" s="18"/>
      <c r="K100" s="175" t="str">
        <f>IFERROR(Summary!$AA$5*D100/J100," ")</f>
        <v xml:space="preserve"> </v>
      </c>
      <c r="L100" s="5">
        <v>35</v>
      </c>
      <c r="M100" s="175" t="str">
        <f>IFERROR(Summary!$AA$5*D100/L100," ")</f>
        <v xml:space="preserve"> </v>
      </c>
      <c r="N100" s="18"/>
      <c r="O100" s="175" t="str">
        <f>IFERROR(Summary!$AC$5*D100/N100," ")</f>
        <v xml:space="preserve"> </v>
      </c>
      <c r="P100" s="5">
        <v>35</v>
      </c>
      <c r="Q100" s="175" t="str">
        <f>IFERROR(Summary!$AC$5*D100/P100," ")</f>
        <v xml:space="preserve"> </v>
      </c>
      <c r="R100" s="22"/>
      <c r="S100" s="175" t="str">
        <f>IFERROR(Summary!$AE$5*E100/R100," ")</f>
        <v xml:space="preserve"> </v>
      </c>
    </row>
    <row r="101" spans="1:19" ht="16.8" customHeight="1" x14ac:dyDescent="0.25">
      <c r="A101" s="2" t="s">
        <v>198</v>
      </c>
      <c r="B101" s="2" t="s">
        <v>199</v>
      </c>
      <c r="C101" s="18"/>
      <c r="D101" s="56">
        <f>IFERROR(VLOOKUP($A101,'Emissions - TEU-1C'!$A$6:$H$58,5,0), " ")</f>
        <v>0</v>
      </c>
      <c r="E101" s="56">
        <f>IFERROR(VLOOKUP($A101,'Emissions - TEU-1C'!$A$6:$H$58,8,0), " ")</f>
        <v>0</v>
      </c>
      <c r="F101" s="9">
        <v>0.4</v>
      </c>
      <c r="G101" s="175">
        <f>IFERROR(Summary!$Y$5*D101/F101," ")</f>
        <v>0</v>
      </c>
      <c r="H101" s="5">
        <v>260</v>
      </c>
      <c r="I101" s="175">
        <f>IFERROR(Summary!$Y$5*D101/H101," ")</f>
        <v>0</v>
      </c>
      <c r="J101" s="5">
        <v>10</v>
      </c>
      <c r="K101" s="175">
        <f>IFERROR(Summary!$AA$5*D101/J101," ")</f>
        <v>0</v>
      </c>
      <c r="L101" s="8">
        <v>1100</v>
      </c>
      <c r="M101" s="175">
        <f>IFERROR(Summary!$AA$5*D101/L101," ")</f>
        <v>0</v>
      </c>
      <c r="N101" s="7">
        <v>4.8</v>
      </c>
      <c r="O101" s="175">
        <f>IFERROR(Summary!$AC$5*D101/N101," ")</f>
        <v>0</v>
      </c>
      <c r="P101" s="8">
        <v>1100</v>
      </c>
      <c r="Q101" s="175">
        <f>IFERROR(Summary!$AC$5*D101/P101," ")</f>
        <v>0</v>
      </c>
      <c r="R101" s="23">
        <v>22000</v>
      </c>
      <c r="S101" s="175">
        <f>IFERROR(Summary!$AE$5*E101/R101," ")</f>
        <v>0</v>
      </c>
    </row>
    <row r="102" spans="1:19" ht="29.25" customHeight="1" x14ac:dyDescent="0.25">
      <c r="A102" s="2" t="s">
        <v>200</v>
      </c>
      <c r="B102" s="2" t="s">
        <v>201</v>
      </c>
      <c r="C102" s="18"/>
      <c r="D102" s="56" t="str">
        <f>IFERROR(VLOOKUP($A102,'Emissions - TEU-1C'!$A$6:$H$58,5,0), " ")</f>
        <v xml:space="preserve"> </v>
      </c>
      <c r="E102" s="56" t="str">
        <f>IFERROR(VLOOKUP($A102,'Emissions - TEU-1C'!$A$6:$H$58,8,0), " ")</f>
        <v xml:space="preserve"> </v>
      </c>
      <c r="F102" s="3">
        <v>1.6999999999999999E-3</v>
      </c>
      <c r="G102" s="175" t="str">
        <f>IFERROR(Summary!$Y$5*D102/F102," ")</f>
        <v xml:space="preserve"> </v>
      </c>
      <c r="H102" s="7">
        <v>9</v>
      </c>
      <c r="I102" s="175" t="str">
        <f>IFERROR(Summary!$Y$5*D102/H102," ")</f>
        <v xml:space="preserve"> </v>
      </c>
      <c r="J102" s="4">
        <v>4.2999999999999997E-2</v>
      </c>
      <c r="K102" s="175" t="str">
        <f>IFERROR(Summary!$AA$5*D102/J102," ")</f>
        <v xml:space="preserve"> </v>
      </c>
      <c r="L102" s="5">
        <v>40</v>
      </c>
      <c r="M102" s="175" t="str">
        <f>IFERROR(Summary!$AA$5*D102/L102," ")</f>
        <v xml:space="preserve"> </v>
      </c>
      <c r="N102" s="4">
        <v>0.02</v>
      </c>
      <c r="O102" s="175" t="str">
        <f>IFERROR(Summary!$AC$5*D102/N102," ")</f>
        <v xml:space="preserve"> </v>
      </c>
      <c r="P102" s="5">
        <v>40</v>
      </c>
      <c r="Q102" s="175" t="str">
        <f>IFERROR(Summary!$AC$5*D102/P102," ")</f>
        <v xml:space="preserve"> </v>
      </c>
      <c r="R102" s="22"/>
      <c r="S102" s="175" t="str">
        <f>IFERROR(Summary!$AE$5*E102/R102," ")</f>
        <v xml:space="preserve"> </v>
      </c>
    </row>
    <row r="103" spans="1:19" ht="29.25" customHeight="1" x14ac:dyDescent="0.25">
      <c r="A103" s="2" t="s">
        <v>202</v>
      </c>
      <c r="B103" s="2" t="s">
        <v>203</v>
      </c>
      <c r="C103" s="18"/>
      <c r="D103" s="56" t="str">
        <f>IFERROR(VLOOKUP($A103,'Emissions - TEU-1C'!$A$6:$H$58,5,0), " ")</f>
        <v xml:space="preserve"> </v>
      </c>
      <c r="E103" s="56" t="str">
        <f>IFERROR(VLOOKUP($A103,'Emissions - TEU-1C'!$A$6:$H$58,8,0), " ")</f>
        <v xml:space="preserve"> </v>
      </c>
      <c r="F103" s="4">
        <v>3.7999999999999999E-2</v>
      </c>
      <c r="G103" s="175" t="str">
        <f>IFERROR(Summary!$Y$5*D103/F103," ")</f>
        <v xml:space="preserve"> </v>
      </c>
      <c r="H103" s="7">
        <v>7</v>
      </c>
      <c r="I103" s="175" t="str">
        <f>IFERROR(Summary!$Y$5*D103/H103," ")</f>
        <v xml:space="preserve"> </v>
      </c>
      <c r="J103" s="7">
        <v>1</v>
      </c>
      <c r="K103" s="175" t="str">
        <f>IFERROR(Summary!$AA$5*D103/J103," ")</f>
        <v xml:space="preserve"> </v>
      </c>
      <c r="L103" s="5">
        <v>31</v>
      </c>
      <c r="M103" s="175" t="str">
        <f>IFERROR(Summary!$AA$5*D103/L103," ")</f>
        <v xml:space="preserve"> </v>
      </c>
      <c r="N103" s="9">
        <v>0.46</v>
      </c>
      <c r="O103" s="175" t="str">
        <f>IFERROR(Summary!$AC$5*D103/N103," ")</f>
        <v xml:space="preserve"> </v>
      </c>
      <c r="P103" s="5">
        <v>31</v>
      </c>
      <c r="Q103" s="175" t="str">
        <f>IFERROR(Summary!$AC$5*D103/P103," ")</f>
        <v xml:space="preserve"> </v>
      </c>
      <c r="R103" s="22"/>
      <c r="S103" s="175" t="str">
        <f>IFERROR(Summary!$AE$5*E103/R103," ")</f>
        <v xml:space="preserve"> </v>
      </c>
    </row>
    <row r="104" spans="1:19" ht="16.8" customHeight="1" x14ac:dyDescent="0.25">
      <c r="A104" s="2" t="s">
        <v>204</v>
      </c>
      <c r="B104" s="2" t="s">
        <v>205</v>
      </c>
      <c r="C104" s="18"/>
      <c r="D104" s="56" t="str">
        <f>IFERROR(VLOOKUP($A104,'Emissions - TEU-1C'!$A$6:$H$58,5,0), " ")</f>
        <v xml:space="preserve"> </v>
      </c>
      <c r="E104" s="56" t="str">
        <f>IFERROR(VLOOKUP($A104,'Emissions - TEU-1C'!$A$6:$H$58,8,0), " ")</f>
        <v xml:space="preserve"> </v>
      </c>
      <c r="F104" s="18"/>
      <c r="G104" s="175" t="str">
        <f>IFERROR(Summary!$Y$5*D104/F104," ")</f>
        <v xml:space="preserve"> </v>
      </c>
      <c r="H104" s="5">
        <v>400</v>
      </c>
      <c r="I104" s="175" t="str">
        <f>IFERROR(Summary!$Y$5*D104/H104," ")</f>
        <v xml:space="preserve"> </v>
      </c>
      <c r="J104" s="18"/>
      <c r="K104" s="175" t="str">
        <f>IFERROR(Summary!$AA$5*D104/J104," ")</f>
        <v xml:space="preserve"> </v>
      </c>
      <c r="L104" s="8">
        <v>1800</v>
      </c>
      <c r="M104" s="175" t="str">
        <f>IFERROR(Summary!$AA$5*D104/L104," ")</f>
        <v xml:space="preserve"> </v>
      </c>
      <c r="N104" s="18"/>
      <c r="O104" s="175" t="str">
        <f>IFERROR(Summary!$AC$5*D104/N104," ")</f>
        <v xml:space="preserve"> </v>
      </c>
      <c r="P104" s="8">
        <v>1800</v>
      </c>
      <c r="Q104" s="175" t="str">
        <f>IFERROR(Summary!$AC$5*D104/P104," ")</f>
        <v xml:space="preserve"> </v>
      </c>
      <c r="R104" s="23">
        <v>2000</v>
      </c>
      <c r="S104" s="175" t="str">
        <f>IFERROR(Summary!$AE$5*E104/R104," ")</f>
        <v xml:space="preserve"> </v>
      </c>
    </row>
    <row r="105" spans="1:19" ht="29.25" customHeight="1" x14ac:dyDescent="0.25">
      <c r="A105" s="2" t="s">
        <v>206</v>
      </c>
      <c r="B105" s="2" t="s">
        <v>207</v>
      </c>
      <c r="C105" s="18"/>
      <c r="D105" s="56" t="str">
        <f>IFERROR(VLOOKUP($A105,'Emissions - TEU-1C'!$A$6:$H$58,5,0), " ")</f>
        <v xml:space="preserve"> </v>
      </c>
      <c r="E105" s="56" t="str">
        <f>IFERROR(VLOOKUP($A105,'Emissions - TEU-1C'!$A$6:$H$58,8,0), " ")</f>
        <v xml:space="preserve"> </v>
      </c>
      <c r="F105" s="18"/>
      <c r="G105" s="175" t="str">
        <f>IFERROR(Summary!$Y$5*D105/F105," ")</f>
        <v xml:space="preserve"> </v>
      </c>
      <c r="H105" s="5">
        <v>82</v>
      </c>
      <c r="I105" s="175" t="str">
        <f>IFERROR(Summary!$Y$5*D105/H105," ")</f>
        <v xml:space="preserve"> </v>
      </c>
      <c r="J105" s="18"/>
      <c r="K105" s="175" t="str">
        <f>IFERROR(Summary!$AA$5*D105/J105," ")</f>
        <v xml:space="preserve"> </v>
      </c>
      <c r="L105" s="5">
        <v>360</v>
      </c>
      <c r="M105" s="175" t="str">
        <f>IFERROR(Summary!$AA$5*D105/L105," ")</f>
        <v xml:space="preserve"> </v>
      </c>
      <c r="N105" s="18"/>
      <c r="O105" s="175" t="str">
        <f>IFERROR(Summary!$AC$5*D105/N105," ")</f>
        <v xml:space="preserve"> </v>
      </c>
      <c r="P105" s="5">
        <v>360</v>
      </c>
      <c r="Q105" s="175" t="str">
        <f>IFERROR(Summary!$AC$5*D105/P105," ")</f>
        <v xml:space="preserve"> </v>
      </c>
      <c r="R105" s="23">
        <v>29000</v>
      </c>
      <c r="S105" s="175" t="str">
        <f>IFERROR(Summary!$AE$5*E105/R105," ")</f>
        <v xml:space="preserve"> </v>
      </c>
    </row>
    <row r="106" spans="1:19" ht="29.25" customHeight="1" x14ac:dyDescent="0.25">
      <c r="A106" s="2" t="s">
        <v>208</v>
      </c>
      <c r="B106" s="2" t="s">
        <v>209</v>
      </c>
      <c r="C106" s="18"/>
      <c r="D106" s="56" t="str">
        <f>IFERROR(VLOOKUP($A106,'Emissions - TEU-1C'!$A$6:$H$58,5,0), " ")</f>
        <v xml:space="preserve"> </v>
      </c>
      <c r="E106" s="56" t="str">
        <f>IFERROR(VLOOKUP($A106,'Emissions - TEU-1C'!$A$6:$H$58,8,0), " ")</f>
        <v xml:space="preserve"> </v>
      </c>
      <c r="F106" s="18"/>
      <c r="G106" s="175" t="str">
        <f>IFERROR(Summary!$Y$5*D106/F106," ")</f>
        <v xml:space="preserve"> </v>
      </c>
      <c r="H106" s="5">
        <v>70</v>
      </c>
      <c r="I106" s="175" t="str">
        <f>IFERROR(Summary!$Y$5*D106/H106," ")</f>
        <v xml:space="preserve"> </v>
      </c>
      <c r="J106" s="18"/>
      <c r="K106" s="175" t="str">
        <f>IFERROR(Summary!$AA$5*D106/J106," ")</f>
        <v xml:space="preserve"> </v>
      </c>
      <c r="L106" s="5">
        <v>310</v>
      </c>
      <c r="M106" s="175" t="str">
        <f>IFERROR(Summary!$AA$5*D106/L106," ")</f>
        <v xml:space="preserve"> </v>
      </c>
      <c r="N106" s="18"/>
      <c r="O106" s="175" t="str">
        <f>IFERROR(Summary!$AC$5*D106/N106," ")</f>
        <v xml:space="preserve"> </v>
      </c>
      <c r="P106" s="5">
        <v>310</v>
      </c>
      <c r="Q106" s="175" t="str">
        <f>IFERROR(Summary!$AC$5*D106/P106," ")</f>
        <v xml:space="preserve"> </v>
      </c>
      <c r="R106" s="21">
        <v>370</v>
      </c>
      <c r="S106" s="175" t="str">
        <f>IFERROR(Summary!$AE$5*E106/R106," ")</f>
        <v xml:space="preserve"> </v>
      </c>
    </row>
    <row r="107" spans="1:19" ht="29.25" customHeight="1" x14ac:dyDescent="0.25">
      <c r="A107" s="2" t="s">
        <v>210</v>
      </c>
      <c r="B107" s="2" t="s">
        <v>211</v>
      </c>
      <c r="C107" s="18"/>
      <c r="D107" s="56" t="str">
        <f>IFERROR(VLOOKUP($A107,'Emissions - TEU-1C'!$A$6:$H$58,5,0), " ")</f>
        <v xml:space="preserve"> </v>
      </c>
      <c r="E107" s="56" t="str">
        <f>IFERROR(VLOOKUP($A107,'Emissions - TEU-1C'!$A$6:$H$58,8,0), " ")</f>
        <v xml:space="preserve"> </v>
      </c>
      <c r="F107" s="18"/>
      <c r="G107" s="175" t="str">
        <f>IFERROR(Summary!$Y$5*D107/F107," ")</f>
        <v xml:space="preserve"> </v>
      </c>
      <c r="H107" s="5">
        <v>60</v>
      </c>
      <c r="I107" s="175" t="str">
        <f>IFERROR(Summary!$Y$5*D107/H107," ")</f>
        <v xml:space="preserve"> </v>
      </c>
      <c r="J107" s="18"/>
      <c r="K107" s="175" t="str">
        <f>IFERROR(Summary!$AA$5*D107/J107," ")</f>
        <v xml:space="preserve"> </v>
      </c>
      <c r="L107" s="5">
        <v>260</v>
      </c>
      <c r="M107" s="175" t="str">
        <f>IFERROR(Summary!$AA$5*D107/L107," ")</f>
        <v xml:space="preserve"> </v>
      </c>
      <c r="N107" s="18"/>
      <c r="O107" s="175" t="str">
        <f>IFERROR(Summary!$AC$5*D107/N107," ")</f>
        <v xml:space="preserve"> </v>
      </c>
      <c r="P107" s="5">
        <v>260</v>
      </c>
      <c r="Q107" s="175" t="str">
        <f>IFERROR(Summary!$AC$5*D107/P107," ")</f>
        <v xml:space="preserve"> </v>
      </c>
      <c r="R107" s="21">
        <v>140</v>
      </c>
      <c r="S107" s="175" t="str">
        <f>IFERROR(Summary!$AE$5*E107/R107," ")</f>
        <v xml:space="preserve"> </v>
      </c>
    </row>
    <row r="108" spans="1:19" ht="29.25" customHeight="1" x14ac:dyDescent="0.25">
      <c r="A108" s="2" t="s">
        <v>212</v>
      </c>
      <c r="B108" s="2" t="s">
        <v>213</v>
      </c>
      <c r="C108" s="18"/>
      <c r="D108" s="56" t="str">
        <f>IFERROR(VLOOKUP($A108,'Emissions - TEU-1C'!$A$6:$H$58,5,0), " ")</f>
        <v xml:space="preserve"> </v>
      </c>
      <c r="E108" s="56" t="str">
        <f>IFERROR(VLOOKUP($A108,'Emissions - TEU-1C'!$A$6:$H$58,8,0), " ")</f>
        <v xml:space="preserve"> </v>
      </c>
      <c r="F108" s="18"/>
      <c r="G108" s="175" t="str">
        <f>IFERROR(Summary!$Y$5*D108/F108," ")</f>
        <v xml:space="preserve"> </v>
      </c>
      <c r="H108" s="5">
        <v>60</v>
      </c>
      <c r="I108" s="175" t="str">
        <f>IFERROR(Summary!$Y$5*D108/H108," ")</f>
        <v xml:space="preserve"> </v>
      </c>
      <c r="J108" s="18"/>
      <c r="K108" s="175" t="str">
        <f>IFERROR(Summary!$AA$5*D108/J108," ")</f>
        <v xml:space="preserve"> </v>
      </c>
      <c r="L108" s="5">
        <v>260</v>
      </c>
      <c r="M108" s="175" t="str">
        <f>IFERROR(Summary!$AA$5*D108/L108," ")</f>
        <v xml:space="preserve"> </v>
      </c>
      <c r="N108" s="18"/>
      <c r="O108" s="175" t="str">
        <f>IFERROR(Summary!$AC$5*D108/N108," ")</f>
        <v xml:space="preserve"> </v>
      </c>
      <c r="P108" s="5">
        <v>260</v>
      </c>
      <c r="Q108" s="175" t="str">
        <f>IFERROR(Summary!$AC$5*D108/P108," ")</f>
        <v xml:space="preserve"> </v>
      </c>
      <c r="R108" s="21">
        <v>93</v>
      </c>
      <c r="S108" s="175" t="str">
        <f>IFERROR(Summary!$AE$5*E108/R108," ")</f>
        <v xml:space="preserve"> </v>
      </c>
    </row>
    <row r="109" spans="1:19" ht="29.25" customHeight="1" x14ac:dyDescent="0.25">
      <c r="A109" s="2" t="s">
        <v>214</v>
      </c>
      <c r="B109" s="2" t="s">
        <v>215</v>
      </c>
      <c r="C109" s="18"/>
      <c r="D109" s="56" t="str">
        <f>IFERROR(VLOOKUP($A109,'Emissions - TEU-1C'!$A$6:$H$58,5,0), " ")</f>
        <v xml:space="preserve"> </v>
      </c>
      <c r="E109" s="56" t="str">
        <f>IFERROR(VLOOKUP($A109,'Emissions - TEU-1C'!$A$6:$H$58,8,0), " ")</f>
        <v xml:space="preserve"> </v>
      </c>
      <c r="F109" s="18"/>
      <c r="G109" s="175" t="str">
        <f>IFERROR(Summary!$Y$5*D109/F109," ")</f>
        <v xml:space="preserve"> </v>
      </c>
      <c r="H109" s="7">
        <v>1</v>
      </c>
      <c r="I109" s="175" t="str">
        <f>IFERROR(Summary!$Y$5*D109/H109," ")</f>
        <v xml:space="preserve"> </v>
      </c>
      <c r="J109" s="18"/>
      <c r="K109" s="175" t="str">
        <f>IFERROR(Summary!$AA$5*D109/J109," ")</f>
        <v xml:space="preserve"> </v>
      </c>
      <c r="L109" s="7">
        <v>4.4000000000000004</v>
      </c>
      <c r="M109" s="175" t="str">
        <f>IFERROR(Summary!$AA$5*D109/L109," ")</f>
        <v xml:space="preserve"> </v>
      </c>
      <c r="N109" s="18"/>
      <c r="O109" s="175" t="str">
        <f>IFERROR(Summary!$AC$5*D109/N109," ")</f>
        <v xml:space="preserve"> </v>
      </c>
      <c r="P109" s="7">
        <v>4.4000000000000004</v>
      </c>
      <c r="Q109" s="175" t="str">
        <f>IFERROR(Summary!$AC$5*D109/P109," ")</f>
        <v xml:space="preserve"> </v>
      </c>
      <c r="R109" s="22"/>
      <c r="S109" s="175" t="str">
        <f>IFERROR(Summary!$AE$5*E109/R109," ")</f>
        <v xml:space="preserve"> </v>
      </c>
    </row>
    <row r="110" spans="1:19" ht="16.95" customHeight="1" x14ac:dyDescent="0.25">
      <c r="A110" s="2" t="s">
        <v>216</v>
      </c>
      <c r="B110" s="2" t="s">
        <v>217</v>
      </c>
      <c r="C110" s="6" t="s">
        <v>23</v>
      </c>
      <c r="D110" s="56" t="str">
        <f>IFERROR(VLOOKUP($A110,'Emissions - TEU-1C'!$A$6:$H$58,5,0), " ")</f>
        <v xml:space="preserve"> </v>
      </c>
      <c r="E110" s="56" t="str">
        <f>IFERROR(VLOOKUP($A110,'Emissions - TEU-1C'!$A$6:$H$58,8,0), " ")</f>
        <v xml:space="preserve"> </v>
      </c>
      <c r="F110" s="11">
        <v>2.0000000000000001E-4</v>
      </c>
      <c r="G110" s="175" t="str">
        <f>IFERROR(Summary!$Y$5*D110/F110," ")</f>
        <v xml:space="preserve"> </v>
      </c>
      <c r="H110" s="5">
        <v>30</v>
      </c>
      <c r="I110" s="175" t="str">
        <f>IFERROR(Summary!$Y$5*D110/H110," ")</f>
        <v xml:space="preserve"> </v>
      </c>
      <c r="J110" s="3">
        <v>2.0999999999999999E-3</v>
      </c>
      <c r="K110" s="175" t="str">
        <f>IFERROR(Summary!$AA$5*D110/J110," ")</f>
        <v xml:space="preserve"> </v>
      </c>
      <c r="L110" s="5">
        <v>130</v>
      </c>
      <c r="M110" s="175" t="str">
        <f>IFERROR(Summary!$AA$5*D110/L110," ")</f>
        <v xml:space="preserve"> </v>
      </c>
      <c r="N110" s="3">
        <v>4.0000000000000001E-3</v>
      </c>
      <c r="O110" s="175" t="str">
        <f>IFERROR(Summary!$AC$5*D110/N110," ")</f>
        <v xml:space="preserve"> </v>
      </c>
      <c r="P110" s="5">
        <v>130</v>
      </c>
      <c r="Q110" s="175" t="str">
        <f>IFERROR(Summary!$AC$5*D110/P110," ")</f>
        <v xml:space="preserve"> </v>
      </c>
      <c r="R110" s="21">
        <v>160</v>
      </c>
      <c r="S110" s="175" t="str">
        <f>IFERROR(Summary!$AE$5*E110/R110," ")</f>
        <v xml:space="preserve"> </v>
      </c>
    </row>
    <row r="111" spans="1:19" ht="16.8" customHeight="1" x14ac:dyDescent="0.25">
      <c r="A111" s="2" t="s">
        <v>218</v>
      </c>
      <c r="B111" s="2" t="s">
        <v>219</v>
      </c>
      <c r="C111" s="18"/>
      <c r="D111" s="56" t="str">
        <f>IFERROR(VLOOKUP($A111,'Emissions - TEU-1C'!$A$6:$H$58,5,0), " ")</f>
        <v xml:space="preserve"> </v>
      </c>
      <c r="E111" s="56" t="str">
        <f>IFERROR(VLOOKUP($A111,'Emissions - TEU-1C'!$A$6:$H$58,8,0), " ")</f>
        <v xml:space="preserve"> </v>
      </c>
      <c r="F111" s="4">
        <v>7.6999999999999999E-2</v>
      </c>
      <c r="G111" s="175" t="str">
        <f>IFERROR(Summary!$Y$5*D111/F111," ")</f>
        <v xml:space="preserve"> </v>
      </c>
      <c r="H111" s="18"/>
      <c r="I111" s="175" t="str">
        <f>IFERROR(Summary!$Y$5*D111/H111," ")</f>
        <v xml:space="preserve"> </v>
      </c>
      <c r="J111" s="7">
        <v>2</v>
      </c>
      <c r="K111" s="175" t="str">
        <f>IFERROR(Summary!$AA$5*D111/J111," ")</f>
        <v xml:space="preserve"> </v>
      </c>
      <c r="L111" s="18"/>
      <c r="M111" s="175" t="str">
        <f>IFERROR(Summary!$AA$5*D111/L111," ")</f>
        <v xml:space="preserve"> </v>
      </c>
      <c r="N111" s="9">
        <v>0.92</v>
      </c>
      <c r="O111" s="175" t="str">
        <f>IFERROR(Summary!$AC$5*D111/N111," ")</f>
        <v xml:space="preserve"> </v>
      </c>
      <c r="P111" s="18"/>
      <c r="Q111" s="175" t="str">
        <f>IFERROR(Summary!$AC$5*D111/P111," ")</f>
        <v xml:space="preserve"> </v>
      </c>
      <c r="R111" s="22"/>
      <c r="S111" s="175" t="str">
        <f>IFERROR(Summary!$AE$5*E111/R111," ")</f>
        <v xml:space="preserve"> </v>
      </c>
    </row>
    <row r="112" spans="1:19" ht="16.8" customHeight="1" x14ac:dyDescent="0.25">
      <c r="A112" s="1"/>
      <c r="B112" s="2" t="s">
        <v>220</v>
      </c>
      <c r="C112" s="6" t="s">
        <v>65</v>
      </c>
      <c r="D112" s="56" t="str">
        <f>IFERROR(VLOOKUP($A112,'Emissions - TEU-1C'!$A$6:$H$58,5,0), " ")</f>
        <v xml:space="preserve"> </v>
      </c>
      <c r="E112" s="56" t="str">
        <f>IFERROR(VLOOKUP($A112,'Emissions - TEU-1C'!$A$6:$H$58,8,0), " ")</f>
        <v xml:space="preserve"> </v>
      </c>
      <c r="F112" s="18"/>
      <c r="G112" s="175" t="str">
        <f>IFERROR(Summary!$Y$5*D112/F112," ")</f>
        <v xml:space="preserve"> </v>
      </c>
      <c r="H112" s="7">
        <v>2.2999999999999998</v>
      </c>
      <c r="I112" s="175" t="str">
        <f>IFERROR(Summary!$Y$5*D112/H112," ")</f>
        <v xml:space="preserve"> </v>
      </c>
      <c r="J112" s="18"/>
      <c r="K112" s="175" t="str">
        <f>IFERROR(Summary!$AA$5*D112/J112," ")</f>
        <v xml:space="preserve"> </v>
      </c>
      <c r="L112" s="5">
        <v>20</v>
      </c>
      <c r="M112" s="175" t="str">
        <f>IFERROR(Summary!$AA$5*D112/L112," ")</f>
        <v xml:space="preserve"> </v>
      </c>
      <c r="N112" s="18"/>
      <c r="O112" s="175" t="str">
        <f>IFERROR(Summary!$AC$5*D112/N112," ")</f>
        <v xml:space="preserve"> </v>
      </c>
      <c r="P112" s="5">
        <v>20</v>
      </c>
      <c r="Q112" s="175" t="str">
        <f>IFERROR(Summary!$AC$5*D112/P112," ")</f>
        <v xml:space="preserve"> </v>
      </c>
      <c r="R112" s="21">
        <v>240</v>
      </c>
      <c r="S112" s="175" t="str">
        <f>IFERROR(Summary!$AE$5*E112/R112," ")</f>
        <v xml:space="preserve"> </v>
      </c>
    </row>
    <row r="113" spans="1:19" ht="16.95" customHeight="1" x14ac:dyDescent="0.25">
      <c r="A113" s="2" t="s">
        <v>221</v>
      </c>
      <c r="B113" s="2" t="s">
        <v>222</v>
      </c>
      <c r="C113" s="18"/>
      <c r="D113" s="56" t="str">
        <f>IFERROR(VLOOKUP($A113,'Emissions - TEU-1C'!$A$6:$H$58,5,0), " ")</f>
        <v xml:space="preserve"> </v>
      </c>
      <c r="E113" s="56" t="str">
        <f>IFERROR(VLOOKUP($A113,'Emissions - TEU-1C'!$A$6:$H$58,8,0), " ")</f>
        <v xml:space="preserve"> </v>
      </c>
      <c r="F113" s="18"/>
      <c r="G113" s="175" t="str">
        <f>IFERROR(Summary!$Y$5*D113/F113," ")</f>
        <v xml:space="preserve"> </v>
      </c>
      <c r="H113" s="18"/>
      <c r="I113" s="175" t="str">
        <f>IFERROR(Summary!$Y$5*D113/H113," ")</f>
        <v xml:space="preserve"> </v>
      </c>
      <c r="J113" s="18"/>
      <c r="K113" s="175" t="str">
        <f>IFERROR(Summary!$AA$5*D113/J113," ")</f>
        <v xml:space="preserve"> </v>
      </c>
      <c r="L113" s="18"/>
      <c r="M113" s="175" t="str">
        <f>IFERROR(Summary!$AA$5*D113/L113," ")</f>
        <v xml:space="preserve"> </v>
      </c>
      <c r="N113" s="18"/>
      <c r="O113" s="175" t="str">
        <f>IFERROR(Summary!$AC$5*D113/N113," ")</f>
        <v xml:space="preserve"> </v>
      </c>
      <c r="P113" s="18"/>
      <c r="Q113" s="175" t="str">
        <f>IFERROR(Summary!$AC$5*D113/P113," ")</f>
        <v xml:space="preserve"> </v>
      </c>
      <c r="R113" s="21">
        <v>16</v>
      </c>
      <c r="S113" s="175" t="str">
        <f>IFERROR(Summary!$AE$5*E113/R113," ")</f>
        <v xml:space="preserve"> </v>
      </c>
    </row>
    <row r="114" spans="1:19" ht="16.8" customHeight="1" x14ac:dyDescent="0.25">
      <c r="A114" s="2" t="s">
        <v>223</v>
      </c>
      <c r="B114" s="2" t="s">
        <v>224</v>
      </c>
      <c r="C114" s="18"/>
      <c r="D114" s="56">
        <f>IFERROR(VLOOKUP($A114,'Emissions - TEU-1C'!$A$6:$H$58,5,0), " ")</f>
        <v>0</v>
      </c>
      <c r="E114" s="56">
        <f>IFERROR(VLOOKUP($A114,'Emissions - TEU-1C'!$A$6:$H$58,8,0), " ")</f>
        <v>0</v>
      </c>
      <c r="F114" s="9">
        <v>0.17</v>
      </c>
      <c r="G114" s="175">
        <f>IFERROR(Summary!$Y$5*D114/F114," ")</f>
        <v>0</v>
      </c>
      <c r="H114" s="7">
        <v>9</v>
      </c>
      <c r="I114" s="175">
        <f>IFERROR(Summary!$Y$5*D114/H114," ")</f>
        <v>0</v>
      </c>
      <c r="J114" s="7">
        <v>4.3</v>
      </c>
      <c r="K114" s="175">
        <f>IFERROR(Summary!$AA$5*D114/J114," ")</f>
        <v>0</v>
      </c>
      <c r="L114" s="5">
        <v>40</v>
      </c>
      <c r="M114" s="175">
        <f>IFERROR(Summary!$AA$5*D114/L114," ")</f>
        <v>0</v>
      </c>
      <c r="N114" s="7">
        <v>2</v>
      </c>
      <c r="O114" s="175">
        <f>IFERROR(Summary!$AC$5*D114/N114," ")</f>
        <v>0</v>
      </c>
      <c r="P114" s="5">
        <v>40</v>
      </c>
      <c r="Q114" s="175">
        <f>IFERROR(Summary!$AC$5*D114/P114," ")</f>
        <v>0</v>
      </c>
      <c r="R114" s="21">
        <v>49</v>
      </c>
      <c r="S114" s="175">
        <f>IFERROR(Summary!$AE$5*E114/R114," ")</f>
        <v>0</v>
      </c>
    </row>
    <row r="115" spans="1:19" ht="16.95" customHeight="1" x14ac:dyDescent="0.25">
      <c r="A115" s="2" t="s">
        <v>225</v>
      </c>
      <c r="B115" s="2" t="s">
        <v>226</v>
      </c>
      <c r="C115" s="18"/>
      <c r="D115" s="56" t="str">
        <f>IFERROR(VLOOKUP($A115,'Emissions - TEU-1C'!$A$6:$H$58,5,0), " ")</f>
        <v xml:space="preserve"> </v>
      </c>
      <c r="E115" s="56" t="str">
        <f>IFERROR(VLOOKUP($A115,'Emissions - TEU-1C'!$A$6:$H$58,8,0), " ")</f>
        <v xml:space="preserve"> </v>
      </c>
      <c r="F115" s="18"/>
      <c r="G115" s="175" t="str">
        <f>IFERROR(Summary!$Y$5*D115/F115," ")</f>
        <v xml:space="preserve"> </v>
      </c>
      <c r="H115" s="4">
        <v>0.08</v>
      </c>
      <c r="I115" s="175" t="str">
        <f>IFERROR(Summary!$Y$5*D115/H115," ")</f>
        <v xml:space="preserve"> </v>
      </c>
      <c r="J115" s="18"/>
      <c r="K115" s="175" t="str">
        <f>IFERROR(Summary!$AA$5*D115/J115," ")</f>
        <v xml:space="preserve"> </v>
      </c>
      <c r="L115" s="9">
        <v>0.35</v>
      </c>
      <c r="M115" s="175" t="str">
        <f>IFERROR(Summary!$AA$5*D115/L115," ")</f>
        <v xml:space="preserve"> </v>
      </c>
      <c r="N115" s="18"/>
      <c r="O115" s="175" t="str">
        <f>IFERROR(Summary!$AC$5*D115/N115," ")</f>
        <v xml:space="preserve"> </v>
      </c>
      <c r="P115" s="9">
        <v>0.35</v>
      </c>
      <c r="Q115" s="175" t="str">
        <f>IFERROR(Summary!$AC$5*D115/P115," ")</f>
        <v xml:space="preserve"> </v>
      </c>
      <c r="R115" s="24">
        <v>4.0999999999999996</v>
      </c>
      <c r="S115" s="175" t="str">
        <f>IFERROR(Summary!$AE$5*E115/R115," ")</f>
        <v xml:space="preserve"> </v>
      </c>
    </row>
    <row r="116" spans="1:19" ht="16.8" customHeight="1" x14ac:dyDescent="0.25">
      <c r="A116" s="2" t="s">
        <v>227</v>
      </c>
      <c r="B116" s="2" t="s">
        <v>228</v>
      </c>
      <c r="C116" s="18"/>
      <c r="D116" s="56" t="str">
        <f>IFERROR(VLOOKUP($A116,'Emissions - TEU-1C'!$A$6:$H$58,5,0), " ")</f>
        <v xml:space="preserve"> </v>
      </c>
      <c r="E116" s="56" t="str">
        <f>IFERROR(VLOOKUP($A116,'Emissions - TEU-1C'!$A$6:$H$58,8,0), " ")</f>
        <v xml:space="preserve"> </v>
      </c>
      <c r="F116" s="11">
        <v>7.6999999999999996E-4</v>
      </c>
      <c r="G116" s="175" t="str">
        <f>IFERROR(Summary!$Y$5*D116/F116," ")</f>
        <v xml:space="preserve"> </v>
      </c>
      <c r="H116" s="18"/>
      <c r="I116" s="175" t="str">
        <f>IFERROR(Summary!$Y$5*D116/H116," ")</f>
        <v xml:space="preserve"> </v>
      </c>
      <c r="J116" s="4">
        <v>0.02</v>
      </c>
      <c r="K116" s="175" t="str">
        <f>IFERROR(Summary!$AA$5*D116/J116," ")</f>
        <v xml:space="preserve"> </v>
      </c>
      <c r="L116" s="18"/>
      <c r="M116" s="175" t="str">
        <f>IFERROR(Summary!$AA$5*D116/L116," ")</f>
        <v xml:space="preserve"> </v>
      </c>
      <c r="N116" s="3">
        <v>9.1999999999999998E-3</v>
      </c>
      <c r="O116" s="175" t="str">
        <f>IFERROR(Summary!$AC$5*D116/N116," ")</f>
        <v xml:space="preserve"> </v>
      </c>
      <c r="P116" s="18"/>
      <c r="Q116" s="175" t="str">
        <f>IFERROR(Summary!$AC$5*D116/P116," ")</f>
        <v xml:space="preserve"> </v>
      </c>
      <c r="R116" s="22"/>
      <c r="S116" s="175" t="str">
        <f>IFERROR(Summary!$AE$5*E116/R116," ")</f>
        <v xml:space="preserve"> </v>
      </c>
    </row>
    <row r="117" spans="1:19" ht="16.95" customHeight="1" x14ac:dyDescent="0.25">
      <c r="A117" s="2" t="s">
        <v>229</v>
      </c>
      <c r="B117" s="2" t="s">
        <v>230</v>
      </c>
      <c r="C117" s="18"/>
      <c r="D117" s="56" t="str">
        <f>IFERROR(VLOOKUP($A117,'Emissions - TEU-1C'!$A$6:$H$58,5,0), " ")</f>
        <v xml:space="preserve"> </v>
      </c>
      <c r="E117" s="56" t="str">
        <f>IFERROR(VLOOKUP($A117,'Emissions - TEU-1C'!$A$6:$H$58,8,0), " ")</f>
        <v xml:space="preserve"> </v>
      </c>
      <c r="F117" s="11">
        <v>3.8000000000000002E-4</v>
      </c>
      <c r="G117" s="175" t="str">
        <f>IFERROR(Summary!$Y$5*D117/F117," ")</f>
        <v xml:space="preserve"> </v>
      </c>
      <c r="H117" s="18"/>
      <c r="I117" s="175" t="str">
        <f>IFERROR(Summary!$Y$5*D117/H117," ")</f>
        <v xml:space="preserve"> </v>
      </c>
      <c r="J117" s="4">
        <v>0.01</v>
      </c>
      <c r="K117" s="175" t="str">
        <f>IFERROR(Summary!$AA$5*D117/J117," ")</f>
        <v xml:space="preserve"> </v>
      </c>
      <c r="L117" s="18"/>
      <c r="M117" s="175" t="str">
        <f>IFERROR(Summary!$AA$5*D117/L117," ")</f>
        <v xml:space="preserve"> </v>
      </c>
      <c r="N117" s="3">
        <v>4.5999999999999999E-3</v>
      </c>
      <c r="O117" s="175" t="str">
        <f>IFERROR(Summary!$AC$5*D117/N117," ")</f>
        <v xml:space="preserve"> </v>
      </c>
      <c r="P117" s="18"/>
      <c r="Q117" s="175" t="str">
        <f>IFERROR(Summary!$AC$5*D117/P117," ")</f>
        <v xml:space="preserve"> </v>
      </c>
      <c r="R117" s="22"/>
      <c r="S117" s="175" t="str">
        <f>IFERROR(Summary!$AE$5*E117/R117," ")</f>
        <v xml:space="preserve"> </v>
      </c>
    </row>
    <row r="118" spans="1:19" ht="16.8" customHeight="1" x14ac:dyDescent="0.25">
      <c r="A118" s="2" t="s">
        <v>231</v>
      </c>
      <c r="B118" s="2" t="s">
        <v>232</v>
      </c>
      <c r="C118" s="18"/>
      <c r="D118" s="56" t="str">
        <f>IFERROR(VLOOKUP($A118,'Emissions - TEU-1C'!$A$6:$H$58,5,0), " ")</f>
        <v xml:space="preserve"> </v>
      </c>
      <c r="E118" s="56" t="str">
        <f>IFERROR(VLOOKUP($A118,'Emissions - TEU-1C'!$A$6:$H$58,8,0), " ")</f>
        <v xml:space="preserve"> </v>
      </c>
      <c r="F118" s="3">
        <v>2E-3</v>
      </c>
      <c r="G118" s="175" t="str">
        <f>IFERROR(Summary!$Y$5*D118/F118," ")</f>
        <v xml:space="preserve"> </v>
      </c>
      <c r="H118" s="18"/>
      <c r="I118" s="175" t="str">
        <f>IFERROR(Summary!$Y$5*D118/H118," ")</f>
        <v xml:space="preserve"> </v>
      </c>
      <c r="J118" s="4">
        <v>5.0999999999999997E-2</v>
      </c>
      <c r="K118" s="175" t="str">
        <f>IFERROR(Summary!$AA$5*D118/J118," ")</f>
        <v xml:space="preserve"> </v>
      </c>
      <c r="L118" s="18"/>
      <c r="M118" s="175" t="str">
        <f>IFERROR(Summary!$AA$5*D118/L118," ")</f>
        <v xml:space="preserve"> </v>
      </c>
      <c r="N118" s="4">
        <v>2.4E-2</v>
      </c>
      <c r="O118" s="175" t="str">
        <f>IFERROR(Summary!$AC$5*D118/N118," ")</f>
        <v xml:space="preserve"> </v>
      </c>
      <c r="P118" s="18"/>
      <c r="Q118" s="175" t="str">
        <f>IFERROR(Summary!$AC$5*D118/P118," ")</f>
        <v xml:space="preserve"> </v>
      </c>
      <c r="R118" s="22"/>
      <c r="S118" s="175" t="str">
        <f>IFERROR(Summary!$AE$5*E118/R118," ")</f>
        <v xml:space="preserve"> </v>
      </c>
    </row>
    <row r="119" spans="1:19" ht="16.8" customHeight="1" x14ac:dyDescent="0.25">
      <c r="A119" s="2" t="s">
        <v>233</v>
      </c>
      <c r="B119" s="2" t="s">
        <v>234</v>
      </c>
      <c r="C119" s="18"/>
      <c r="D119" s="56" t="str">
        <f>IFERROR(VLOOKUP($A119,'Emissions - TEU-1C'!$A$6:$H$58,5,0), " ")</f>
        <v xml:space="preserve"> </v>
      </c>
      <c r="E119" s="56" t="str">
        <f>IFERROR(VLOOKUP($A119,'Emissions - TEU-1C'!$A$6:$H$58,8,0), " ")</f>
        <v xml:space="preserve"> </v>
      </c>
      <c r="F119" s="4">
        <v>4.4999999999999998E-2</v>
      </c>
      <c r="G119" s="175" t="str">
        <f>IFERROR(Summary!$Y$5*D119/F119," ")</f>
        <v xml:space="preserve"> </v>
      </c>
      <c r="H119" s="18"/>
      <c r="I119" s="175" t="str">
        <f>IFERROR(Summary!$Y$5*D119/H119," ")</f>
        <v xml:space="preserve"> </v>
      </c>
      <c r="J119" s="7">
        <v>1.2</v>
      </c>
      <c r="K119" s="175" t="str">
        <f>IFERROR(Summary!$AA$5*D119/J119," ")</f>
        <v xml:space="preserve"> </v>
      </c>
      <c r="L119" s="18"/>
      <c r="M119" s="175" t="str">
        <f>IFERROR(Summary!$AA$5*D119/L119," ")</f>
        <v xml:space="preserve"> </v>
      </c>
      <c r="N119" s="9">
        <v>0.55000000000000004</v>
      </c>
      <c r="O119" s="175" t="str">
        <f>IFERROR(Summary!$AC$5*D119/N119," ")</f>
        <v xml:space="preserve"> </v>
      </c>
      <c r="P119" s="18"/>
      <c r="Q119" s="175" t="str">
        <f>IFERROR(Summary!$AC$5*D119/P119," ")</f>
        <v xml:space="preserve"> </v>
      </c>
      <c r="R119" s="22"/>
      <c r="S119" s="175" t="str">
        <f>IFERROR(Summary!$AE$5*E119/R119," ")</f>
        <v xml:space="preserve"> </v>
      </c>
    </row>
    <row r="120" spans="1:19" ht="42" customHeight="1" x14ac:dyDescent="0.25">
      <c r="A120" s="2" t="s">
        <v>235</v>
      </c>
      <c r="B120" s="2" t="s">
        <v>236</v>
      </c>
      <c r="C120" s="6" t="s">
        <v>65</v>
      </c>
      <c r="D120" s="56" t="str">
        <f>IFERROR(VLOOKUP($A120,'Emissions - TEU-1C'!$A$6:$H$58,5,0), " ")</f>
        <v xml:space="preserve"> </v>
      </c>
      <c r="E120" s="56" t="str">
        <f>IFERROR(VLOOKUP($A120,'Emissions - TEU-1C'!$A$6:$H$58,8,0), " ")</f>
        <v xml:space="preserve"> </v>
      </c>
      <c r="F120" s="11">
        <v>1.7000000000000001E-4</v>
      </c>
      <c r="G120" s="175" t="str">
        <f>IFERROR(Summary!$Y$5*D120/F120," ")</f>
        <v xml:space="preserve"> </v>
      </c>
      <c r="H120" s="18"/>
      <c r="I120" s="175" t="str">
        <f>IFERROR(Summary!$Y$5*D120/H120," ")</f>
        <v xml:space="preserve"> </v>
      </c>
      <c r="J120" s="4">
        <v>1.7999999999999999E-2</v>
      </c>
      <c r="K120" s="175" t="str">
        <f>IFERROR(Summary!$AA$5*D120/J120," ")</f>
        <v xml:space="preserve"> </v>
      </c>
      <c r="L120" s="18"/>
      <c r="M120" s="175" t="str">
        <f>IFERROR(Summary!$AA$5*D120/L120," ")</f>
        <v xml:space="preserve"> </v>
      </c>
      <c r="N120" s="3">
        <v>8.3999999999999995E-3</v>
      </c>
      <c r="O120" s="175" t="str">
        <f>IFERROR(Summary!$AC$5*D120/N120," ")</f>
        <v xml:space="preserve"> </v>
      </c>
      <c r="P120" s="18"/>
      <c r="Q120" s="175" t="str">
        <f>IFERROR(Summary!$AC$5*D120/P120," ")</f>
        <v xml:space="preserve"> </v>
      </c>
      <c r="R120" s="22"/>
      <c r="S120" s="175" t="str">
        <f>IFERROR(Summary!$AE$5*E120/R120," ")</f>
        <v xml:space="preserve"> </v>
      </c>
    </row>
    <row r="121" spans="1:19" ht="29.25" customHeight="1" x14ac:dyDescent="0.25">
      <c r="A121" s="2" t="s">
        <v>237</v>
      </c>
      <c r="B121" s="1" t="s">
        <v>238</v>
      </c>
      <c r="C121" s="6" t="s">
        <v>65</v>
      </c>
      <c r="D121" s="56" t="str">
        <f>IFERROR(VLOOKUP($A121,'Emissions - TEU-1C'!$A$6:$H$58,5,0), " ")</f>
        <v xml:space="preserve"> </v>
      </c>
      <c r="E121" s="56" t="str">
        <f>IFERROR(VLOOKUP($A121,'Emissions - TEU-1C'!$A$6:$H$58,8,0), " ")</f>
        <v xml:space="preserve"> </v>
      </c>
      <c r="F121" s="11">
        <v>1.7000000000000001E-4</v>
      </c>
      <c r="G121" s="175" t="str">
        <f>IFERROR(Summary!$Y$5*D121/F121," ")</f>
        <v xml:space="preserve"> </v>
      </c>
      <c r="H121" s="18"/>
      <c r="I121" s="175" t="str">
        <f>IFERROR(Summary!$Y$5*D121/H121," ")</f>
        <v xml:space="preserve"> </v>
      </c>
      <c r="J121" s="4">
        <v>1.7999999999999999E-2</v>
      </c>
      <c r="K121" s="175" t="str">
        <f>IFERROR(Summary!$AA$5*D121/J121," ")</f>
        <v xml:space="preserve"> </v>
      </c>
      <c r="L121" s="18"/>
      <c r="M121" s="175" t="str">
        <f>IFERROR(Summary!$AA$5*D121/L121," ")</f>
        <v xml:space="preserve"> </v>
      </c>
      <c r="N121" s="3">
        <v>8.3999999999999995E-3</v>
      </c>
      <c r="O121" s="175" t="str">
        <f>IFERROR(Summary!$AC$5*D121/N121," ")</f>
        <v xml:space="preserve"> </v>
      </c>
      <c r="P121" s="18"/>
      <c r="Q121" s="175" t="str">
        <f>IFERROR(Summary!$AC$5*D121/P121," ")</f>
        <v xml:space="preserve"> </v>
      </c>
      <c r="R121" s="22"/>
      <c r="S121" s="175" t="str">
        <f>IFERROR(Summary!$AE$5*E121/R121," ")</f>
        <v xml:space="preserve"> </v>
      </c>
    </row>
    <row r="122" spans="1:19" ht="29.25" customHeight="1" x14ac:dyDescent="0.25">
      <c r="A122" s="2" t="s">
        <v>239</v>
      </c>
      <c r="B122" s="1" t="s">
        <v>240</v>
      </c>
      <c r="C122" s="6" t="s">
        <v>65</v>
      </c>
      <c r="D122" s="56" t="str">
        <f>IFERROR(VLOOKUP($A122,'Emissions - TEU-1C'!$A$6:$H$58,5,0), " ")</f>
        <v xml:space="preserve"> </v>
      </c>
      <c r="E122" s="56" t="str">
        <f>IFERROR(VLOOKUP($A122,'Emissions - TEU-1C'!$A$6:$H$58,8,0), " ")</f>
        <v xml:space="preserve"> </v>
      </c>
      <c r="F122" s="11">
        <v>1.7000000000000001E-4</v>
      </c>
      <c r="G122" s="175" t="str">
        <f>IFERROR(Summary!$Y$5*D122/F122," ")</f>
        <v xml:space="preserve"> </v>
      </c>
      <c r="H122" s="18"/>
      <c r="I122" s="175" t="str">
        <f>IFERROR(Summary!$Y$5*D122/H122," ")</f>
        <v xml:space="preserve"> </v>
      </c>
      <c r="J122" s="4">
        <v>1.7999999999999999E-2</v>
      </c>
      <c r="K122" s="175" t="str">
        <f>IFERROR(Summary!$AA$5*D122/J122," ")</f>
        <v xml:space="preserve"> </v>
      </c>
      <c r="L122" s="18"/>
      <c r="M122" s="175" t="str">
        <f>IFERROR(Summary!$AA$5*D122/L122," ")</f>
        <v xml:space="preserve"> </v>
      </c>
      <c r="N122" s="3">
        <v>8.3999999999999995E-3</v>
      </c>
      <c r="O122" s="175" t="str">
        <f>IFERROR(Summary!$AC$5*D122/N122," ")</f>
        <v xml:space="preserve"> </v>
      </c>
      <c r="P122" s="18"/>
      <c r="Q122" s="175" t="str">
        <f>IFERROR(Summary!$AC$5*D122/P122," ")</f>
        <v xml:space="preserve"> </v>
      </c>
      <c r="R122" s="22"/>
      <c r="S122" s="175" t="str">
        <f>IFERROR(Summary!$AE$5*E122/R122," ")</f>
        <v xml:space="preserve"> </v>
      </c>
    </row>
    <row r="123" spans="1:19" ht="29.25" customHeight="1" x14ac:dyDescent="0.25">
      <c r="A123" s="2" t="s">
        <v>241</v>
      </c>
      <c r="B123" s="1" t="s">
        <v>242</v>
      </c>
      <c r="C123" s="6" t="s">
        <v>65</v>
      </c>
      <c r="D123" s="56" t="str">
        <f>IFERROR(VLOOKUP($A123,'Emissions - TEU-1C'!$A$6:$H$58,5,0), " ")</f>
        <v xml:space="preserve"> </v>
      </c>
      <c r="E123" s="56" t="str">
        <f>IFERROR(VLOOKUP($A123,'Emissions - TEU-1C'!$A$6:$H$58,8,0), " ")</f>
        <v xml:space="preserve"> </v>
      </c>
      <c r="F123" s="11">
        <v>5.9999999999999995E-4</v>
      </c>
      <c r="G123" s="175" t="str">
        <f>IFERROR(Summary!$Y$5*D123/F123," ")</f>
        <v xml:space="preserve"> </v>
      </c>
      <c r="H123" s="18"/>
      <c r="I123" s="175" t="str">
        <f>IFERROR(Summary!$Y$5*D123/H123," ")</f>
        <v xml:space="preserve"> </v>
      </c>
      <c r="J123" s="4">
        <v>6.5000000000000002E-2</v>
      </c>
      <c r="K123" s="175" t="str">
        <f>IFERROR(Summary!$AA$5*D123/J123," ")</f>
        <v xml:space="preserve"> </v>
      </c>
      <c r="L123" s="18"/>
      <c r="M123" s="175" t="str">
        <f>IFERROR(Summary!$AA$5*D123/L123," ")</f>
        <v xml:space="preserve"> </v>
      </c>
      <c r="N123" s="4">
        <v>0.03</v>
      </c>
      <c r="O123" s="175" t="str">
        <f>IFERROR(Summary!$AC$5*D123/N123," ")</f>
        <v xml:space="preserve"> </v>
      </c>
      <c r="P123" s="18"/>
      <c r="Q123" s="175" t="str">
        <f>IFERROR(Summary!$AC$5*D123/P123," ")</f>
        <v xml:space="preserve"> </v>
      </c>
      <c r="R123" s="22"/>
      <c r="S123" s="175" t="str">
        <f>IFERROR(Summary!$AE$5*E123/R123," ")</f>
        <v xml:space="preserve"> </v>
      </c>
    </row>
    <row r="124" spans="1:19" ht="16.95" customHeight="1" x14ac:dyDescent="0.25">
      <c r="A124" s="2" t="s">
        <v>243</v>
      </c>
      <c r="B124" s="16" t="s">
        <v>244</v>
      </c>
      <c r="C124" s="18"/>
      <c r="D124" s="56" t="str">
        <f>IFERROR(VLOOKUP($A124,'Emissions - TEU-1C'!$A$6:$H$58,5,0), " ")</f>
        <v xml:space="preserve"> </v>
      </c>
      <c r="E124" s="56" t="str">
        <f>IFERROR(VLOOKUP($A124,'Emissions - TEU-1C'!$A$6:$H$58,8,0), " ")</f>
        <v xml:space="preserve"> </v>
      </c>
      <c r="F124" s="18"/>
      <c r="G124" s="175" t="str">
        <f>IFERROR(Summary!$Y$5*D124/F124," ")</f>
        <v xml:space="preserve"> </v>
      </c>
      <c r="H124" s="9">
        <v>0.2</v>
      </c>
      <c r="I124" s="175" t="str">
        <f>IFERROR(Summary!$Y$5*D124/H124," ")</f>
        <v xml:space="preserve"> </v>
      </c>
      <c r="J124" s="18"/>
      <c r="K124" s="175" t="str">
        <f>IFERROR(Summary!$AA$5*D124/J124," ")</f>
        <v xml:space="preserve"> </v>
      </c>
      <c r="L124" s="9">
        <v>0.88</v>
      </c>
      <c r="M124" s="175" t="str">
        <f>IFERROR(Summary!$AA$5*D124/L124," ")</f>
        <v xml:space="preserve"> </v>
      </c>
      <c r="N124" s="18"/>
      <c r="O124" s="175" t="str">
        <f>IFERROR(Summary!$AC$5*D124/N124," ")</f>
        <v xml:space="preserve"> </v>
      </c>
      <c r="P124" s="9">
        <v>0.88</v>
      </c>
      <c r="Q124" s="175" t="str">
        <f>IFERROR(Summary!$AC$5*D124/P124," ")</f>
        <v xml:space="preserve"> </v>
      </c>
      <c r="R124" s="21">
        <v>110</v>
      </c>
      <c r="S124" s="175" t="str">
        <f>IFERROR(Summary!$AE$5*E124/R124," ")</f>
        <v xml:space="preserve"> </v>
      </c>
    </row>
    <row r="125" spans="1:19" ht="16.8" customHeight="1" x14ac:dyDescent="0.25">
      <c r="A125" s="2" t="s">
        <v>245</v>
      </c>
      <c r="B125" s="2" t="s">
        <v>246</v>
      </c>
      <c r="C125" s="18"/>
      <c r="D125" s="56" t="str">
        <f>IFERROR(VLOOKUP($A125,'Emissions - TEU-1C'!$A$6:$H$58,5,0), " ")</f>
        <v xml:space="preserve"> </v>
      </c>
      <c r="E125" s="56" t="str">
        <f>IFERROR(VLOOKUP($A125,'Emissions - TEU-1C'!$A$6:$H$58,8,0), " ")</f>
        <v xml:space="preserve"> </v>
      </c>
      <c r="F125" s="18"/>
      <c r="G125" s="175" t="str">
        <f>IFERROR(Summary!$Y$5*D125/F125," ")</f>
        <v xml:space="preserve"> </v>
      </c>
      <c r="H125" s="5">
        <v>30</v>
      </c>
      <c r="I125" s="175" t="str">
        <f>IFERROR(Summary!$Y$5*D125/H125," ")</f>
        <v xml:space="preserve"> </v>
      </c>
      <c r="J125" s="18"/>
      <c r="K125" s="175" t="str">
        <f>IFERROR(Summary!$AA$5*D125/J125," ")</f>
        <v xml:space="preserve"> </v>
      </c>
      <c r="L125" s="5">
        <v>130</v>
      </c>
      <c r="M125" s="175" t="str">
        <f>IFERROR(Summary!$AA$5*D125/L125," ")</f>
        <v xml:space="preserve"> </v>
      </c>
      <c r="N125" s="18"/>
      <c r="O125" s="175" t="str">
        <f>IFERROR(Summary!$AC$5*D125/N125," ")</f>
        <v xml:space="preserve"> </v>
      </c>
      <c r="P125" s="5">
        <v>130</v>
      </c>
      <c r="Q125" s="175" t="str">
        <f>IFERROR(Summary!$AC$5*D125/P125," ")</f>
        <v xml:space="preserve"> </v>
      </c>
      <c r="R125" s="23">
        <v>58000</v>
      </c>
      <c r="S125" s="175" t="str">
        <f>IFERROR(Summary!$AE$5*E125/R125," ")</f>
        <v xml:space="preserve"> </v>
      </c>
    </row>
    <row r="126" spans="1:19" ht="29.25" customHeight="1" x14ac:dyDescent="0.25">
      <c r="A126" s="2" t="s">
        <v>247</v>
      </c>
      <c r="B126" s="2" t="s">
        <v>248</v>
      </c>
      <c r="C126" s="18"/>
      <c r="D126" s="56" t="str">
        <f>IFERROR(VLOOKUP($A126,'Emissions - TEU-1C'!$A$6:$H$58,5,0), " ")</f>
        <v xml:space="preserve"> </v>
      </c>
      <c r="E126" s="56" t="str">
        <f>IFERROR(VLOOKUP($A126,'Emissions - TEU-1C'!$A$6:$H$58,8,0), " ")</f>
        <v xml:space="preserve"> </v>
      </c>
      <c r="F126" s="18"/>
      <c r="G126" s="175" t="str">
        <f>IFERROR(Summary!$Y$5*D126/F126," ")</f>
        <v xml:space="preserve"> </v>
      </c>
      <c r="H126" s="4">
        <v>6.9000000000000006E-2</v>
      </c>
      <c r="I126" s="175" t="str">
        <f>IFERROR(Summary!$Y$5*D126/H126," ")</f>
        <v xml:space="preserve"> </v>
      </c>
      <c r="J126" s="18"/>
      <c r="K126" s="175" t="str">
        <f>IFERROR(Summary!$AA$5*D126/J126," ")</f>
        <v xml:space="preserve"> </v>
      </c>
      <c r="L126" s="9">
        <v>0.3</v>
      </c>
      <c r="M126" s="175" t="str">
        <f>IFERROR(Summary!$AA$5*D126/L126," ")</f>
        <v xml:space="preserve"> </v>
      </c>
      <c r="N126" s="18"/>
      <c r="O126" s="175" t="str">
        <f>IFERROR(Summary!$AC$5*D126/N126," ")</f>
        <v xml:space="preserve"> </v>
      </c>
      <c r="P126" s="9">
        <v>0.3</v>
      </c>
      <c r="Q126" s="175" t="str">
        <f>IFERROR(Summary!$AC$5*D126/P126," ")</f>
        <v xml:space="preserve"> </v>
      </c>
      <c r="R126" s="25">
        <v>0.21</v>
      </c>
      <c r="S126" s="175" t="str">
        <f>IFERROR(Summary!$AE$5*E126/R126," ")</f>
        <v xml:space="preserve"> </v>
      </c>
    </row>
    <row r="127" spans="1:19" ht="16.8" customHeight="1" x14ac:dyDescent="0.25">
      <c r="A127" s="2" t="s">
        <v>249</v>
      </c>
      <c r="B127" s="2" t="s">
        <v>250</v>
      </c>
      <c r="C127" s="18"/>
      <c r="D127" s="56" t="str">
        <f>IFERROR(VLOOKUP($A127,'Emissions - TEU-1C'!$A$6:$H$58,5,0), " ")</f>
        <v xml:space="preserve"> </v>
      </c>
      <c r="E127" s="56" t="str">
        <f>IFERROR(VLOOKUP($A127,'Emissions - TEU-1C'!$A$6:$H$58,8,0), " ")</f>
        <v xml:space="preserve"> </v>
      </c>
      <c r="F127" s="18"/>
      <c r="G127" s="175" t="str">
        <f>IFERROR(Summary!$Y$5*D127/F127," ")</f>
        <v xml:space="preserve"> </v>
      </c>
      <c r="H127" s="5">
        <v>700</v>
      </c>
      <c r="I127" s="175" t="str">
        <f>IFERROR(Summary!$Y$5*D127/H127," ")</f>
        <v xml:space="preserve"> </v>
      </c>
      <c r="J127" s="18"/>
      <c r="K127" s="175" t="str">
        <f>IFERROR(Summary!$AA$5*D127/J127," ")</f>
        <v xml:space="preserve"> </v>
      </c>
      <c r="L127" s="8">
        <v>3100</v>
      </c>
      <c r="M127" s="175" t="str">
        <f>IFERROR(Summary!$AA$5*D127/L127," ")</f>
        <v xml:space="preserve"> </v>
      </c>
      <c r="N127" s="18"/>
      <c r="O127" s="175" t="str">
        <f>IFERROR(Summary!$AC$5*D127/N127," ")</f>
        <v xml:space="preserve"> </v>
      </c>
      <c r="P127" s="8">
        <v>3100</v>
      </c>
      <c r="Q127" s="175" t="str">
        <f>IFERROR(Summary!$AC$5*D127/P127," ")</f>
        <v xml:space="preserve"> </v>
      </c>
      <c r="R127" s="22"/>
      <c r="S127" s="175" t="str">
        <f>IFERROR(Summary!$AE$5*E127/R127," ")</f>
        <v xml:space="preserve"> </v>
      </c>
    </row>
    <row r="128" spans="1:19" ht="16.95" customHeight="1" x14ac:dyDescent="0.25">
      <c r="A128" s="2" t="s">
        <v>251</v>
      </c>
      <c r="B128" s="2" t="s">
        <v>252</v>
      </c>
      <c r="C128" s="18"/>
      <c r="D128" s="56" t="str">
        <f>IFERROR(VLOOKUP($A128,'Emissions - TEU-1C'!$A$6:$H$58,5,0), " ")</f>
        <v xml:space="preserve"> </v>
      </c>
      <c r="E128" s="56" t="str">
        <f>IFERROR(VLOOKUP($A128,'Emissions - TEU-1C'!$A$6:$H$58,8,0), " ")</f>
        <v xml:space="preserve"> </v>
      </c>
      <c r="F128" s="11">
        <v>2.0000000000000001E-4</v>
      </c>
      <c r="G128" s="175" t="str">
        <f>IFERROR(Summary!$Y$5*D128/F128," ")</f>
        <v xml:space="preserve"> </v>
      </c>
      <c r="H128" s="4">
        <v>0.03</v>
      </c>
      <c r="I128" s="175" t="str">
        <f>IFERROR(Summary!$Y$5*D128/H128," ")</f>
        <v xml:space="preserve"> </v>
      </c>
      <c r="J128" s="3">
        <v>5.3E-3</v>
      </c>
      <c r="K128" s="175" t="str">
        <f>IFERROR(Summary!$AA$5*D128/J128," ")</f>
        <v xml:space="preserve"> </v>
      </c>
      <c r="L128" s="9">
        <v>0.13</v>
      </c>
      <c r="M128" s="175" t="str">
        <f>IFERROR(Summary!$AA$5*D128/L128," ")</f>
        <v xml:space="preserve"> </v>
      </c>
      <c r="N128" s="3">
        <v>2.3999999999999998E-3</v>
      </c>
      <c r="O128" s="175" t="str">
        <f>IFERROR(Summary!$AC$5*D128/N128," ")</f>
        <v xml:space="preserve"> </v>
      </c>
      <c r="P128" s="9">
        <v>0.13</v>
      </c>
      <c r="Q128" s="175" t="str">
        <f>IFERROR(Summary!$AC$5*D128/P128," ")</f>
        <v xml:space="preserve"> </v>
      </c>
      <c r="R128" s="24">
        <v>5.2</v>
      </c>
      <c r="S128" s="175" t="str">
        <f>IFERROR(Summary!$AE$5*E128/R128," ")</f>
        <v xml:space="preserve"> </v>
      </c>
    </row>
    <row r="129" spans="1:19" ht="16.8" customHeight="1" x14ac:dyDescent="0.25">
      <c r="A129" s="2" t="s">
        <v>253</v>
      </c>
      <c r="B129" s="2" t="s">
        <v>254</v>
      </c>
      <c r="C129" s="18"/>
      <c r="D129" s="56" t="str">
        <f>IFERROR(VLOOKUP($A129,'Emissions - TEU-1C'!$A$6:$H$58,5,0), " ")</f>
        <v xml:space="preserve"> </v>
      </c>
      <c r="E129" s="56" t="str">
        <f>IFERROR(VLOOKUP($A129,'Emissions - TEU-1C'!$A$6:$H$58,8,0), " ")</f>
        <v xml:space="preserve"> </v>
      </c>
      <c r="F129" s="18"/>
      <c r="G129" s="175" t="str">
        <f>IFERROR(Summary!$Y$5*D129/F129," ")</f>
        <v xml:space="preserve"> </v>
      </c>
      <c r="H129" s="5">
        <v>20</v>
      </c>
      <c r="I129" s="175" t="str">
        <f>IFERROR(Summary!$Y$5*D129/H129," ")</f>
        <v xml:space="preserve"> </v>
      </c>
      <c r="J129" s="18"/>
      <c r="K129" s="175" t="str">
        <f>IFERROR(Summary!$AA$5*D129/J129," ")</f>
        <v xml:space="preserve"> </v>
      </c>
      <c r="L129" s="5">
        <v>88</v>
      </c>
      <c r="M129" s="175" t="str">
        <f>IFERROR(Summary!$AA$5*D129/L129," ")</f>
        <v xml:space="preserve"> </v>
      </c>
      <c r="N129" s="18"/>
      <c r="O129" s="175" t="str">
        <f>IFERROR(Summary!$AC$5*D129/N129," ")</f>
        <v xml:space="preserve"> </v>
      </c>
      <c r="P129" s="5">
        <v>88</v>
      </c>
      <c r="Q129" s="175" t="str">
        <f>IFERROR(Summary!$AC$5*D129/P129," ")</f>
        <v xml:space="preserve"> </v>
      </c>
      <c r="R129" s="23">
        <v>2100</v>
      </c>
      <c r="S129" s="175" t="str">
        <f>IFERROR(Summary!$AE$5*E129/R129," ")</f>
        <v xml:space="preserve"> </v>
      </c>
    </row>
    <row r="130" spans="1:19" ht="16.8" customHeight="1" x14ac:dyDescent="0.25">
      <c r="A130" s="2" t="s">
        <v>255</v>
      </c>
      <c r="B130" s="2" t="s">
        <v>256</v>
      </c>
      <c r="C130" s="6" t="s">
        <v>65</v>
      </c>
      <c r="D130" s="56" t="str">
        <f>IFERROR(VLOOKUP($A130,'Emissions - TEU-1C'!$A$6:$H$58,5,0), " ")</f>
        <v xml:space="preserve"> </v>
      </c>
      <c r="E130" s="56" t="str">
        <f>IFERROR(VLOOKUP($A130,'Emissions - TEU-1C'!$A$6:$H$58,8,0), " ")</f>
        <v xml:space="preserve"> </v>
      </c>
      <c r="F130" s="18"/>
      <c r="G130" s="175" t="str">
        <f>IFERROR(Summary!$Y$5*D130/F130," ")</f>
        <v xml:space="preserve"> </v>
      </c>
      <c r="H130" s="7">
        <v>2.1</v>
      </c>
      <c r="I130" s="175" t="str">
        <f>IFERROR(Summary!$Y$5*D130/H130," ")</f>
        <v xml:space="preserve"> </v>
      </c>
      <c r="J130" s="18"/>
      <c r="K130" s="175" t="str">
        <f>IFERROR(Summary!$AA$5*D130/J130," ")</f>
        <v xml:space="preserve"> </v>
      </c>
      <c r="L130" s="5">
        <v>19</v>
      </c>
      <c r="M130" s="175" t="str">
        <f>IFERROR(Summary!$AA$5*D130/L130," ")</f>
        <v xml:space="preserve"> </v>
      </c>
      <c r="N130" s="18"/>
      <c r="O130" s="175" t="str">
        <f>IFERROR(Summary!$AC$5*D130/N130," ")</f>
        <v xml:space="preserve"> </v>
      </c>
      <c r="P130" s="5">
        <v>19</v>
      </c>
      <c r="Q130" s="175" t="str">
        <f>IFERROR(Summary!$AC$5*D130/P130," ")</f>
        <v xml:space="preserve"> </v>
      </c>
      <c r="R130" s="21">
        <v>16</v>
      </c>
      <c r="S130" s="175" t="str">
        <f>IFERROR(Summary!$AE$5*E130/R130," ")</f>
        <v xml:space="preserve"> </v>
      </c>
    </row>
    <row r="131" spans="1:19" ht="16.95" customHeight="1" x14ac:dyDescent="0.25">
      <c r="A131" s="17">
        <v>2148878</v>
      </c>
      <c r="B131" s="2" t="s">
        <v>257</v>
      </c>
      <c r="C131" s="18"/>
      <c r="D131" s="56" t="str">
        <f>IFERROR(VLOOKUP($A131,'Emissions - TEU-1C'!$A$6:$H$58,5,0), " ")</f>
        <v xml:space="preserve"> </v>
      </c>
      <c r="E131" s="56" t="str">
        <f>IFERROR(VLOOKUP($A131,'Emissions - TEU-1C'!$A$6:$H$58,8,0), " ")</f>
        <v xml:space="preserve"> </v>
      </c>
      <c r="F131" s="18"/>
      <c r="G131" s="175" t="str">
        <f>IFERROR(Summary!$Y$5*D131/F131," ")</f>
        <v xml:space="preserve"> </v>
      </c>
      <c r="H131" s="7">
        <v>2</v>
      </c>
      <c r="I131" s="175" t="str">
        <f>IFERROR(Summary!$Y$5*D131/H131," ")</f>
        <v xml:space="preserve"> </v>
      </c>
      <c r="J131" s="18"/>
      <c r="K131" s="175" t="str">
        <f>IFERROR(Summary!$AA$5*D131/J131," ")</f>
        <v xml:space="preserve"> </v>
      </c>
      <c r="L131" s="7">
        <v>8.8000000000000007</v>
      </c>
      <c r="M131" s="175" t="str">
        <f>IFERROR(Summary!$AA$5*D131/L131," ")</f>
        <v xml:space="preserve"> </v>
      </c>
      <c r="N131" s="18"/>
      <c r="O131" s="175" t="str">
        <f>IFERROR(Summary!$AC$5*D131/N131," ")</f>
        <v xml:space="preserve"> </v>
      </c>
      <c r="P131" s="7">
        <v>8.8000000000000007</v>
      </c>
      <c r="Q131" s="175" t="str">
        <f>IFERROR(Summary!$AC$5*D131/P131," ")</f>
        <v xml:space="preserve"> </v>
      </c>
      <c r="R131" s="21">
        <v>98</v>
      </c>
      <c r="S131" s="175" t="str">
        <f>IFERROR(Summary!$AE$5*E131/R131," ")</f>
        <v xml:space="preserve"> </v>
      </c>
    </row>
    <row r="132" spans="1:19" ht="16.8" customHeight="1" x14ac:dyDescent="0.25">
      <c r="A132" s="2" t="s">
        <v>258</v>
      </c>
      <c r="B132" s="2" t="s">
        <v>259</v>
      </c>
      <c r="C132" s="18"/>
      <c r="D132" s="56" t="str">
        <f>IFERROR(VLOOKUP($A132,'Emissions - TEU-1C'!$A$6:$H$58,5,0), " ")</f>
        <v xml:space="preserve"> </v>
      </c>
      <c r="E132" s="56" t="str">
        <f>IFERROR(VLOOKUP($A132,'Emissions - TEU-1C'!$A$6:$H$58,8,0), " ")</f>
        <v xml:space="preserve"> </v>
      </c>
      <c r="F132" s="18"/>
      <c r="G132" s="175" t="str">
        <f>IFERROR(Summary!$Y$5*D132/F132," ")</f>
        <v xml:space="preserve"> </v>
      </c>
      <c r="H132" s="8">
        <v>2000</v>
      </c>
      <c r="I132" s="175" t="str">
        <f>IFERROR(Summary!$Y$5*D132/H132," ")</f>
        <v xml:space="preserve"> </v>
      </c>
      <c r="J132" s="18"/>
      <c r="K132" s="175" t="str">
        <f>IFERROR(Summary!$AA$5*D132/J132," ")</f>
        <v xml:space="preserve"> </v>
      </c>
      <c r="L132" s="8">
        <v>8800</v>
      </c>
      <c r="M132" s="175" t="str">
        <f>IFERROR(Summary!$AA$5*D132/L132," ")</f>
        <v xml:space="preserve"> </v>
      </c>
      <c r="N132" s="18"/>
      <c r="O132" s="175" t="str">
        <f>IFERROR(Summary!$AC$5*D132/N132," ")</f>
        <v xml:space="preserve"> </v>
      </c>
      <c r="P132" s="8">
        <v>8800</v>
      </c>
      <c r="Q132" s="175" t="str">
        <f>IFERROR(Summary!$AC$5*D132/P132," ")</f>
        <v xml:space="preserve"> </v>
      </c>
      <c r="R132" s="22"/>
      <c r="S132" s="175" t="str">
        <f>IFERROR(Summary!$AE$5*E132/R132," ")</f>
        <v xml:space="preserve"> </v>
      </c>
    </row>
    <row r="133" spans="1:19" ht="16.95" customHeight="1" x14ac:dyDescent="0.25">
      <c r="A133" s="2" t="s">
        <v>260</v>
      </c>
      <c r="B133" s="2" t="s">
        <v>261</v>
      </c>
      <c r="C133" s="18"/>
      <c r="D133" s="56" t="str">
        <f>IFERROR(VLOOKUP($A133,'Emissions - TEU-1C'!$A$6:$H$58,5,0), " ")</f>
        <v xml:space="preserve"> </v>
      </c>
      <c r="E133" s="56" t="str">
        <f>IFERROR(VLOOKUP($A133,'Emissions - TEU-1C'!$A$6:$H$58,8,0), " ")</f>
        <v xml:space="preserve"> </v>
      </c>
      <c r="F133" s="18"/>
      <c r="G133" s="175" t="str">
        <f>IFERROR(Summary!$Y$5*D133/F133," ")</f>
        <v xml:space="preserve"> </v>
      </c>
      <c r="H133" s="5">
        <v>200</v>
      </c>
      <c r="I133" s="175" t="str">
        <f>IFERROR(Summary!$Y$5*D133/H133," ")</f>
        <v xml:space="preserve"> </v>
      </c>
      <c r="J133" s="18"/>
      <c r="K133" s="175" t="str">
        <f>IFERROR(Summary!$AA$5*D133/J133," ")</f>
        <v xml:space="preserve"> </v>
      </c>
      <c r="L133" s="5">
        <v>880</v>
      </c>
      <c r="M133" s="175" t="str">
        <f>IFERROR(Summary!$AA$5*D133/L133," ")</f>
        <v xml:space="preserve"> </v>
      </c>
      <c r="N133" s="18"/>
      <c r="O133" s="175" t="str">
        <f>IFERROR(Summary!$AC$5*D133/N133," ")</f>
        <v xml:space="preserve"> </v>
      </c>
      <c r="P133" s="5">
        <v>880</v>
      </c>
      <c r="Q133" s="175" t="str">
        <f>IFERROR(Summary!$AC$5*D133/P133," ")</f>
        <v xml:space="preserve"> </v>
      </c>
      <c r="R133" s="23">
        <v>3200</v>
      </c>
      <c r="S133" s="175" t="str">
        <f>IFERROR(Summary!$AE$5*E133/R133," ")</f>
        <v xml:space="preserve"> </v>
      </c>
    </row>
    <row r="134" spans="1:19" ht="29.25" customHeight="1" x14ac:dyDescent="0.25">
      <c r="A134" s="2" t="s">
        <v>262</v>
      </c>
      <c r="B134" s="2" t="s">
        <v>263</v>
      </c>
      <c r="C134" s="18"/>
      <c r="D134" s="56" t="str">
        <f>IFERROR(VLOOKUP($A134,'Emissions - TEU-1C'!$A$6:$H$58,5,0), " ")</f>
        <v xml:space="preserve"> </v>
      </c>
      <c r="E134" s="56" t="str">
        <f>IFERROR(VLOOKUP($A134,'Emissions - TEU-1C'!$A$6:$H$58,8,0), " ")</f>
        <v xml:space="preserve"> </v>
      </c>
      <c r="F134" s="18"/>
      <c r="G134" s="175" t="str">
        <f>IFERROR(Summary!$Y$5*D134/F134," ")</f>
        <v xml:space="preserve"> </v>
      </c>
      <c r="H134" s="5">
        <v>400</v>
      </c>
      <c r="I134" s="175" t="str">
        <f>IFERROR(Summary!$Y$5*D134/H134," ")</f>
        <v xml:space="preserve"> </v>
      </c>
      <c r="J134" s="18"/>
      <c r="K134" s="175" t="str">
        <f>IFERROR(Summary!$AA$5*D134/J134," ")</f>
        <v xml:space="preserve"> </v>
      </c>
      <c r="L134" s="8">
        <v>1800</v>
      </c>
      <c r="M134" s="175" t="str">
        <f>IFERROR(Summary!$AA$5*D134/L134," ")</f>
        <v xml:space="preserve"> </v>
      </c>
      <c r="N134" s="18"/>
      <c r="O134" s="175" t="str">
        <f>IFERROR(Summary!$AC$5*D134/N134," ")</f>
        <v xml:space="preserve"> </v>
      </c>
      <c r="P134" s="8">
        <v>1800</v>
      </c>
      <c r="Q134" s="175" t="str">
        <f>IFERROR(Summary!$AC$5*D134/P134," ")</f>
        <v xml:space="preserve"> </v>
      </c>
      <c r="R134" s="22"/>
      <c r="S134" s="175" t="str">
        <f>IFERROR(Summary!$AE$5*E134/R134," ")</f>
        <v xml:space="preserve"> </v>
      </c>
    </row>
    <row r="135" spans="1:19" ht="16.95" customHeight="1" x14ac:dyDescent="0.25">
      <c r="A135" s="2" t="s">
        <v>264</v>
      </c>
      <c r="B135" s="2" t="s">
        <v>265</v>
      </c>
      <c r="C135" s="6" t="s">
        <v>80</v>
      </c>
      <c r="D135" s="56">
        <f>IFERROR(VLOOKUP($A135,'Emissions - TEU-1C'!$A$6:$H$58,5,0), " ")</f>
        <v>0</v>
      </c>
      <c r="E135" s="56">
        <f>IFERROR(VLOOKUP($A135,'Emissions - TEU-1C'!$A$6:$H$58,8,0), " ")</f>
        <v>0</v>
      </c>
      <c r="F135" s="18"/>
      <c r="G135" s="175" t="str">
        <f>IFERROR(Summary!$Y$5*D135/F135," ")</f>
        <v xml:space="preserve"> </v>
      </c>
      <c r="H135" s="9">
        <v>0.15</v>
      </c>
      <c r="I135" s="175">
        <f>IFERROR(Summary!$Y$5*D135/H135," ")</f>
        <v>0</v>
      </c>
      <c r="J135" s="18"/>
      <c r="K135" s="175" t="str">
        <f>IFERROR(Summary!$AA$5*D135/J135," ")</f>
        <v xml:space="preserve"> </v>
      </c>
      <c r="L135" s="9">
        <v>0.66</v>
      </c>
      <c r="M135" s="175">
        <f>IFERROR(Summary!$AA$5*D135/L135," ")</f>
        <v>0</v>
      </c>
      <c r="N135" s="18"/>
      <c r="O135" s="175" t="str">
        <f>IFERROR(Summary!$AC$5*D135/N135," ")</f>
        <v xml:space="preserve"> </v>
      </c>
      <c r="P135" s="9">
        <v>0.66</v>
      </c>
      <c r="Q135" s="175">
        <f>IFERROR(Summary!$AC$5*D135/P135," ")</f>
        <v>0</v>
      </c>
      <c r="R135" s="25">
        <v>0.15</v>
      </c>
      <c r="S135" s="175">
        <f>IFERROR(Summary!$AE$5*E135/R135," ")</f>
        <v>0</v>
      </c>
    </row>
    <row r="136" spans="1:19" ht="16.8" customHeight="1" x14ac:dyDescent="0.25">
      <c r="A136" s="2" t="s">
        <v>266</v>
      </c>
      <c r="B136" s="2" t="s">
        <v>267</v>
      </c>
      <c r="C136" s="18"/>
      <c r="D136" s="56" t="str">
        <f>IFERROR(VLOOKUP($A136,'Emissions - TEU-1C'!$A$6:$H$58,5,0), " ")</f>
        <v xml:space="preserve"> </v>
      </c>
      <c r="E136" s="56" t="str">
        <f>IFERROR(VLOOKUP($A136,'Emissions - TEU-1C'!$A$6:$H$58,8,0), " ")</f>
        <v xml:space="preserve"> </v>
      </c>
      <c r="F136" s="18"/>
      <c r="G136" s="175" t="str">
        <f>IFERROR(Summary!$Y$5*D136/F136," ")</f>
        <v xml:space="preserve"> </v>
      </c>
      <c r="H136" s="9">
        <v>0.7</v>
      </c>
      <c r="I136" s="175" t="str">
        <f>IFERROR(Summary!$Y$5*D136/H136," ")</f>
        <v xml:space="preserve"> </v>
      </c>
      <c r="J136" s="18"/>
      <c r="K136" s="175" t="str">
        <f>IFERROR(Summary!$AA$5*D136/J136," ")</f>
        <v xml:space="preserve"> </v>
      </c>
      <c r="L136" s="7">
        <v>3.1</v>
      </c>
      <c r="M136" s="175" t="str">
        <f>IFERROR(Summary!$AA$5*D136/L136," ")</f>
        <v xml:space="preserve"> </v>
      </c>
      <c r="N136" s="18"/>
      <c r="O136" s="175" t="str">
        <f>IFERROR(Summary!$AC$5*D136/N136," ")</f>
        <v xml:space="preserve"> </v>
      </c>
      <c r="P136" s="7">
        <v>3.1</v>
      </c>
      <c r="Q136" s="175" t="str">
        <f>IFERROR(Summary!$AC$5*D136/P136," ")</f>
        <v xml:space="preserve"> </v>
      </c>
      <c r="R136" s="22"/>
      <c r="S136" s="175" t="str">
        <f>IFERROR(Summary!$AE$5*E136/R136," ")</f>
        <v xml:space="preserve"> </v>
      </c>
    </row>
    <row r="137" spans="1:19" ht="29.25" customHeight="1" x14ac:dyDescent="0.25">
      <c r="A137" s="2" t="s">
        <v>268</v>
      </c>
      <c r="B137" s="2" t="s">
        <v>269</v>
      </c>
      <c r="C137" s="6" t="s">
        <v>33</v>
      </c>
      <c r="D137" s="56">
        <f>IFERROR(VLOOKUP($A137,'Emissions - TEU-1C'!$A$6:$H$58,5,0), " ")</f>
        <v>0</v>
      </c>
      <c r="E137" s="56">
        <f>IFERROR(VLOOKUP($A137,'Emissions - TEU-1C'!$A$6:$H$58,8,0), " ")</f>
        <v>0</v>
      </c>
      <c r="F137" s="18"/>
      <c r="G137" s="175" t="str">
        <f>IFERROR(Summary!$Y$5*D137/F137," ")</f>
        <v xml:space="preserve"> </v>
      </c>
      <c r="H137" s="4">
        <v>0.09</v>
      </c>
      <c r="I137" s="175">
        <f>IFERROR(Summary!$Y$5*D137/H137," ")</f>
        <v>0</v>
      </c>
      <c r="J137" s="18"/>
      <c r="K137" s="175" t="str">
        <f>IFERROR(Summary!$AA$5*D137/J137," ")</f>
        <v xml:space="preserve"> </v>
      </c>
      <c r="L137" s="9">
        <v>0.4</v>
      </c>
      <c r="M137" s="175">
        <f>IFERROR(Summary!$AA$5*D137/L137," ")</f>
        <v>0</v>
      </c>
      <c r="N137" s="18"/>
      <c r="O137" s="175" t="str">
        <f>IFERROR(Summary!$AC$5*D137/N137," ")</f>
        <v xml:space="preserve"> </v>
      </c>
      <c r="P137" s="9">
        <v>0.4</v>
      </c>
      <c r="Q137" s="175">
        <f>IFERROR(Summary!$AC$5*D137/P137," ")</f>
        <v>0</v>
      </c>
      <c r="R137" s="25">
        <v>0.3</v>
      </c>
      <c r="S137" s="175">
        <f>IFERROR(Summary!$AE$5*E137/R137," ")</f>
        <v>0</v>
      </c>
    </row>
    <row r="138" spans="1:19" ht="16.8" customHeight="1" x14ac:dyDescent="0.25">
      <c r="A138" s="2" t="s">
        <v>270</v>
      </c>
      <c r="B138" s="2" t="s">
        <v>271</v>
      </c>
      <c r="C138" s="6" t="s">
        <v>80</v>
      </c>
      <c r="D138" s="56" t="str">
        <f>IFERROR(VLOOKUP($A138,'Emissions - TEU-1C'!$A$6:$H$58,5,0), " ")</f>
        <v xml:space="preserve"> </v>
      </c>
      <c r="E138" s="56" t="str">
        <f>IFERROR(VLOOKUP($A138,'Emissions - TEU-1C'!$A$6:$H$58,8,0), " ")</f>
        <v xml:space="preserve"> </v>
      </c>
      <c r="F138" s="18"/>
      <c r="G138" s="175" t="str">
        <f>IFERROR(Summary!$Y$5*D138/F138," ")</f>
        <v xml:space="preserve"> </v>
      </c>
      <c r="H138" s="4">
        <v>7.6999999999999999E-2</v>
      </c>
      <c r="I138" s="175" t="str">
        <f>IFERROR(Summary!$Y$5*D138/H138," ")</f>
        <v xml:space="preserve"> </v>
      </c>
      <c r="J138" s="18"/>
      <c r="K138" s="175" t="str">
        <f>IFERROR(Summary!$AA$5*D138/J138," ")</f>
        <v xml:space="preserve"> </v>
      </c>
      <c r="L138" s="9">
        <v>0.63</v>
      </c>
      <c r="M138" s="175" t="str">
        <f>IFERROR(Summary!$AA$5*D138/L138," ")</f>
        <v xml:space="preserve"> </v>
      </c>
      <c r="N138" s="18"/>
      <c r="O138" s="175" t="str">
        <f>IFERROR(Summary!$AC$5*D138/N138," ")</f>
        <v xml:space="preserve"> </v>
      </c>
      <c r="P138" s="9">
        <v>0.63</v>
      </c>
      <c r="Q138" s="175" t="str">
        <f>IFERROR(Summary!$AC$5*D138/P138," ")</f>
        <v xml:space="preserve"> </v>
      </c>
      <c r="R138" s="25">
        <v>0.6</v>
      </c>
      <c r="S138" s="175" t="str">
        <f>IFERROR(Summary!$AE$5*E138/R138," ")</f>
        <v xml:space="preserve"> </v>
      </c>
    </row>
    <row r="139" spans="1:19" ht="16.95" customHeight="1" x14ac:dyDescent="0.25">
      <c r="A139" s="2" t="s">
        <v>272</v>
      </c>
      <c r="B139" s="2" t="s">
        <v>273</v>
      </c>
      <c r="C139" s="18"/>
      <c r="D139" s="56" t="str">
        <f>IFERROR(VLOOKUP($A139,'Emissions - TEU-1C'!$A$6:$H$58,5,0), " ")</f>
        <v xml:space="preserve"> </v>
      </c>
      <c r="E139" s="56" t="str">
        <f>IFERROR(VLOOKUP($A139,'Emissions - TEU-1C'!$A$6:$H$58,8,0), " ")</f>
        <v xml:space="preserve"> </v>
      </c>
      <c r="F139" s="18"/>
      <c r="G139" s="175" t="str">
        <f>IFERROR(Summary!$Y$5*D139/F139," ")</f>
        <v xml:space="preserve"> </v>
      </c>
      <c r="H139" s="8">
        <v>4000</v>
      </c>
      <c r="I139" s="175" t="str">
        <f>IFERROR(Summary!$Y$5*D139/H139," ")</f>
        <v xml:space="preserve"> </v>
      </c>
      <c r="J139" s="18"/>
      <c r="K139" s="175" t="str">
        <f>IFERROR(Summary!$AA$5*D139/J139," ")</f>
        <v xml:space="preserve"> </v>
      </c>
      <c r="L139" s="8">
        <v>18000</v>
      </c>
      <c r="M139" s="175" t="str">
        <f>IFERROR(Summary!$AA$5*D139/L139," ")</f>
        <v xml:space="preserve"> </v>
      </c>
      <c r="N139" s="18"/>
      <c r="O139" s="175" t="str">
        <f>IFERROR(Summary!$AC$5*D139/N139," ")</f>
        <v xml:space="preserve"> </v>
      </c>
      <c r="P139" s="8">
        <v>18000</v>
      </c>
      <c r="Q139" s="175" t="str">
        <f>IFERROR(Summary!$AC$5*D139/P139," ")</f>
        <v xml:space="preserve"> </v>
      </c>
      <c r="R139" s="23">
        <v>28000</v>
      </c>
      <c r="S139" s="175" t="str">
        <f>IFERROR(Summary!$AE$5*E139/R139," ")</f>
        <v xml:space="preserve"> </v>
      </c>
    </row>
    <row r="140" spans="1:19" ht="29.25" customHeight="1" x14ac:dyDescent="0.25">
      <c r="A140" s="2" t="s">
        <v>274</v>
      </c>
      <c r="B140" s="1" t="s">
        <v>275</v>
      </c>
      <c r="C140" s="18"/>
      <c r="D140" s="56" t="str">
        <f>IFERROR(VLOOKUP($A140,'Emissions - TEU-1C'!$A$6:$H$58,5,0), " ")</f>
        <v xml:space="preserve"> </v>
      </c>
      <c r="E140" s="56" t="str">
        <f>IFERROR(VLOOKUP($A140,'Emissions - TEU-1C'!$A$6:$H$58,8,0), " ")</f>
        <v xml:space="preserve"> </v>
      </c>
      <c r="F140" s="3">
        <v>2.3E-3</v>
      </c>
      <c r="G140" s="175" t="str">
        <f>IFERROR(Summary!$Y$5*D140/F140," ")</f>
        <v xml:space="preserve"> </v>
      </c>
      <c r="H140" s="18"/>
      <c r="I140" s="175" t="str">
        <f>IFERROR(Summary!$Y$5*D140/H140," ")</f>
        <v xml:space="preserve"> </v>
      </c>
      <c r="J140" s="4">
        <v>0.06</v>
      </c>
      <c r="K140" s="175" t="str">
        <f>IFERROR(Summary!$AA$5*D140/J140," ")</f>
        <v xml:space="preserve"> </v>
      </c>
      <c r="L140" s="18"/>
      <c r="M140" s="175" t="str">
        <f>IFERROR(Summary!$AA$5*D140/L140," ")</f>
        <v xml:space="preserve"> </v>
      </c>
      <c r="N140" s="4">
        <v>2.8000000000000001E-2</v>
      </c>
      <c r="O140" s="175" t="str">
        <f>IFERROR(Summary!$AC$5*D140/N140," ")</f>
        <v xml:space="preserve"> </v>
      </c>
      <c r="P140" s="18"/>
      <c r="Q140" s="175" t="str">
        <f>IFERROR(Summary!$AC$5*D140/P140," ")</f>
        <v xml:space="preserve"> </v>
      </c>
      <c r="R140" s="22"/>
      <c r="S140" s="175" t="str">
        <f>IFERROR(Summary!$AE$5*E140/R140," ")</f>
        <v xml:space="preserve"> </v>
      </c>
    </row>
    <row r="141" spans="1:19" ht="29.25" customHeight="1" x14ac:dyDescent="0.25">
      <c r="A141" s="2" t="s">
        <v>276</v>
      </c>
      <c r="B141" s="2" t="s">
        <v>277</v>
      </c>
      <c r="C141" s="18"/>
      <c r="D141" s="56" t="str">
        <f>IFERROR(VLOOKUP($A141,'Emissions - TEU-1C'!$A$6:$H$58,5,0), " ")</f>
        <v xml:space="preserve"> </v>
      </c>
      <c r="E141" s="56" t="str">
        <f>IFERROR(VLOOKUP($A141,'Emissions - TEU-1C'!$A$6:$H$58,8,0), " ")</f>
        <v xml:space="preserve"> </v>
      </c>
      <c r="F141" s="11">
        <v>2.9999999999999997E-4</v>
      </c>
      <c r="G141" s="175" t="str">
        <f>IFERROR(Summary!$Y$5*D141/F141," ")</f>
        <v xml:space="preserve"> </v>
      </c>
      <c r="H141" s="5">
        <v>20</v>
      </c>
      <c r="I141" s="175" t="str">
        <f>IFERROR(Summary!$Y$5*D141/H141," ")</f>
        <v xml:space="preserve"> </v>
      </c>
      <c r="J141" s="4">
        <v>2.3E-2</v>
      </c>
      <c r="K141" s="175" t="str">
        <f>IFERROR(Summary!$AA$5*D141/J141," ")</f>
        <v xml:space="preserve"> </v>
      </c>
      <c r="L141" s="5">
        <v>88</v>
      </c>
      <c r="M141" s="175" t="str">
        <f>IFERROR(Summary!$AA$5*D141/L141," ")</f>
        <v xml:space="preserve"> </v>
      </c>
      <c r="N141" s="4">
        <v>0.01</v>
      </c>
      <c r="O141" s="175" t="str">
        <f>IFERROR(Summary!$AC$5*D141/N141," ")</f>
        <v xml:space="preserve"> </v>
      </c>
      <c r="P141" s="5">
        <v>88</v>
      </c>
      <c r="Q141" s="175" t="str">
        <f>IFERROR(Summary!$AC$5*D141/P141," ")</f>
        <v xml:space="preserve"> </v>
      </c>
      <c r="R141" s="22"/>
      <c r="S141" s="175" t="str">
        <f>IFERROR(Summary!$AE$5*E141/R141," ")</f>
        <v xml:space="preserve"> </v>
      </c>
    </row>
    <row r="142" spans="1:19" ht="29.25" customHeight="1" x14ac:dyDescent="0.25">
      <c r="A142" s="2" t="s">
        <v>278</v>
      </c>
      <c r="B142" s="2" t="s">
        <v>279</v>
      </c>
      <c r="C142" s="18"/>
      <c r="D142" s="56" t="str">
        <f>IFERROR(VLOOKUP($A142,'Emissions - TEU-1C'!$A$6:$H$58,5,0), " ")</f>
        <v xml:space="preserve"> </v>
      </c>
      <c r="E142" s="56" t="str">
        <f>IFERROR(VLOOKUP($A142,'Emissions - TEU-1C'!$A$6:$H$58,8,0), " ")</f>
        <v xml:space="preserve"> </v>
      </c>
      <c r="F142" s="18"/>
      <c r="G142" s="175" t="str">
        <f>IFERROR(Summary!$Y$5*D142/F142," ")</f>
        <v xml:space="preserve"> </v>
      </c>
      <c r="H142" s="4">
        <v>0.08</v>
      </c>
      <c r="I142" s="175" t="str">
        <f>IFERROR(Summary!$Y$5*D142/H142," ")</f>
        <v xml:space="preserve"> </v>
      </c>
      <c r="J142" s="18"/>
      <c r="K142" s="175" t="str">
        <f>IFERROR(Summary!$AA$5*D142/J142," ")</f>
        <v xml:space="preserve"> </v>
      </c>
      <c r="L142" s="9">
        <v>0.35</v>
      </c>
      <c r="M142" s="175" t="str">
        <f>IFERROR(Summary!$AA$5*D142/L142," ")</f>
        <v xml:space="preserve"> </v>
      </c>
      <c r="N142" s="18"/>
      <c r="O142" s="175" t="str">
        <f>IFERROR(Summary!$AC$5*D142/N142," ")</f>
        <v xml:space="preserve"> </v>
      </c>
      <c r="P142" s="9">
        <v>0.35</v>
      </c>
      <c r="Q142" s="175" t="str">
        <f>IFERROR(Summary!$AC$5*D142/P142," ")</f>
        <v xml:space="preserve"> </v>
      </c>
      <c r="R142" s="21">
        <v>12</v>
      </c>
      <c r="S142" s="175" t="str">
        <f>IFERROR(Summary!$AE$5*E142/R142," ")</f>
        <v xml:space="preserve"> </v>
      </c>
    </row>
    <row r="143" spans="1:19" ht="29.25" customHeight="1" x14ac:dyDescent="0.25">
      <c r="A143" s="2" t="s">
        <v>280</v>
      </c>
      <c r="B143" s="2" t="s">
        <v>281</v>
      </c>
      <c r="C143" s="18"/>
      <c r="D143" s="56" t="str">
        <f>IFERROR(VLOOKUP($A143,'Emissions - TEU-1C'!$A$6:$H$58,5,0), " ")</f>
        <v xml:space="preserve"> </v>
      </c>
      <c r="E143" s="56" t="str">
        <f>IFERROR(VLOOKUP($A143,'Emissions - TEU-1C'!$A$6:$H$58,8,0), " ")</f>
        <v xml:space="preserve"> </v>
      </c>
      <c r="F143" s="18"/>
      <c r="G143" s="175" t="str">
        <f>IFERROR(Summary!$Y$5*D143/F143," ")</f>
        <v xml:space="preserve"> </v>
      </c>
      <c r="H143" s="8">
        <v>3000</v>
      </c>
      <c r="I143" s="175" t="str">
        <f>IFERROR(Summary!$Y$5*D143/H143," ")</f>
        <v xml:space="preserve"> </v>
      </c>
      <c r="J143" s="18"/>
      <c r="K143" s="175" t="str">
        <f>IFERROR(Summary!$AA$5*D143/J143," ")</f>
        <v xml:space="preserve"> </v>
      </c>
      <c r="L143" s="8">
        <v>13000</v>
      </c>
      <c r="M143" s="175" t="str">
        <f>IFERROR(Summary!$AA$5*D143/L143," ")</f>
        <v xml:space="preserve"> </v>
      </c>
      <c r="N143" s="18"/>
      <c r="O143" s="175" t="str">
        <f>IFERROR(Summary!$AC$5*D143/N143," ")</f>
        <v xml:space="preserve"> </v>
      </c>
      <c r="P143" s="8">
        <v>13000</v>
      </c>
      <c r="Q143" s="175" t="str">
        <f>IFERROR(Summary!$AC$5*D143/P143," ")</f>
        <v xml:space="preserve"> </v>
      </c>
      <c r="R143" s="22"/>
      <c r="S143" s="175" t="str">
        <f>IFERROR(Summary!$AE$5*E143/R143," ")</f>
        <v xml:space="preserve"> </v>
      </c>
    </row>
    <row r="144" spans="1:19" ht="16.95" customHeight="1" x14ac:dyDescent="0.25">
      <c r="A144" s="2" t="s">
        <v>282</v>
      </c>
      <c r="B144" s="2" t="s">
        <v>283</v>
      </c>
      <c r="C144" s="18"/>
      <c r="D144" s="56" t="str">
        <f>IFERROR(VLOOKUP($A144,'Emissions - TEU-1C'!$A$6:$H$58,5,0), " ")</f>
        <v xml:space="preserve"> </v>
      </c>
      <c r="E144" s="56" t="str">
        <f>IFERROR(VLOOKUP($A144,'Emissions - TEU-1C'!$A$6:$H$58,8,0), " ")</f>
        <v xml:space="preserve"> </v>
      </c>
      <c r="F144" s="18"/>
      <c r="G144" s="175" t="str">
        <f>IFERROR(Summary!$Y$5*D144/F144," ")</f>
        <v xml:space="preserve"> </v>
      </c>
      <c r="H144" s="7">
        <v>1</v>
      </c>
      <c r="I144" s="175" t="str">
        <f>IFERROR(Summary!$Y$5*D144/H144," ")</f>
        <v xml:space="preserve"> </v>
      </c>
      <c r="J144" s="18"/>
      <c r="K144" s="175" t="str">
        <f>IFERROR(Summary!$AA$5*D144/J144," ")</f>
        <v xml:space="preserve"> </v>
      </c>
      <c r="L144" s="7">
        <v>4.4000000000000004</v>
      </c>
      <c r="M144" s="175" t="str">
        <f>IFERROR(Summary!$AA$5*D144/L144," ")</f>
        <v xml:space="preserve"> </v>
      </c>
      <c r="N144" s="18"/>
      <c r="O144" s="175" t="str">
        <f>IFERROR(Summary!$AC$5*D144/N144," ")</f>
        <v xml:space="preserve"> </v>
      </c>
      <c r="P144" s="7">
        <v>4.4000000000000004</v>
      </c>
      <c r="Q144" s="175" t="str">
        <f>IFERROR(Summary!$AC$5*D144/P144," ")</f>
        <v xml:space="preserve"> </v>
      </c>
      <c r="R144" s="22"/>
      <c r="S144" s="175" t="str">
        <f>IFERROR(Summary!$AE$5*E144/R144," ")</f>
        <v xml:space="preserve"> </v>
      </c>
    </row>
    <row r="145" spans="1:19" ht="16.8" customHeight="1" x14ac:dyDescent="0.25">
      <c r="A145" s="2" t="s">
        <v>284</v>
      </c>
      <c r="B145" s="2" t="s">
        <v>285</v>
      </c>
      <c r="C145" s="18"/>
      <c r="D145" s="56" t="str">
        <f>IFERROR(VLOOKUP($A145,'Emissions - TEU-1C'!$A$6:$H$58,5,0), " ")</f>
        <v xml:space="preserve"> </v>
      </c>
      <c r="E145" s="56" t="str">
        <f>IFERROR(VLOOKUP($A145,'Emissions - TEU-1C'!$A$6:$H$58,8,0), " ")</f>
        <v xml:space="preserve"> </v>
      </c>
      <c r="F145" s="18"/>
      <c r="G145" s="175" t="str">
        <f>IFERROR(Summary!$Y$5*D145/F145," ")</f>
        <v xml:space="preserve"> </v>
      </c>
      <c r="H145" s="5">
        <v>700</v>
      </c>
      <c r="I145" s="175" t="str">
        <f>IFERROR(Summary!$Y$5*D145/H145," ")</f>
        <v xml:space="preserve"> </v>
      </c>
      <c r="J145" s="18"/>
      <c r="K145" s="175" t="str">
        <f>IFERROR(Summary!$AA$5*D145/J145," ")</f>
        <v xml:space="preserve"> </v>
      </c>
      <c r="L145" s="8">
        <v>3100</v>
      </c>
      <c r="M145" s="175" t="str">
        <f>IFERROR(Summary!$AA$5*D145/L145," ")</f>
        <v xml:space="preserve"> </v>
      </c>
      <c r="N145" s="18"/>
      <c r="O145" s="175" t="str">
        <f>IFERROR(Summary!$AC$5*D145/N145," ")</f>
        <v xml:space="preserve"> </v>
      </c>
      <c r="P145" s="8">
        <v>3100</v>
      </c>
      <c r="Q145" s="175" t="str">
        <f>IFERROR(Summary!$AC$5*D145/P145," ")</f>
        <v xml:space="preserve"> </v>
      </c>
      <c r="R145" s="22"/>
      <c r="S145" s="175" t="str">
        <f>IFERROR(Summary!$AE$5*E145/R145," ")</f>
        <v xml:space="preserve"> </v>
      </c>
    </row>
    <row r="146" spans="1:19" ht="16.8" customHeight="1" x14ac:dyDescent="0.25">
      <c r="A146" s="2" t="s">
        <v>286</v>
      </c>
      <c r="B146" s="1" t="s">
        <v>287</v>
      </c>
      <c r="C146" s="18"/>
      <c r="D146" s="56" t="str">
        <f>IFERROR(VLOOKUP($A146,'Emissions - TEU-1C'!$A$6:$H$58,5,0), " ")</f>
        <v xml:space="preserve"> </v>
      </c>
      <c r="E146" s="56" t="str">
        <f>IFERROR(VLOOKUP($A146,'Emissions - TEU-1C'!$A$6:$H$58,8,0), " ")</f>
        <v xml:space="preserve"> </v>
      </c>
      <c r="F146" s="7">
        <v>3.8</v>
      </c>
      <c r="G146" s="175" t="str">
        <f>IFERROR(Summary!$Y$5*D146/F146," ")</f>
        <v xml:space="preserve"> </v>
      </c>
      <c r="H146" s="8">
        <v>8000</v>
      </c>
      <c r="I146" s="175" t="str">
        <f>IFERROR(Summary!$Y$5*D146/H146," ")</f>
        <v xml:space="preserve"> </v>
      </c>
      <c r="J146" s="5">
        <v>100</v>
      </c>
      <c r="K146" s="175" t="str">
        <f>IFERROR(Summary!$AA$5*D146/J146," ")</f>
        <v xml:space="preserve"> </v>
      </c>
      <c r="L146" s="8">
        <v>35000</v>
      </c>
      <c r="M146" s="175" t="str">
        <f>IFERROR(Summary!$AA$5*D146/L146," ")</f>
        <v xml:space="preserve"> </v>
      </c>
      <c r="N146" s="5">
        <v>46</v>
      </c>
      <c r="O146" s="175" t="str">
        <f>IFERROR(Summary!$AC$5*D146/N146," ")</f>
        <v xml:space="preserve"> </v>
      </c>
      <c r="P146" s="8">
        <v>35000</v>
      </c>
      <c r="Q146" s="175" t="str">
        <f>IFERROR(Summary!$AC$5*D146/P146," ")</f>
        <v xml:space="preserve"> </v>
      </c>
      <c r="R146" s="23">
        <v>8000</v>
      </c>
      <c r="S146" s="175" t="str">
        <f>IFERROR(Summary!$AE$5*E146/R146," ")</f>
        <v xml:space="preserve"> </v>
      </c>
    </row>
    <row r="147" spans="1:19" ht="16.95" customHeight="1" x14ac:dyDescent="0.25">
      <c r="A147" s="2" t="s">
        <v>288</v>
      </c>
      <c r="B147" s="2" t="s">
        <v>289</v>
      </c>
      <c r="C147" s="18"/>
      <c r="D147" s="56" t="str">
        <f>IFERROR(VLOOKUP($A147,'Emissions - TEU-1C'!$A$6:$H$58,5,0), " ")</f>
        <v xml:space="preserve"> </v>
      </c>
      <c r="E147" s="56" t="str">
        <f>IFERROR(VLOOKUP($A147,'Emissions - TEU-1C'!$A$6:$H$58,8,0), " ")</f>
        <v xml:space="preserve"> </v>
      </c>
      <c r="F147" s="3">
        <v>4.0000000000000001E-3</v>
      </c>
      <c r="G147" s="175" t="str">
        <f>IFERROR(Summary!$Y$5*D147/F147," ")</f>
        <v xml:space="preserve"> </v>
      </c>
      <c r="H147" s="18"/>
      <c r="I147" s="175" t="str">
        <f>IFERROR(Summary!$Y$5*D147/H147," ")</f>
        <v xml:space="preserve"> </v>
      </c>
      <c r="J147" s="9">
        <v>0.1</v>
      </c>
      <c r="K147" s="175" t="str">
        <f>IFERROR(Summary!$AA$5*D147/J147," ")</f>
        <v xml:space="preserve"> </v>
      </c>
      <c r="L147" s="18"/>
      <c r="M147" s="175" t="str">
        <f>IFERROR(Summary!$AA$5*D147/L147," ")</f>
        <v xml:space="preserve"> </v>
      </c>
      <c r="N147" s="4">
        <v>4.8000000000000001E-2</v>
      </c>
      <c r="O147" s="175" t="str">
        <f>IFERROR(Summary!$AC$5*D147/N147," ")</f>
        <v xml:space="preserve"> </v>
      </c>
      <c r="P147" s="18"/>
      <c r="Q147" s="175" t="str">
        <f>IFERROR(Summary!$AC$5*D147/P147," ")</f>
        <v xml:space="preserve"> </v>
      </c>
      <c r="R147" s="22"/>
      <c r="S147" s="175" t="str">
        <f>IFERROR(Summary!$AE$5*E147/R147," ")</f>
        <v xml:space="preserve"> </v>
      </c>
    </row>
    <row r="148" spans="1:19" ht="16.8" customHeight="1" x14ac:dyDescent="0.25">
      <c r="A148" s="2" t="s">
        <v>290</v>
      </c>
      <c r="B148" s="2" t="s">
        <v>291</v>
      </c>
      <c r="C148" s="6" t="s">
        <v>65</v>
      </c>
      <c r="D148" s="56">
        <f>IFERROR(VLOOKUP($A148,'Emissions - TEU-1C'!$A$6:$H$58,5,0), " ")</f>
        <v>0</v>
      </c>
      <c r="E148" s="56">
        <f>IFERROR(VLOOKUP($A148,'Emissions - TEU-1C'!$A$6:$H$58,8,0), " ")</f>
        <v>0</v>
      </c>
      <c r="F148" s="4">
        <v>2.9000000000000001E-2</v>
      </c>
      <c r="G148" s="175">
        <f>IFERROR(Summary!$Y$5*D148/F148," ")</f>
        <v>0</v>
      </c>
      <c r="H148" s="7">
        <v>3.7</v>
      </c>
      <c r="I148" s="175">
        <f>IFERROR(Summary!$Y$5*D148/H148," ")</f>
        <v>0</v>
      </c>
      <c r="J148" s="9">
        <v>0.76</v>
      </c>
      <c r="K148" s="175">
        <f>IFERROR(Summary!$AA$5*D148/J148," ")</f>
        <v>0</v>
      </c>
      <c r="L148" s="5">
        <v>16</v>
      </c>
      <c r="M148" s="175">
        <f>IFERROR(Summary!$AA$5*D148/L148," ")</f>
        <v>0</v>
      </c>
      <c r="N148" s="9">
        <v>0.35</v>
      </c>
      <c r="O148" s="175">
        <f>IFERROR(Summary!$AC$5*D148/N148," ")</f>
        <v>0</v>
      </c>
      <c r="P148" s="5">
        <v>16</v>
      </c>
      <c r="Q148" s="175">
        <f>IFERROR(Summary!$AC$5*D148/P148," ")</f>
        <v>0</v>
      </c>
      <c r="R148" s="21">
        <v>200</v>
      </c>
      <c r="S148" s="175">
        <f>IFERROR(Summary!$AE$5*E148/R148," ")</f>
        <v>0</v>
      </c>
    </row>
    <row r="149" spans="1:19" ht="28.5" customHeight="1" x14ac:dyDescent="0.25">
      <c r="A149" s="1"/>
      <c r="B149" s="2" t="s">
        <v>292</v>
      </c>
      <c r="C149" s="6" t="s">
        <v>293</v>
      </c>
      <c r="D149" s="56" t="str">
        <f>IFERROR(VLOOKUP($A149,'Emissions - TEU-1C'!$A$6:$H$58,5,0), " ")</f>
        <v xml:space="preserve"> </v>
      </c>
      <c r="E149" s="56" t="str">
        <f>IFERROR(VLOOKUP($A149,'Emissions - TEU-1C'!$A$6:$H$58,8,0), " ")</f>
        <v xml:space="preserve"> </v>
      </c>
      <c r="F149" s="3">
        <v>3.8E-3</v>
      </c>
      <c r="G149" s="175" t="str">
        <f>IFERROR(Summary!$Y$5*D149/F149," ")</f>
        <v xml:space="preserve"> </v>
      </c>
      <c r="H149" s="4">
        <v>1.4E-2</v>
      </c>
      <c r="I149" s="175" t="str">
        <f>IFERROR(Summary!$Y$5*D149/H149," ")</f>
        <v xml:space="preserve"> </v>
      </c>
      <c r="J149" s="9">
        <v>0.1</v>
      </c>
      <c r="K149" s="175" t="str">
        <f>IFERROR(Summary!$AA$5*D149/J149," ")</f>
        <v xml:space="preserve"> </v>
      </c>
      <c r="L149" s="4">
        <v>6.2E-2</v>
      </c>
      <c r="M149" s="175" t="str">
        <f>IFERROR(Summary!$AA$5*D149/L149," ")</f>
        <v xml:space="preserve"> </v>
      </c>
      <c r="N149" s="4">
        <v>4.5999999999999999E-2</v>
      </c>
      <c r="O149" s="175" t="str">
        <f>IFERROR(Summary!$AC$5*D149/N149," ")</f>
        <v xml:space="preserve"> </v>
      </c>
      <c r="P149" s="4">
        <v>6.2E-2</v>
      </c>
      <c r="Q149" s="175" t="str">
        <f>IFERROR(Summary!$AC$5*D149/P149," ")</f>
        <v xml:space="preserve"> </v>
      </c>
      <c r="R149" s="25">
        <v>0.2</v>
      </c>
      <c r="S149" s="175" t="str">
        <f>IFERROR(Summary!$AE$5*E149/R149," ")</f>
        <v xml:space="preserve"> </v>
      </c>
    </row>
    <row r="150" spans="1:19" ht="16.8" customHeight="1" x14ac:dyDescent="0.25">
      <c r="A150" s="1"/>
      <c r="B150" s="2" t="s">
        <v>294</v>
      </c>
      <c r="C150" s="6" t="s">
        <v>293</v>
      </c>
      <c r="D150" s="56" t="str">
        <f>IFERROR(VLOOKUP($A150,'Emissions - TEU-1C'!$A$6:$H$58,5,0), " ")</f>
        <v xml:space="preserve"> </v>
      </c>
      <c r="E150" s="56" t="str">
        <f>IFERROR(VLOOKUP($A150,'Emissions - TEU-1C'!$A$6:$H$58,8,0), " ")</f>
        <v xml:space="preserve"> </v>
      </c>
      <c r="F150" s="18"/>
      <c r="G150" s="175" t="str">
        <f>IFERROR(Summary!$Y$5*D150/F150," ")</f>
        <v xml:space="preserve"> </v>
      </c>
      <c r="H150" s="4">
        <v>1.4E-2</v>
      </c>
      <c r="I150" s="175" t="str">
        <f>IFERROR(Summary!$Y$5*D150/H150," ")</f>
        <v xml:space="preserve"> </v>
      </c>
      <c r="J150" s="18"/>
      <c r="K150" s="175" t="str">
        <f>IFERROR(Summary!$AA$5*D150/J150," ")</f>
        <v xml:space="preserve"> </v>
      </c>
      <c r="L150" s="4">
        <v>6.2E-2</v>
      </c>
      <c r="M150" s="175" t="str">
        <f>IFERROR(Summary!$AA$5*D150/L150," ")</f>
        <v xml:space="preserve"> </v>
      </c>
      <c r="N150" s="18"/>
      <c r="O150" s="175" t="str">
        <f>IFERROR(Summary!$AC$5*D150/N150," ")</f>
        <v xml:space="preserve"> </v>
      </c>
      <c r="P150" s="4">
        <v>6.2E-2</v>
      </c>
      <c r="Q150" s="175" t="str">
        <f>IFERROR(Summary!$AC$5*D150/P150," ")</f>
        <v xml:space="preserve"> </v>
      </c>
      <c r="R150" s="25">
        <v>0.2</v>
      </c>
      <c r="S150" s="175" t="str">
        <f>IFERROR(Summary!$AE$5*E150/R150," ")</f>
        <v xml:space="preserve"> </v>
      </c>
    </row>
    <row r="151" spans="1:19" ht="16.95" customHeight="1" x14ac:dyDescent="0.25">
      <c r="A151" s="2" t="s">
        <v>295</v>
      </c>
      <c r="B151" s="2" t="s">
        <v>296</v>
      </c>
      <c r="C151" s="18"/>
      <c r="D151" s="56" t="str">
        <f>IFERROR(VLOOKUP($A151,'Emissions - TEU-1C'!$A$6:$H$58,5,0), " ")</f>
        <v xml:space="preserve"> </v>
      </c>
      <c r="E151" s="56" t="str">
        <f>IFERROR(VLOOKUP($A151,'Emissions - TEU-1C'!$A$6:$H$58,8,0), " ")</f>
        <v xml:space="preserve"> </v>
      </c>
      <c r="F151" s="18"/>
      <c r="G151" s="175" t="str">
        <f>IFERROR(Summary!$Y$5*D151/F151," ")</f>
        <v xml:space="preserve"> </v>
      </c>
      <c r="H151" s="18"/>
      <c r="I151" s="175" t="str">
        <f>IFERROR(Summary!$Y$5*D151/H151," ")</f>
        <v xml:space="preserve"> </v>
      </c>
      <c r="J151" s="18"/>
      <c r="K151" s="175" t="str">
        <f>IFERROR(Summary!$AA$5*D151/J151," ")</f>
        <v xml:space="preserve"> </v>
      </c>
      <c r="L151" s="18"/>
      <c r="M151" s="175" t="str">
        <f>IFERROR(Summary!$AA$5*D151/L151," ")</f>
        <v xml:space="preserve"> </v>
      </c>
      <c r="N151" s="18"/>
      <c r="O151" s="175" t="str">
        <f>IFERROR(Summary!$AC$5*D151/N151," ")</f>
        <v xml:space="preserve"> </v>
      </c>
      <c r="P151" s="18"/>
      <c r="Q151" s="175" t="str">
        <f>IFERROR(Summary!$AC$5*D151/P151," ")</f>
        <v xml:space="preserve"> </v>
      </c>
      <c r="R151" s="21">
        <v>86</v>
      </c>
      <c r="S151" s="175" t="str">
        <f>IFERROR(Summary!$AE$5*E151/R151," ")</f>
        <v xml:space="preserve"> </v>
      </c>
    </row>
    <row r="152" spans="1:19" ht="16.8" customHeight="1" x14ac:dyDescent="0.25">
      <c r="A152" s="2" t="s">
        <v>297</v>
      </c>
      <c r="B152" s="2" t="s">
        <v>298</v>
      </c>
      <c r="C152" s="18"/>
      <c r="D152" s="56" t="str">
        <f>IFERROR(VLOOKUP($A152,'Emissions - TEU-1C'!$A$6:$H$58,5,0), " ")</f>
        <v xml:space="preserve"> </v>
      </c>
      <c r="E152" s="56" t="str">
        <f>IFERROR(VLOOKUP($A152,'Emissions - TEU-1C'!$A$6:$H$58,8,0), " ")</f>
        <v xml:space="preserve"> </v>
      </c>
      <c r="F152" s="4">
        <v>2.5000000000000001E-2</v>
      </c>
      <c r="G152" s="175" t="str">
        <f>IFERROR(Summary!$Y$5*D152/F152," ")</f>
        <v xml:space="preserve"> </v>
      </c>
      <c r="H152" s="7">
        <v>9</v>
      </c>
      <c r="I152" s="175" t="str">
        <f>IFERROR(Summary!$Y$5*D152/H152," ")</f>
        <v xml:space="preserve"> </v>
      </c>
      <c r="J152" s="9">
        <v>0.65</v>
      </c>
      <c r="K152" s="175" t="str">
        <f>IFERROR(Summary!$AA$5*D152/J152," ")</f>
        <v xml:space="preserve"> </v>
      </c>
      <c r="L152" s="5">
        <v>40</v>
      </c>
      <c r="M152" s="175" t="str">
        <f>IFERROR(Summary!$AA$5*D152/L152," ")</f>
        <v xml:space="preserve"> </v>
      </c>
      <c r="N152" s="9">
        <v>0.3</v>
      </c>
      <c r="O152" s="175" t="str">
        <f>IFERROR(Summary!$AC$5*D152/N152," ")</f>
        <v xml:space="preserve"> </v>
      </c>
      <c r="P152" s="5">
        <v>40</v>
      </c>
      <c r="Q152" s="175" t="str">
        <f>IFERROR(Summary!$AC$5*D152/P152," ")</f>
        <v xml:space="preserve"> </v>
      </c>
      <c r="R152" s="22"/>
      <c r="S152" s="175" t="str">
        <f>IFERROR(Summary!$AE$5*E152/R152," ")</f>
        <v xml:space="preserve"> </v>
      </c>
    </row>
    <row r="153" spans="1:19" ht="16.95" customHeight="1" x14ac:dyDescent="0.25">
      <c r="A153" s="2" t="s">
        <v>299</v>
      </c>
      <c r="B153" s="2" t="s">
        <v>300</v>
      </c>
      <c r="C153" s="18"/>
      <c r="D153" s="56" t="str">
        <f>IFERROR(VLOOKUP($A153,'Emissions - TEU-1C'!$A$6:$H$58,5,0), " ")</f>
        <v xml:space="preserve"> </v>
      </c>
      <c r="E153" s="56" t="str">
        <f>IFERROR(VLOOKUP($A153,'Emissions - TEU-1C'!$A$6:$H$58,8,0), " ")</f>
        <v xml:space="preserve"> </v>
      </c>
      <c r="F153" s="18"/>
      <c r="G153" s="175" t="str">
        <f>IFERROR(Summary!$Y$5*D153/F153," ")</f>
        <v xml:space="preserve"> </v>
      </c>
      <c r="H153" s="5">
        <v>20</v>
      </c>
      <c r="I153" s="175" t="str">
        <f>IFERROR(Summary!$Y$5*D153/H153," ")</f>
        <v xml:space="preserve"> </v>
      </c>
      <c r="J153" s="18"/>
      <c r="K153" s="175" t="str">
        <f>IFERROR(Summary!$AA$5*D153/J153," ")</f>
        <v xml:space="preserve"> </v>
      </c>
      <c r="L153" s="5">
        <v>88</v>
      </c>
      <c r="M153" s="175" t="str">
        <f>IFERROR(Summary!$AA$5*D153/L153," ")</f>
        <v xml:space="preserve"> </v>
      </c>
      <c r="N153" s="18"/>
      <c r="O153" s="175" t="str">
        <f>IFERROR(Summary!$AC$5*D153/N153," ")</f>
        <v xml:space="preserve"> </v>
      </c>
      <c r="P153" s="5">
        <v>88</v>
      </c>
      <c r="Q153" s="175" t="str">
        <f>IFERROR(Summary!$AC$5*D153/P153," ")</f>
        <v xml:space="preserve"> </v>
      </c>
      <c r="R153" s="22"/>
      <c r="S153" s="175" t="str">
        <f>IFERROR(Summary!$AE$5*E153/R153," ")</f>
        <v xml:space="preserve"> </v>
      </c>
    </row>
    <row r="154" spans="1:19" ht="16.8" customHeight="1" x14ac:dyDescent="0.25">
      <c r="A154" s="2" t="s">
        <v>301</v>
      </c>
      <c r="B154" s="1" t="s">
        <v>302</v>
      </c>
      <c r="C154" s="18"/>
      <c r="D154" s="56" t="str">
        <f>IFERROR(VLOOKUP($A154,'Emissions - TEU-1C'!$A$6:$H$58,5,0), " ")</f>
        <v xml:space="preserve"> </v>
      </c>
      <c r="E154" s="56" t="str">
        <f>IFERROR(VLOOKUP($A154,'Emissions - TEU-1C'!$A$6:$H$58,8,0), " ")</f>
        <v xml:space="preserve"> </v>
      </c>
      <c r="F154" s="11">
        <v>3.2000000000000003E-4</v>
      </c>
      <c r="G154" s="175" t="str">
        <f>IFERROR(Summary!$Y$5*D154/F154," ")</f>
        <v xml:space="preserve"> </v>
      </c>
      <c r="H154" s="18"/>
      <c r="I154" s="175" t="str">
        <f>IFERROR(Summary!$Y$5*D154/H154," ")</f>
        <v xml:space="preserve"> </v>
      </c>
      <c r="J154" s="3">
        <v>8.3999999999999995E-3</v>
      </c>
      <c r="K154" s="175" t="str">
        <f>IFERROR(Summary!$AA$5*D154/J154," ")</f>
        <v xml:space="preserve"> </v>
      </c>
      <c r="L154" s="18"/>
      <c r="M154" s="175" t="str">
        <f>IFERROR(Summary!$AA$5*D154/L154," ")</f>
        <v xml:space="preserve"> </v>
      </c>
      <c r="N154" s="3">
        <v>3.8999999999999998E-3</v>
      </c>
      <c r="O154" s="175" t="str">
        <f>IFERROR(Summary!$AC$5*D154/N154," ")</f>
        <v xml:space="preserve"> </v>
      </c>
      <c r="P154" s="18"/>
      <c r="Q154" s="175" t="str">
        <f>IFERROR(Summary!$AC$5*D154/P154," ")</f>
        <v xml:space="preserve"> </v>
      </c>
      <c r="R154" s="22"/>
      <c r="S154" s="175" t="str">
        <f>IFERROR(Summary!$AE$5*E154/R154," ")</f>
        <v xml:space="preserve"> </v>
      </c>
    </row>
    <row r="155" spans="1:19" ht="16.8" customHeight="1" x14ac:dyDescent="0.25">
      <c r="A155" s="2" t="s">
        <v>303</v>
      </c>
      <c r="B155" s="1" t="s">
        <v>304</v>
      </c>
      <c r="C155" s="6" t="s">
        <v>23</v>
      </c>
      <c r="D155" s="56" t="str">
        <f>IFERROR(VLOOKUP($A155,'Emissions - TEU-1C'!$A$6:$H$58,5,0), " ")</f>
        <v xml:space="preserve"> </v>
      </c>
      <c r="E155" s="56" t="str">
        <f>IFERROR(VLOOKUP($A155,'Emissions - TEU-1C'!$A$6:$H$58,8,0), " ")</f>
        <v xml:space="preserve"> </v>
      </c>
      <c r="F155" s="10">
        <v>5.8999999999999998E-5</v>
      </c>
      <c r="G155" s="175" t="str">
        <f>IFERROR(Summary!$Y$5*D155/F155," ")</f>
        <v xml:space="preserve"> </v>
      </c>
      <c r="H155" s="18"/>
      <c r="I155" s="175" t="str">
        <f>IFERROR(Summary!$Y$5*D155/H155," ")</f>
        <v xml:space="preserve"> </v>
      </c>
      <c r="J155" s="11">
        <v>6.2E-4</v>
      </c>
      <c r="K155" s="175" t="str">
        <f>IFERROR(Summary!$AA$5*D155/J155," ")</f>
        <v xml:space="preserve"> </v>
      </c>
      <c r="L155" s="18"/>
      <c r="M155" s="175" t="str">
        <f>IFERROR(Summary!$AA$5*D155/L155," ")</f>
        <v xml:space="preserve"> </v>
      </c>
      <c r="N155" s="3">
        <v>1.1999999999999999E-3</v>
      </c>
      <c r="O155" s="175" t="str">
        <f>IFERROR(Summary!$AC$5*D155/N155," ")</f>
        <v xml:space="preserve"> </v>
      </c>
      <c r="P155" s="18"/>
      <c r="Q155" s="175" t="str">
        <f>IFERROR(Summary!$AC$5*D155/P155," ")</f>
        <v xml:space="preserve"> </v>
      </c>
      <c r="R155" s="22"/>
      <c r="S155" s="175" t="str">
        <f>IFERROR(Summary!$AE$5*E155/R155," ")</f>
        <v xml:space="preserve"> </v>
      </c>
    </row>
    <row r="156" spans="1:19" ht="16.95" customHeight="1" x14ac:dyDescent="0.25">
      <c r="A156" s="2" t="s">
        <v>305</v>
      </c>
      <c r="B156" s="1" t="s">
        <v>306</v>
      </c>
      <c r="C156" s="6" t="s">
        <v>23</v>
      </c>
      <c r="D156" s="56" t="str">
        <f>IFERROR(VLOOKUP($A156,'Emissions - TEU-1C'!$A$6:$H$58,5,0), " ")</f>
        <v xml:space="preserve"> </v>
      </c>
      <c r="E156" s="56" t="str">
        <f>IFERROR(VLOOKUP($A156,'Emissions - TEU-1C'!$A$6:$H$58,8,0), " ")</f>
        <v xml:space="preserve"> </v>
      </c>
      <c r="F156" s="11">
        <v>1.2999999999999999E-4</v>
      </c>
      <c r="G156" s="175" t="str">
        <f>IFERROR(Summary!$Y$5*D156/F156," ")</f>
        <v xml:space="preserve"> </v>
      </c>
      <c r="H156" s="18"/>
      <c r="I156" s="175" t="str">
        <f>IFERROR(Summary!$Y$5*D156/H156," ")</f>
        <v xml:space="preserve"> </v>
      </c>
      <c r="J156" s="3">
        <v>1.2999999999999999E-3</v>
      </c>
      <c r="K156" s="175" t="str">
        <f>IFERROR(Summary!$AA$5*D156/J156," ")</f>
        <v xml:space="preserve"> </v>
      </c>
      <c r="L156" s="18"/>
      <c r="M156" s="175" t="str">
        <f>IFERROR(Summary!$AA$5*D156/L156," ")</f>
        <v xml:space="preserve"> </v>
      </c>
      <c r="N156" s="3">
        <v>2.5999999999999999E-3</v>
      </c>
      <c r="O156" s="175" t="str">
        <f>IFERROR(Summary!$AC$5*D156/N156," ")</f>
        <v xml:space="preserve"> </v>
      </c>
      <c r="P156" s="18"/>
      <c r="Q156" s="175" t="str">
        <f>IFERROR(Summary!$AC$5*D156/P156," ")</f>
        <v xml:space="preserve"> </v>
      </c>
      <c r="R156" s="22"/>
      <c r="S156" s="175" t="str">
        <f>IFERROR(Summary!$AE$5*E156/R156," ")</f>
        <v xml:space="preserve"> </v>
      </c>
    </row>
    <row r="157" spans="1:19" ht="16.8" customHeight="1" x14ac:dyDescent="0.25">
      <c r="A157" s="2" t="s">
        <v>307</v>
      </c>
      <c r="B157" s="1" t="s">
        <v>308</v>
      </c>
      <c r="C157" s="18"/>
      <c r="D157" s="56" t="str">
        <f>IFERROR(VLOOKUP($A157,'Emissions - TEU-1C'!$A$6:$H$58,5,0), " ")</f>
        <v xml:space="preserve"> </v>
      </c>
      <c r="E157" s="56" t="str">
        <f>IFERROR(VLOOKUP($A157,'Emissions - TEU-1C'!$A$6:$H$58,8,0), " ")</f>
        <v xml:space="preserve"> </v>
      </c>
      <c r="F157" s="9">
        <v>0.38</v>
      </c>
      <c r="G157" s="175" t="str">
        <f>IFERROR(Summary!$Y$5*D157/F157," ")</f>
        <v xml:space="preserve"> </v>
      </c>
      <c r="H157" s="18"/>
      <c r="I157" s="175" t="str">
        <f>IFERROR(Summary!$Y$5*D157/H157," ")</f>
        <v xml:space="preserve"> </v>
      </c>
      <c r="J157" s="5">
        <v>10</v>
      </c>
      <c r="K157" s="175" t="str">
        <f>IFERROR(Summary!$AA$5*D157/J157," ")</f>
        <v xml:space="preserve"> </v>
      </c>
      <c r="L157" s="18"/>
      <c r="M157" s="175" t="str">
        <f>IFERROR(Summary!$AA$5*D157/L157," ")</f>
        <v xml:space="preserve"> </v>
      </c>
      <c r="N157" s="7">
        <v>4.5999999999999996</v>
      </c>
      <c r="O157" s="175" t="str">
        <f>IFERROR(Summary!$AC$5*D157/N157," ")</f>
        <v xml:space="preserve"> </v>
      </c>
      <c r="P157" s="18"/>
      <c r="Q157" s="175" t="str">
        <f>IFERROR(Summary!$AC$5*D157/P157," ")</f>
        <v xml:space="preserve"> </v>
      </c>
      <c r="R157" s="22"/>
      <c r="S157" s="175" t="str">
        <f>IFERROR(Summary!$AE$5*E157/R157," ")</f>
        <v xml:space="preserve"> </v>
      </c>
    </row>
    <row r="158" spans="1:19" ht="16.95" customHeight="1" x14ac:dyDescent="0.25">
      <c r="A158" s="2" t="s">
        <v>309</v>
      </c>
      <c r="B158" s="1" t="s">
        <v>310</v>
      </c>
      <c r="C158" s="18"/>
      <c r="D158" s="56" t="str">
        <f>IFERROR(VLOOKUP($A158,'Emissions - TEU-1C'!$A$6:$H$58,5,0), " ")</f>
        <v xml:space="preserve"> </v>
      </c>
      <c r="E158" s="56" t="str">
        <f>IFERROR(VLOOKUP($A158,'Emissions - TEU-1C'!$A$6:$H$58,8,0), " ")</f>
        <v xml:space="preserve"> </v>
      </c>
      <c r="F158" s="9">
        <v>0.16</v>
      </c>
      <c r="G158" s="175" t="str">
        <f>IFERROR(Summary!$Y$5*D158/F158," ")</f>
        <v xml:space="preserve"> </v>
      </c>
      <c r="H158" s="18"/>
      <c r="I158" s="175" t="str">
        <f>IFERROR(Summary!$Y$5*D158/H158," ")</f>
        <v xml:space="preserve"> </v>
      </c>
      <c r="J158" s="7">
        <v>4.0999999999999996</v>
      </c>
      <c r="K158" s="175" t="str">
        <f>IFERROR(Summary!$AA$5*D158/J158," ")</f>
        <v xml:space="preserve"> </v>
      </c>
      <c r="L158" s="18"/>
      <c r="M158" s="175" t="str">
        <f>IFERROR(Summary!$AA$5*D158/L158," ")</f>
        <v xml:space="preserve"> </v>
      </c>
      <c r="N158" s="7">
        <v>1.9</v>
      </c>
      <c r="O158" s="175" t="str">
        <f>IFERROR(Summary!$AC$5*D158/N158," ")</f>
        <v xml:space="preserve"> </v>
      </c>
      <c r="P158" s="18"/>
      <c r="Q158" s="175" t="str">
        <f>IFERROR(Summary!$AC$5*D158/P158," ")</f>
        <v xml:space="preserve"> </v>
      </c>
      <c r="R158" s="22"/>
      <c r="S158" s="175" t="str">
        <f>IFERROR(Summary!$AE$5*E158/R158," ")</f>
        <v xml:space="preserve"> </v>
      </c>
    </row>
    <row r="159" spans="1:19" ht="16.8" customHeight="1" x14ac:dyDescent="0.25">
      <c r="A159" s="2" t="s">
        <v>311</v>
      </c>
      <c r="B159" s="1" t="s">
        <v>312</v>
      </c>
      <c r="C159" s="18"/>
      <c r="D159" s="56" t="str">
        <f>IFERROR(VLOOKUP($A159,'Emissions - TEU-1C'!$A$6:$H$58,5,0), " ")</f>
        <v xml:space="preserve"> </v>
      </c>
      <c r="E159" s="56" t="str">
        <f>IFERROR(VLOOKUP($A159,'Emissions - TEU-1C'!$A$6:$H$58,8,0), " ")</f>
        <v xml:space="preserve"> </v>
      </c>
      <c r="F159" s="11">
        <v>5.0000000000000001E-4</v>
      </c>
      <c r="G159" s="175" t="str">
        <f>IFERROR(Summary!$Y$5*D159/F159," ")</f>
        <v xml:space="preserve"> </v>
      </c>
      <c r="H159" s="18"/>
      <c r="I159" s="175" t="str">
        <f>IFERROR(Summary!$Y$5*D159/H159," ")</f>
        <v xml:space="preserve"> </v>
      </c>
      <c r="J159" s="4">
        <v>1.2999999999999999E-2</v>
      </c>
      <c r="K159" s="175" t="str">
        <f>IFERROR(Summary!$AA$5*D159/J159," ")</f>
        <v xml:space="preserve"> </v>
      </c>
      <c r="L159" s="18"/>
      <c r="M159" s="175" t="str">
        <f>IFERROR(Summary!$AA$5*D159/L159," ")</f>
        <v xml:space="preserve"> </v>
      </c>
      <c r="N159" s="3">
        <v>6.0000000000000001E-3</v>
      </c>
      <c r="O159" s="175" t="str">
        <f>IFERROR(Summary!$AC$5*D159/N159," ")</f>
        <v xml:space="preserve"> </v>
      </c>
      <c r="P159" s="18"/>
      <c r="Q159" s="175" t="str">
        <f>IFERROR(Summary!$AC$5*D159/P159," ")</f>
        <v xml:space="preserve"> </v>
      </c>
      <c r="R159" s="22"/>
      <c r="S159" s="175" t="str">
        <f>IFERROR(Summary!$AE$5*E159/R159," ")</f>
        <v xml:space="preserve"> </v>
      </c>
    </row>
    <row r="160" spans="1:19" ht="29.25" customHeight="1" x14ac:dyDescent="0.25">
      <c r="A160" s="2" t="s">
        <v>313</v>
      </c>
      <c r="B160" s="1" t="s">
        <v>314</v>
      </c>
      <c r="C160" s="18"/>
      <c r="D160" s="56" t="str">
        <f>IFERROR(VLOOKUP($A160,'Emissions - TEU-1C'!$A$6:$H$58,5,0), " ")</f>
        <v xml:space="preserve"> </v>
      </c>
      <c r="E160" s="56" t="str">
        <f>IFERROR(VLOOKUP($A160,'Emissions - TEU-1C'!$A$6:$H$58,8,0), " ")</f>
        <v xml:space="preserve"> </v>
      </c>
      <c r="F160" s="11">
        <v>1.6000000000000001E-4</v>
      </c>
      <c r="G160" s="175" t="str">
        <f>IFERROR(Summary!$Y$5*D160/F160," ")</f>
        <v xml:space="preserve"> </v>
      </c>
      <c r="H160" s="18"/>
      <c r="I160" s="175" t="str">
        <f>IFERROR(Summary!$Y$5*D160/H160," ")</f>
        <v xml:space="preserve"> </v>
      </c>
      <c r="J160" s="3">
        <v>4.1000000000000003E-3</v>
      </c>
      <c r="K160" s="175" t="str">
        <f>IFERROR(Summary!$AA$5*D160/J160," ")</f>
        <v xml:space="preserve"> </v>
      </c>
      <c r="L160" s="18"/>
      <c r="M160" s="175" t="str">
        <f>IFERROR(Summary!$AA$5*D160/L160," ")</f>
        <v xml:space="preserve"> </v>
      </c>
      <c r="N160" s="3">
        <v>1.9E-3</v>
      </c>
      <c r="O160" s="175" t="str">
        <f>IFERROR(Summary!$AC$5*D160/N160," ")</f>
        <v xml:space="preserve"> </v>
      </c>
      <c r="P160" s="18"/>
      <c r="Q160" s="175" t="str">
        <f>IFERROR(Summary!$AC$5*D160/P160," ")</f>
        <v xml:space="preserve"> </v>
      </c>
      <c r="R160" s="22"/>
      <c r="S160" s="175" t="str">
        <f>IFERROR(Summary!$AE$5*E160/R160," ")</f>
        <v xml:space="preserve"> </v>
      </c>
    </row>
    <row r="161" spans="1:19" ht="16.8" customHeight="1" x14ac:dyDescent="0.25">
      <c r="A161" s="2" t="s">
        <v>315</v>
      </c>
      <c r="B161" s="1" t="s">
        <v>316</v>
      </c>
      <c r="C161" s="18"/>
      <c r="D161" s="56" t="str">
        <f>IFERROR(VLOOKUP($A161,'Emissions - TEU-1C'!$A$6:$H$58,5,0), " ")</f>
        <v xml:space="preserve"> </v>
      </c>
      <c r="E161" s="56" t="str">
        <f>IFERROR(VLOOKUP($A161,'Emissions - TEU-1C'!$A$6:$H$58,8,0), " ")</f>
        <v xml:space="preserve"> </v>
      </c>
      <c r="F161" s="11">
        <v>5.2999999999999998E-4</v>
      </c>
      <c r="G161" s="175" t="str">
        <f>IFERROR(Summary!$Y$5*D161/F161," ")</f>
        <v xml:space="preserve"> </v>
      </c>
      <c r="H161" s="18"/>
      <c r="I161" s="175" t="str">
        <f>IFERROR(Summary!$Y$5*D161/H161," ")</f>
        <v xml:space="preserve"> </v>
      </c>
      <c r="J161" s="4">
        <v>1.4E-2</v>
      </c>
      <c r="K161" s="175" t="str">
        <f>IFERROR(Summary!$AA$5*D161/J161," ")</f>
        <v xml:space="preserve"> </v>
      </c>
      <c r="L161" s="18"/>
      <c r="M161" s="175" t="str">
        <f>IFERROR(Summary!$AA$5*D161/L161," ")</f>
        <v xml:space="preserve"> </v>
      </c>
      <c r="N161" s="3">
        <v>6.3E-3</v>
      </c>
      <c r="O161" s="175" t="str">
        <f>IFERROR(Summary!$AC$5*D161/N161," ")</f>
        <v xml:space="preserve"> </v>
      </c>
      <c r="P161" s="18"/>
      <c r="Q161" s="175" t="str">
        <f>IFERROR(Summary!$AC$5*D161/P161," ")</f>
        <v xml:space="preserve"> </v>
      </c>
      <c r="R161" s="22"/>
      <c r="S161" s="175" t="str">
        <f>IFERROR(Summary!$AE$5*E161/R161," ")</f>
        <v xml:space="preserve"> </v>
      </c>
    </row>
    <row r="162" spans="1:19" ht="16.95" customHeight="1" x14ac:dyDescent="0.25">
      <c r="A162" s="2" t="s">
        <v>317</v>
      </c>
      <c r="B162" s="1" t="s">
        <v>318</v>
      </c>
      <c r="C162" s="18"/>
      <c r="D162" s="56" t="str">
        <f>IFERROR(VLOOKUP($A162,'Emissions - TEU-1C'!$A$6:$H$58,5,0), " ")</f>
        <v xml:space="preserve"> </v>
      </c>
      <c r="E162" s="56" t="str">
        <f>IFERROR(VLOOKUP($A162,'Emissions - TEU-1C'!$A$6:$H$58,8,0), " ")</f>
        <v xml:space="preserve"> </v>
      </c>
      <c r="F162" s="11">
        <v>3.6999999999999999E-4</v>
      </c>
      <c r="G162" s="175" t="str">
        <f>IFERROR(Summary!$Y$5*D162/F162," ")</f>
        <v xml:space="preserve"> </v>
      </c>
      <c r="H162" s="18"/>
      <c r="I162" s="175" t="str">
        <f>IFERROR(Summary!$Y$5*D162/H162," ")</f>
        <v xml:space="preserve"> </v>
      </c>
      <c r="J162" s="3">
        <v>9.5999999999999992E-3</v>
      </c>
      <c r="K162" s="175" t="str">
        <f>IFERROR(Summary!$AA$5*D162/J162," ")</f>
        <v xml:space="preserve"> </v>
      </c>
      <c r="L162" s="18"/>
      <c r="M162" s="175" t="str">
        <f>IFERROR(Summary!$AA$5*D162/L162," ")</f>
        <v xml:space="preserve"> </v>
      </c>
      <c r="N162" s="3">
        <v>4.4000000000000003E-3</v>
      </c>
      <c r="O162" s="175" t="str">
        <f>IFERROR(Summary!$AC$5*D162/N162," ")</f>
        <v xml:space="preserve"> </v>
      </c>
      <c r="P162" s="18"/>
      <c r="Q162" s="175" t="str">
        <f>IFERROR(Summary!$AC$5*D162/P162," ")</f>
        <v xml:space="preserve"> </v>
      </c>
      <c r="R162" s="22"/>
      <c r="S162" s="175" t="str">
        <f>IFERROR(Summary!$AE$5*E162/R162," ")</f>
        <v xml:space="preserve"> </v>
      </c>
    </row>
    <row r="163" spans="1:19" ht="16.8" customHeight="1" x14ac:dyDescent="0.25">
      <c r="A163" s="2" t="s">
        <v>319</v>
      </c>
      <c r="B163" s="1" t="s">
        <v>320</v>
      </c>
      <c r="C163" s="18"/>
      <c r="D163" s="56" t="str">
        <f>IFERROR(VLOOKUP($A163,'Emissions - TEU-1C'!$A$6:$H$58,5,0), " ")</f>
        <v xml:space="preserve"> </v>
      </c>
      <c r="E163" s="56" t="str">
        <f>IFERROR(VLOOKUP($A163,'Emissions - TEU-1C'!$A$6:$H$58,8,0), " ")</f>
        <v xml:space="preserve"> </v>
      </c>
      <c r="F163" s="3">
        <v>1.6999999999999999E-3</v>
      </c>
      <c r="G163" s="175" t="str">
        <f>IFERROR(Summary!$Y$5*D163/F163," ")</f>
        <v xml:space="preserve"> </v>
      </c>
      <c r="H163" s="18"/>
      <c r="I163" s="175" t="str">
        <f>IFERROR(Summary!$Y$5*D163/H163," ")</f>
        <v xml:space="preserve"> </v>
      </c>
      <c r="J163" s="4">
        <v>4.2999999999999997E-2</v>
      </c>
      <c r="K163" s="175" t="str">
        <f>IFERROR(Summary!$AA$5*D163/J163," ")</f>
        <v xml:space="preserve"> </v>
      </c>
      <c r="L163" s="18"/>
      <c r="M163" s="175" t="str">
        <f>IFERROR(Summary!$AA$5*D163/L163," ")</f>
        <v xml:space="preserve"> </v>
      </c>
      <c r="N163" s="4">
        <v>0.02</v>
      </c>
      <c r="O163" s="175" t="str">
        <f>IFERROR(Summary!$AC$5*D163/N163," ")</f>
        <v xml:space="preserve"> </v>
      </c>
      <c r="P163" s="18"/>
      <c r="Q163" s="175" t="str">
        <f>IFERROR(Summary!$AC$5*D163/P163," ")</f>
        <v xml:space="preserve"> </v>
      </c>
      <c r="R163" s="22"/>
      <c r="S163" s="175" t="str">
        <f>IFERROR(Summary!$AE$5*E163/R163," ")</f>
        <v xml:space="preserve"> </v>
      </c>
    </row>
    <row r="164" spans="1:19" ht="29.25" customHeight="1" x14ac:dyDescent="0.25">
      <c r="A164" s="2" t="s">
        <v>321</v>
      </c>
      <c r="B164" s="2" t="s">
        <v>322</v>
      </c>
      <c r="C164" s="18"/>
      <c r="D164" s="56" t="str">
        <f>IFERROR(VLOOKUP($A164,'Emissions - TEU-1C'!$A$6:$H$58,5,0), " ")</f>
        <v xml:space="preserve"> </v>
      </c>
      <c r="E164" s="56" t="str">
        <f>IFERROR(VLOOKUP($A164,'Emissions - TEU-1C'!$A$6:$H$58,8,0), " ")</f>
        <v xml:space="preserve"> </v>
      </c>
      <c r="F164" s="18"/>
      <c r="G164" s="175" t="str">
        <f>IFERROR(Summary!$Y$5*D164/F164," ")</f>
        <v xml:space="preserve"> </v>
      </c>
      <c r="H164" s="18"/>
      <c r="I164" s="175" t="str">
        <f>IFERROR(Summary!$Y$5*D164/H164," ")</f>
        <v xml:space="preserve"> </v>
      </c>
      <c r="J164" s="18"/>
      <c r="K164" s="175" t="str">
        <f>IFERROR(Summary!$AA$5*D164/J164," ")</f>
        <v xml:space="preserve"> </v>
      </c>
      <c r="L164" s="18"/>
      <c r="M164" s="175" t="str">
        <f>IFERROR(Summary!$AA$5*D164/L164," ")</f>
        <v xml:space="preserve"> </v>
      </c>
      <c r="N164" s="18"/>
      <c r="O164" s="175" t="str">
        <f>IFERROR(Summary!$AC$5*D164/N164," ")</f>
        <v xml:space="preserve"> </v>
      </c>
      <c r="P164" s="18"/>
      <c r="Q164" s="175" t="str">
        <f>IFERROR(Summary!$AC$5*D164/P164," ")</f>
        <v xml:space="preserve"> </v>
      </c>
      <c r="R164" s="21">
        <v>120</v>
      </c>
      <c r="S164" s="175" t="str">
        <f>IFERROR(Summary!$AE$5*E164/R164," ")</f>
        <v xml:space="preserve"> </v>
      </c>
    </row>
    <row r="165" spans="1:19" ht="16.8" customHeight="1" x14ac:dyDescent="0.25">
      <c r="A165" s="2" t="s">
        <v>323</v>
      </c>
      <c r="B165" s="2" t="s">
        <v>324</v>
      </c>
      <c r="C165" s="18"/>
      <c r="D165" s="56" t="str">
        <f>IFERROR(VLOOKUP($A165,'Emissions - TEU-1C'!$A$6:$H$58,5,0), " ")</f>
        <v xml:space="preserve"> </v>
      </c>
      <c r="E165" s="56" t="str">
        <f>IFERROR(VLOOKUP($A165,'Emissions - TEU-1C'!$A$6:$H$58,8,0), " ")</f>
        <v xml:space="preserve"> </v>
      </c>
      <c r="F165" s="18"/>
      <c r="G165" s="175" t="str">
        <f>IFERROR(Summary!$Y$5*D165/F165," ")</f>
        <v xml:space="preserve"> </v>
      </c>
      <c r="H165" s="18"/>
      <c r="I165" s="175" t="str">
        <f>IFERROR(Summary!$Y$5*D165/H165," ")</f>
        <v xml:space="preserve"> </v>
      </c>
      <c r="J165" s="18"/>
      <c r="K165" s="175" t="str">
        <f>IFERROR(Summary!$AA$5*D165/J165," ")</f>
        <v xml:space="preserve"> </v>
      </c>
      <c r="L165" s="18"/>
      <c r="M165" s="175" t="str">
        <f>IFERROR(Summary!$AA$5*D165/L165," ")</f>
        <v xml:space="preserve"> </v>
      </c>
      <c r="N165" s="18"/>
      <c r="O165" s="175" t="str">
        <f>IFERROR(Summary!$AC$5*D165/N165," ")</f>
        <v xml:space="preserve"> </v>
      </c>
      <c r="P165" s="18"/>
      <c r="Q165" s="175" t="str">
        <f>IFERROR(Summary!$AC$5*D165/P165," ")</f>
        <v xml:space="preserve"> </v>
      </c>
      <c r="R165" s="26">
        <v>0.02</v>
      </c>
      <c r="S165" s="175" t="str">
        <f>IFERROR(Summary!$AE$5*E165/R165," ")</f>
        <v xml:space="preserve"> </v>
      </c>
    </row>
    <row r="166" spans="1:19" ht="16.8" customHeight="1" x14ac:dyDescent="0.25">
      <c r="A166" s="2" t="s">
        <v>325</v>
      </c>
      <c r="B166" s="2" t="s">
        <v>326</v>
      </c>
      <c r="C166" s="18"/>
      <c r="D166" s="56" t="str">
        <f>IFERROR(VLOOKUP($A166,'Emissions - TEU-1C'!$A$6:$H$58,5,0), " ")</f>
        <v xml:space="preserve"> </v>
      </c>
      <c r="E166" s="56" t="str">
        <f>IFERROR(VLOOKUP($A166,'Emissions - TEU-1C'!$A$6:$H$58,8,0), " ")</f>
        <v xml:space="preserve"> </v>
      </c>
      <c r="F166" s="9">
        <v>0.2</v>
      </c>
      <c r="G166" s="175" t="str">
        <f>IFERROR(Summary!$Y$5*D166/F166," ")</f>
        <v xml:space="preserve"> </v>
      </c>
      <c r="H166" s="18"/>
      <c r="I166" s="175" t="str">
        <f>IFERROR(Summary!$Y$5*D166/H166," ")</f>
        <v xml:space="preserve"> </v>
      </c>
      <c r="J166" s="7">
        <v>5.0999999999999996</v>
      </c>
      <c r="K166" s="175" t="str">
        <f>IFERROR(Summary!$AA$5*D166/J166," ")</f>
        <v xml:space="preserve"> </v>
      </c>
      <c r="L166" s="18"/>
      <c r="M166" s="175" t="str">
        <f>IFERROR(Summary!$AA$5*D166/L166," ")</f>
        <v xml:space="preserve"> </v>
      </c>
      <c r="N166" s="7">
        <v>2.4</v>
      </c>
      <c r="O166" s="175" t="str">
        <f>IFERROR(Summary!$AC$5*D166/N166," ")</f>
        <v xml:space="preserve"> </v>
      </c>
      <c r="P166" s="18"/>
      <c r="Q166" s="175" t="str">
        <f>IFERROR(Summary!$AC$5*D166/P166," ")</f>
        <v xml:space="preserve"> </v>
      </c>
      <c r="R166" s="22"/>
      <c r="S166" s="175" t="str">
        <f>IFERROR(Summary!$AE$5*E166/R166," ")</f>
        <v xml:space="preserve"> </v>
      </c>
    </row>
    <row r="167" spans="1:19" ht="16.95" customHeight="1" x14ac:dyDescent="0.25">
      <c r="A167" s="2" t="s">
        <v>327</v>
      </c>
      <c r="B167" s="2" t="s">
        <v>328</v>
      </c>
      <c r="C167" s="18"/>
      <c r="D167" s="56">
        <f>IFERROR(VLOOKUP($A167,'Emissions - TEU-1C'!$A$6:$H$58,5,0), " ")</f>
        <v>0</v>
      </c>
      <c r="E167" s="56">
        <f>IFERROR(VLOOKUP($A167,'Emissions - TEU-1C'!$A$6:$H$58,8,0), " ")</f>
        <v>0</v>
      </c>
      <c r="F167" s="18"/>
      <c r="G167" s="175" t="str">
        <f>IFERROR(Summary!$Y$5*D167/F167," ")</f>
        <v xml:space="preserve"> </v>
      </c>
      <c r="H167" s="5">
        <v>200</v>
      </c>
      <c r="I167" s="175">
        <f>IFERROR(Summary!$Y$5*D167/H167," ")</f>
        <v>0</v>
      </c>
      <c r="J167" s="18"/>
      <c r="K167" s="175" t="str">
        <f>IFERROR(Summary!$AA$5*D167/J167," ")</f>
        <v xml:space="preserve"> </v>
      </c>
      <c r="L167" s="5">
        <v>880</v>
      </c>
      <c r="M167" s="175">
        <f>IFERROR(Summary!$AA$5*D167/L167," ")</f>
        <v>0</v>
      </c>
      <c r="N167" s="18"/>
      <c r="O167" s="175" t="str">
        <f>IFERROR(Summary!$AC$5*D167/N167," ")</f>
        <v xml:space="preserve"> </v>
      </c>
      <c r="P167" s="5">
        <v>880</v>
      </c>
      <c r="Q167" s="175">
        <f>IFERROR(Summary!$AC$5*D167/P167," ")</f>
        <v>0</v>
      </c>
      <c r="R167" s="23">
        <v>5800</v>
      </c>
      <c r="S167" s="175">
        <f>IFERROR(Summary!$AE$5*E167/R167," ")</f>
        <v>0</v>
      </c>
    </row>
    <row r="168" spans="1:19" ht="16.8" customHeight="1" x14ac:dyDescent="0.25">
      <c r="A168" s="2" t="s">
        <v>329</v>
      </c>
      <c r="B168" s="2" t="s">
        <v>330</v>
      </c>
      <c r="C168" s="18"/>
      <c r="D168" s="56" t="str">
        <f>IFERROR(VLOOKUP($A168,'Emissions - TEU-1C'!$A$6:$H$58,5,0), " ")</f>
        <v xml:space="preserve"> </v>
      </c>
      <c r="E168" s="56" t="str">
        <f>IFERROR(VLOOKUP($A168,'Emissions - TEU-1C'!$A$6:$H$58,8,0), " ")</f>
        <v xml:space="preserve"> </v>
      </c>
      <c r="F168" s="18"/>
      <c r="G168" s="175" t="str">
        <f>IFERROR(Summary!$Y$5*D168/F168," ")</f>
        <v xml:space="preserve"> </v>
      </c>
      <c r="H168" s="9">
        <v>0.3</v>
      </c>
      <c r="I168" s="175" t="str">
        <f>IFERROR(Summary!$Y$5*D168/H168," ")</f>
        <v xml:space="preserve"> </v>
      </c>
      <c r="J168" s="18"/>
      <c r="K168" s="175" t="str">
        <f>IFERROR(Summary!$AA$5*D168/J168," ")</f>
        <v xml:space="preserve"> </v>
      </c>
      <c r="L168" s="7">
        <v>1.3</v>
      </c>
      <c r="M168" s="175" t="str">
        <f>IFERROR(Summary!$AA$5*D168/L168," ")</f>
        <v xml:space="preserve"> </v>
      </c>
      <c r="N168" s="18"/>
      <c r="O168" s="175" t="str">
        <f>IFERROR(Summary!$AC$5*D168/N168," ")</f>
        <v xml:space="preserve"> </v>
      </c>
      <c r="P168" s="7">
        <v>1.3</v>
      </c>
      <c r="Q168" s="175" t="str">
        <f>IFERROR(Summary!$AC$5*D168/P168," ")</f>
        <v xml:space="preserve"> </v>
      </c>
      <c r="R168" s="24">
        <v>4</v>
      </c>
      <c r="S168" s="175" t="str">
        <f>IFERROR(Summary!$AE$5*E168/R168," ")</f>
        <v xml:space="preserve"> </v>
      </c>
    </row>
    <row r="169" spans="1:19" ht="16.95" customHeight="1" x14ac:dyDescent="0.25">
      <c r="A169" s="2" t="s">
        <v>331</v>
      </c>
      <c r="B169" s="2" t="s">
        <v>332</v>
      </c>
      <c r="C169" s="18"/>
      <c r="D169" s="56" t="str">
        <f>IFERROR(VLOOKUP($A169,'Emissions - TEU-1C'!$A$6:$H$58,5,0), " ")</f>
        <v xml:space="preserve"> </v>
      </c>
      <c r="E169" s="56" t="str">
        <f>IFERROR(VLOOKUP($A169,'Emissions - TEU-1C'!$A$6:$H$58,8,0), " ")</f>
        <v xml:space="preserve"> </v>
      </c>
      <c r="F169" s="18"/>
      <c r="G169" s="175" t="str">
        <f>IFERROR(Summary!$Y$5*D169/F169," ")</f>
        <v xml:space="preserve"> </v>
      </c>
      <c r="H169" s="9">
        <v>0.8</v>
      </c>
      <c r="I169" s="175" t="str">
        <f>IFERROR(Summary!$Y$5*D169/H169," ")</f>
        <v xml:space="preserve"> </v>
      </c>
      <c r="J169" s="18"/>
      <c r="K169" s="175" t="str">
        <f>IFERROR(Summary!$AA$5*D169/J169," ")</f>
        <v xml:space="preserve"> </v>
      </c>
      <c r="L169" s="7">
        <v>3.5</v>
      </c>
      <c r="M169" s="175" t="str">
        <f>IFERROR(Summary!$AA$5*D169/L169," ")</f>
        <v xml:space="preserve"> </v>
      </c>
      <c r="N169" s="18"/>
      <c r="O169" s="175" t="str">
        <f>IFERROR(Summary!$AC$5*D169/N169," ")</f>
        <v xml:space="preserve"> </v>
      </c>
      <c r="P169" s="7">
        <v>3.5</v>
      </c>
      <c r="Q169" s="175" t="str">
        <f>IFERROR(Summary!$AC$5*D169/P169," ")</f>
        <v xml:space="preserve"> </v>
      </c>
      <c r="R169" s="22"/>
      <c r="S169" s="175" t="str">
        <f>IFERROR(Summary!$AE$5*E169/R169," ")</f>
        <v xml:space="preserve"> </v>
      </c>
    </row>
    <row r="170" spans="1:19" ht="16.8" customHeight="1" x14ac:dyDescent="0.25">
      <c r="A170" s="2" t="s">
        <v>333</v>
      </c>
      <c r="B170" s="2" t="s">
        <v>334</v>
      </c>
      <c r="C170" s="18"/>
      <c r="D170" s="56" t="str">
        <f>IFERROR(VLOOKUP($A170,'Emissions - TEU-1C'!$A$6:$H$58,5,0), " ")</f>
        <v xml:space="preserve"> </v>
      </c>
      <c r="E170" s="56" t="str">
        <f>IFERROR(VLOOKUP($A170,'Emissions - TEU-1C'!$A$6:$H$58,8,0), " ")</f>
        <v xml:space="preserve"> </v>
      </c>
      <c r="F170" s="18"/>
      <c r="G170" s="175" t="str">
        <f>IFERROR(Summary!$Y$5*D170/F170," ")</f>
        <v xml:space="preserve"> </v>
      </c>
      <c r="H170" s="5">
        <v>10</v>
      </c>
      <c r="I170" s="175" t="str">
        <f>IFERROR(Summary!$Y$5*D170/H170," ")</f>
        <v xml:space="preserve"> </v>
      </c>
      <c r="J170" s="18"/>
      <c r="K170" s="175" t="str">
        <f>IFERROR(Summary!$AA$5*D170/J170," ")</f>
        <v xml:space="preserve"> </v>
      </c>
      <c r="L170" s="5">
        <v>44</v>
      </c>
      <c r="M170" s="175" t="str">
        <f>IFERROR(Summary!$AA$5*D170/L170," ")</f>
        <v xml:space="preserve"> </v>
      </c>
      <c r="N170" s="18"/>
      <c r="O170" s="175" t="str">
        <f>IFERROR(Summary!$AC$5*D170/N170," ")</f>
        <v xml:space="preserve"> </v>
      </c>
      <c r="P170" s="5">
        <v>44</v>
      </c>
      <c r="Q170" s="175" t="str">
        <f>IFERROR(Summary!$AC$5*D170/P170," ")</f>
        <v xml:space="preserve"> </v>
      </c>
      <c r="R170" s="22"/>
      <c r="S170" s="175" t="str">
        <f>IFERROR(Summary!$AE$5*E170/R170," ")</f>
        <v xml:space="preserve"> </v>
      </c>
    </row>
    <row r="171" spans="1:19" ht="16.8" customHeight="1" x14ac:dyDescent="0.25">
      <c r="A171" s="2" t="s">
        <v>335</v>
      </c>
      <c r="B171" s="2" t="s">
        <v>336</v>
      </c>
      <c r="C171" s="18"/>
      <c r="D171" s="56" t="str">
        <f>IFERROR(VLOOKUP($A171,'Emissions - TEU-1C'!$A$6:$H$58,5,0), " ")</f>
        <v xml:space="preserve"> </v>
      </c>
      <c r="E171" s="56" t="str">
        <f>IFERROR(VLOOKUP($A171,'Emissions - TEU-1C'!$A$6:$H$58,8,0), " ")</f>
        <v xml:space="preserve"> </v>
      </c>
      <c r="F171" s="18"/>
      <c r="G171" s="175" t="str">
        <f>IFERROR(Summary!$Y$5*D171/F171," ")</f>
        <v xml:space="preserve"> </v>
      </c>
      <c r="H171" s="7">
        <v>9</v>
      </c>
      <c r="I171" s="175" t="str">
        <f>IFERROR(Summary!$Y$5*D171/H171," ")</f>
        <v xml:space="preserve"> </v>
      </c>
      <c r="J171" s="18"/>
      <c r="K171" s="175" t="str">
        <f>IFERROR(Summary!$AA$5*D171/J171," ")</f>
        <v xml:space="preserve"> </v>
      </c>
      <c r="L171" s="5">
        <v>40</v>
      </c>
      <c r="M171" s="175" t="str">
        <f>IFERROR(Summary!$AA$5*D171/L171," ")</f>
        <v xml:space="preserve"> </v>
      </c>
      <c r="N171" s="18"/>
      <c r="O171" s="175" t="str">
        <f>IFERROR(Summary!$AC$5*D171/N171," ")</f>
        <v xml:space="preserve"> </v>
      </c>
      <c r="P171" s="5">
        <v>40</v>
      </c>
      <c r="Q171" s="175" t="str">
        <f>IFERROR(Summary!$AC$5*D171/P171," ")</f>
        <v xml:space="preserve"> </v>
      </c>
      <c r="R171" s="21">
        <v>20</v>
      </c>
      <c r="S171" s="175" t="str">
        <f>IFERROR(Summary!$AE$5*E171/R171," ")</f>
        <v xml:space="preserve"> </v>
      </c>
    </row>
    <row r="172" spans="1:19" ht="16.95" customHeight="1" x14ac:dyDescent="0.25">
      <c r="A172" s="2" t="s">
        <v>337</v>
      </c>
      <c r="B172" s="2" t="s">
        <v>338</v>
      </c>
      <c r="C172" s="18"/>
      <c r="D172" s="56" t="str">
        <f>IFERROR(VLOOKUP($A172,'Emissions - TEU-1C'!$A$6:$H$58,5,0), " ")</f>
        <v xml:space="preserve"> </v>
      </c>
      <c r="E172" s="56" t="str">
        <f>IFERROR(VLOOKUP($A172,'Emissions - TEU-1C'!$A$6:$H$58,8,0), " ")</f>
        <v xml:space="preserve"> </v>
      </c>
      <c r="F172" s="18"/>
      <c r="G172" s="175" t="str">
        <f>IFERROR(Summary!$Y$5*D172/F172," ")</f>
        <v xml:space="preserve"> </v>
      </c>
      <c r="H172" s="5">
        <v>20</v>
      </c>
      <c r="I172" s="175" t="str">
        <f>IFERROR(Summary!$Y$5*D172/H172," ")</f>
        <v xml:space="preserve"> </v>
      </c>
      <c r="J172" s="18"/>
      <c r="K172" s="175" t="str">
        <f>IFERROR(Summary!$AA$5*D172/J172," ")</f>
        <v xml:space="preserve"> </v>
      </c>
      <c r="L172" s="5">
        <v>88</v>
      </c>
      <c r="M172" s="175" t="str">
        <f>IFERROR(Summary!$AA$5*D172/L172," ")</f>
        <v xml:space="preserve"> </v>
      </c>
      <c r="N172" s="18"/>
      <c r="O172" s="175" t="str">
        <f>IFERROR(Summary!$AC$5*D172/N172," ")</f>
        <v xml:space="preserve"> </v>
      </c>
      <c r="P172" s="5">
        <v>88</v>
      </c>
      <c r="Q172" s="175" t="str">
        <f>IFERROR(Summary!$AC$5*D172/P172," ")</f>
        <v xml:space="preserve"> </v>
      </c>
      <c r="R172" s="22"/>
      <c r="S172" s="175" t="str">
        <f>IFERROR(Summary!$AE$5*E172/R172," ")</f>
        <v xml:space="preserve"> </v>
      </c>
    </row>
    <row r="173" spans="1:19" ht="28.5" customHeight="1" x14ac:dyDescent="0.25">
      <c r="A173" s="1"/>
      <c r="B173" s="2" t="s">
        <v>339</v>
      </c>
      <c r="C173" s="6" t="s">
        <v>340</v>
      </c>
      <c r="D173" s="56" t="str">
        <f>IFERROR(VLOOKUP($A173,'Emissions - TEU-1C'!$A$6:$H$58,5,0), " ")</f>
        <v xml:space="preserve"> </v>
      </c>
      <c r="E173" s="56" t="str">
        <f>IFERROR(VLOOKUP($A173,'Emissions - TEU-1C'!$A$6:$H$58,8,0), " ")</f>
        <v xml:space="preserve"> </v>
      </c>
      <c r="F173" s="18"/>
      <c r="G173" s="175" t="str">
        <f>IFERROR(Summary!$Y$5*D173/F173," ")</f>
        <v xml:space="preserve"> </v>
      </c>
      <c r="H173" s="18"/>
      <c r="I173" s="175" t="str">
        <f>IFERROR(Summary!$Y$5*D173/H173," ")</f>
        <v xml:space="preserve"> </v>
      </c>
      <c r="J173" s="18"/>
      <c r="K173" s="175" t="str">
        <f>IFERROR(Summary!$AA$5*D173/J173," ")</f>
        <v xml:space="preserve"> </v>
      </c>
      <c r="L173" s="18"/>
      <c r="M173" s="175" t="str">
        <f>IFERROR(Summary!$AA$5*D173/L173," ")</f>
        <v xml:space="preserve"> </v>
      </c>
      <c r="N173" s="18"/>
      <c r="O173" s="175" t="str">
        <f>IFERROR(Summary!$AC$5*D173/N173," ")</f>
        <v xml:space="preserve"> </v>
      </c>
      <c r="P173" s="18"/>
      <c r="Q173" s="175" t="str">
        <f>IFERROR(Summary!$AC$5*D173/P173," ")</f>
        <v xml:space="preserve"> </v>
      </c>
      <c r="R173" s="24">
        <v>6</v>
      </c>
      <c r="S173" s="175" t="str">
        <f>IFERROR(Summary!$AE$5*E173/R173," ")</f>
        <v xml:space="preserve"> </v>
      </c>
    </row>
    <row r="174" spans="1:19" ht="29.25" customHeight="1" x14ac:dyDescent="0.25">
      <c r="A174" s="2" t="s">
        <v>341</v>
      </c>
      <c r="B174" s="2" t="s">
        <v>342</v>
      </c>
      <c r="C174" s="6" t="s">
        <v>65</v>
      </c>
      <c r="D174" s="56" t="str">
        <f>IFERROR(VLOOKUP($A174,'Emissions - TEU-1C'!$A$6:$H$58,5,0), " ")</f>
        <v xml:space="preserve"> </v>
      </c>
      <c r="E174" s="56" t="str">
        <f>IFERROR(VLOOKUP($A174,'Emissions - TEU-1C'!$A$6:$H$58,8,0), " ")</f>
        <v xml:space="preserve"> </v>
      </c>
      <c r="F174" s="11">
        <v>5.2999999999999998E-4</v>
      </c>
      <c r="G174" s="175" t="str">
        <f>IFERROR(Summary!$Y$5*D174/F174," ")</f>
        <v xml:space="preserve"> </v>
      </c>
      <c r="H174" s="18"/>
      <c r="I174" s="175" t="str">
        <f>IFERROR(Summary!$Y$5*D174/H174," ")</f>
        <v xml:space="preserve"> </v>
      </c>
      <c r="J174" s="4">
        <v>0.02</v>
      </c>
      <c r="K174" s="175" t="str">
        <f>IFERROR(Summary!$AA$5*D174/J174," ")</f>
        <v xml:space="preserve"> </v>
      </c>
      <c r="L174" s="18"/>
      <c r="M174" s="175" t="str">
        <f>IFERROR(Summary!$AA$5*D174/L174," ")</f>
        <v xml:space="preserve"> </v>
      </c>
      <c r="N174" s="3">
        <v>9.1999999999999998E-3</v>
      </c>
      <c r="O174" s="175" t="str">
        <f>IFERROR(Summary!$AC$5*D174/N174," ")</f>
        <v xml:space="preserve"> </v>
      </c>
      <c r="P174" s="18"/>
      <c r="Q174" s="175" t="str">
        <f>IFERROR(Summary!$AC$5*D174/P174," ")</f>
        <v xml:space="preserve"> </v>
      </c>
      <c r="R174" s="22"/>
      <c r="S174" s="175" t="str">
        <f>IFERROR(Summary!$AE$5*E174/R174," ")</f>
        <v xml:space="preserve"> </v>
      </c>
    </row>
    <row r="175" spans="1:19" ht="28.5" customHeight="1" x14ac:dyDescent="0.25">
      <c r="A175" s="1"/>
      <c r="B175" s="2" t="s">
        <v>343</v>
      </c>
      <c r="C175" s="6" t="s">
        <v>65</v>
      </c>
      <c r="D175" s="56" t="str">
        <f>IFERROR(VLOOKUP($A175,'Emissions - TEU-1C'!$A$6:$H$58,5,0), " ")</f>
        <v xml:space="preserve"> </v>
      </c>
      <c r="E175" s="56" t="str">
        <f>IFERROR(VLOOKUP($A175,'Emissions - TEU-1C'!$A$6:$H$58,8,0), " ")</f>
        <v xml:space="preserve"> </v>
      </c>
      <c r="F175" s="10">
        <v>1.0000000000000001E-9</v>
      </c>
      <c r="G175" s="175" t="str">
        <f>IFERROR(Summary!$Y$5*D175/F175," ")</f>
        <v xml:space="preserve"> </v>
      </c>
      <c r="H175" s="10">
        <v>1.3E-7</v>
      </c>
      <c r="I175" s="175" t="str">
        <f>IFERROR(Summary!$Y$5*D175/H175," ")</f>
        <v xml:space="preserve"> </v>
      </c>
      <c r="J175" s="10">
        <v>8.9999999999999999E-8</v>
      </c>
      <c r="K175" s="175" t="str">
        <f>IFERROR(Summary!$AA$5*D175/J175," ")</f>
        <v xml:space="preserve"> </v>
      </c>
      <c r="L175" s="10">
        <v>2.5999999999999998E-5</v>
      </c>
      <c r="M175" s="175" t="str">
        <f>IFERROR(Summary!$AA$5*D175/L175," ")</f>
        <v xml:space="preserve"> </v>
      </c>
      <c r="N175" s="10">
        <v>4.1999999999999999E-8</v>
      </c>
      <c r="O175" s="175" t="str">
        <f>IFERROR(Summary!$AC$5*D175/N175," ")</f>
        <v xml:space="preserve"> </v>
      </c>
      <c r="P175" s="10">
        <v>2.5999999999999998E-5</v>
      </c>
      <c r="Q175" s="175" t="str">
        <f>IFERROR(Summary!$AC$5*D175/P175," ")</f>
        <v xml:space="preserve"> </v>
      </c>
      <c r="R175" s="22"/>
      <c r="S175" s="175" t="str">
        <f>IFERROR(Summary!$AE$5*E175/R175," ")</f>
        <v xml:space="preserve"> </v>
      </c>
    </row>
    <row r="176" spans="1:19" ht="29.25" customHeight="1" x14ac:dyDescent="0.25">
      <c r="A176" s="2" t="s">
        <v>344</v>
      </c>
      <c r="B176" s="1" t="s">
        <v>345</v>
      </c>
      <c r="C176" s="6" t="s">
        <v>65</v>
      </c>
      <c r="D176" s="56" t="str">
        <f>IFERROR(VLOOKUP($A176,'Emissions - TEU-1C'!$A$6:$H$58,5,0), " ")</f>
        <v xml:space="preserve"> </v>
      </c>
      <c r="E176" s="56" t="str">
        <f>IFERROR(VLOOKUP($A176,'Emissions - TEU-1C'!$A$6:$H$58,8,0), " ")</f>
        <v xml:space="preserve"> </v>
      </c>
      <c r="F176" s="10">
        <v>1.0000000000000001E-5</v>
      </c>
      <c r="G176" s="175" t="str">
        <f>IFERROR(Summary!$Y$5*D176/F176," ")</f>
        <v xml:space="preserve"> </v>
      </c>
      <c r="H176" s="3">
        <v>1.2999999999999999E-3</v>
      </c>
      <c r="I176" s="175" t="str">
        <f>IFERROR(Summary!$Y$5*D176/H176," ")</f>
        <v xml:space="preserve"> </v>
      </c>
      <c r="J176" s="11">
        <v>8.9999999999999998E-4</v>
      </c>
      <c r="K176" s="175" t="str">
        <f>IFERROR(Summary!$AA$5*D176/J176," ")</f>
        <v xml:space="preserve"> </v>
      </c>
      <c r="L176" s="9">
        <v>0.26</v>
      </c>
      <c r="M176" s="175" t="str">
        <f>IFERROR(Summary!$AA$5*D176/L176," ")</f>
        <v xml:space="preserve"> </v>
      </c>
      <c r="N176" s="11">
        <v>4.2000000000000002E-4</v>
      </c>
      <c r="O176" s="175" t="str">
        <f>IFERROR(Summary!$AC$5*D176/N176," ")</f>
        <v xml:space="preserve"> </v>
      </c>
      <c r="P176" s="9">
        <v>0.26</v>
      </c>
      <c r="Q176" s="175" t="str">
        <f>IFERROR(Summary!$AC$5*D176/P176," ")</f>
        <v xml:space="preserve"> </v>
      </c>
      <c r="R176" s="22"/>
      <c r="S176" s="175" t="str">
        <f>IFERROR(Summary!$AE$5*E176/R176," ")</f>
        <v xml:space="preserve"> </v>
      </c>
    </row>
    <row r="177" spans="1:19" ht="29.25" customHeight="1" x14ac:dyDescent="0.25">
      <c r="A177" s="2" t="s">
        <v>346</v>
      </c>
      <c r="B177" s="1" t="s">
        <v>347</v>
      </c>
      <c r="C177" s="6" t="s">
        <v>65</v>
      </c>
      <c r="D177" s="56" t="str">
        <f>IFERROR(VLOOKUP($A177,'Emissions - TEU-1C'!$A$6:$H$58,5,0), " ")</f>
        <v xml:space="preserve"> </v>
      </c>
      <c r="E177" s="56" t="str">
        <f>IFERROR(VLOOKUP($A177,'Emissions - TEU-1C'!$A$6:$H$58,8,0), " ")</f>
        <v xml:space="preserve"> </v>
      </c>
      <c r="F177" s="10">
        <v>3.4000000000000001E-6</v>
      </c>
      <c r="G177" s="175" t="str">
        <f>IFERROR(Summary!$Y$5*D177/F177," ")</f>
        <v xml:space="preserve"> </v>
      </c>
      <c r="H177" s="11">
        <v>4.2000000000000002E-4</v>
      </c>
      <c r="I177" s="175" t="str">
        <f>IFERROR(Summary!$Y$5*D177/H177," ")</f>
        <v xml:space="preserve"> </v>
      </c>
      <c r="J177" s="11">
        <v>2.9999999999999997E-4</v>
      </c>
      <c r="K177" s="175" t="str">
        <f>IFERROR(Summary!$AA$5*D177/J177," ")</f>
        <v xml:space="preserve"> </v>
      </c>
      <c r="L177" s="4">
        <v>8.5000000000000006E-2</v>
      </c>
      <c r="M177" s="175" t="str">
        <f>IFERROR(Summary!$AA$5*D177/L177," ")</f>
        <v xml:space="preserve"> </v>
      </c>
      <c r="N177" s="11">
        <v>1.3999999999999999E-4</v>
      </c>
      <c r="O177" s="175" t="str">
        <f>IFERROR(Summary!$AC$5*D177/N177," ")</f>
        <v xml:space="preserve"> </v>
      </c>
      <c r="P177" s="4">
        <v>8.5000000000000006E-2</v>
      </c>
      <c r="Q177" s="175" t="str">
        <f>IFERROR(Summary!$AC$5*D177/P177," ")</f>
        <v xml:space="preserve"> </v>
      </c>
      <c r="R177" s="22"/>
      <c r="S177" s="175" t="str">
        <f>IFERROR(Summary!$AE$5*E177/R177," ")</f>
        <v xml:space="preserve"> </v>
      </c>
    </row>
    <row r="178" spans="1:19" ht="29.25" customHeight="1" x14ac:dyDescent="0.25">
      <c r="A178" s="2" t="s">
        <v>348</v>
      </c>
      <c r="B178" s="1" t="s">
        <v>349</v>
      </c>
      <c r="C178" s="6" t="s">
        <v>65</v>
      </c>
      <c r="D178" s="56" t="str">
        <f>IFERROR(VLOOKUP($A178,'Emissions - TEU-1C'!$A$6:$H$58,5,0), " ")</f>
        <v xml:space="preserve"> </v>
      </c>
      <c r="E178" s="56" t="str">
        <f>IFERROR(VLOOKUP($A178,'Emissions - TEU-1C'!$A$6:$H$58,8,0), " ")</f>
        <v xml:space="preserve"> </v>
      </c>
      <c r="F178" s="10">
        <v>3.4E-5</v>
      </c>
      <c r="G178" s="175" t="str">
        <f>IFERROR(Summary!$Y$5*D178/F178," ")</f>
        <v xml:space="preserve"> </v>
      </c>
      <c r="H178" s="3">
        <v>4.1999999999999997E-3</v>
      </c>
      <c r="I178" s="175" t="str">
        <f>IFERROR(Summary!$Y$5*D178/H178," ")</f>
        <v xml:space="preserve"> </v>
      </c>
      <c r="J178" s="3">
        <v>3.0000000000000001E-3</v>
      </c>
      <c r="K178" s="175" t="str">
        <f>IFERROR(Summary!$AA$5*D178/J178," ")</f>
        <v xml:space="preserve"> </v>
      </c>
      <c r="L178" s="9">
        <v>0.85</v>
      </c>
      <c r="M178" s="175" t="str">
        <f>IFERROR(Summary!$AA$5*D178/L178," ")</f>
        <v xml:space="preserve"> </v>
      </c>
      <c r="N178" s="3">
        <v>1.4E-3</v>
      </c>
      <c r="O178" s="175" t="str">
        <f>IFERROR(Summary!$AC$5*D178/N178," ")</f>
        <v xml:space="preserve"> </v>
      </c>
      <c r="P178" s="9">
        <v>0.85</v>
      </c>
      <c r="Q178" s="175" t="str">
        <f>IFERROR(Summary!$AC$5*D178/P178," ")</f>
        <v xml:space="preserve"> </v>
      </c>
      <c r="R178" s="22"/>
      <c r="S178" s="175" t="str">
        <f>IFERROR(Summary!$AE$5*E178/R178," ")</f>
        <v xml:space="preserve"> </v>
      </c>
    </row>
    <row r="179" spans="1:19" ht="29.25" customHeight="1" x14ac:dyDescent="0.25">
      <c r="A179" s="2" t="s">
        <v>350</v>
      </c>
      <c r="B179" s="1" t="s">
        <v>351</v>
      </c>
      <c r="C179" s="6" t="s">
        <v>65</v>
      </c>
      <c r="D179" s="56" t="str">
        <f>IFERROR(VLOOKUP($A179,'Emissions - TEU-1C'!$A$6:$H$58,5,0), " ")</f>
        <v xml:space="preserve"> </v>
      </c>
      <c r="E179" s="56" t="str">
        <f>IFERROR(VLOOKUP($A179,'Emissions - TEU-1C'!$A$6:$H$58,8,0), " ")</f>
        <v xml:space="preserve"> </v>
      </c>
      <c r="F179" s="10">
        <v>3.4E-5</v>
      </c>
      <c r="G179" s="175" t="str">
        <f>IFERROR(Summary!$Y$5*D179/F179," ")</f>
        <v xml:space="preserve"> </v>
      </c>
      <c r="H179" s="3">
        <v>4.1999999999999997E-3</v>
      </c>
      <c r="I179" s="175" t="str">
        <f>IFERROR(Summary!$Y$5*D179/H179," ")</f>
        <v xml:space="preserve"> </v>
      </c>
      <c r="J179" s="3">
        <v>3.0000000000000001E-3</v>
      </c>
      <c r="K179" s="175" t="str">
        <f>IFERROR(Summary!$AA$5*D179/J179," ")</f>
        <v xml:space="preserve"> </v>
      </c>
      <c r="L179" s="9">
        <v>0.85</v>
      </c>
      <c r="M179" s="175" t="str">
        <f>IFERROR(Summary!$AA$5*D179/L179," ")</f>
        <v xml:space="preserve"> </v>
      </c>
      <c r="N179" s="3">
        <v>1.4E-3</v>
      </c>
      <c r="O179" s="175" t="str">
        <f>IFERROR(Summary!$AC$5*D179/N179," ")</f>
        <v xml:space="preserve"> </v>
      </c>
      <c r="P179" s="9">
        <v>0.85</v>
      </c>
      <c r="Q179" s="175" t="str">
        <f>IFERROR(Summary!$AC$5*D179/P179," ")</f>
        <v xml:space="preserve"> </v>
      </c>
      <c r="R179" s="22"/>
      <c r="S179" s="175" t="str">
        <f>IFERROR(Summary!$AE$5*E179/R179," ")</f>
        <v xml:space="preserve"> </v>
      </c>
    </row>
    <row r="180" spans="1:19" ht="29.25" customHeight="1" x14ac:dyDescent="0.25">
      <c r="A180" s="2" t="s">
        <v>352</v>
      </c>
      <c r="B180" s="1" t="s">
        <v>353</v>
      </c>
      <c r="C180" s="6" t="s">
        <v>65</v>
      </c>
      <c r="D180" s="56" t="str">
        <f>IFERROR(VLOOKUP($A180,'Emissions - TEU-1C'!$A$6:$H$58,5,0), " ")</f>
        <v xml:space="preserve"> </v>
      </c>
      <c r="E180" s="56" t="str">
        <f>IFERROR(VLOOKUP($A180,'Emissions - TEU-1C'!$A$6:$H$58,8,0), " ")</f>
        <v xml:space="preserve"> </v>
      </c>
      <c r="F180" s="10">
        <v>3.4E-5</v>
      </c>
      <c r="G180" s="175" t="str">
        <f>IFERROR(Summary!$Y$5*D180/F180," ")</f>
        <v xml:space="preserve"> </v>
      </c>
      <c r="H180" s="3">
        <v>4.1999999999999997E-3</v>
      </c>
      <c r="I180" s="175" t="str">
        <f>IFERROR(Summary!$Y$5*D180/H180," ")</f>
        <v xml:space="preserve"> </v>
      </c>
      <c r="J180" s="3">
        <v>3.0000000000000001E-3</v>
      </c>
      <c r="K180" s="175" t="str">
        <f>IFERROR(Summary!$AA$5*D180/J180," ")</f>
        <v xml:space="preserve"> </v>
      </c>
      <c r="L180" s="9">
        <v>0.85</v>
      </c>
      <c r="M180" s="175" t="str">
        <f>IFERROR(Summary!$AA$5*D180/L180," ")</f>
        <v xml:space="preserve"> </v>
      </c>
      <c r="N180" s="3">
        <v>1.4E-3</v>
      </c>
      <c r="O180" s="175" t="str">
        <f>IFERROR(Summary!$AC$5*D180/N180," ")</f>
        <v xml:space="preserve"> </v>
      </c>
      <c r="P180" s="9">
        <v>0.85</v>
      </c>
      <c r="Q180" s="175" t="str">
        <f>IFERROR(Summary!$AC$5*D180/P180," ")</f>
        <v xml:space="preserve"> </v>
      </c>
      <c r="R180" s="22"/>
      <c r="S180" s="175" t="str">
        <f>IFERROR(Summary!$AE$5*E180/R180," ")</f>
        <v xml:space="preserve"> </v>
      </c>
    </row>
    <row r="181" spans="1:19" ht="29.25" customHeight="1" x14ac:dyDescent="0.25">
      <c r="A181" s="2" t="s">
        <v>354</v>
      </c>
      <c r="B181" s="1" t="s">
        <v>355</v>
      </c>
      <c r="C181" s="6" t="s">
        <v>65</v>
      </c>
      <c r="D181" s="56" t="str">
        <f>IFERROR(VLOOKUP($A181,'Emissions - TEU-1C'!$A$6:$H$58,5,0), " ")</f>
        <v xml:space="preserve"> </v>
      </c>
      <c r="E181" s="56" t="str">
        <f>IFERROR(VLOOKUP($A181,'Emissions - TEU-1C'!$A$6:$H$58,8,0), " ")</f>
        <v xml:space="preserve"> </v>
      </c>
      <c r="F181" s="10">
        <v>3.4E-5</v>
      </c>
      <c r="G181" s="175" t="str">
        <f>IFERROR(Summary!$Y$5*D181/F181," ")</f>
        <v xml:space="preserve"> </v>
      </c>
      <c r="H181" s="3">
        <v>4.1999999999999997E-3</v>
      </c>
      <c r="I181" s="175" t="str">
        <f>IFERROR(Summary!$Y$5*D181/H181," ")</f>
        <v xml:space="preserve"> </v>
      </c>
      <c r="J181" s="3">
        <v>3.0000000000000001E-3</v>
      </c>
      <c r="K181" s="175" t="str">
        <f>IFERROR(Summary!$AA$5*D181/J181," ")</f>
        <v xml:space="preserve"> </v>
      </c>
      <c r="L181" s="9">
        <v>0.85</v>
      </c>
      <c r="M181" s="175" t="str">
        <f>IFERROR(Summary!$AA$5*D181/L181," ")</f>
        <v xml:space="preserve"> </v>
      </c>
      <c r="N181" s="3">
        <v>1.4E-3</v>
      </c>
      <c r="O181" s="175" t="str">
        <f>IFERROR(Summary!$AC$5*D181/N181," ")</f>
        <v xml:space="preserve"> </v>
      </c>
      <c r="P181" s="9">
        <v>0.85</v>
      </c>
      <c r="Q181" s="175" t="str">
        <f>IFERROR(Summary!$AC$5*D181/P181," ")</f>
        <v xml:space="preserve"> </v>
      </c>
      <c r="R181" s="22"/>
      <c r="S181" s="175" t="str">
        <f>IFERROR(Summary!$AE$5*E181/R181," ")</f>
        <v xml:space="preserve"> </v>
      </c>
    </row>
    <row r="182" spans="1:19" ht="29.25" customHeight="1" x14ac:dyDescent="0.25">
      <c r="A182" s="2" t="s">
        <v>356</v>
      </c>
      <c r="B182" s="1" t="s">
        <v>357</v>
      </c>
      <c r="C182" s="6" t="s">
        <v>65</v>
      </c>
      <c r="D182" s="56" t="str">
        <f>IFERROR(VLOOKUP($A182,'Emissions - TEU-1C'!$A$6:$H$58,5,0), " ")</f>
        <v xml:space="preserve"> </v>
      </c>
      <c r="E182" s="56" t="str">
        <f>IFERROR(VLOOKUP($A182,'Emissions - TEU-1C'!$A$6:$H$58,8,0), " ")</f>
        <v xml:space="preserve"> </v>
      </c>
      <c r="F182" s="10">
        <v>1E-8</v>
      </c>
      <c r="G182" s="175" t="str">
        <f>IFERROR(Summary!$Y$5*D182/F182," ")</f>
        <v xml:space="preserve"> </v>
      </c>
      <c r="H182" s="10">
        <v>1.3E-6</v>
      </c>
      <c r="I182" s="175" t="str">
        <f>IFERROR(Summary!$Y$5*D182/H182," ")</f>
        <v xml:space="preserve"> </v>
      </c>
      <c r="J182" s="10">
        <v>8.9999999999999996E-7</v>
      </c>
      <c r="K182" s="175" t="str">
        <f>IFERROR(Summary!$AA$5*D182/J182," ")</f>
        <v xml:space="preserve"> </v>
      </c>
      <c r="L182" s="11">
        <v>2.5999999999999998E-4</v>
      </c>
      <c r="M182" s="175" t="str">
        <f>IFERROR(Summary!$AA$5*D182/L182," ")</f>
        <v xml:space="preserve"> </v>
      </c>
      <c r="N182" s="10">
        <v>4.2E-7</v>
      </c>
      <c r="O182" s="175" t="str">
        <f>IFERROR(Summary!$AC$5*D182/N182," ")</f>
        <v xml:space="preserve"> </v>
      </c>
      <c r="P182" s="11">
        <v>2.5999999999999998E-4</v>
      </c>
      <c r="Q182" s="175" t="str">
        <f>IFERROR(Summary!$AC$5*D182/P182," ")</f>
        <v xml:space="preserve"> </v>
      </c>
      <c r="R182" s="22"/>
      <c r="S182" s="175" t="str">
        <f>IFERROR(Summary!$AE$5*E182/R182," ")</f>
        <v xml:space="preserve"> </v>
      </c>
    </row>
    <row r="183" spans="1:19" ht="29.25" customHeight="1" x14ac:dyDescent="0.25">
      <c r="A183" s="2" t="s">
        <v>358</v>
      </c>
      <c r="B183" s="1" t="s">
        <v>359</v>
      </c>
      <c r="C183" s="6" t="s">
        <v>65</v>
      </c>
      <c r="D183" s="56" t="str">
        <f>IFERROR(VLOOKUP($A183,'Emissions - TEU-1C'!$A$6:$H$58,5,0), " ")</f>
        <v xml:space="preserve"> </v>
      </c>
      <c r="E183" s="56" t="str">
        <f>IFERROR(VLOOKUP($A183,'Emissions - TEU-1C'!$A$6:$H$58,8,0), " ")</f>
        <v xml:space="preserve"> </v>
      </c>
      <c r="F183" s="10">
        <v>3.4E-5</v>
      </c>
      <c r="G183" s="175" t="str">
        <f>IFERROR(Summary!$Y$5*D183/F183," ")</f>
        <v xml:space="preserve"> </v>
      </c>
      <c r="H183" s="3">
        <v>4.1999999999999997E-3</v>
      </c>
      <c r="I183" s="175" t="str">
        <f>IFERROR(Summary!$Y$5*D183/H183," ")</f>
        <v xml:space="preserve"> </v>
      </c>
      <c r="J183" s="3">
        <v>3.0000000000000001E-3</v>
      </c>
      <c r="K183" s="175" t="str">
        <f>IFERROR(Summary!$AA$5*D183/J183," ")</f>
        <v xml:space="preserve"> </v>
      </c>
      <c r="L183" s="9">
        <v>0.85</v>
      </c>
      <c r="M183" s="175" t="str">
        <f>IFERROR(Summary!$AA$5*D183/L183," ")</f>
        <v xml:space="preserve"> </v>
      </c>
      <c r="N183" s="3">
        <v>1.4E-3</v>
      </c>
      <c r="O183" s="175" t="str">
        <f>IFERROR(Summary!$AC$5*D183/N183," ")</f>
        <v xml:space="preserve"> </v>
      </c>
      <c r="P183" s="9">
        <v>0.85</v>
      </c>
      <c r="Q183" s="175" t="str">
        <f>IFERROR(Summary!$AC$5*D183/P183," ")</f>
        <v xml:space="preserve"> </v>
      </c>
      <c r="R183" s="22"/>
      <c r="S183" s="175" t="str">
        <f>IFERROR(Summary!$AE$5*E183/R183," ")</f>
        <v xml:space="preserve"> </v>
      </c>
    </row>
    <row r="184" spans="1:19" ht="29.25" customHeight="1" x14ac:dyDescent="0.25">
      <c r="A184" s="2" t="s">
        <v>360</v>
      </c>
      <c r="B184" s="1" t="s">
        <v>361</v>
      </c>
      <c r="C184" s="6" t="s">
        <v>65</v>
      </c>
      <c r="D184" s="56" t="str">
        <f>IFERROR(VLOOKUP($A184,'Emissions - TEU-1C'!$A$6:$H$58,5,0), " ")</f>
        <v xml:space="preserve"> </v>
      </c>
      <c r="E184" s="56" t="str">
        <f>IFERROR(VLOOKUP($A184,'Emissions - TEU-1C'!$A$6:$H$58,8,0), " ")</f>
        <v xml:space="preserve"> </v>
      </c>
      <c r="F184" s="10">
        <v>3.4E-5</v>
      </c>
      <c r="G184" s="175" t="str">
        <f>IFERROR(Summary!$Y$5*D184/F184," ")</f>
        <v xml:space="preserve"> </v>
      </c>
      <c r="H184" s="3">
        <v>4.1999999999999997E-3</v>
      </c>
      <c r="I184" s="175" t="str">
        <f>IFERROR(Summary!$Y$5*D184/H184," ")</f>
        <v xml:space="preserve"> </v>
      </c>
      <c r="J184" s="3">
        <v>3.0000000000000001E-3</v>
      </c>
      <c r="K184" s="175" t="str">
        <f>IFERROR(Summary!$AA$5*D184/J184," ")</f>
        <v xml:space="preserve"> </v>
      </c>
      <c r="L184" s="9">
        <v>0.85</v>
      </c>
      <c r="M184" s="175" t="str">
        <f>IFERROR(Summary!$AA$5*D184/L184," ")</f>
        <v xml:space="preserve"> </v>
      </c>
      <c r="N184" s="3">
        <v>1.4E-3</v>
      </c>
      <c r="O184" s="175" t="str">
        <f>IFERROR(Summary!$AC$5*D184/N184," ")</f>
        <v xml:space="preserve"> </v>
      </c>
      <c r="P184" s="9">
        <v>0.85</v>
      </c>
      <c r="Q184" s="175" t="str">
        <f>IFERROR(Summary!$AC$5*D184/P184," ")</f>
        <v xml:space="preserve"> </v>
      </c>
      <c r="R184" s="22"/>
      <c r="S184" s="175" t="str">
        <f>IFERROR(Summary!$AE$5*E184/R184," ")</f>
        <v xml:space="preserve"> </v>
      </c>
    </row>
    <row r="185" spans="1:19" ht="29.25" customHeight="1" x14ac:dyDescent="0.25">
      <c r="A185" s="2" t="s">
        <v>362</v>
      </c>
      <c r="B185" s="1" t="s">
        <v>363</v>
      </c>
      <c r="C185" s="6" t="s">
        <v>65</v>
      </c>
      <c r="D185" s="56" t="str">
        <f>IFERROR(VLOOKUP($A185,'Emissions - TEU-1C'!$A$6:$H$58,5,0), " ")</f>
        <v xml:space="preserve"> </v>
      </c>
      <c r="E185" s="56" t="str">
        <f>IFERROR(VLOOKUP($A185,'Emissions - TEU-1C'!$A$6:$H$58,8,0), " ")</f>
        <v xml:space="preserve"> </v>
      </c>
      <c r="F185" s="10">
        <v>3.4E-5</v>
      </c>
      <c r="G185" s="175" t="str">
        <f>IFERROR(Summary!$Y$5*D185/F185," ")</f>
        <v xml:space="preserve"> </v>
      </c>
      <c r="H185" s="3">
        <v>4.1999999999999997E-3</v>
      </c>
      <c r="I185" s="175" t="str">
        <f>IFERROR(Summary!$Y$5*D185/H185," ")</f>
        <v xml:space="preserve"> </v>
      </c>
      <c r="J185" s="3">
        <v>3.0000000000000001E-3</v>
      </c>
      <c r="K185" s="175" t="str">
        <f>IFERROR(Summary!$AA$5*D185/J185," ")</f>
        <v xml:space="preserve"> </v>
      </c>
      <c r="L185" s="9">
        <v>0.85</v>
      </c>
      <c r="M185" s="175" t="str">
        <f>IFERROR(Summary!$AA$5*D185/L185," ")</f>
        <v xml:space="preserve"> </v>
      </c>
      <c r="N185" s="3">
        <v>1.4E-3</v>
      </c>
      <c r="O185" s="175" t="str">
        <f>IFERROR(Summary!$AC$5*D185/N185," ")</f>
        <v xml:space="preserve"> </v>
      </c>
      <c r="P185" s="9">
        <v>0.85</v>
      </c>
      <c r="Q185" s="175" t="str">
        <f>IFERROR(Summary!$AC$5*D185/P185," ")</f>
        <v xml:space="preserve"> </v>
      </c>
      <c r="R185" s="22"/>
      <c r="S185" s="175" t="str">
        <f>IFERROR(Summary!$AE$5*E185/R185," ")</f>
        <v xml:space="preserve"> </v>
      </c>
    </row>
    <row r="186" spans="1:19" ht="29.25" customHeight="1" x14ac:dyDescent="0.25">
      <c r="A186" s="2" t="s">
        <v>364</v>
      </c>
      <c r="B186" s="1" t="s">
        <v>365</v>
      </c>
      <c r="C186" s="6" t="s">
        <v>65</v>
      </c>
      <c r="D186" s="56" t="str">
        <f>IFERROR(VLOOKUP($A186,'Emissions - TEU-1C'!$A$6:$H$58,5,0), " ")</f>
        <v xml:space="preserve"> </v>
      </c>
      <c r="E186" s="56" t="str">
        <f>IFERROR(VLOOKUP($A186,'Emissions - TEU-1C'!$A$6:$H$58,8,0), " ")</f>
        <v xml:space="preserve"> </v>
      </c>
      <c r="F186" s="10">
        <v>3.4E-8</v>
      </c>
      <c r="G186" s="175" t="str">
        <f>IFERROR(Summary!$Y$5*D186/F186," ")</f>
        <v xml:space="preserve"> </v>
      </c>
      <c r="H186" s="10">
        <v>4.1999999999999996E-6</v>
      </c>
      <c r="I186" s="175" t="str">
        <f>IFERROR(Summary!$Y$5*D186/H186," ")</f>
        <v xml:space="preserve"> </v>
      </c>
      <c r="J186" s="10">
        <v>3.0000000000000001E-6</v>
      </c>
      <c r="K186" s="175" t="str">
        <f>IFERROR(Summary!$AA$5*D186/J186," ")</f>
        <v xml:space="preserve"> </v>
      </c>
      <c r="L186" s="11">
        <v>8.4999999999999995E-4</v>
      </c>
      <c r="M186" s="175" t="str">
        <f>IFERROR(Summary!$AA$5*D186/L186," ")</f>
        <v xml:space="preserve"> </v>
      </c>
      <c r="N186" s="10">
        <v>1.3999999999999999E-6</v>
      </c>
      <c r="O186" s="175" t="str">
        <f>IFERROR(Summary!$AC$5*D186/N186," ")</f>
        <v xml:space="preserve"> </v>
      </c>
      <c r="P186" s="11">
        <v>8.4999999999999995E-4</v>
      </c>
      <c r="Q186" s="175" t="str">
        <f>IFERROR(Summary!$AC$5*D186/P186," ")</f>
        <v xml:space="preserve"> </v>
      </c>
      <c r="R186" s="22"/>
      <c r="S186" s="175" t="str">
        <f>IFERROR(Summary!$AE$5*E186/R186," ")</f>
        <v xml:space="preserve"> </v>
      </c>
    </row>
    <row r="187" spans="1:19" ht="29.25" customHeight="1" x14ac:dyDescent="0.25">
      <c r="A187" s="2" t="s">
        <v>366</v>
      </c>
      <c r="B187" s="1" t="s">
        <v>367</v>
      </c>
      <c r="C187" s="6" t="s">
        <v>65</v>
      </c>
      <c r="D187" s="56" t="str">
        <f>IFERROR(VLOOKUP($A187,'Emissions - TEU-1C'!$A$6:$H$58,5,0), " ")</f>
        <v xml:space="preserve"> </v>
      </c>
      <c r="E187" s="56" t="str">
        <f>IFERROR(VLOOKUP($A187,'Emissions - TEU-1C'!$A$6:$H$58,8,0), " ")</f>
        <v xml:space="preserve"> </v>
      </c>
      <c r="F187" s="11">
        <v>8.8000000000000003E-4</v>
      </c>
      <c r="G187" s="175" t="str">
        <f>IFERROR(Summary!$Y$5*D187/F187," ")</f>
        <v xml:space="preserve"> </v>
      </c>
      <c r="H187" s="7">
        <v>1.3</v>
      </c>
      <c r="I187" s="175" t="str">
        <f>IFERROR(Summary!$Y$5*D187/H187," ")</f>
        <v xml:space="preserve"> </v>
      </c>
      <c r="J187" s="4">
        <v>2.3E-2</v>
      </c>
      <c r="K187" s="175" t="str">
        <f>IFERROR(Summary!$AA$5*D187/J187," ")</f>
        <v xml:space="preserve"> </v>
      </c>
      <c r="L187" s="7">
        <v>5.7</v>
      </c>
      <c r="M187" s="175" t="str">
        <f>IFERROR(Summary!$AA$5*D187/L187," ")</f>
        <v xml:space="preserve"> </v>
      </c>
      <c r="N187" s="4">
        <v>1.0999999999999999E-2</v>
      </c>
      <c r="O187" s="175" t="str">
        <f>IFERROR(Summary!$AC$5*D187/N187," ")</f>
        <v xml:space="preserve"> </v>
      </c>
      <c r="P187" s="7">
        <v>5.7</v>
      </c>
      <c r="Q187" s="175" t="str">
        <f>IFERROR(Summary!$AC$5*D187/P187," ")</f>
        <v xml:space="preserve"> </v>
      </c>
      <c r="R187" s="22"/>
      <c r="S187" s="175" t="str">
        <f>IFERROR(Summary!$AE$5*E187/R187," ")</f>
        <v xml:space="preserve"> </v>
      </c>
    </row>
    <row r="188" spans="1:19" ht="54" customHeight="1" x14ac:dyDescent="0.25">
      <c r="A188" s="1"/>
      <c r="B188" s="1" t="s">
        <v>368</v>
      </c>
      <c r="C188" s="6" t="s">
        <v>65</v>
      </c>
      <c r="D188" s="56" t="str">
        <f>IFERROR(VLOOKUP($A188,'Emissions - TEU-1C'!$A$6:$H$58,5,0), " ")</f>
        <v xml:space="preserve"> </v>
      </c>
      <c r="E188" s="56" t="str">
        <f>IFERROR(VLOOKUP($A188,'Emissions - TEU-1C'!$A$6:$H$58,8,0), " ")</f>
        <v xml:space="preserve"> </v>
      </c>
      <c r="F188" s="10">
        <v>1.0000000000000001E-9</v>
      </c>
      <c r="G188" s="175" t="str">
        <f>IFERROR(Summary!$Y$5*D188/F188," ")</f>
        <v xml:space="preserve"> </v>
      </c>
      <c r="H188" s="10">
        <v>1.3E-7</v>
      </c>
      <c r="I188" s="175" t="str">
        <f>IFERROR(Summary!$Y$5*D188/H188," ")</f>
        <v xml:space="preserve"> </v>
      </c>
      <c r="J188" s="10">
        <v>8.9999999999999999E-8</v>
      </c>
      <c r="K188" s="175" t="str">
        <f>IFERROR(Summary!$AA$5*D188/J188," ")</f>
        <v xml:space="preserve"> </v>
      </c>
      <c r="L188" s="10">
        <v>2.5999999999999998E-5</v>
      </c>
      <c r="M188" s="175" t="str">
        <f>IFERROR(Summary!$AA$5*D188/L188," ")</f>
        <v xml:space="preserve"> </v>
      </c>
      <c r="N188" s="10">
        <v>4.1999999999999999E-8</v>
      </c>
      <c r="O188" s="175" t="str">
        <f>IFERROR(Summary!$AC$5*D188/N188," ")</f>
        <v xml:space="preserve"> </v>
      </c>
      <c r="P188" s="19">
        <v>2.5999999999999998E-5</v>
      </c>
      <c r="Q188" s="175" t="str">
        <f>IFERROR(Summary!$AC$5*D188/P188," ")</f>
        <v xml:space="preserve"> </v>
      </c>
      <c r="R188" s="22"/>
      <c r="S188" s="175" t="str">
        <f>IFERROR(Summary!$AE$5*E188/R188," ")</f>
        <v xml:space="preserve"> </v>
      </c>
    </row>
    <row r="189" spans="1:19" ht="42" customHeight="1" x14ac:dyDescent="0.25">
      <c r="A189" s="2" t="s">
        <v>369</v>
      </c>
      <c r="B189" s="1" t="s">
        <v>370</v>
      </c>
      <c r="C189" s="6" t="s">
        <v>65</v>
      </c>
      <c r="D189" s="56" t="str">
        <f>IFERROR(VLOOKUP($A189,'Emissions - TEU-1C'!$A$6:$H$58,5,0), " ")</f>
        <v xml:space="preserve"> </v>
      </c>
      <c r="E189" s="56" t="str">
        <f>IFERROR(VLOOKUP($A189,'Emissions - TEU-1C'!$A$6:$H$58,8,0), " ")</f>
        <v xml:space="preserve"> </v>
      </c>
      <c r="F189" s="10">
        <v>1.0000000000000001E-9</v>
      </c>
      <c r="G189" s="175" t="str">
        <f>IFERROR(Summary!$Y$5*D189/F189," ")</f>
        <v xml:space="preserve"> </v>
      </c>
      <c r="H189" s="10">
        <v>1.3E-7</v>
      </c>
      <c r="I189" s="175" t="str">
        <f>IFERROR(Summary!$Y$5*D189/H189," ")</f>
        <v xml:space="preserve"> </v>
      </c>
      <c r="J189" s="10">
        <v>8.9999999999999999E-8</v>
      </c>
      <c r="K189" s="175" t="str">
        <f>IFERROR(Summary!$AA$5*D189/J189," ")</f>
        <v xml:space="preserve"> </v>
      </c>
      <c r="L189" s="10">
        <v>2.5999999999999998E-5</v>
      </c>
      <c r="M189" s="175" t="str">
        <f>IFERROR(Summary!$AA$5*D189/L189," ")</f>
        <v xml:space="preserve"> </v>
      </c>
      <c r="N189" s="10">
        <v>4.1999999999999999E-8</v>
      </c>
      <c r="O189" s="175" t="str">
        <f>IFERROR(Summary!$AC$5*D189/N189," ")</f>
        <v xml:space="preserve"> </v>
      </c>
      <c r="P189" s="19">
        <v>2.5999999999999998E-5</v>
      </c>
      <c r="Q189" s="175" t="str">
        <f>IFERROR(Summary!$AC$5*D189/P189," ")</f>
        <v xml:space="preserve"> </v>
      </c>
      <c r="R189" s="22"/>
      <c r="S189" s="175" t="str">
        <f>IFERROR(Summary!$AE$5*E189/R189," ")</f>
        <v xml:space="preserve"> </v>
      </c>
    </row>
    <row r="190" spans="1:19" ht="42" customHeight="1" x14ac:dyDescent="0.25">
      <c r="A190" s="2" t="s">
        <v>371</v>
      </c>
      <c r="B190" s="1" t="s">
        <v>372</v>
      </c>
      <c r="C190" s="6" t="s">
        <v>65</v>
      </c>
      <c r="D190" s="56" t="str">
        <f>IFERROR(VLOOKUP($A190,'Emissions - TEU-1C'!$A$6:$H$58,5,0), " ")</f>
        <v xml:space="preserve"> </v>
      </c>
      <c r="E190" s="56" t="str">
        <f>IFERROR(VLOOKUP($A190,'Emissions - TEU-1C'!$A$6:$H$58,8,0), " ")</f>
        <v xml:space="preserve"> </v>
      </c>
      <c r="F190" s="10">
        <v>1.0000000000000001E-9</v>
      </c>
      <c r="G190" s="175" t="str">
        <f>IFERROR(Summary!$Y$5*D190/F190," ")</f>
        <v xml:space="preserve"> </v>
      </c>
      <c r="H190" s="10">
        <v>1.3E-7</v>
      </c>
      <c r="I190" s="175" t="str">
        <f>IFERROR(Summary!$Y$5*D190/H190," ")</f>
        <v xml:space="preserve"> </v>
      </c>
      <c r="J190" s="10">
        <v>8.9999999999999999E-8</v>
      </c>
      <c r="K190" s="175" t="str">
        <f>IFERROR(Summary!$AA$5*D190/J190," ")</f>
        <v xml:space="preserve"> </v>
      </c>
      <c r="L190" s="10">
        <v>2.5999999999999998E-5</v>
      </c>
      <c r="M190" s="175" t="str">
        <f>IFERROR(Summary!$AA$5*D190/L190," ")</f>
        <v xml:space="preserve"> </v>
      </c>
      <c r="N190" s="10">
        <v>4.1999999999999999E-8</v>
      </c>
      <c r="O190" s="175" t="str">
        <f>IFERROR(Summary!$AC$5*D190/N190," ")</f>
        <v xml:space="preserve"> </v>
      </c>
      <c r="P190" s="19">
        <v>2.5999999999999998E-5</v>
      </c>
      <c r="Q190" s="175" t="str">
        <f>IFERROR(Summary!$AC$5*D190/P190," ")</f>
        <v xml:space="preserve"> </v>
      </c>
      <c r="R190" s="22"/>
      <c r="S190" s="175" t="str">
        <f>IFERROR(Summary!$AE$5*E190/R190," ")</f>
        <v xml:space="preserve"> </v>
      </c>
    </row>
    <row r="191" spans="1:19" ht="42" customHeight="1" x14ac:dyDescent="0.25">
      <c r="A191" s="2" t="s">
        <v>373</v>
      </c>
      <c r="B191" s="1" t="s">
        <v>374</v>
      </c>
      <c r="C191" s="6" t="s">
        <v>65</v>
      </c>
      <c r="D191" s="56" t="str">
        <f>IFERROR(VLOOKUP($A191,'Emissions - TEU-1C'!$A$6:$H$58,5,0), " ")</f>
        <v xml:space="preserve"> </v>
      </c>
      <c r="E191" s="56" t="str">
        <f>IFERROR(VLOOKUP($A191,'Emissions - TEU-1C'!$A$6:$H$58,8,0), " ")</f>
        <v xml:space="preserve"> </v>
      </c>
      <c r="F191" s="10">
        <v>1E-8</v>
      </c>
      <c r="G191" s="175" t="str">
        <f>IFERROR(Summary!$Y$5*D191/F191," ")</f>
        <v xml:space="preserve"> </v>
      </c>
      <c r="H191" s="10">
        <v>1.3E-6</v>
      </c>
      <c r="I191" s="175" t="str">
        <f>IFERROR(Summary!$Y$5*D191/H191," ")</f>
        <v xml:space="preserve"> </v>
      </c>
      <c r="J191" s="10">
        <v>8.9999999999999996E-7</v>
      </c>
      <c r="K191" s="175" t="str">
        <f>IFERROR(Summary!$AA$5*D191/J191," ")</f>
        <v xml:space="preserve"> </v>
      </c>
      <c r="L191" s="11">
        <v>2.5999999999999998E-4</v>
      </c>
      <c r="M191" s="175" t="str">
        <f>IFERROR(Summary!$AA$5*D191/L191," ")</f>
        <v xml:space="preserve"> </v>
      </c>
      <c r="N191" s="10">
        <v>4.2E-7</v>
      </c>
      <c r="O191" s="175" t="str">
        <f>IFERROR(Summary!$AC$5*D191/N191," ")</f>
        <v xml:space="preserve"> </v>
      </c>
      <c r="P191" s="11">
        <v>2.5999999999999998E-4</v>
      </c>
      <c r="Q191" s="175" t="str">
        <f>IFERROR(Summary!$AC$5*D191/P191," ")</f>
        <v xml:space="preserve"> </v>
      </c>
      <c r="R191" s="22"/>
      <c r="S191" s="175" t="str">
        <f>IFERROR(Summary!$AE$5*E191/R191," ")</f>
        <v xml:space="preserve"> </v>
      </c>
    </row>
    <row r="192" spans="1:19" ht="42" customHeight="1" x14ac:dyDescent="0.25">
      <c r="A192" s="2" t="s">
        <v>375</v>
      </c>
      <c r="B192" s="1" t="s">
        <v>376</v>
      </c>
      <c r="C192" s="6" t="s">
        <v>65</v>
      </c>
      <c r="D192" s="56" t="str">
        <f>IFERROR(VLOOKUP($A192,'Emissions - TEU-1C'!$A$6:$H$58,5,0), " ")</f>
        <v xml:space="preserve"> </v>
      </c>
      <c r="E192" s="56" t="str">
        <f>IFERROR(VLOOKUP($A192,'Emissions - TEU-1C'!$A$6:$H$58,8,0), " ")</f>
        <v xml:space="preserve"> </v>
      </c>
      <c r="F192" s="10">
        <v>1E-8</v>
      </c>
      <c r="G192" s="175" t="str">
        <f>IFERROR(Summary!$Y$5*D192/F192," ")</f>
        <v xml:space="preserve"> </v>
      </c>
      <c r="H192" s="10">
        <v>1.3E-6</v>
      </c>
      <c r="I192" s="175" t="str">
        <f>IFERROR(Summary!$Y$5*D192/H192," ")</f>
        <v xml:space="preserve"> </v>
      </c>
      <c r="J192" s="10">
        <v>8.9999999999999996E-7</v>
      </c>
      <c r="K192" s="175" t="str">
        <f>IFERROR(Summary!$AA$5*D192/J192," ")</f>
        <v xml:space="preserve"> </v>
      </c>
      <c r="L192" s="11">
        <v>2.5999999999999998E-4</v>
      </c>
      <c r="M192" s="175" t="str">
        <f>IFERROR(Summary!$AA$5*D192/L192," ")</f>
        <v xml:space="preserve"> </v>
      </c>
      <c r="N192" s="10">
        <v>4.2E-7</v>
      </c>
      <c r="O192" s="175" t="str">
        <f>IFERROR(Summary!$AC$5*D192/N192," ")</f>
        <v xml:space="preserve"> </v>
      </c>
      <c r="P192" s="11">
        <v>2.5999999999999998E-4</v>
      </c>
      <c r="Q192" s="175" t="str">
        <f>IFERROR(Summary!$AC$5*D192/P192," ")</f>
        <v xml:space="preserve"> </v>
      </c>
      <c r="R192" s="22"/>
      <c r="S192" s="175" t="str">
        <f>IFERROR(Summary!$AE$5*E192/R192," ")</f>
        <v xml:space="preserve"> </v>
      </c>
    </row>
    <row r="193" spans="1:19" ht="42" customHeight="1" x14ac:dyDescent="0.25">
      <c r="A193" s="2" t="s">
        <v>377</v>
      </c>
      <c r="B193" s="1" t="s">
        <v>378</v>
      </c>
      <c r="C193" s="6" t="s">
        <v>65</v>
      </c>
      <c r="D193" s="56" t="str">
        <f>IFERROR(VLOOKUP($A193,'Emissions - TEU-1C'!$A$6:$H$58,5,0), " ")</f>
        <v xml:space="preserve"> </v>
      </c>
      <c r="E193" s="56" t="str">
        <f>IFERROR(VLOOKUP($A193,'Emissions - TEU-1C'!$A$6:$H$58,8,0), " ")</f>
        <v xml:space="preserve"> </v>
      </c>
      <c r="F193" s="10">
        <v>1E-8</v>
      </c>
      <c r="G193" s="175" t="str">
        <f>IFERROR(Summary!$Y$5*D193/F193," ")</f>
        <v xml:space="preserve"> </v>
      </c>
      <c r="H193" s="10">
        <v>1.3E-6</v>
      </c>
      <c r="I193" s="175" t="str">
        <f>IFERROR(Summary!$Y$5*D193/H193," ")</f>
        <v xml:space="preserve"> </v>
      </c>
      <c r="J193" s="10">
        <v>8.9999999999999996E-7</v>
      </c>
      <c r="K193" s="175" t="str">
        <f>IFERROR(Summary!$AA$5*D193/J193," ")</f>
        <v xml:space="preserve"> </v>
      </c>
      <c r="L193" s="11">
        <v>2.5999999999999998E-4</v>
      </c>
      <c r="M193" s="175" t="str">
        <f>IFERROR(Summary!$AA$5*D193/L193," ")</f>
        <v xml:space="preserve"> </v>
      </c>
      <c r="N193" s="10">
        <v>4.2E-7</v>
      </c>
      <c r="O193" s="175" t="str">
        <f>IFERROR(Summary!$AC$5*D193/N193," ")</f>
        <v xml:space="preserve"> </v>
      </c>
      <c r="P193" s="11">
        <v>2.5999999999999998E-4</v>
      </c>
      <c r="Q193" s="175" t="str">
        <f>IFERROR(Summary!$AC$5*D193/P193," ")</f>
        <v xml:space="preserve"> </v>
      </c>
      <c r="R193" s="22"/>
      <c r="S193" s="175" t="str">
        <f>IFERROR(Summary!$AE$5*E193/R193," ")</f>
        <v xml:space="preserve"> </v>
      </c>
    </row>
    <row r="194" spans="1:19" ht="42" customHeight="1" x14ac:dyDescent="0.25">
      <c r="A194" s="2" t="s">
        <v>379</v>
      </c>
      <c r="B194" s="1" t="s">
        <v>380</v>
      </c>
      <c r="C194" s="6" t="s">
        <v>65</v>
      </c>
      <c r="D194" s="56" t="str">
        <f>IFERROR(VLOOKUP($A194,'Emissions - TEU-1C'!$A$6:$H$58,5,0), " ")</f>
        <v xml:space="preserve"> </v>
      </c>
      <c r="E194" s="56" t="str">
        <f>IFERROR(VLOOKUP($A194,'Emissions - TEU-1C'!$A$6:$H$58,8,0), " ")</f>
        <v xml:space="preserve"> </v>
      </c>
      <c r="F194" s="10">
        <v>9.9999999999999995E-8</v>
      </c>
      <c r="G194" s="175" t="str">
        <f>IFERROR(Summary!$Y$5*D194/F194," ")</f>
        <v xml:space="preserve"> </v>
      </c>
      <c r="H194" s="10">
        <v>1.2999999999999999E-5</v>
      </c>
      <c r="I194" s="175" t="str">
        <f>IFERROR(Summary!$Y$5*D194/H194," ")</f>
        <v xml:space="preserve"> </v>
      </c>
      <c r="J194" s="10">
        <v>9.0000000000000002E-6</v>
      </c>
      <c r="K194" s="175" t="str">
        <f>IFERROR(Summary!$AA$5*D194/J194," ")</f>
        <v xml:space="preserve"> </v>
      </c>
      <c r="L194" s="3">
        <v>2.5999999999999999E-3</v>
      </c>
      <c r="M194" s="175" t="str">
        <f>IFERROR(Summary!$AA$5*D194/L194," ")</f>
        <v xml:space="preserve"> </v>
      </c>
      <c r="N194" s="10">
        <v>4.1999999999999996E-6</v>
      </c>
      <c r="O194" s="175" t="str">
        <f>IFERROR(Summary!$AC$5*D194/N194," ")</f>
        <v xml:space="preserve"> </v>
      </c>
      <c r="P194" s="3">
        <v>2.5999999999999999E-3</v>
      </c>
      <c r="Q194" s="175" t="str">
        <f>IFERROR(Summary!$AC$5*D194/P194," ")</f>
        <v xml:space="preserve"> </v>
      </c>
      <c r="R194" s="22"/>
      <c r="S194" s="175" t="str">
        <f>IFERROR(Summary!$AE$5*E194/R194," ")</f>
        <v xml:space="preserve"> </v>
      </c>
    </row>
    <row r="195" spans="1:19" ht="29.25" customHeight="1" x14ac:dyDescent="0.25">
      <c r="A195" s="2" t="s">
        <v>381</v>
      </c>
      <c r="B195" s="1" t="s">
        <v>382</v>
      </c>
      <c r="C195" s="6" t="s">
        <v>65</v>
      </c>
      <c r="D195" s="56" t="str">
        <f>IFERROR(VLOOKUP($A195,'Emissions - TEU-1C'!$A$6:$H$58,5,0), " ")</f>
        <v xml:space="preserve"> </v>
      </c>
      <c r="E195" s="56" t="str">
        <f>IFERROR(VLOOKUP($A195,'Emissions - TEU-1C'!$A$6:$H$58,8,0), " ")</f>
        <v xml:space="preserve"> </v>
      </c>
      <c r="F195" s="10">
        <v>3.4000000000000001E-6</v>
      </c>
      <c r="G195" s="175" t="str">
        <f>IFERROR(Summary!$Y$5*D195/F195," ")</f>
        <v xml:space="preserve"> </v>
      </c>
      <c r="H195" s="11">
        <v>4.2000000000000002E-4</v>
      </c>
      <c r="I195" s="175" t="str">
        <f>IFERROR(Summary!$Y$5*D195/H195," ")</f>
        <v xml:space="preserve"> </v>
      </c>
      <c r="J195" s="11">
        <v>2.9999999999999997E-4</v>
      </c>
      <c r="K195" s="175" t="str">
        <f>IFERROR(Summary!$AA$5*D195/J195," ")</f>
        <v xml:space="preserve"> </v>
      </c>
      <c r="L195" s="4">
        <v>8.5000000000000006E-2</v>
      </c>
      <c r="M195" s="175" t="str">
        <f>IFERROR(Summary!$AA$5*D195/L195," ")</f>
        <v xml:space="preserve"> </v>
      </c>
      <c r="N195" s="11">
        <v>1.3999999999999999E-4</v>
      </c>
      <c r="O195" s="175" t="str">
        <f>IFERROR(Summary!$AC$5*D195/N195," ")</f>
        <v xml:space="preserve"> </v>
      </c>
      <c r="P195" s="4">
        <v>8.5000000000000006E-2</v>
      </c>
      <c r="Q195" s="175" t="str">
        <f>IFERROR(Summary!$AC$5*D195/P195," ")</f>
        <v xml:space="preserve"> </v>
      </c>
      <c r="R195" s="22"/>
      <c r="S195" s="175" t="str">
        <f>IFERROR(Summary!$AE$5*E195/R195," ")</f>
        <v xml:space="preserve"> </v>
      </c>
    </row>
    <row r="196" spans="1:19" ht="42" customHeight="1" x14ac:dyDescent="0.25">
      <c r="A196" s="2" t="s">
        <v>383</v>
      </c>
      <c r="B196" s="1" t="s">
        <v>384</v>
      </c>
      <c r="C196" s="6" t="s">
        <v>65</v>
      </c>
      <c r="D196" s="56" t="str">
        <f>IFERROR(VLOOKUP($A196,'Emissions - TEU-1C'!$A$6:$H$58,5,0), " ")</f>
        <v xml:space="preserve"> </v>
      </c>
      <c r="E196" s="56" t="str">
        <f>IFERROR(VLOOKUP($A196,'Emissions - TEU-1C'!$A$6:$H$58,8,0), " ")</f>
        <v xml:space="preserve"> </v>
      </c>
      <c r="F196" s="10">
        <v>1E-8</v>
      </c>
      <c r="G196" s="175" t="str">
        <f>IFERROR(Summary!$Y$5*D196/F196," ")</f>
        <v xml:space="preserve"> </v>
      </c>
      <c r="H196" s="10">
        <v>1.3E-6</v>
      </c>
      <c r="I196" s="175" t="str">
        <f>IFERROR(Summary!$Y$5*D196/H196," ")</f>
        <v xml:space="preserve"> </v>
      </c>
      <c r="J196" s="10">
        <v>8.9999999999999996E-7</v>
      </c>
      <c r="K196" s="175" t="str">
        <f>IFERROR(Summary!$AA$5*D196/J196," ")</f>
        <v xml:space="preserve"> </v>
      </c>
      <c r="L196" s="11">
        <v>2.5999999999999998E-4</v>
      </c>
      <c r="M196" s="175" t="str">
        <f>IFERROR(Summary!$AA$5*D196/L196," ")</f>
        <v xml:space="preserve"> </v>
      </c>
      <c r="N196" s="10">
        <v>4.2E-7</v>
      </c>
      <c r="O196" s="175" t="str">
        <f>IFERROR(Summary!$AC$5*D196/N196," ")</f>
        <v xml:space="preserve"> </v>
      </c>
      <c r="P196" s="11">
        <v>2.5999999999999998E-4</v>
      </c>
      <c r="Q196" s="175" t="str">
        <f>IFERROR(Summary!$AC$5*D196/P196," ")</f>
        <v xml:space="preserve"> </v>
      </c>
      <c r="R196" s="22"/>
      <c r="S196" s="175" t="str">
        <f>IFERROR(Summary!$AE$5*E196/R196," ")</f>
        <v xml:space="preserve"> </v>
      </c>
    </row>
    <row r="197" spans="1:19" ht="42" customHeight="1" x14ac:dyDescent="0.25">
      <c r="A197" s="2" t="s">
        <v>385</v>
      </c>
      <c r="B197" s="1" t="s">
        <v>386</v>
      </c>
      <c r="C197" s="6" t="s">
        <v>65</v>
      </c>
      <c r="D197" s="56" t="str">
        <f>IFERROR(VLOOKUP($A197,'Emissions - TEU-1C'!$A$6:$H$58,5,0), " ")</f>
        <v xml:space="preserve"> </v>
      </c>
      <c r="E197" s="56" t="str">
        <f>IFERROR(VLOOKUP($A197,'Emissions - TEU-1C'!$A$6:$H$58,8,0), " ")</f>
        <v xml:space="preserve"> </v>
      </c>
      <c r="F197" s="10">
        <v>3.4E-8</v>
      </c>
      <c r="G197" s="175" t="str">
        <f>IFERROR(Summary!$Y$5*D197/F197," ")</f>
        <v xml:space="preserve"> </v>
      </c>
      <c r="H197" s="10">
        <v>4.1999999999999996E-6</v>
      </c>
      <c r="I197" s="175" t="str">
        <f>IFERROR(Summary!$Y$5*D197/H197," ")</f>
        <v xml:space="preserve"> </v>
      </c>
      <c r="J197" s="10">
        <v>3.0000000000000001E-6</v>
      </c>
      <c r="K197" s="175" t="str">
        <f>IFERROR(Summary!$AA$5*D197/J197," ")</f>
        <v xml:space="preserve"> </v>
      </c>
      <c r="L197" s="11">
        <v>8.4999999999999995E-4</v>
      </c>
      <c r="M197" s="175" t="str">
        <f>IFERROR(Summary!$AA$5*D197/L197," ")</f>
        <v xml:space="preserve"> </v>
      </c>
      <c r="N197" s="10">
        <v>1.3999999999999999E-6</v>
      </c>
      <c r="O197" s="175" t="str">
        <f>IFERROR(Summary!$AC$5*D197/N197," ")</f>
        <v xml:space="preserve"> </v>
      </c>
      <c r="P197" s="11">
        <v>8.4999999999999995E-4</v>
      </c>
      <c r="Q197" s="175" t="str">
        <f>IFERROR(Summary!$AC$5*D197/P197," ")</f>
        <v xml:space="preserve"> </v>
      </c>
      <c r="R197" s="22"/>
      <c r="S197" s="175" t="str">
        <f>IFERROR(Summary!$AE$5*E197/R197," ")</f>
        <v xml:space="preserve"> </v>
      </c>
    </row>
    <row r="198" spans="1:19" ht="42" customHeight="1" x14ac:dyDescent="0.25">
      <c r="A198" s="2" t="s">
        <v>387</v>
      </c>
      <c r="B198" s="1" t="s">
        <v>388</v>
      </c>
      <c r="C198" s="6" t="s">
        <v>65</v>
      </c>
      <c r="D198" s="56" t="str">
        <f>IFERROR(VLOOKUP($A198,'Emissions - TEU-1C'!$A$6:$H$58,5,0), " ")</f>
        <v xml:space="preserve"> </v>
      </c>
      <c r="E198" s="56" t="str">
        <f>IFERROR(VLOOKUP($A198,'Emissions - TEU-1C'!$A$6:$H$58,8,0), " ")</f>
        <v xml:space="preserve"> </v>
      </c>
      <c r="F198" s="10">
        <v>3.3999999999999998E-9</v>
      </c>
      <c r="G198" s="175" t="str">
        <f>IFERROR(Summary!$Y$5*D198/F198," ")</f>
        <v xml:space="preserve"> </v>
      </c>
      <c r="H198" s="10">
        <v>4.2E-7</v>
      </c>
      <c r="I198" s="175" t="str">
        <f>IFERROR(Summary!$Y$5*D198/H198," ")</f>
        <v xml:space="preserve"> </v>
      </c>
      <c r="J198" s="10">
        <v>2.9999999999999999E-7</v>
      </c>
      <c r="K198" s="175" t="str">
        <f>IFERROR(Summary!$AA$5*D198/J198," ")</f>
        <v xml:space="preserve"> </v>
      </c>
      <c r="L198" s="10">
        <v>8.5000000000000006E-5</v>
      </c>
      <c r="M198" s="175" t="str">
        <f>IFERROR(Summary!$AA$5*D198/L198," ")</f>
        <v xml:space="preserve"> </v>
      </c>
      <c r="N198" s="10">
        <v>1.4000000000000001E-7</v>
      </c>
      <c r="O198" s="175" t="str">
        <f>IFERROR(Summary!$AC$5*D198/N198," ")</f>
        <v xml:space="preserve"> </v>
      </c>
      <c r="P198" s="10">
        <v>8.5000000000000006E-5</v>
      </c>
      <c r="Q198" s="175" t="str">
        <f>IFERROR(Summary!$AC$5*D198/P198," ")</f>
        <v xml:space="preserve"> </v>
      </c>
      <c r="R198" s="22"/>
      <c r="S198" s="175" t="str">
        <f>IFERROR(Summary!$AE$5*E198/R198," ")</f>
        <v xml:space="preserve"> </v>
      </c>
    </row>
    <row r="199" spans="1:19" ht="42" customHeight="1" x14ac:dyDescent="0.25">
      <c r="A199" s="2" t="s">
        <v>389</v>
      </c>
      <c r="B199" s="1" t="s">
        <v>390</v>
      </c>
      <c r="C199" s="6" t="s">
        <v>65</v>
      </c>
      <c r="D199" s="56" t="str">
        <f>IFERROR(VLOOKUP($A199,'Emissions - TEU-1C'!$A$6:$H$58,5,0), " ")</f>
        <v xml:space="preserve"> </v>
      </c>
      <c r="E199" s="56" t="str">
        <f>IFERROR(VLOOKUP($A199,'Emissions - TEU-1C'!$A$6:$H$58,8,0), " ")</f>
        <v xml:space="preserve"> </v>
      </c>
      <c r="F199" s="10">
        <v>1E-8</v>
      </c>
      <c r="G199" s="175" t="str">
        <f>IFERROR(Summary!$Y$5*D199/F199," ")</f>
        <v xml:space="preserve"> </v>
      </c>
      <c r="H199" s="10">
        <v>1.3E-6</v>
      </c>
      <c r="I199" s="175" t="str">
        <f>IFERROR(Summary!$Y$5*D199/H199," ")</f>
        <v xml:space="preserve"> </v>
      </c>
      <c r="J199" s="10">
        <v>8.9999999999999996E-7</v>
      </c>
      <c r="K199" s="175" t="str">
        <f>IFERROR(Summary!$AA$5*D199/J199," ")</f>
        <v xml:space="preserve"> </v>
      </c>
      <c r="L199" s="11">
        <v>2.5999999999999998E-4</v>
      </c>
      <c r="M199" s="175" t="str">
        <f>IFERROR(Summary!$AA$5*D199/L199," ")</f>
        <v xml:space="preserve"> </v>
      </c>
      <c r="N199" s="10">
        <v>4.2E-7</v>
      </c>
      <c r="O199" s="175" t="str">
        <f>IFERROR(Summary!$AC$5*D199/N199," ")</f>
        <v xml:space="preserve"> </v>
      </c>
      <c r="P199" s="11">
        <v>2.5999999999999998E-4</v>
      </c>
      <c r="Q199" s="175" t="str">
        <f>IFERROR(Summary!$AC$5*D199/P199," ")</f>
        <v xml:space="preserve"> </v>
      </c>
      <c r="R199" s="22"/>
      <c r="S199" s="175" t="str">
        <f>IFERROR(Summary!$AE$5*E199/R199," ")</f>
        <v xml:space="preserve"> </v>
      </c>
    </row>
    <row r="200" spans="1:19" ht="42" customHeight="1" x14ac:dyDescent="0.25">
      <c r="A200" s="2" t="s">
        <v>391</v>
      </c>
      <c r="B200" s="1" t="s">
        <v>392</v>
      </c>
      <c r="C200" s="6" t="s">
        <v>65</v>
      </c>
      <c r="D200" s="56" t="str">
        <f>IFERROR(VLOOKUP($A200,'Emissions - TEU-1C'!$A$6:$H$58,5,0), " ")</f>
        <v xml:space="preserve"> </v>
      </c>
      <c r="E200" s="56" t="str">
        <f>IFERROR(VLOOKUP($A200,'Emissions - TEU-1C'!$A$6:$H$58,8,0), " ")</f>
        <v xml:space="preserve"> </v>
      </c>
      <c r="F200" s="10">
        <v>1E-8</v>
      </c>
      <c r="G200" s="175" t="str">
        <f>IFERROR(Summary!$Y$5*D200/F200," ")</f>
        <v xml:space="preserve"> </v>
      </c>
      <c r="H200" s="10">
        <v>1.3E-6</v>
      </c>
      <c r="I200" s="175" t="str">
        <f>IFERROR(Summary!$Y$5*D200/H200," ")</f>
        <v xml:space="preserve"> </v>
      </c>
      <c r="J200" s="10">
        <v>8.9999999999999996E-7</v>
      </c>
      <c r="K200" s="175" t="str">
        <f>IFERROR(Summary!$AA$5*D200/J200," ")</f>
        <v xml:space="preserve"> </v>
      </c>
      <c r="L200" s="11">
        <v>2.5999999999999998E-4</v>
      </c>
      <c r="M200" s="175" t="str">
        <f>IFERROR(Summary!$AA$5*D200/L200," ")</f>
        <v xml:space="preserve"> </v>
      </c>
      <c r="N200" s="10">
        <v>4.2E-7</v>
      </c>
      <c r="O200" s="175" t="str">
        <f>IFERROR(Summary!$AC$5*D200/N200," ")</f>
        <v xml:space="preserve"> </v>
      </c>
      <c r="P200" s="11">
        <v>2.5999999999999998E-4</v>
      </c>
      <c r="Q200" s="175" t="str">
        <f>IFERROR(Summary!$AC$5*D200/P200," ")</f>
        <v xml:space="preserve"> </v>
      </c>
      <c r="R200" s="22"/>
      <c r="S200" s="175" t="str">
        <f>IFERROR(Summary!$AE$5*E200/R200," ")</f>
        <v xml:space="preserve"> </v>
      </c>
    </row>
    <row r="201" spans="1:19" ht="42" customHeight="1" x14ac:dyDescent="0.25">
      <c r="A201" s="2" t="s">
        <v>393</v>
      </c>
      <c r="B201" s="1" t="s">
        <v>394</v>
      </c>
      <c r="C201" s="6" t="s">
        <v>65</v>
      </c>
      <c r="D201" s="56" t="str">
        <f>IFERROR(VLOOKUP($A201,'Emissions - TEU-1C'!$A$6:$H$58,5,0), " ")</f>
        <v xml:space="preserve"> </v>
      </c>
      <c r="E201" s="56" t="str">
        <f>IFERROR(VLOOKUP($A201,'Emissions - TEU-1C'!$A$6:$H$58,8,0), " ")</f>
        <v xml:space="preserve"> </v>
      </c>
      <c r="F201" s="10">
        <v>1E-8</v>
      </c>
      <c r="G201" s="175" t="str">
        <f>IFERROR(Summary!$Y$5*D201/F201," ")</f>
        <v xml:space="preserve"> </v>
      </c>
      <c r="H201" s="10">
        <v>1.3E-6</v>
      </c>
      <c r="I201" s="175" t="str">
        <f>IFERROR(Summary!$Y$5*D201/H201," ")</f>
        <v xml:space="preserve"> </v>
      </c>
      <c r="J201" s="10">
        <v>8.9999999999999996E-7</v>
      </c>
      <c r="K201" s="175" t="str">
        <f>IFERROR(Summary!$AA$5*D201/J201," ")</f>
        <v xml:space="preserve"> </v>
      </c>
      <c r="L201" s="11">
        <v>2.5999999999999998E-4</v>
      </c>
      <c r="M201" s="175" t="str">
        <f>IFERROR(Summary!$AA$5*D201/L201," ")</f>
        <v xml:space="preserve"> </v>
      </c>
      <c r="N201" s="10">
        <v>4.2E-7</v>
      </c>
      <c r="O201" s="175" t="str">
        <f>IFERROR(Summary!$AC$5*D201/N201," ")</f>
        <v xml:space="preserve"> </v>
      </c>
      <c r="P201" s="11">
        <v>2.5999999999999998E-4</v>
      </c>
      <c r="Q201" s="175" t="str">
        <f>IFERROR(Summary!$AC$5*D201/P201," ")</f>
        <v xml:space="preserve"> </v>
      </c>
      <c r="R201" s="22"/>
      <c r="S201" s="175" t="str">
        <f>IFERROR(Summary!$AE$5*E201/R201," ")</f>
        <v xml:space="preserve"> </v>
      </c>
    </row>
    <row r="202" spans="1:19" ht="42" customHeight="1" x14ac:dyDescent="0.25">
      <c r="A202" s="2" t="s">
        <v>395</v>
      </c>
      <c r="B202" s="1" t="s">
        <v>396</v>
      </c>
      <c r="C202" s="6" t="s">
        <v>65</v>
      </c>
      <c r="D202" s="56" t="str">
        <f>IFERROR(VLOOKUP($A202,'Emissions - TEU-1C'!$A$6:$H$58,5,0), " ")</f>
        <v xml:space="preserve"> </v>
      </c>
      <c r="E202" s="56" t="str">
        <f>IFERROR(VLOOKUP($A202,'Emissions - TEU-1C'!$A$6:$H$58,8,0), " ")</f>
        <v xml:space="preserve"> </v>
      </c>
      <c r="F202" s="10">
        <v>1E-8</v>
      </c>
      <c r="G202" s="175" t="str">
        <f>IFERROR(Summary!$Y$5*D202/F202," ")</f>
        <v xml:space="preserve"> </v>
      </c>
      <c r="H202" s="10">
        <v>1.3E-6</v>
      </c>
      <c r="I202" s="175" t="str">
        <f>IFERROR(Summary!$Y$5*D202/H202," ")</f>
        <v xml:space="preserve"> </v>
      </c>
      <c r="J202" s="10">
        <v>8.9999999999999996E-7</v>
      </c>
      <c r="K202" s="175" t="str">
        <f>IFERROR(Summary!$AA$5*D202/J202," ")</f>
        <v xml:space="preserve"> </v>
      </c>
      <c r="L202" s="11">
        <v>2.5999999999999998E-4</v>
      </c>
      <c r="M202" s="175" t="str">
        <f>IFERROR(Summary!$AA$5*D202/L202," ")</f>
        <v xml:space="preserve"> </v>
      </c>
      <c r="N202" s="10">
        <v>4.2E-7</v>
      </c>
      <c r="O202" s="175" t="str">
        <f>IFERROR(Summary!$AC$5*D202/N202," ")</f>
        <v xml:space="preserve"> </v>
      </c>
      <c r="P202" s="11">
        <v>2.5999999999999998E-4</v>
      </c>
      <c r="Q202" s="175" t="str">
        <f>IFERROR(Summary!$AC$5*D202/P202," ")</f>
        <v xml:space="preserve"> </v>
      </c>
      <c r="R202" s="22"/>
      <c r="S202" s="175" t="str">
        <f>IFERROR(Summary!$AE$5*E202/R202," ")</f>
        <v xml:space="preserve"> </v>
      </c>
    </row>
    <row r="203" spans="1:19" ht="42" customHeight="1" x14ac:dyDescent="0.25">
      <c r="A203" s="2" t="s">
        <v>397</v>
      </c>
      <c r="B203" s="1" t="s">
        <v>398</v>
      </c>
      <c r="C203" s="6" t="s">
        <v>65</v>
      </c>
      <c r="D203" s="56" t="str">
        <f>IFERROR(VLOOKUP($A203,'Emissions - TEU-1C'!$A$6:$H$58,5,0), " ")</f>
        <v xml:space="preserve"> </v>
      </c>
      <c r="E203" s="56" t="str">
        <f>IFERROR(VLOOKUP($A203,'Emissions - TEU-1C'!$A$6:$H$58,8,0), " ")</f>
        <v xml:space="preserve"> </v>
      </c>
      <c r="F203" s="10">
        <v>9.9999999999999995E-8</v>
      </c>
      <c r="G203" s="175" t="str">
        <f>IFERROR(Summary!$Y$5*D203/F203," ")</f>
        <v xml:space="preserve"> </v>
      </c>
      <c r="H203" s="10">
        <v>1.2999999999999999E-5</v>
      </c>
      <c r="I203" s="175" t="str">
        <f>IFERROR(Summary!$Y$5*D203/H203," ")</f>
        <v xml:space="preserve"> </v>
      </c>
      <c r="J203" s="10">
        <v>9.0000000000000002E-6</v>
      </c>
      <c r="K203" s="175" t="str">
        <f>IFERROR(Summary!$AA$5*D203/J203," ")</f>
        <v xml:space="preserve"> </v>
      </c>
      <c r="L203" s="3">
        <v>2.5999999999999999E-3</v>
      </c>
      <c r="M203" s="175" t="str">
        <f>IFERROR(Summary!$AA$5*D203/L203," ")</f>
        <v xml:space="preserve"> </v>
      </c>
      <c r="N203" s="10">
        <v>4.1999999999999996E-6</v>
      </c>
      <c r="O203" s="175" t="str">
        <f>IFERROR(Summary!$AC$5*D203/N203," ")</f>
        <v xml:space="preserve"> </v>
      </c>
      <c r="P203" s="3">
        <v>2.5999999999999999E-3</v>
      </c>
      <c r="Q203" s="175" t="str">
        <f>IFERROR(Summary!$AC$5*D203/P203," ")</f>
        <v xml:space="preserve"> </v>
      </c>
      <c r="R203" s="22"/>
      <c r="S203" s="175" t="str">
        <f>IFERROR(Summary!$AE$5*E203/R203," ")</f>
        <v xml:space="preserve"> </v>
      </c>
    </row>
    <row r="204" spans="1:19" ht="42" customHeight="1" x14ac:dyDescent="0.25">
      <c r="A204" s="2" t="s">
        <v>399</v>
      </c>
      <c r="B204" s="1" t="s">
        <v>400</v>
      </c>
      <c r="C204" s="6" t="s">
        <v>65</v>
      </c>
      <c r="D204" s="56" t="str">
        <f>IFERROR(VLOOKUP($A204,'Emissions - TEU-1C'!$A$6:$H$58,5,0), " ")</f>
        <v xml:space="preserve"> </v>
      </c>
      <c r="E204" s="56" t="str">
        <f>IFERROR(VLOOKUP($A204,'Emissions - TEU-1C'!$A$6:$H$58,8,0), " ")</f>
        <v xml:space="preserve"> </v>
      </c>
      <c r="F204" s="10">
        <v>9.9999999999999995E-8</v>
      </c>
      <c r="G204" s="175" t="str">
        <f>IFERROR(Summary!$Y$5*D204/F204," ")</f>
        <v xml:space="preserve"> </v>
      </c>
      <c r="H204" s="10">
        <v>1.2999999999999999E-5</v>
      </c>
      <c r="I204" s="175" t="str">
        <f>IFERROR(Summary!$Y$5*D204/H204," ")</f>
        <v xml:space="preserve"> </v>
      </c>
      <c r="J204" s="10">
        <v>9.0000000000000002E-6</v>
      </c>
      <c r="K204" s="175" t="str">
        <f>IFERROR(Summary!$AA$5*D204/J204," ")</f>
        <v xml:space="preserve"> </v>
      </c>
      <c r="L204" s="3">
        <v>2.5999999999999999E-3</v>
      </c>
      <c r="M204" s="175" t="str">
        <f>IFERROR(Summary!$AA$5*D204/L204," ")</f>
        <v xml:space="preserve"> </v>
      </c>
      <c r="N204" s="10">
        <v>4.1999999999999996E-6</v>
      </c>
      <c r="O204" s="175" t="str">
        <f>IFERROR(Summary!$AC$5*D204/N204," ")</f>
        <v xml:space="preserve"> </v>
      </c>
      <c r="P204" s="3">
        <v>2.5999999999999999E-3</v>
      </c>
      <c r="Q204" s="175" t="str">
        <f>IFERROR(Summary!$AC$5*D204/P204," ")</f>
        <v xml:space="preserve"> </v>
      </c>
      <c r="R204" s="22"/>
      <c r="S204" s="175" t="str">
        <f>IFERROR(Summary!$AE$5*E204/R204," ")</f>
        <v xml:space="preserve"> </v>
      </c>
    </row>
    <row r="205" spans="1:19" ht="29.25" customHeight="1" x14ac:dyDescent="0.25">
      <c r="A205" s="2" t="s">
        <v>401</v>
      </c>
      <c r="B205" s="2" t="s">
        <v>402</v>
      </c>
      <c r="C205" s="6" t="s">
        <v>65</v>
      </c>
      <c r="D205" s="56" t="str">
        <f>IFERROR(VLOOKUP($A205,'Emissions - TEU-1C'!$A$6:$H$58,5,0), " ")</f>
        <v xml:space="preserve"> </v>
      </c>
      <c r="E205" s="56" t="str">
        <f>IFERROR(VLOOKUP($A205,'Emissions - TEU-1C'!$A$6:$H$58,8,0), " ")</f>
        <v xml:space="preserve"> </v>
      </c>
      <c r="F205" s="10">
        <v>3.4000000000000001E-6</v>
      </c>
      <c r="G205" s="175" t="str">
        <f>IFERROR(Summary!$Y$5*D205/F205," ")</f>
        <v xml:space="preserve"> </v>
      </c>
      <c r="H205" s="11">
        <v>4.2000000000000002E-4</v>
      </c>
      <c r="I205" s="175" t="str">
        <f>IFERROR(Summary!$Y$5*D205/H205," ")</f>
        <v xml:space="preserve"> </v>
      </c>
      <c r="J205" s="11">
        <v>2.9999999999999997E-4</v>
      </c>
      <c r="K205" s="175" t="str">
        <f>IFERROR(Summary!$AA$5*D205/J205," ")</f>
        <v xml:space="preserve"> </v>
      </c>
      <c r="L205" s="4">
        <v>8.5000000000000006E-2</v>
      </c>
      <c r="M205" s="175" t="str">
        <f>IFERROR(Summary!$AA$5*D205/L205," ")</f>
        <v xml:space="preserve"> </v>
      </c>
      <c r="N205" s="11">
        <v>1.3999999999999999E-4</v>
      </c>
      <c r="O205" s="175" t="str">
        <f>IFERROR(Summary!$AC$5*D205/N205," ")</f>
        <v xml:space="preserve"> </v>
      </c>
      <c r="P205" s="4">
        <v>8.5000000000000006E-2</v>
      </c>
      <c r="Q205" s="175" t="str">
        <f>IFERROR(Summary!$AC$5*D205/P205," ")</f>
        <v xml:space="preserve"> </v>
      </c>
      <c r="R205" s="22"/>
      <c r="S205" s="175" t="str">
        <f>IFERROR(Summary!$AE$5*E205/R205," ")</f>
        <v xml:space="preserve"> </v>
      </c>
    </row>
    <row r="206" spans="1:19" ht="28.5" customHeight="1" x14ac:dyDescent="0.25">
      <c r="A206" s="1"/>
      <c r="B206" s="2" t="s">
        <v>403</v>
      </c>
      <c r="C206" s="6" t="s">
        <v>404</v>
      </c>
      <c r="D206" s="56" t="str">
        <f>IFERROR(VLOOKUP($A206,'Emissions - TEU-1C'!$A$6:$H$58,5,0), " ")</f>
        <v xml:space="preserve"> </v>
      </c>
      <c r="E206" s="56" t="str">
        <f>IFERROR(VLOOKUP($A206,'Emissions - TEU-1C'!$A$6:$H$58,8,0), " ")</f>
        <v xml:space="preserve"> </v>
      </c>
      <c r="F206" s="10">
        <v>4.3000000000000002E-5</v>
      </c>
      <c r="G206" s="175" t="str">
        <f>IFERROR(Summary!$Y$5*D206/F206," ")</f>
        <v xml:space="preserve"> </v>
      </c>
      <c r="H206" s="18"/>
      <c r="I206" s="175" t="str">
        <f>IFERROR(Summary!$Y$5*D206/H206," ")</f>
        <v xml:space="preserve"> </v>
      </c>
      <c r="J206" s="3">
        <v>1.6000000000000001E-3</v>
      </c>
      <c r="K206" s="175" t="str">
        <f>IFERROR(Summary!$AA$5*D206/J206," ")</f>
        <v xml:space="preserve"> </v>
      </c>
      <c r="L206" s="18"/>
      <c r="M206" s="175" t="str">
        <f>IFERROR(Summary!$AA$5*D206/L206," ")</f>
        <v xml:space="preserve"> </v>
      </c>
      <c r="N206" s="3">
        <v>3.0000000000000001E-3</v>
      </c>
      <c r="O206" s="175" t="str">
        <f>IFERROR(Summary!$AC$5*D206/N206," ")</f>
        <v xml:space="preserve"> </v>
      </c>
      <c r="P206" s="18"/>
      <c r="Q206" s="175" t="str">
        <f>IFERROR(Summary!$AC$5*D206/P206," ")</f>
        <v xml:space="preserve"> </v>
      </c>
      <c r="R206" s="22"/>
      <c r="S206" s="175" t="str">
        <f>IFERROR(Summary!$AE$5*E206/R206," ")</f>
        <v xml:space="preserve"> </v>
      </c>
    </row>
    <row r="207" spans="1:19" ht="16.8" customHeight="1" x14ac:dyDescent="0.25">
      <c r="A207" s="2" t="s">
        <v>405</v>
      </c>
      <c r="B207" s="2" t="s">
        <v>406</v>
      </c>
      <c r="C207" s="6" t="s">
        <v>404</v>
      </c>
      <c r="D207" s="56" t="str">
        <f>IFERROR(VLOOKUP($A207,'Emissions - TEU-1C'!$A$6:$H$58,5,0), " ")</f>
        <v xml:space="preserve"> </v>
      </c>
      <c r="E207" s="56" t="str">
        <f>IFERROR(VLOOKUP($A207,'Emissions - TEU-1C'!$A$6:$H$58,8,0), " ")</f>
        <v xml:space="preserve"> </v>
      </c>
      <c r="F207" s="11">
        <v>1.1E-4</v>
      </c>
      <c r="G207" s="175" t="str">
        <f>IFERROR(Summary!$Y$5*D207/F207," ")</f>
        <v xml:space="preserve"> </v>
      </c>
      <c r="H207" s="18"/>
      <c r="I207" s="175" t="str">
        <f>IFERROR(Summary!$Y$5*D207/H207," ")</f>
        <v xml:space="preserve"> </v>
      </c>
      <c r="J207" s="3">
        <v>3.8999999999999998E-3</v>
      </c>
      <c r="K207" s="175" t="str">
        <f>IFERROR(Summary!$AA$5*D207/J207," ")</f>
        <v xml:space="preserve"> </v>
      </c>
      <c r="L207" s="18"/>
      <c r="M207" s="175" t="str">
        <f>IFERROR(Summary!$AA$5*D207/L207," ")</f>
        <v xml:space="preserve"> </v>
      </c>
      <c r="N207" s="3">
        <v>7.6E-3</v>
      </c>
      <c r="O207" s="175" t="str">
        <f>IFERROR(Summary!$AC$5*D207/N207," ")</f>
        <v xml:space="preserve"> </v>
      </c>
      <c r="P207" s="18"/>
      <c r="Q207" s="175" t="str">
        <f>IFERROR(Summary!$AC$5*D207/P207," ")</f>
        <v xml:space="preserve"> </v>
      </c>
      <c r="R207" s="22"/>
      <c r="S207" s="175" t="str">
        <f>IFERROR(Summary!$AE$5*E207/R207," ")</f>
        <v xml:space="preserve"> </v>
      </c>
    </row>
    <row r="208" spans="1:19" ht="16.95" customHeight="1" x14ac:dyDescent="0.25">
      <c r="A208" s="2" t="s">
        <v>407</v>
      </c>
      <c r="B208" s="2" t="s">
        <v>408</v>
      </c>
      <c r="C208" s="6" t="s">
        <v>404</v>
      </c>
      <c r="D208" s="56" t="str">
        <f>IFERROR(VLOOKUP($A208,'Emissions - TEU-1C'!$A$6:$H$58,5,0), " ")</f>
        <v xml:space="preserve"> </v>
      </c>
      <c r="E208" s="56" t="str">
        <f>IFERROR(VLOOKUP($A208,'Emissions - TEU-1C'!$A$6:$H$58,8,0), " ")</f>
        <v xml:space="preserve"> </v>
      </c>
      <c r="F208" s="11">
        <v>2.1000000000000001E-4</v>
      </c>
      <c r="G208" s="175" t="str">
        <f>IFERROR(Summary!$Y$5*D208/F208," ")</f>
        <v xml:space="preserve"> </v>
      </c>
      <c r="H208" s="18"/>
      <c r="I208" s="175" t="str">
        <f>IFERROR(Summary!$Y$5*D208/H208," ")</f>
        <v xml:space="preserve"> </v>
      </c>
      <c r="J208" s="3">
        <v>7.7999999999999996E-3</v>
      </c>
      <c r="K208" s="175" t="str">
        <f>IFERROR(Summary!$AA$5*D208/J208," ")</f>
        <v xml:space="preserve"> </v>
      </c>
      <c r="L208" s="18"/>
      <c r="M208" s="175" t="str">
        <f>IFERROR(Summary!$AA$5*D208/L208," ")</f>
        <v xml:space="preserve"> </v>
      </c>
      <c r="N208" s="4">
        <v>1.4999999999999999E-2</v>
      </c>
      <c r="O208" s="175" t="str">
        <f>IFERROR(Summary!$AC$5*D208/N208," ")</f>
        <v xml:space="preserve"> </v>
      </c>
      <c r="P208" s="18"/>
      <c r="Q208" s="175" t="str">
        <f>IFERROR(Summary!$AC$5*D208/P208," ")</f>
        <v xml:space="preserve"> </v>
      </c>
      <c r="R208" s="22"/>
      <c r="S208" s="175" t="str">
        <f>IFERROR(Summary!$AE$5*E208/R208," ")</f>
        <v xml:space="preserve"> </v>
      </c>
    </row>
    <row r="209" spans="1:19" ht="16.8" customHeight="1" x14ac:dyDescent="0.25">
      <c r="A209" s="2" t="s">
        <v>409</v>
      </c>
      <c r="B209" s="2" t="s">
        <v>410</v>
      </c>
      <c r="C209" s="6" t="s">
        <v>404</v>
      </c>
      <c r="D209" s="56" t="str">
        <f>IFERROR(VLOOKUP($A209,'Emissions - TEU-1C'!$A$6:$H$58,5,0), " ")</f>
        <v xml:space="preserve"> </v>
      </c>
      <c r="E209" s="56" t="str">
        <f>IFERROR(VLOOKUP($A209,'Emissions - TEU-1C'!$A$6:$H$58,8,0), " ")</f>
        <v xml:space="preserve"> </v>
      </c>
      <c r="F209" s="10">
        <v>4.3000000000000002E-5</v>
      </c>
      <c r="G209" s="175" t="str">
        <f>IFERROR(Summary!$Y$5*D209/F209," ")</f>
        <v xml:space="preserve"> </v>
      </c>
      <c r="H209" s="3">
        <v>2E-3</v>
      </c>
      <c r="I209" s="175" t="str">
        <f>IFERROR(Summary!$Y$5*D209/H209," ")</f>
        <v xml:space="preserve"> </v>
      </c>
      <c r="J209" s="3">
        <v>1.6000000000000001E-3</v>
      </c>
      <c r="K209" s="175" t="str">
        <f>IFERROR(Summary!$AA$5*D209/J209," ")</f>
        <v xml:space="preserve"> </v>
      </c>
      <c r="L209" s="3">
        <v>8.8000000000000005E-3</v>
      </c>
      <c r="M209" s="175" t="str">
        <f>IFERROR(Summary!$AA$5*D209/L209," ")</f>
        <v xml:space="preserve"> </v>
      </c>
      <c r="N209" s="3">
        <v>3.0000000000000001E-3</v>
      </c>
      <c r="O209" s="175" t="str">
        <f>IFERROR(Summary!$AC$5*D209/N209," ")</f>
        <v xml:space="preserve"> </v>
      </c>
      <c r="P209" s="3">
        <v>8.8000000000000005E-3</v>
      </c>
      <c r="Q209" s="175" t="str">
        <f>IFERROR(Summary!$AC$5*D209/P209," ")</f>
        <v xml:space="preserve"> </v>
      </c>
      <c r="R209" s="27">
        <v>2E-3</v>
      </c>
      <c r="S209" s="175" t="str">
        <f>IFERROR(Summary!$AE$5*E209/R209," ")</f>
        <v xml:space="preserve"> </v>
      </c>
    </row>
    <row r="210" spans="1:19" ht="16.95" customHeight="1" x14ac:dyDescent="0.25">
      <c r="A210" s="2" t="s">
        <v>411</v>
      </c>
      <c r="B210" s="2" t="s">
        <v>412</v>
      </c>
      <c r="C210" s="6" t="s">
        <v>404</v>
      </c>
      <c r="D210" s="56" t="str">
        <f>IFERROR(VLOOKUP($A210,'Emissions - TEU-1C'!$A$6:$H$58,5,0), " ")</f>
        <v xml:space="preserve"> </v>
      </c>
      <c r="E210" s="56" t="str">
        <f>IFERROR(VLOOKUP($A210,'Emissions - TEU-1C'!$A$6:$H$58,8,0), " ")</f>
        <v xml:space="preserve"> </v>
      </c>
      <c r="F210" s="10">
        <v>5.3000000000000001E-5</v>
      </c>
      <c r="G210" s="175" t="str">
        <f>IFERROR(Summary!$Y$5*D210/F210," ")</f>
        <v xml:space="preserve"> </v>
      </c>
      <c r="H210" s="18"/>
      <c r="I210" s="175" t="str">
        <f>IFERROR(Summary!$Y$5*D210/H210," ")</f>
        <v xml:space="preserve"> </v>
      </c>
      <c r="J210" s="3">
        <v>2E-3</v>
      </c>
      <c r="K210" s="175" t="str">
        <f>IFERROR(Summary!$AA$5*D210/J210," ")</f>
        <v xml:space="preserve"> </v>
      </c>
      <c r="L210" s="18"/>
      <c r="M210" s="175" t="str">
        <f>IFERROR(Summary!$AA$5*D210/L210," ")</f>
        <v xml:space="preserve"> </v>
      </c>
      <c r="N210" s="3">
        <v>3.8E-3</v>
      </c>
      <c r="O210" s="175" t="str">
        <f>IFERROR(Summary!$AC$5*D210/N210," ")</f>
        <v xml:space="preserve"> </v>
      </c>
      <c r="P210" s="18"/>
      <c r="Q210" s="175" t="str">
        <f>IFERROR(Summary!$AC$5*D210/P210," ")</f>
        <v xml:space="preserve"> </v>
      </c>
      <c r="R210" s="22"/>
      <c r="S210" s="175" t="str">
        <f>IFERROR(Summary!$AE$5*E210/R210," ")</f>
        <v xml:space="preserve"> </v>
      </c>
    </row>
    <row r="211" spans="1:19" ht="19.5" customHeight="1" x14ac:dyDescent="0.25">
      <c r="A211" s="2" t="s">
        <v>413</v>
      </c>
      <c r="B211" s="2" t="s">
        <v>414</v>
      </c>
      <c r="C211" s="6" t="s">
        <v>404</v>
      </c>
      <c r="D211" s="56" t="str">
        <f>IFERROR(VLOOKUP($A211,'Emissions - TEU-1C'!$A$6:$H$58,5,0), " ")</f>
        <v xml:space="preserve"> </v>
      </c>
      <c r="E211" s="56" t="str">
        <f>IFERROR(VLOOKUP($A211,'Emissions - TEU-1C'!$A$6:$H$58,8,0), " ")</f>
        <v xml:space="preserve"> </v>
      </c>
      <c r="F211" s="10">
        <v>2.0999999999999998E-6</v>
      </c>
      <c r="G211" s="175" t="str">
        <f>IFERROR(Summary!$Y$5*D211/F211," ")</f>
        <v xml:space="preserve"> </v>
      </c>
      <c r="H211" s="18"/>
      <c r="I211" s="175" t="str">
        <f>IFERROR(Summary!$Y$5*D211/H211," ")</f>
        <v xml:space="preserve"> </v>
      </c>
      <c r="J211" s="10">
        <v>7.7999999999999999E-5</v>
      </c>
      <c r="K211" s="175" t="str">
        <f>IFERROR(Summary!$AA$5*D211/J211," ")</f>
        <v xml:space="preserve"> </v>
      </c>
      <c r="L211" s="18"/>
      <c r="M211" s="175" t="str">
        <f>IFERROR(Summary!$AA$5*D211/L211," ")</f>
        <v xml:space="preserve"> </v>
      </c>
      <c r="N211" s="11">
        <v>1.4999999999999999E-4</v>
      </c>
      <c r="O211" s="175" t="str">
        <f>IFERROR(Summary!$AC$5*D211/N211," ")</f>
        <v xml:space="preserve"> </v>
      </c>
      <c r="P211" s="18"/>
      <c r="Q211" s="175" t="str">
        <f>IFERROR(Summary!$AC$5*D211/P211," ")</f>
        <v xml:space="preserve"> </v>
      </c>
      <c r="R211" s="22"/>
      <c r="S211" s="175" t="str">
        <f>IFERROR(Summary!$AE$5*E211/R211," ")</f>
        <v xml:space="preserve"> </v>
      </c>
    </row>
    <row r="212" spans="1:19" ht="16.95" customHeight="1" x14ac:dyDescent="0.25">
      <c r="A212" s="2" t="s">
        <v>415</v>
      </c>
      <c r="B212" s="2" t="s">
        <v>416</v>
      </c>
      <c r="C212" s="6" t="s">
        <v>404</v>
      </c>
      <c r="D212" s="56" t="str">
        <f>IFERROR(VLOOKUP($A212,'Emissions - TEU-1C'!$A$6:$H$58,5,0), " ")</f>
        <v xml:space="preserve"> </v>
      </c>
      <c r="E212" s="56" t="str">
        <f>IFERROR(VLOOKUP($A212,'Emissions - TEU-1C'!$A$6:$H$58,8,0), " ")</f>
        <v xml:space="preserve"> </v>
      </c>
      <c r="F212" s="3">
        <v>4.7000000000000002E-3</v>
      </c>
      <c r="G212" s="175" t="str">
        <f>IFERROR(Summary!$Y$5*D212/F212," ")</f>
        <v xml:space="preserve"> </v>
      </c>
      <c r="H212" s="18"/>
      <c r="I212" s="175" t="str">
        <f>IFERROR(Summary!$Y$5*D212/H212," ")</f>
        <v xml:space="preserve"> </v>
      </c>
      <c r="J212" s="9">
        <v>0.17</v>
      </c>
      <c r="K212" s="175" t="str">
        <f>IFERROR(Summary!$AA$5*D212/J212," ")</f>
        <v xml:space="preserve"> </v>
      </c>
      <c r="L212" s="18"/>
      <c r="M212" s="175" t="str">
        <f>IFERROR(Summary!$AA$5*D212/L212," ")</f>
        <v xml:space="preserve"> </v>
      </c>
      <c r="N212" s="9">
        <v>0.34</v>
      </c>
      <c r="O212" s="175" t="str">
        <f>IFERROR(Summary!$AC$5*D212/N212," ")</f>
        <v xml:space="preserve"> </v>
      </c>
      <c r="P212" s="18"/>
      <c r="Q212" s="175" t="str">
        <f>IFERROR(Summary!$AC$5*D212/P212," ")</f>
        <v xml:space="preserve"> </v>
      </c>
      <c r="R212" s="22"/>
      <c r="S212" s="175" t="str">
        <f>IFERROR(Summary!$AE$5*E212/R212," ")</f>
        <v xml:space="preserve"> </v>
      </c>
    </row>
    <row r="213" spans="1:19" ht="16.8" customHeight="1" x14ac:dyDescent="0.25">
      <c r="A213" s="2" t="s">
        <v>417</v>
      </c>
      <c r="B213" s="2" t="s">
        <v>418</v>
      </c>
      <c r="C213" s="6" t="s">
        <v>404</v>
      </c>
      <c r="D213" s="56" t="str">
        <f>IFERROR(VLOOKUP($A213,'Emissions - TEU-1C'!$A$6:$H$58,5,0), " ")</f>
        <v xml:space="preserve"> </v>
      </c>
      <c r="E213" s="56" t="str">
        <f>IFERROR(VLOOKUP($A213,'Emissions - TEU-1C'!$A$6:$H$58,8,0), " ")</f>
        <v xml:space="preserve"> </v>
      </c>
      <c r="F213" s="11">
        <v>1.3999999999999999E-4</v>
      </c>
      <c r="G213" s="175" t="str">
        <f>IFERROR(Summary!$Y$5*D213/F213," ")</f>
        <v xml:space="preserve"> </v>
      </c>
      <c r="H213" s="18"/>
      <c r="I213" s="175" t="str">
        <f>IFERROR(Summary!$Y$5*D213/H213," ")</f>
        <v xml:space="preserve"> </v>
      </c>
      <c r="J213" s="3">
        <v>5.1999999999999998E-3</v>
      </c>
      <c r="K213" s="175" t="str">
        <f>IFERROR(Summary!$AA$5*D213/J213," ")</f>
        <v xml:space="preserve"> </v>
      </c>
      <c r="L213" s="18"/>
      <c r="M213" s="175" t="str">
        <f>IFERROR(Summary!$AA$5*D213/L213," ")</f>
        <v xml:space="preserve"> </v>
      </c>
      <c r="N213" s="4">
        <v>0.01</v>
      </c>
      <c r="O213" s="175" t="str">
        <f>IFERROR(Summary!$AC$5*D213/N213," ")</f>
        <v xml:space="preserve"> </v>
      </c>
      <c r="P213" s="18"/>
      <c r="Q213" s="175" t="str">
        <f>IFERROR(Summary!$AC$5*D213/P213," ")</f>
        <v xml:space="preserve"> </v>
      </c>
      <c r="R213" s="22"/>
      <c r="S213" s="175" t="str">
        <f>IFERROR(Summary!$AE$5*E213/R213," ")</f>
        <v xml:space="preserve"> </v>
      </c>
    </row>
    <row r="214" spans="1:19" ht="16.95" customHeight="1" x14ac:dyDescent="0.25">
      <c r="A214" s="2" t="s">
        <v>419</v>
      </c>
      <c r="B214" s="2" t="s">
        <v>420</v>
      </c>
      <c r="C214" s="6" t="s">
        <v>404</v>
      </c>
      <c r="D214" s="56" t="str">
        <f>IFERROR(VLOOKUP($A214,'Emissions - TEU-1C'!$A$6:$H$58,5,0), " ")</f>
        <v xml:space="preserve"> </v>
      </c>
      <c r="E214" s="56" t="str">
        <f>IFERROR(VLOOKUP($A214,'Emissions - TEU-1C'!$A$6:$H$58,8,0), " ")</f>
        <v xml:space="preserve"> </v>
      </c>
      <c r="F214" s="3">
        <v>1.4E-3</v>
      </c>
      <c r="G214" s="175" t="str">
        <f>IFERROR(Summary!$Y$5*D214/F214," ")</f>
        <v xml:space="preserve"> </v>
      </c>
      <c r="H214" s="18"/>
      <c r="I214" s="175" t="str">
        <f>IFERROR(Summary!$Y$5*D214/H214," ")</f>
        <v xml:space="preserve"> </v>
      </c>
      <c r="J214" s="4">
        <v>5.1999999999999998E-2</v>
      </c>
      <c r="K214" s="175" t="str">
        <f>IFERROR(Summary!$AA$5*D214/J214," ")</f>
        <v xml:space="preserve"> </v>
      </c>
      <c r="L214" s="18"/>
      <c r="M214" s="175" t="str">
        <f>IFERROR(Summary!$AA$5*D214/L214," ")</f>
        <v xml:space="preserve"> </v>
      </c>
      <c r="N214" s="9">
        <v>0.1</v>
      </c>
      <c r="O214" s="175" t="str">
        <f>IFERROR(Summary!$AC$5*D214/N214," ")</f>
        <v xml:space="preserve"> </v>
      </c>
      <c r="P214" s="18"/>
      <c r="Q214" s="175" t="str">
        <f>IFERROR(Summary!$AC$5*D214/P214," ")</f>
        <v xml:space="preserve"> </v>
      </c>
      <c r="R214" s="22"/>
      <c r="S214" s="175" t="str">
        <f>IFERROR(Summary!$AE$5*E214/R214," ")</f>
        <v xml:space="preserve"> </v>
      </c>
    </row>
    <row r="215" spans="1:19" ht="16.8" customHeight="1" x14ac:dyDescent="0.25">
      <c r="A215" s="2" t="s">
        <v>421</v>
      </c>
      <c r="B215" s="2" t="s">
        <v>422</v>
      </c>
      <c r="C215" s="6" t="s">
        <v>404</v>
      </c>
      <c r="D215" s="56" t="str">
        <f>IFERROR(VLOOKUP($A215,'Emissions - TEU-1C'!$A$6:$H$58,5,0), " ")</f>
        <v xml:space="preserve"> </v>
      </c>
      <c r="E215" s="56" t="str">
        <f>IFERROR(VLOOKUP($A215,'Emissions - TEU-1C'!$A$6:$H$58,8,0), " ")</f>
        <v xml:space="preserve"> </v>
      </c>
      <c r="F215" s="11">
        <v>4.2999999999999999E-4</v>
      </c>
      <c r="G215" s="175" t="str">
        <f>IFERROR(Summary!$Y$5*D215/F215," ")</f>
        <v xml:space="preserve"> </v>
      </c>
      <c r="H215" s="18"/>
      <c r="I215" s="175" t="str">
        <f>IFERROR(Summary!$Y$5*D215/H215," ")</f>
        <v xml:space="preserve"> </v>
      </c>
      <c r="J215" s="4">
        <v>1.6E-2</v>
      </c>
      <c r="K215" s="175" t="str">
        <f>IFERROR(Summary!$AA$5*D215/J215," ")</f>
        <v xml:space="preserve"> </v>
      </c>
      <c r="L215" s="18"/>
      <c r="M215" s="175" t="str">
        <f>IFERROR(Summary!$AA$5*D215/L215," ")</f>
        <v xml:space="preserve"> </v>
      </c>
      <c r="N215" s="4">
        <v>0.03</v>
      </c>
      <c r="O215" s="175" t="str">
        <f>IFERROR(Summary!$AC$5*D215/N215," ")</f>
        <v xml:space="preserve"> </v>
      </c>
      <c r="P215" s="18"/>
      <c r="Q215" s="175" t="str">
        <f>IFERROR(Summary!$AC$5*D215/P215," ")</f>
        <v xml:space="preserve"> </v>
      </c>
      <c r="R215" s="22"/>
      <c r="S215" s="175" t="str">
        <f>IFERROR(Summary!$AE$5*E215/R215," ")</f>
        <v xml:space="preserve"> </v>
      </c>
    </row>
    <row r="216" spans="1:19" ht="16.95" customHeight="1" x14ac:dyDescent="0.25">
      <c r="A216" s="2" t="s">
        <v>423</v>
      </c>
      <c r="B216" s="2" t="s">
        <v>424</v>
      </c>
      <c r="C216" s="6" t="s">
        <v>404</v>
      </c>
      <c r="D216" s="56" t="str">
        <f>IFERROR(VLOOKUP($A216,'Emissions - TEU-1C'!$A$6:$H$58,5,0), " ")</f>
        <v xml:space="preserve"> </v>
      </c>
      <c r="E216" s="56" t="str">
        <f>IFERROR(VLOOKUP($A216,'Emissions - TEU-1C'!$A$6:$H$58,8,0), " ")</f>
        <v xml:space="preserve"> </v>
      </c>
      <c r="F216" s="11">
        <v>1.1E-4</v>
      </c>
      <c r="G216" s="175" t="str">
        <f>IFERROR(Summary!$Y$5*D216/F216," ")</f>
        <v xml:space="preserve"> </v>
      </c>
      <c r="H216" s="18"/>
      <c r="I216" s="175" t="str">
        <f>IFERROR(Summary!$Y$5*D216/H216," ")</f>
        <v xml:space="preserve"> </v>
      </c>
      <c r="J216" s="3">
        <v>3.8999999999999998E-3</v>
      </c>
      <c r="K216" s="175" t="str">
        <f>IFERROR(Summary!$AA$5*D216/J216," ")</f>
        <v xml:space="preserve"> </v>
      </c>
      <c r="L216" s="18"/>
      <c r="M216" s="175" t="str">
        <f>IFERROR(Summary!$AA$5*D216/L216," ")</f>
        <v xml:space="preserve"> </v>
      </c>
      <c r="N216" s="3">
        <v>7.6E-3</v>
      </c>
      <c r="O216" s="175" t="str">
        <f>IFERROR(Summary!$AC$5*D216/N216," ")</f>
        <v xml:space="preserve"> </v>
      </c>
      <c r="P216" s="18"/>
      <c r="Q216" s="175" t="str">
        <f>IFERROR(Summary!$AC$5*D216/P216," ")</f>
        <v xml:space="preserve"> </v>
      </c>
      <c r="R216" s="22"/>
      <c r="S216" s="175" t="str">
        <f>IFERROR(Summary!$AE$5*E216/R216," ")</f>
        <v xml:space="preserve"> </v>
      </c>
    </row>
    <row r="217" spans="1:19" ht="16.8" customHeight="1" x14ac:dyDescent="0.25">
      <c r="A217" s="2" t="s">
        <v>425</v>
      </c>
      <c r="B217" s="2" t="s">
        <v>426</v>
      </c>
      <c r="C217" s="6" t="s">
        <v>404</v>
      </c>
      <c r="D217" s="56" t="str">
        <f>IFERROR(VLOOKUP($A217,'Emissions - TEU-1C'!$A$6:$H$58,5,0), " ")</f>
        <v xml:space="preserve"> </v>
      </c>
      <c r="E217" s="56" t="str">
        <f>IFERROR(VLOOKUP($A217,'Emissions - TEU-1C'!$A$6:$H$58,8,0), " ")</f>
        <v xml:space="preserve"> </v>
      </c>
      <c r="F217" s="10">
        <v>4.3000000000000003E-6</v>
      </c>
      <c r="G217" s="175" t="str">
        <f>IFERROR(Summary!$Y$5*D217/F217," ")</f>
        <v xml:space="preserve"> </v>
      </c>
      <c r="H217" s="18"/>
      <c r="I217" s="175" t="str">
        <f>IFERROR(Summary!$Y$5*D217/H217," ")</f>
        <v xml:space="preserve"> </v>
      </c>
      <c r="J217" s="11">
        <v>1.6000000000000001E-4</v>
      </c>
      <c r="K217" s="175" t="str">
        <f>IFERROR(Summary!$AA$5*D217/J217," ")</f>
        <v xml:space="preserve"> </v>
      </c>
      <c r="L217" s="18"/>
      <c r="M217" s="175" t="str">
        <f>IFERROR(Summary!$AA$5*D217/L217," ")</f>
        <v xml:space="preserve"> </v>
      </c>
      <c r="N217" s="11">
        <v>2.9999999999999997E-4</v>
      </c>
      <c r="O217" s="175" t="str">
        <f>IFERROR(Summary!$AC$5*D217/N217," ")</f>
        <v xml:space="preserve"> </v>
      </c>
      <c r="P217" s="18"/>
      <c r="Q217" s="175" t="str">
        <f>IFERROR(Summary!$AC$5*D217/P217," ")</f>
        <v xml:space="preserve"> </v>
      </c>
      <c r="R217" s="22"/>
      <c r="S217" s="175" t="str">
        <f>IFERROR(Summary!$AE$5*E217/R217," ")</f>
        <v xml:space="preserve"> </v>
      </c>
    </row>
    <row r="218" spans="1:19" ht="16.8" customHeight="1" x14ac:dyDescent="0.25">
      <c r="A218" s="2" t="s">
        <v>427</v>
      </c>
      <c r="B218" s="2" t="s">
        <v>428</v>
      </c>
      <c r="C218" s="6" t="s">
        <v>404</v>
      </c>
      <c r="D218" s="56" t="str">
        <f>IFERROR(VLOOKUP($A218,'Emissions - TEU-1C'!$A$6:$H$58,5,0), " ")</f>
        <v xml:space="preserve"> </v>
      </c>
      <c r="E218" s="56" t="str">
        <f>IFERROR(VLOOKUP($A218,'Emissions - TEU-1C'!$A$6:$H$58,8,0), " ")</f>
        <v xml:space="preserve"> </v>
      </c>
      <c r="F218" s="11">
        <v>1.1E-4</v>
      </c>
      <c r="G218" s="175" t="str">
        <f>IFERROR(Summary!$Y$5*D218/F218," ")</f>
        <v xml:space="preserve"> </v>
      </c>
      <c r="H218" s="18"/>
      <c r="I218" s="175" t="str">
        <f>IFERROR(Summary!$Y$5*D218/H218," ")</f>
        <v xml:space="preserve"> </v>
      </c>
      <c r="J218" s="3">
        <v>3.8999999999999998E-3</v>
      </c>
      <c r="K218" s="175" t="str">
        <f>IFERROR(Summary!$AA$5*D218/J218," ")</f>
        <v xml:space="preserve"> </v>
      </c>
      <c r="L218" s="18"/>
      <c r="M218" s="175" t="str">
        <f>IFERROR(Summary!$AA$5*D218/L218," ")</f>
        <v xml:space="preserve"> </v>
      </c>
      <c r="N218" s="3">
        <v>7.6E-3</v>
      </c>
      <c r="O218" s="175" t="str">
        <f>IFERROR(Summary!$AC$5*D218/N218," ")</f>
        <v xml:space="preserve"> </v>
      </c>
      <c r="P218" s="18"/>
      <c r="Q218" s="175" t="str">
        <f>IFERROR(Summary!$AC$5*D218/P218," ")</f>
        <v xml:space="preserve"> </v>
      </c>
      <c r="R218" s="22"/>
      <c r="S218" s="175" t="str">
        <f>IFERROR(Summary!$AE$5*E218/R218," ")</f>
        <v xml:space="preserve"> </v>
      </c>
    </row>
    <row r="219" spans="1:19" ht="16.95" customHeight="1" x14ac:dyDescent="0.25">
      <c r="A219" s="2" t="s">
        <v>429</v>
      </c>
      <c r="B219" s="2" t="s">
        <v>430</v>
      </c>
      <c r="C219" s="6" t="s">
        <v>404</v>
      </c>
      <c r="D219" s="56" t="str">
        <f>IFERROR(VLOOKUP($A219,'Emissions - TEU-1C'!$A$6:$H$58,5,0), " ")</f>
        <v xml:space="preserve"> </v>
      </c>
      <c r="E219" s="56" t="str">
        <f>IFERROR(VLOOKUP($A219,'Emissions - TEU-1C'!$A$6:$H$58,8,0), " ")</f>
        <v xml:space="preserve"> </v>
      </c>
      <c r="F219" s="10">
        <v>4.6999999999999997E-5</v>
      </c>
      <c r="G219" s="175" t="str">
        <f>IFERROR(Summary!$Y$5*D219/F219," ")</f>
        <v xml:space="preserve"> </v>
      </c>
      <c r="H219" s="18"/>
      <c r="I219" s="175" t="str">
        <f>IFERROR(Summary!$Y$5*D219/H219," ")</f>
        <v xml:space="preserve"> </v>
      </c>
      <c r="J219" s="3">
        <v>1.6999999999999999E-3</v>
      </c>
      <c r="K219" s="175" t="str">
        <f>IFERROR(Summary!$AA$5*D219/J219," ")</f>
        <v xml:space="preserve"> </v>
      </c>
      <c r="L219" s="18"/>
      <c r="M219" s="175" t="str">
        <f>IFERROR(Summary!$AA$5*D219/L219," ")</f>
        <v xml:space="preserve"> </v>
      </c>
      <c r="N219" s="3">
        <v>3.3999999999999998E-3</v>
      </c>
      <c r="O219" s="175" t="str">
        <f>IFERROR(Summary!$AC$5*D219/N219," ")</f>
        <v xml:space="preserve"> </v>
      </c>
      <c r="P219" s="18"/>
      <c r="Q219" s="175" t="str">
        <f>IFERROR(Summary!$AC$5*D219/P219," ")</f>
        <v xml:space="preserve"> </v>
      </c>
      <c r="R219" s="22"/>
      <c r="S219" s="175" t="str">
        <f>IFERROR(Summary!$AE$5*E219/R219," ")</f>
        <v xml:space="preserve"> </v>
      </c>
    </row>
    <row r="220" spans="1:19" ht="16.8" customHeight="1" x14ac:dyDescent="0.25">
      <c r="A220" s="2" t="s">
        <v>431</v>
      </c>
      <c r="B220" s="2" t="s">
        <v>432</v>
      </c>
      <c r="C220" s="6" t="s">
        <v>404</v>
      </c>
      <c r="D220" s="56" t="str">
        <f>IFERROR(VLOOKUP($A220,'Emissions - TEU-1C'!$A$6:$H$58,5,0), " ")</f>
        <v xml:space="preserve"> </v>
      </c>
      <c r="E220" s="56" t="str">
        <f>IFERROR(VLOOKUP($A220,'Emissions - TEU-1C'!$A$6:$H$58,8,0), " ")</f>
        <v xml:space="preserve"> </v>
      </c>
      <c r="F220" s="10">
        <v>7.1000000000000005E-5</v>
      </c>
      <c r="G220" s="175" t="str">
        <f>IFERROR(Summary!$Y$5*D220/F220," ")</f>
        <v xml:space="preserve"> </v>
      </c>
      <c r="H220" s="18"/>
      <c r="I220" s="175" t="str">
        <f>IFERROR(Summary!$Y$5*D220/H220," ")</f>
        <v xml:space="preserve"> </v>
      </c>
      <c r="J220" s="3">
        <v>2.5999999999999999E-3</v>
      </c>
      <c r="K220" s="175" t="str">
        <f>IFERROR(Summary!$AA$5*D220/J220," ")</f>
        <v xml:space="preserve"> </v>
      </c>
      <c r="L220" s="18"/>
      <c r="M220" s="175" t="str">
        <f>IFERROR(Summary!$AA$5*D220/L220," ")</f>
        <v xml:space="preserve"> </v>
      </c>
      <c r="N220" s="3">
        <v>5.1000000000000004E-3</v>
      </c>
      <c r="O220" s="175" t="str">
        <f>IFERROR(Summary!$AC$5*D220/N220," ")</f>
        <v xml:space="preserve"> </v>
      </c>
      <c r="P220" s="18"/>
      <c r="Q220" s="175" t="str">
        <f>IFERROR(Summary!$AC$5*D220/P220," ")</f>
        <v xml:space="preserve"> </v>
      </c>
      <c r="R220" s="22"/>
      <c r="S220" s="175" t="str">
        <f>IFERROR(Summary!$AE$5*E220/R220," ")</f>
        <v xml:space="preserve"> </v>
      </c>
    </row>
    <row r="221" spans="1:19" ht="19.8" customHeight="1" x14ac:dyDescent="0.25">
      <c r="A221" s="2" t="s">
        <v>433</v>
      </c>
      <c r="B221" s="2" t="s">
        <v>434</v>
      </c>
      <c r="C221" s="6" t="s">
        <v>404</v>
      </c>
      <c r="D221" s="56" t="str">
        <f>IFERROR(VLOOKUP($A221,'Emissions - TEU-1C'!$A$6:$H$58,5,0), " ")</f>
        <v xml:space="preserve"> </v>
      </c>
      <c r="E221" s="56" t="str">
        <f>IFERROR(VLOOKUP($A221,'Emissions - TEU-1C'!$A$6:$H$58,8,0), " ")</f>
        <v xml:space="preserve"> </v>
      </c>
      <c r="F221" s="10">
        <v>1.3999999999999999E-6</v>
      </c>
      <c r="G221" s="175" t="str">
        <f>IFERROR(Summary!$Y$5*D221/F221," ")</f>
        <v xml:space="preserve"> </v>
      </c>
      <c r="H221" s="18"/>
      <c r="I221" s="175" t="str">
        <f>IFERROR(Summary!$Y$5*D221/H221," ")</f>
        <v xml:space="preserve"> </v>
      </c>
      <c r="J221" s="10">
        <v>5.1999999999999997E-5</v>
      </c>
      <c r="K221" s="175" t="str">
        <f>IFERROR(Summary!$AA$5*D221/J221," ")</f>
        <v xml:space="preserve"> </v>
      </c>
      <c r="L221" s="18"/>
      <c r="M221" s="175" t="str">
        <f>IFERROR(Summary!$AA$5*D221/L221," ")</f>
        <v xml:space="preserve"> </v>
      </c>
      <c r="N221" s="11">
        <v>1E-4</v>
      </c>
      <c r="O221" s="175" t="str">
        <f>IFERROR(Summary!$AC$5*D221/N221," ")</f>
        <v xml:space="preserve"> </v>
      </c>
      <c r="P221" s="18"/>
      <c r="Q221" s="175" t="str">
        <f>IFERROR(Summary!$AC$5*D221/P221," ")</f>
        <v xml:space="preserve"> </v>
      </c>
      <c r="R221" s="22"/>
      <c r="S221" s="175" t="str">
        <f>IFERROR(Summary!$AE$5*E221/R221," ")</f>
        <v xml:space="preserve"> </v>
      </c>
    </row>
    <row r="222" spans="1:19" ht="16.8" customHeight="1" x14ac:dyDescent="0.25">
      <c r="A222" s="2" t="s">
        <v>435</v>
      </c>
      <c r="B222" s="2" t="s">
        <v>436</v>
      </c>
      <c r="C222" s="6" t="s">
        <v>404</v>
      </c>
      <c r="D222" s="56" t="str">
        <f>IFERROR(VLOOKUP($A222,'Emissions - TEU-1C'!$A$6:$H$58,5,0), " ")</f>
        <v xml:space="preserve"> </v>
      </c>
      <c r="E222" s="56" t="str">
        <f>IFERROR(VLOOKUP($A222,'Emissions - TEU-1C'!$A$6:$H$58,8,0), " ")</f>
        <v xml:space="preserve"> </v>
      </c>
      <c r="F222" s="11">
        <v>5.2999999999999998E-4</v>
      </c>
      <c r="G222" s="175" t="str">
        <f>IFERROR(Summary!$Y$5*D222/F222," ")</f>
        <v xml:space="preserve"> </v>
      </c>
      <c r="H222" s="18"/>
      <c r="I222" s="175" t="str">
        <f>IFERROR(Summary!$Y$5*D222/H222," ")</f>
        <v xml:space="preserve"> </v>
      </c>
      <c r="J222" s="4">
        <v>0.02</v>
      </c>
      <c r="K222" s="175" t="str">
        <f>IFERROR(Summary!$AA$5*D222/J222," ")</f>
        <v xml:space="preserve"> </v>
      </c>
      <c r="L222" s="18"/>
      <c r="M222" s="175" t="str">
        <f>IFERROR(Summary!$AA$5*D222/L222," ")</f>
        <v xml:space="preserve"> </v>
      </c>
      <c r="N222" s="4">
        <v>3.7999999999999999E-2</v>
      </c>
      <c r="O222" s="175" t="str">
        <f>IFERROR(Summary!$AC$5*D222/N222," ")</f>
        <v xml:space="preserve"> </v>
      </c>
      <c r="P222" s="18"/>
      <c r="Q222" s="175" t="str">
        <f>IFERROR(Summary!$AC$5*D222/P222," ")</f>
        <v xml:space="preserve"> </v>
      </c>
      <c r="R222" s="22"/>
      <c r="S222" s="175" t="str">
        <f>IFERROR(Summary!$AE$5*E222/R222," ")</f>
        <v xml:space="preserve"> </v>
      </c>
    </row>
    <row r="223" spans="1:19" ht="16.95" customHeight="1" x14ac:dyDescent="0.25">
      <c r="A223" s="2" t="s">
        <v>437</v>
      </c>
      <c r="B223" s="2" t="s">
        <v>438</v>
      </c>
      <c r="C223" s="6" t="s">
        <v>404</v>
      </c>
      <c r="D223" s="56" t="str">
        <f>IFERROR(VLOOKUP($A223,'Emissions - TEU-1C'!$A$6:$H$58,5,0), " ")</f>
        <v xml:space="preserve"> </v>
      </c>
      <c r="E223" s="56" t="str">
        <f>IFERROR(VLOOKUP($A223,'Emissions - TEU-1C'!$A$6:$H$58,8,0), " ")</f>
        <v xml:space="preserve"> </v>
      </c>
      <c r="F223" s="11">
        <v>6.0999999999999997E-4</v>
      </c>
      <c r="G223" s="175" t="str">
        <f>IFERROR(Summary!$Y$5*D223/F223," ")</f>
        <v xml:space="preserve"> </v>
      </c>
      <c r="H223" s="18"/>
      <c r="I223" s="175" t="str">
        <f>IFERROR(Summary!$Y$5*D223/H223," ")</f>
        <v xml:space="preserve"> </v>
      </c>
      <c r="J223" s="4">
        <v>2.1999999999999999E-2</v>
      </c>
      <c r="K223" s="175" t="str">
        <f>IFERROR(Summary!$AA$5*D223/J223," ")</f>
        <v xml:space="preserve"> </v>
      </c>
      <c r="L223" s="18"/>
      <c r="M223" s="175" t="str">
        <f>IFERROR(Summary!$AA$5*D223/L223," ")</f>
        <v xml:space="preserve"> </v>
      </c>
      <c r="N223" s="4">
        <v>4.2999999999999997E-2</v>
      </c>
      <c r="O223" s="175" t="str">
        <f>IFERROR(Summary!$AC$5*D223/N223," ")</f>
        <v xml:space="preserve"> </v>
      </c>
      <c r="P223" s="18"/>
      <c r="Q223" s="175" t="str">
        <f>IFERROR(Summary!$AC$5*D223/P223," ")</f>
        <v xml:space="preserve"> </v>
      </c>
      <c r="R223" s="22"/>
      <c r="S223" s="175" t="str">
        <f>IFERROR(Summary!$AE$5*E223/R223," ")</f>
        <v xml:space="preserve"> </v>
      </c>
    </row>
    <row r="224" spans="1:19" ht="19.8" customHeight="1" x14ac:dyDescent="0.25">
      <c r="A224" s="2" t="s">
        <v>439</v>
      </c>
      <c r="B224" s="2" t="s">
        <v>440</v>
      </c>
      <c r="C224" s="6" t="s">
        <v>404</v>
      </c>
      <c r="D224" s="56" t="str">
        <f>IFERROR(VLOOKUP($A224,'Emissions - TEU-1C'!$A$6:$H$58,5,0), " ")</f>
        <v xml:space="preserve"> </v>
      </c>
      <c r="E224" s="56" t="str">
        <f>IFERROR(VLOOKUP($A224,'Emissions - TEU-1C'!$A$6:$H$58,8,0), " ")</f>
        <v xml:space="preserve"> </v>
      </c>
      <c r="F224" s="10">
        <v>4.3000000000000002E-5</v>
      </c>
      <c r="G224" s="175" t="str">
        <f>IFERROR(Summary!$Y$5*D224/F224," ")</f>
        <v xml:space="preserve"> </v>
      </c>
      <c r="H224" s="18"/>
      <c r="I224" s="175" t="str">
        <f>IFERROR(Summary!$Y$5*D224/H224," ")</f>
        <v xml:space="preserve"> </v>
      </c>
      <c r="J224" s="3">
        <v>1.6000000000000001E-3</v>
      </c>
      <c r="K224" s="175" t="str">
        <f>IFERROR(Summary!$AA$5*D224/J224," ")</f>
        <v xml:space="preserve"> </v>
      </c>
      <c r="L224" s="18"/>
      <c r="M224" s="175" t="str">
        <f>IFERROR(Summary!$AA$5*D224/L224," ")</f>
        <v xml:space="preserve"> </v>
      </c>
      <c r="N224" s="3">
        <v>3.0000000000000001E-3</v>
      </c>
      <c r="O224" s="175" t="str">
        <f>IFERROR(Summary!$AC$5*D224/N224," ")</f>
        <v xml:space="preserve"> </v>
      </c>
      <c r="P224" s="18"/>
      <c r="Q224" s="175" t="str">
        <f>IFERROR(Summary!$AC$5*D224/P224," ")</f>
        <v xml:space="preserve"> </v>
      </c>
      <c r="R224" s="22"/>
      <c r="S224" s="175" t="str">
        <f>IFERROR(Summary!$AE$5*E224/R224," ")</f>
        <v xml:space="preserve"> </v>
      </c>
    </row>
    <row r="225" spans="1:19" ht="16.8" customHeight="1" x14ac:dyDescent="0.25">
      <c r="A225" s="17">
        <v>2043937</v>
      </c>
      <c r="B225" s="2" t="s">
        <v>441</v>
      </c>
      <c r="C225" s="6" t="s">
        <v>404</v>
      </c>
      <c r="D225" s="56" t="str">
        <f>IFERROR(VLOOKUP($A225,'Emissions - TEU-1C'!$A$6:$H$58,5,0), " ")</f>
        <v xml:space="preserve"> </v>
      </c>
      <c r="E225" s="56" t="str">
        <f>IFERROR(VLOOKUP($A225,'Emissions - TEU-1C'!$A$6:$H$58,8,0), " ")</f>
        <v xml:space="preserve"> </v>
      </c>
      <c r="F225" s="10">
        <v>4.3000000000000003E-6</v>
      </c>
      <c r="G225" s="175" t="str">
        <f>IFERROR(Summary!$Y$5*D225/F225," ")</f>
        <v xml:space="preserve"> </v>
      </c>
      <c r="H225" s="18"/>
      <c r="I225" s="175" t="str">
        <f>IFERROR(Summary!$Y$5*D225/H225," ")</f>
        <v xml:space="preserve"> </v>
      </c>
      <c r="J225" s="11">
        <v>1.6000000000000001E-4</v>
      </c>
      <c r="K225" s="175" t="str">
        <f>IFERROR(Summary!$AA$5*D225/J225," ")</f>
        <v xml:space="preserve"> </v>
      </c>
      <c r="L225" s="18"/>
      <c r="M225" s="175" t="str">
        <f>IFERROR(Summary!$AA$5*D225/L225," ")</f>
        <v xml:space="preserve"> </v>
      </c>
      <c r="N225" s="11">
        <v>2.9999999999999997E-4</v>
      </c>
      <c r="O225" s="175" t="str">
        <f>IFERROR(Summary!$AC$5*D225/N225," ")</f>
        <v xml:space="preserve"> </v>
      </c>
      <c r="P225" s="18"/>
      <c r="Q225" s="175" t="str">
        <f>IFERROR(Summary!$AC$5*D225/P225," ")</f>
        <v xml:space="preserve"> </v>
      </c>
      <c r="R225" s="22"/>
      <c r="S225" s="175" t="str">
        <f>IFERROR(Summary!$AE$5*E225/R225," ")</f>
        <v xml:space="preserve"> </v>
      </c>
    </row>
    <row r="226" spans="1:19" ht="16.95" customHeight="1" x14ac:dyDescent="0.25">
      <c r="A226" s="17">
        <v>2139594</v>
      </c>
      <c r="B226" s="2" t="s">
        <v>442</v>
      </c>
      <c r="C226" s="18"/>
      <c r="D226" s="56" t="str">
        <f>IFERROR(VLOOKUP($A226,'Emissions - TEU-1C'!$A$6:$H$58,5,0), " ")</f>
        <v xml:space="preserve"> </v>
      </c>
      <c r="E226" s="56" t="str">
        <f>IFERROR(VLOOKUP($A226,'Emissions - TEU-1C'!$A$6:$H$58,8,0), " ")</f>
        <v xml:space="preserve"> </v>
      </c>
      <c r="F226" s="3">
        <v>7.1000000000000004E-3</v>
      </c>
      <c r="G226" s="175" t="str">
        <f>IFERROR(Summary!$Y$5*D226/F226," ")</f>
        <v xml:space="preserve"> </v>
      </c>
      <c r="H226" s="18"/>
      <c r="I226" s="175" t="str">
        <f>IFERROR(Summary!$Y$5*D226/H226," ")</f>
        <v xml:space="preserve"> </v>
      </c>
      <c r="J226" s="9">
        <v>0.19</v>
      </c>
      <c r="K226" s="175" t="str">
        <f>IFERROR(Summary!$AA$5*D226/J226," ")</f>
        <v xml:space="preserve"> </v>
      </c>
      <c r="L226" s="18"/>
      <c r="M226" s="175" t="str">
        <f>IFERROR(Summary!$AA$5*D226/L226," ")</f>
        <v xml:space="preserve"> </v>
      </c>
      <c r="N226" s="4">
        <v>8.5999999999999993E-2</v>
      </c>
      <c r="O226" s="175" t="str">
        <f>IFERROR(Summary!$AC$5*D226/N226," ")</f>
        <v xml:space="preserve"> </v>
      </c>
      <c r="P226" s="18"/>
      <c r="Q226" s="175" t="str">
        <f>IFERROR(Summary!$AC$5*D226/P226," ")</f>
        <v xml:space="preserve"> </v>
      </c>
      <c r="R226" s="22"/>
      <c r="S226" s="175" t="str">
        <f>IFERROR(Summary!$AE$5*E226/R226," ")</f>
        <v xml:space="preserve"> </v>
      </c>
    </row>
    <row r="227" spans="1:19" ht="16.8" customHeight="1" x14ac:dyDescent="0.25">
      <c r="A227" s="2" t="s">
        <v>443</v>
      </c>
      <c r="B227" s="2" t="s">
        <v>444</v>
      </c>
      <c r="C227" s="18"/>
      <c r="D227" s="56" t="str">
        <f>IFERROR(VLOOKUP($A227,'Emissions - TEU-1C'!$A$6:$H$58,5,0), " ")</f>
        <v xml:space="preserve"> </v>
      </c>
      <c r="E227" s="56" t="str">
        <f>IFERROR(VLOOKUP($A227,'Emissions - TEU-1C'!$A$6:$H$58,8,0), " ")</f>
        <v xml:space="preserve"> </v>
      </c>
      <c r="F227" s="3">
        <v>1.4E-3</v>
      </c>
      <c r="G227" s="175" t="str">
        <f>IFERROR(Summary!$Y$5*D227/F227," ")</f>
        <v xml:space="preserve"> </v>
      </c>
      <c r="H227" s="18"/>
      <c r="I227" s="175" t="str">
        <f>IFERROR(Summary!$Y$5*D227/H227," ")</f>
        <v xml:space="preserve"> </v>
      </c>
      <c r="J227" s="4">
        <v>3.7999999999999999E-2</v>
      </c>
      <c r="K227" s="175" t="str">
        <f>IFERROR(Summary!$AA$5*D227/J227," ")</f>
        <v xml:space="preserve"> </v>
      </c>
      <c r="L227" s="18"/>
      <c r="M227" s="175" t="str">
        <f>IFERROR(Summary!$AA$5*D227/L227," ")</f>
        <v xml:space="preserve"> </v>
      </c>
      <c r="N227" s="4">
        <v>1.7000000000000001E-2</v>
      </c>
      <c r="O227" s="175" t="str">
        <f>IFERROR(Summary!$AC$5*D227/N227," ")</f>
        <v xml:space="preserve"> </v>
      </c>
      <c r="P227" s="18"/>
      <c r="Q227" s="175" t="str">
        <f>IFERROR(Summary!$AC$5*D227/P227," ")</f>
        <v xml:space="preserve"> </v>
      </c>
      <c r="R227" s="22"/>
      <c r="S227" s="175" t="str">
        <f>IFERROR(Summary!$AE$5*E227/R227," ")</f>
        <v xml:space="preserve"> </v>
      </c>
    </row>
    <row r="228" spans="1:19" ht="16.8" customHeight="1" x14ac:dyDescent="0.25">
      <c r="A228" s="2" t="s">
        <v>445</v>
      </c>
      <c r="B228" s="2" t="s">
        <v>446</v>
      </c>
      <c r="C228" s="18"/>
      <c r="D228" s="56" t="str">
        <f>IFERROR(VLOOKUP($A228,'Emissions - TEU-1C'!$A$6:$H$58,5,0), " ")</f>
        <v xml:space="preserve"> </v>
      </c>
      <c r="E228" s="56" t="str">
        <f>IFERROR(VLOOKUP($A228,'Emissions - TEU-1C'!$A$6:$H$58,8,0), " ")</f>
        <v xml:space="preserve"> </v>
      </c>
      <c r="F228" s="18"/>
      <c r="G228" s="175" t="str">
        <f>IFERROR(Summary!$Y$5*D228/F228," ")</f>
        <v xml:space="preserve"> </v>
      </c>
      <c r="H228" s="7">
        <v>8</v>
      </c>
      <c r="I228" s="175" t="str">
        <f>IFERROR(Summary!$Y$5*D228/H228," ")</f>
        <v xml:space="preserve"> </v>
      </c>
      <c r="J228" s="18"/>
      <c r="K228" s="175" t="str">
        <f>IFERROR(Summary!$AA$5*D228/J228," ")</f>
        <v xml:space="preserve"> </v>
      </c>
      <c r="L228" s="5">
        <v>35</v>
      </c>
      <c r="M228" s="175" t="str">
        <f>IFERROR(Summary!$AA$5*D228/L228," ")</f>
        <v xml:space="preserve"> </v>
      </c>
      <c r="N228" s="18"/>
      <c r="O228" s="175" t="str">
        <f>IFERROR(Summary!$AC$5*D228/N228," ")</f>
        <v xml:space="preserve"> </v>
      </c>
      <c r="P228" s="5">
        <v>35</v>
      </c>
      <c r="Q228" s="175" t="str">
        <f>IFERROR(Summary!$AC$5*D228/P228," ")</f>
        <v xml:space="preserve"> </v>
      </c>
      <c r="R228" s="22"/>
      <c r="S228" s="175" t="str">
        <f>IFERROR(Summary!$AE$5*E228/R228," ")</f>
        <v xml:space="preserve"> </v>
      </c>
    </row>
    <row r="229" spans="1:19" ht="16.95" customHeight="1" x14ac:dyDescent="0.25">
      <c r="A229" s="2" t="s">
        <v>447</v>
      </c>
      <c r="B229" s="2" t="s">
        <v>448</v>
      </c>
      <c r="C229" s="18"/>
      <c r="D229" s="56" t="str">
        <f>IFERROR(VLOOKUP($A229,'Emissions - TEU-1C'!$A$6:$H$58,5,0), " ")</f>
        <v xml:space="preserve"> </v>
      </c>
      <c r="E229" s="56" t="str">
        <f>IFERROR(VLOOKUP($A229,'Emissions - TEU-1C'!$A$6:$H$58,8,0), " ")</f>
        <v xml:space="preserve"> </v>
      </c>
      <c r="F229" s="18"/>
      <c r="G229" s="175" t="str">
        <f>IFERROR(Summary!$Y$5*D229/F229," ")</f>
        <v xml:space="preserve"> </v>
      </c>
      <c r="H229" s="8">
        <v>3000</v>
      </c>
      <c r="I229" s="175" t="str">
        <f>IFERROR(Summary!$Y$5*D229/H229," ")</f>
        <v xml:space="preserve"> </v>
      </c>
      <c r="J229" s="18"/>
      <c r="K229" s="175" t="str">
        <f>IFERROR(Summary!$AA$5*D229/J229," ")</f>
        <v xml:space="preserve"> </v>
      </c>
      <c r="L229" s="8">
        <v>13000</v>
      </c>
      <c r="M229" s="175" t="str">
        <f>IFERROR(Summary!$AA$5*D229/L229," ")</f>
        <v xml:space="preserve"> </v>
      </c>
      <c r="N229" s="18"/>
      <c r="O229" s="175" t="str">
        <f>IFERROR(Summary!$AC$5*D229/N229," ")</f>
        <v xml:space="preserve"> </v>
      </c>
      <c r="P229" s="8">
        <v>13000</v>
      </c>
      <c r="Q229" s="175" t="str">
        <f>IFERROR(Summary!$AC$5*D229/P229," ")</f>
        <v xml:space="preserve"> </v>
      </c>
      <c r="R229" s="22"/>
      <c r="S229" s="175" t="str">
        <f>IFERROR(Summary!$AE$5*E229/R229," ")</f>
        <v xml:space="preserve"> </v>
      </c>
    </row>
    <row r="230" spans="1:19" ht="16.8" customHeight="1" x14ac:dyDescent="0.25">
      <c r="A230" s="2" t="s">
        <v>449</v>
      </c>
      <c r="B230" s="2" t="s">
        <v>450</v>
      </c>
      <c r="C230" s="18"/>
      <c r="D230" s="56" t="str">
        <f>IFERROR(VLOOKUP($A230,'Emissions - TEU-1C'!$A$6:$H$58,5,0), " ")</f>
        <v xml:space="preserve"> </v>
      </c>
      <c r="E230" s="56" t="str">
        <f>IFERROR(VLOOKUP($A230,'Emissions - TEU-1C'!$A$6:$H$58,8,0), " ")</f>
        <v xml:space="preserve"> </v>
      </c>
      <c r="F230" s="18"/>
      <c r="G230" s="175" t="str">
        <f>IFERROR(Summary!$Y$5*D230/F230," ")</f>
        <v xml:space="preserve"> </v>
      </c>
      <c r="H230" s="9">
        <v>0.27</v>
      </c>
      <c r="I230" s="175" t="str">
        <f>IFERROR(Summary!$Y$5*D230/H230," ")</f>
        <v xml:space="preserve"> </v>
      </c>
      <c r="J230" s="18"/>
      <c r="K230" s="175" t="str">
        <f>IFERROR(Summary!$AA$5*D230/J230," ")</f>
        <v xml:space="preserve"> </v>
      </c>
      <c r="L230" s="7">
        <v>1.2</v>
      </c>
      <c r="M230" s="175" t="str">
        <f>IFERROR(Summary!$AA$5*D230/L230," ")</f>
        <v xml:space="preserve"> </v>
      </c>
      <c r="N230" s="18"/>
      <c r="O230" s="175" t="str">
        <f>IFERROR(Summary!$AC$5*D230/N230," ")</f>
        <v xml:space="preserve"> </v>
      </c>
      <c r="P230" s="7">
        <v>1.2</v>
      </c>
      <c r="Q230" s="175" t="str">
        <f>IFERROR(Summary!$AC$5*D230/P230," ")</f>
        <v xml:space="preserve"> </v>
      </c>
      <c r="R230" s="21">
        <v>20</v>
      </c>
      <c r="S230" s="175" t="str">
        <f>IFERROR(Summary!$AE$5*E230/R230," ")</f>
        <v xml:space="preserve"> </v>
      </c>
    </row>
    <row r="231" spans="1:19" ht="29.25" customHeight="1" x14ac:dyDescent="0.25">
      <c r="A231" s="2" t="s">
        <v>451</v>
      </c>
      <c r="B231" s="2" t="s">
        <v>452</v>
      </c>
      <c r="C231" s="18"/>
      <c r="D231" s="56" t="str">
        <f>IFERROR(VLOOKUP($A231,'Emissions - TEU-1C'!$A$6:$H$58,5,0), " ")</f>
        <v xml:space="preserve"> </v>
      </c>
      <c r="E231" s="56" t="str">
        <f>IFERROR(VLOOKUP($A231,'Emissions - TEU-1C'!$A$6:$H$58,8,0), " ")</f>
        <v xml:space="preserve"> </v>
      </c>
      <c r="F231" s="18"/>
      <c r="G231" s="175" t="str">
        <f>IFERROR(Summary!$Y$5*D231/F231," ")</f>
        <v xml:space="preserve"> </v>
      </c>
      <c r="H231" s="8">
        <v>7000</v>
      </c>
      <c r="I231" s="175" t="str">
        <f>IFERROR(Summary!$Y$5*D231/H231," ")</f>
        <v xml:space="preserve"> </v>
      </c>
      <c r="J231" s="18"/>
      <c r="K231" s="175" t="str">
        <f>IFERROR(Summary!$AA$5*D231/J231," ")</f>
        <v xml:space="preserve"> </v>
      </c>
      <c r="L231" s="8">
        <v>31000</v>
      </c>
      <c r="M231" s="175" t="str">
        <f>IFERROR(Summary!$AA$5*D231/L231," ")</f>
        <v xml:space="preserve"> </v>
      </c>
      <c r="N231" s="18"/>
      <c r="O231" s="175" t="str">
        <f>IFERROR(Summary!$AC$5*D231/N231," ")</f>
        <v xml:space="preserve"> </v>
      </c>
      <c r="P231" s="8">
        <v>31000</v>
      </c>
      <c r="Q231" s="175" t="str">
        <f>IFERROR(Summary!$AC$5*D231/P231," ")</f>
        <v xml:space="preserve"> </v>
      </c>
      <c r="R231" s="22"/>
      <c r="S231" s="175" t="str">
        <f>IFERROR(Summary!$AE$5*E231/R231," ")</f>
        <v xml:space="preserve"> </v>
      </c>
    </row>
    <row r="232" spans="1:19" ht="16.8" customHeight="1" x14ac:dyDescent="0.25">
      <c r="A232" s="2" t="s">
        <v>453</v>
      </c>
      <c r="B232" s="2" t="s">
        <v>454</v>
      </c>
      <c r="C232" s="18"/>
      <c r="D232" s="56" t="str">
        <f>IFERROR(VLOOKUP($A232,'Emissions - TEU-1C'!$A$6:$H$58,5,0), " ")</f>
        <v xml:space="preserve"> </v>
      </c>
      <c r="E232" s="56" t="str">
        <f>IFERROR(VLOOKUP($A232,'Emissions - TEU-1C'!$A$6:$H$58,8,0), " ")</f>
        <v xml:space="preserve"> </v>
      </c>
      <c r="F232" s="9">
        <v>0.27</v>
      </c>
      <c r="G232" s="175" t="str">
        <f>IFERROR(Summary!$Y$5*D232/F232," ")</f>
        <v xml:space="preserve"> </v>
      </c>
      <c r="H232" s="5">
        <v>30</v>
      </c>
      <c r="I232" s="175" t="str">
        <f>IFERROR(Summary!$Y$5*D232/H232," ")</f>
        <v xml:space="preserve"> </v>
      </c>
      <c r="J232" s="7">
        <v>7</v>
      </c>
      <c r="K232" s="175" t="str">
        <f>IFERROR(Summary!$AA$5*D232/J232," ")</f>
        <v xml:space="preserve"> </v>
      </c>
      <c r="L232" s="5">
        <v>130</v>
      </c>
      <c r="M232" s="175" t="str">
        <f>IFERROR(Summary!$AA$5*D232/L232," ")</f>
        <v xml:space="preserve"> </v>
      </c>
      <c r="N232" s="7">
        <v>3.2</v>
      </c>
      <c r="O232" s="175" t="str">
        <f>IFERROR(Summary!$AC$5*D232/N232," ")</f>
        <v xml:space="preserve"> </v>
      </c>
      <c r="P232" s="5">
        <v>130</v>
      </c>
      <c r="Q232" s="175" t="str">
        <f>IFERROR(Summary!$AC$5*D232/P232," ")</f>
        <v xml:space="preserve"> </v>
      </c>
      <c r="R232" s="23">
        <v>3100</v>
      </c>
      <c r="S232" s="175" t="str">
        <f>IFERROR(Summary!$AE$5*E232/R232," ")</f>
        <v xml:space="preserve"> </v>
      </c>
    </row>
    <row r="233" spans="1:19" ht="16.95" customHeight="1" x14ac:dyDescent="0.25">
      <c r="A233" s="1"/>
      <c r="B233" s="2" t="s">
        <v>455</v>
      </c>
      <c r="C233" s="6" t="s">
        <v>48</v>
      </c>
      <c r="D233" s="56" t="str">
        <f>IFERROR(VLOOKUP($A233,'Emissions - TEU-1C'!$A$6:$H$58,5,0), " ")</f>
        <v xml:space="preserve"> </v>
      </c>
      <c r="E233" s="56" t="str">
        <f>IFERROR(VLOOKUP($A233,'Emissions - TEU-1C'!$A$6:$H$58,8,0), " ")</f>
        <v xml:space="preserve"> </v>
      </c>
      <c r="F233" s="18"/>
      <c r="G233" s="175" t="str">
        <f>IFERROR(Summary!$Y$5*D233/F233," ")</f>
        <v xml:space="preserve"> </v>
      </c>
      <c r="H233" s="4">
        <v>0.03</v>
      </c>
      <c r="I233" s="175" t="str">
        <f>IFERROR(Summary!$Y$5*D233/H233," ")</f>
        <v xml:space="preserve"> </v>
      </c>
      <c r="J233" s="18"/>
      <c r="K233" s="175" t="str">
        <f>IFERROR(Summary!$AA$5*D233/J233," ")</f>
        <v xml:space="preserve"> </v>
      </c>
      <c r="L233" s="9">
        <v>0.13</v>
      </c>
      <c r="M233" s="175" t="str">
        <f>IFERROR(Summary!$AA$5*D233/L233," ")</f>
        <v xml:space="preserve"> </v>
      </c>
      <c r="N233" s="18"/>
      <c r="O233" s="175" t="str">
        <f>IFERROR(Summary!$AC$5*D233/N233," ")</f>
        <v xml:space="preserve"> </v>
      </c>
      <c r="P233" s="9">
        <v>0.13</v>
      </c>
      <c r="Q233" s="175" t="str">
        <f>IFERROR(Summary!$AC$5*D233/P233," ")</f>
        <v xml:space="preserve"> </v>
      </c>
      <c r="R233" s="22"/>
      <c r="S233" s="175" t="str">
        <f>IFERROR(Summary!$AE$5*E233/R233," ")</f>
        <v xml:space="preserve"> </v>
      </c>
    </row>
    <row r="234" spans="1:19" ht="16.8" customHeight="1" x14ac:dyDescent="0.25">
      <c r="A234" s="17">
        <v>2148909</v>
      </c>
      <c r="B234" s="2" t="s">
        <v>456</v>
      </c>
      <c r="C234" s="18"/>
      <c r="D234" s="56" t="str">
        <f>IFERROR(VLOOKUP($A234,'Emissions - TEU-1C'!$A$6:$H$58,5,0), " ")</f>
        <v xml:space="preserve"> </v>
      </c>
      <c r="E234" s="56" t="str">
        <f>IFERROR(VLOOKUP($A234,'Emissions - TEU-1C'!$A$6:$H$58,8,0), " ")</f>
        <v xml:space="preserve"> </v>
      </c>
      <c r="F234" s="18"/>
      <c r="G234" s="175" t="str">
        <f>IFERROR(Summary!$Y$5*D234/F234," ")</f>
        <v xml:space="preserve"> </v>
      </c>
      <c r="H234" s="18"/>
      <c r="I234" s="175" t="str">
        <f>IFERROR(Summary!$Y$5*D234/H234," ")</f>
        <v xml:space="preserve"> </v>
      </c>
      <c r="J234" s="18"/>
      <c r="K234" s="175" t="str">
        <f>IFERROR(Summary!$AA$5*D234/J234," ")</f>
        <v xml:space="preserve"> </v>
      </c>
      <c r="L234" s="18"/>
      <c r="M234" s="175" t="str">
        <f>IFERROR(Summary!$AA$5*D234/L234," ")</f>
        <v xml:space="preserve"> </v>
      </c>
      <c r="N234" s="18"/>
      <c r="O234" s="175" t="str">
        <f>IFERROR(Summary!$AC$5*D234/N234," ")</f>
        <v xml:space="preserve"> </v>
      </c>
      <c r="P234" s="18"/>
      <c r="Q234" s="175" t="str">
        <f>IFERROR(Summary!$AC$5*D234/P234," ")</f>
        <v xml:space="preserve"> </v>
      </c>
      <c r="R234" s="24">
        <v>5</v>
      </c>
      <c r="S234" s="175" t="str">
        <f>IFERROR(Summary!$AE$5*E234/R234," ")</f>
        <v xml:space="preserve"> </v>
      </c>
    </row>
    <row r="235" spans="1:19" ht="16.95" customHeight="1" x14ac:dyDescent="0.25">
      <c r="A235" s="2" t="s">
        <v>457</v>
      </c>
      <c r="B235" s="2" t="s">
        <v>458</v>
      </c>
      <c r="C235" s="6" t="s">
        <v>33</v>
      </c>
      <c r="D235" s="56" t="str">
        <f>IFERROR(VLOOKUP($A235,'Emissions - TEU-1C'!$A$6:$H$58,5,0), " ")</f>
        <v xml:space="preserve"> </v>
      </c>
      <c r="E235" s="56" t="str">
        <f>IFERROR(VLOOKUP($A235,'Emissions - TEU-1C'!$A$6:$H$58,8,0), " ")</f>
        <v xml:space="preserve"> </v>
      </c>
      <c r="F235" s="18"/>
      <c r="G235" s="175" t="str">
        <f>IFERROR(Summary!$Y$5*D235/F235," ")</f>
        <v xml:space="preserve"> </v>
      </c>
      <c r="H235" s="18"/>
      <c r="I235" s="175" t="str">
        <f>IFERROR(Summary!$Y$5*D235/H235," ")</f>
        <v xml:space="preserve"> </v>
      </c>
      <c r="J235" s="18"/>
      <c r="K235" s="175" t="str">
        <f>IFERROR(Summary!$AA$5*D235/J235," ")</f>
        <v xml:space="preserve"> </v>
      </c>
      <c r="L235" s="18"/>
      <c r="M235" s="175" t="str">
        <f>IFERROR(Summary!$AA$5*D235/L235," ")</f>
        <v xml:space="preserve"> </v>
      </c>
      <c r="N235" s="18"/>
      <c r="O235" s="175" t="str">
        <f>IFERROR(Summary!$AC$5*D235/N235," ")</f>
        <v xml:space="preserve"> </v>
      </c>
      <c r="P235" s="18"/>
      <c r="Q235" s="175" t="str">
        <f>IFERROR(Summary!$AC$5*D235/P235," ")</f>
        <v xml:space="preserve"> </v>
      </c>
      <c r="R235" s="24">
        <v>2</v>
      </c>
      <c r="S235" s="175" t="str">
        <f>IFERROR(Summary!$AE$5*E235/R235," ")</f>
        <v xml:space="preserve"> </v>
      </c>
    </row>
    <row r="236" spans="1:19" ht="29.25" customHeight="1" x14ac:dyDescent="0.25">
      <c r="A236" s="2" t="s">
        <v>459</v>
      </c>
      <c r="B236" s="2" t="s">
        <v>460</v>
      </c>
      <c r="C236" s="18"/>
      <c r="D236" s="56" t="str">
        <f>IFERROR(VLOOKUP($A236,'Emissions - TEU-1C'!$A$6:$H$58,5,0), " ")</f>
        <v xml:space="preserve"> </v>
      </c>
      <c r="E236" s="56" t="str">
        <f>IFERROR(VLOOKUP($A236,'Emissions - TEU-1C'!$A$6:$H$58,8,0), " ")</f>
        <v xml:space="preserve"> </v>
      </c>
      <c r="F236" s="18"/>
      <c r="G236" s="175" t="str">
        <f>IFERROR(Summary!$Y$5*D236/F236," ")</f>
        <v xml:space="preserve"> </v>
      </c>
      <c r="H236" s="7">
        <v>3</v>
      </c>
      <c r="I236" s="175" t="str">
        <f>IFERROR(Summary!$Y$5*D236/H236," ")</f>
        <v xml:space="preserve"> </v>
      </c>
      <c r="J236" s="18"/>
      <c r="K236" s="175" t="str">
        <f>IFERROR(Summary!$AA$5*D236/J236," ")</f>
        <v xml:space="preserve"> </v>
      </c>
      <c r="L236" s="5">
        <v>13</v>
      </c>
      <c r="M236" s="175" t="str">
        <f>IFERROR(Summary!$AA$5*D236/L236," ")</f>
        <v xml:space="preserve"> </v>
      </c>
      <c r="N236" s="18"/>
      <c r="O236" s="175" t="str">
        <f>IFERROR(Summary!$AC$5*D236/N236," ")</f>
        <v xml:space="preserve"> </v>
      </c>
      <c r="P236" s="5">
        <v>13</v>
      </c>
      <c r="Q236" s="175" t="str">
        <f>IFERROR(Summary!$AC$5*D236/P236," ")</f>
        <v xml:space="preserve"> </v>
      </c>
      <c r="R236" s="22"/>
      <c r="S236" s="175" t="str">
        <f>IFERROR(Summary!$AE$5*E236/R236," ")</f>
        <v xml:space="preserve"> </v>
      </c>
    </row>
    <row r="237" spans="1:19" ht="16.95" customHeight="1" x14ac:dyDescent="0.25">
      <c r="A237" s="2" t="s">
        <v>461</v>
      </c>
      <c r="B237" s="2" t="s">
        <v>462</v>
      </c>
      <c r="C237" s="18"/>
      <c r="D237" s="56" t="str">
        <f>IFERROR(VLOOKUP($A237,'Emissions - TEU-1C'!$A$6:$H$58,5,0), " ")</f>
        <v xml:space="preserve"> </v>
      </c>
      <c r="E237" s="56" t="str">
        <f>IFERROR(VLOOKUP($A237,'Emissions - TEU-1C'!$A$6:$H$58,8,0), " ")</f>
        <v xml:space="preserve"> </v>
      </c>
      <c r="F237" s="18"/>
      <c r="G237" s="175" t="str">
        <f>IFERROR(Summary!$Y$5*D237/F237," ")</f>
        <v xml:space="preserve"> </v>
      </c>
      <c r="H237" s="18"/>
      <c r="I237" s="175" t="str">
        <f>IFERROR(Summary!$Y$5*D237/H237," ")</f>
        <v xml:space="preserve"> </v>
      </c>
      <c r="J237" s="18"/>
      <c r="K237" s="175" t="str">
        <f>IFERROR(Summary!$AA$5*D237/J237," ")</f>
        <v xml:space="preserve"> </v>
      </c>
      <c r="L237" s="18"/>
      <c r="M237" s="175" t="str">
        <f>IFERROR(Summary!$AA$5*D237/L237," ")</f>
        <v xml:space="preserve"> </v>
      </c>
      <c r="N237" s="18"/>
      <c r="O237" s="175" t="str">
        <f>IFERROR(Summary!$AC$5*D237/N237," ")</f>
        <v xml:space="preserve"> </v>
      </c>
      <c r="P237" s="18"/>
      <c r="Q237" s="175" t="str">
        <f>IFERROR(Summary!$AC$5*D237/P237," ")</f>
        <v xml:space="preserve"> </v>
      </c>
      <c r="R237" s="24">
        <v>8</v>
      </c>
      <c r="S237" s="175" t="str">
        <f>IFERROR(Summary!$AE$5*E237/R237," ")</f>
        <v xml:space="preserve"> </v>
      </c>
    </row>
    <row r="238" spans="1:19" ht="16.8" customHeight="1" x14ac:dyDescent="0.25">
      <c r="A238" s="2" t="s">
        <v>463</v>
      </c>
      <c r="B238" s="2" t="s">
        <v>464</v>
      </c>
      <c r="C238" s="18"/>
      <c r="D238" s="56" t="str">
        <f>IFERROR(VLOOKUP($A238,'Emissions - TEU-1C'!$A$6:$H$58,5,0), " ")</f>
        <v xml:space="preserve"> </v>
      </c>
      <c r="E238" s="56" t="str">
        <f>IFERROR(VLOOKUP($A238,'Emissions - TEU-1C'!$A$6:$H$58,8,0), " ")</f>
        <v xml:space="preserve"> </v>
      </c>
      <c r="F238" s="18"/>
      <c r="G238" s="175" t="str">
        <f>IFERROR(Summary!$Y$5*D238/F238," ")</f>
        <v xml:space="preserve"> </v>
      </c>
      <c r="H238" s="8">
        <v>1000</v>
      </c>
      <c r="I238" s="175" t="str">
        <f>IFERROR(Summary!$Y$5*D238/H238," ")</f>
        <v xml:space="preserve"> </v>
      </c>
      <c r="J238" s="18"/>
      <c r="K238" s="175" t="str">
        <f>IFERROR(Summary!$AA$5*D238/J238," ")</f>
        <v xml:space="preserve"> </v>
      </c>
      <c r="L238" s="8">
        <v>4400</v>
      </c>
      <c r="M238" s="175" t="str">
        <f>IFERROR(Summary!$AA$5*D238/L238," ")</f>
        <v xml:space="preserve"> </v>
      </c>
      <c r="N238" s="18"/>
      <c r="O238" s="175" t="str">
        <f>IFERROR(Summary!$AC$5*D238/N238," ")</f>
        <v xml:space="preserve"> </v>
      </c>
      <c r="P238" s="8">
        <v>4400</v>
      </c>
      <c r="Q238" s="175" t="str">
        <f>IFERROR(Summary!$AC$5*D238/P238," ")</f>
        <v xml:space="preserve"> </v>
      </c>
      <c r="R238" s="23">
        <v>21000</v>
      </c>
      <c r="S238" s="175" t="str">
        <f>IFERROR(Summary!$AE$5*E238/R238," ")</f>
        <v xml:space="preserve"> </v>
      </c>
    </row>
    <row r="239" spans="1:19" ht="16.8" customHeight="1" x14ac:dyDescent="0.25">
      <c r="A239" s="2" t="s">
        <v>465</v>
      </c>
      <c r="B239" s="2" t="s">
        <v>466</v>
      </c>
      <c r="C239" s="18"/>
      <c r="D239" s="56" t="str">
        <f>IFERROR(VLOOKUP($A239,'Emissions - TEU-1C'!$A$6:$H$58,5,0), " ")</f>
        <v xml:space="preserve"> </v>
      </c>
      <c r="E239" s="56" t="str">
        <f>IFERROR(VLOOKUP($A239,'Emissions - TEU-1C'!$A$6:$H$58,8,0), " ")</f>
        <v xml:space="preserve"> </v>
      </c>
      <c r="F239" s="18"/>
      <c r="G239" s="175" t="str">
        <f>IFERROR(Summary!$Y$5*D239/F239," ")</f>
        <v xml:space="preserve"> </v>
      </c>
      <c r="H239" s="7">
        <v>1</v>
      </c>
      <c r="I239" s="175" t="str">
        <f>IFERROR(Summary!$Y$5*D239/H239," ")</f>
        <v xml:space="preserve"> </v>
      </c>
      <c r="J239" s="18"/>
      <c r="K239" s="175" t="str">
        <f>IFERROR(Summary!$AA$5*D239/J239," ")</f>
        <v xml:space="preserve"> </v>
      </c>
      <c r="L239" s="7">
        <v>4.4000000000000004</v>
      </c>
      <c r="M239" s="175" t="str">
        <f>IFERROR(Summary!$AA$5*D239/L239," ")</f>
        <v xml:space="preserve"> </v>
      </c>
      <c r="N239" s="18"/>
      <c r="O239" s="175" t="str">
        <f>IFERROR(Summary!$AC$5*D239/N239," ")</f>
        <v xml:space="preserve"> </v>
      </c>
      <c r="P239" s="7">
        <v>4.4000000000000004</v>
      </c>
      <c r="Q239" s="175" t="str">
        <f>IFERROR(Summary!$AC$5*D239/P239," ")</f>
        <v xml:space="preserve"> </v>
      </c>
      <c r="R239" s="21">
        <v>120</v>
      </c>
      <c r="S239" s="175" t="str">
        <f>IFERROR(Summary!$AE$5*E239/R239," ")</f>
        <v xml:space="preserve"> </v>
      </c>
    </row>
    <row r="240" spans="1:19" ht="16.95" customHeight="1" x14ac:dyDescent="0.25">
      <c r="A240" s="2" t="s">
        <v>467</v>
      </c>
      <c r="B240" s="2" t="s">
        <v>468</v>
      </c>
      <c r="C240" s="18"/>
      <c r="D240" s="56" t="str">
        <f>IFERROR(VLOOKUP($A240,'Emissions - TEU-1C'!$A$6:$H$58,5,0), " ")</f>
        <v xml:space="preserve"> </v>
      </c>
      <c r="E240" s="56" t="str">
        <f>IFERROR(VLOOKUP($A240,'Emissions - TEU-1C'!$A$6:$H$58,8,0), " ")</f>
        <v xml:space="preserve"> </v>
      </c>
      <c r="F240" s="18"/>
      <c r="G240" s="175" t="str">
        <f>IFERROR(Summary!$Y$5*D240/F240," ")</f>
        <v xml:space="preserve"> </v>
      </c>
      <c r="H240" s="18"/>
      <c r="I240" s="175" t="str">
        <f>IFERROR(Summary!$Y$5*D240/H240," ")</f>
        <v xml:space="preserve"> </v>
      </c>
      <c r="J240" s="18"/>
      <c r="K240" s="175" t="str">
        <f>IFERROR(Summary!$AA$5*D240/J240," ")</f>
        <v xml:space="preserve"> </v>
      </c>
      <c r="L240" s="18"/>
      <c r="M240" s="175" t="str">
        <f>IFERROR(Summary!$AA$5*D240/L240," ")</f>
        <v xml:space="preserve"> </v>
      </c>
      <c r="N240" s="18"/>
      <c r="O240" s="175" t="str">
        <f>IFERROR(Summary!$AC$5*D240/N240," ")</f>
        <v xml:space="preserve"> </v>
      </c>
      <c r="P240" s="18"/>
      <c r="Q240" s="175" t="str">
        <f>IFERROR(Summary!$AC$5*D240/P240," ")</f>
        <v xml:space="preserve"> </v>
      </c>
      <c r="R240" s="25">
        <v>0.7</v>
      </c>
      <c r="S240" s="175" t="str">
        <f>IFERROR(Summary!$AE$5*E240/R240," ")</f>
        <v xml:space="preserve"> </v>
      </c>
    </row>
    <row r="241" spans="1:19" ht="16.8" customHeight="1" x14ac:dyDescent="0.25">
      <c r="A241" s="2" t="s">
        <v>469</v>
      </c>
      <c r="B241" s="2" t="s">
        <v>470</v>
      </c>
      <c r="C241" s="18"/>
      <c r="D241" s="56" t="str">
        <f>IFERROR(VLOOKUP($A241,'Emissions - TEU-1C'!$A$6:$H$58,5,0), " ")</f>
        <v xml:space="preserve"> </v>
      </c>
      <c r="E241" s="56" t="str">
        <f>IFERROR(VLOOKUP($A241,'Emissions - TEU-1C'!$A$6:$H$58,8,0), " ")</f>
        <v xml:space="preserve"> </v>
      </c>
      <c r="F241" s="18"/>
      <c r="G241" s="175" t="str">
        <f>IFERROR(Summary!$Y$5*D241/F241," ")</f>
        <v xml:space="preserve"> </v>
      </c>
      <c r="H241" s="7">
        <v>1</v>
      </c>
      <c r="I241" s="175" t="str">
        <f>IFERROR(Summary!$Y$5*D241/H241," ")</f>
        <v xml:space="preserve"> </v>
      </c>
      <c r="J241" s="18"/>
      <c r="K241" s="175" t="str">
        <f>IFERROR(Summary!$AA$5*D241/J241," ")</f>
        <v xml:space="preserve"> </v>
      </c>
      <c r="L241" s="7">
        <v>4.4000000000000004</v>
      </c>
      <c r="M241" s="175" t="str">
        <f>IFERROR(Summary!$AA$5*D241/L241," ")</f>
        <v xml:space="preserve"> </v>
      </c>
      <c r="N241" s="18"/>
      <c r="O241" s="175" t="str">
        <f>IFERROR(Summary!$AC$5*D241/N241," ")</f>
        <v xml:space="preserve"> </v>
      </c>
      <c r="P241" s="7">
        <v>4.4000000000000004</v>
      </c>
      <c r="Q241" s="175" t="str">
        <f>IFERROR(Summary!$AC$5*D241/P241," ")</f>
        <v xml:space="preserve"> </v>
      </c>
      <c r="R241" s="21">
        <v>120</v>
      </c>
      <c r="S241" s="175" t="str">
        <f>IFERROR(Summary!$AE$5*E241/R241," ")</f>
        <v xml:space="preserve"> </v>
      </c>
    </row>
    <row r="242" spans="1:19" ht="16.95" customHeight="1" x14ac:dyDescent="0.25">
      <c r="A242" s="2" t="s">
        <v>471</v>
      </c>
      <c r="B242" s="2" t="s">
        <v>472</v>
      </c>
      <c r="C242" s="18"/>
      <c r="D242" s="56" t="str">
        <f>IFERROR(VLOOKUP($A242,'Emissions - TEU-1C'!$A$6:$H$58,5,0), " ")</f>
        <v xml:space="preserve"> </v>
      </c>
      <c r="E242" s="56" t="str">
        <f>IFERROR(VLOOKUP($A242,'Emissions - TEU-1C'!$A$6:$H$58,8,0), " ")</f>
        <v xml:space="preserve"> </v>
      </c>
      <c r="F242" s="9">
        <v>0.14000000000000001</v>
      </c>
      <c r="G242" s="175" t="str">
        <f>IFERROR(Summary!$Y$5*D242/F242," ")</f>
        <v xml:space="preserve"> </v>
      </c>
      <c r="H242" s="18"/>
      <c r="I242" s="175" t="str">
        <f>IFERROR(Summary!$Y$5*D242/H242," ")</f>
        <v xml:space="preserve"> </v>
      </c>
      <c r="J242" s="7">
        <v>3.5</v>
      </c>
      <c r="K242" s="175" t="str">
        <f>IFERROR(Summary!$AA$5*D242/J242," ")</f>
        <v xml:space="preserve"> </v>
      </c>
      <c r="L242" s="18"/>
      <c r="M242" s="175" t="str">
        <f>IFERROR(Summary!$AA$5*D242/L242," ")</f>
        <v xml:space="preserve"> </v>
      </c>
      <c r="N242" s="7">
        <v>1.6</v>
      </c>
      <c r="O242" s="175" t="str">
        <f>IFERROR(Summary!$AC$5*D242/N242," ")</f>
        <v xml:space="preserve"> </v>
      </c>
      <c r="P242" s="18"/>
      <c r="Q242" s="175" t="str">
        <f>IFERROR(Summary!$AC$5*D242/P242," ")</f>
        <v xml:space="preserve"> </v>
      </c>
      <c r="R242" s="22"/>
      <c r="S242" s="175" t="str">
        <f>IFERROR(Summary!$AE$5*E242/R242," ")</f>
        <v xml:space="preserve"> </v>
      </c>
    </row>
    <row r="243" spans="1:19" ht="16.8" customHeight="1" x14ac:dyDescent="0.25">
      <c r="A243" s="2" t="s">
        <v>473</v>
      </c>
      <c r="B243" s="2" t="s">
        <v>474</v>
      </c>
      <c r="C243" s="18"/>
      <c r="D243" s="56" t="str">
        <f>IFERROR(VLOOKUP($A243,'Emissions - TEU-1C'!$A$6:$H$58,5,0), " ")</f>
        <v xml:space="preserve"> </v>
      </c>
      <c r="E243" s="56" t="str">
        <f>IFERROR(VLOOKUP($A243,'Emissions - TEU-1C'!$A$6:$H$58,8,0), " ")</f>
        <v xml:space="preserve"> </v>
      </c>
      <c r="F243" s="4">
        <v>1.7000000000000001E-2</v>
      </c>
      <c r="G243" s="175" t="str">
        <f>IFERROR(Summary!$Y$5*D243/F243," ")</f>
        <v xml:space="preserve"> </v>
      </c>
      <c r="H243" s="18"/>
      <c r="I243" s="175" t="str">
        <f>IFERROR(Summary!$Y$5*D243/H243," ")</f>
        <v xml:space="preserve"> </v>
      </c>
      <c r="J243" s="9">
        <v>0.45</v>
      </c>
      <c r="K243" s="175" t="str">
        <f>IFERROR(Summary!$AA$5*D243/J243," ")</f>
        <v xml:space="preserve"> </v>
      </c>
      <c r="L243" s="18"/>
      <c r="M243" s="175" t="str">
        <f>IFERROR(Summary!$AA$5*D243/L243," ")</f>
        <v xml:space="preserve"> </v>
      </c>
      <c r="N243" s="9">
        <v>0.21</v>
      </c>
      <c r="O243" s="175" t="str">
        <f>IFERROR(Summary!$AC$5*D243/N243," ")</f>
        <v xml:space="preserve"> </v>
      </c>
      <c r="P243" s="18"/>
      <c r="Q243" s="175" t="str">
        <f>IFERROR(Summary!$AC$5*D243/P243," ")</f>
        <v xml:space="preserve"> </v>
      </c>
      <c r="R243" s="22"/>
      <c r="S243" s="175" t="str">
        <f>IFERROR(Summary!$AE$5*E243/R243," ")</f>
        <v xml:space="preserve"> </v>
      </c>
    </row>
    <row r="244" spans="1:19" ht="29.25" customHeight="1" x14ac:dyDescent="0.25">
      <c r="A244" s="2" t="s">
        <v>475</v>
      </c>
      <c r="B244" s="2" t="s">
        <v>476</v>
      </c>
      <c r="C244" s="18"/>
      <c r="D244" s="56" t="str">
        <f>IFERROR(VLOOKUP($A244,'Emissions - TEU-1C'!$A$6:$H$58,5,0), " ")</f>
        <v xml:space="preserve"> </v>
      </c>
      <c r="E244" s="56" t="str">
        <f>IFERROR(VLOOKUP($A244,'Emissions - TEU-1C'!$A$6:$H$58,8,0), " ")</f>
        <v xml:space="preserve"> </v>
      </c>
      <c r="F244" s="7">
        <v>3.8</v>
      </c>
      <c r="G244" s="175" t="str">
        <f>IFERROR(Summary!$Y$5*D244/F244," ")</f>
        <v xml:space="preserve"> </v>
      </c>
      <c r="H244" s="5">
        <v>41</v>
      </c>
      <c r="I244" s="175" t="str">
        <f>IFERROR(Summary!$Y$5*D244/H244," ")</f>
        <v xml:space="preserve"> </v>
      </c>
      <c r="J244" s="5">
        <v>100</v>
      </c>
      <c r="K244" s="175" t="str">
        <f>IFERROR(Summary!$AA$5*D244/J244," ")</f>
        <v xml:space="preserve"> </v>
      </c>
      <c r="L244" s="5">
        <v>180</v>
      </c>
      <c r="M244" s="175" t="str">
        <f>IFERROR(Summary!$AA$5*D244/L244," ")</f>
        <v xml:space="preserve"> </v>
      </c>
      <c r="N244" s="5">
        <v>46</v>
      </c>
      <c r="O244" s="175" t="str">
        <f>IFERROR(Summary!$AC$5*D244/N244," ")</f>
        <v xml:space="preserve"> </v>
      </c>
      <c r="P244" s="5">
        <v>180</v>
      </c>
      <c r="Q244" s="175" t="str">
        <f>IFERROR(Summary!$AC$5*D244/P244," ")</f>
        <v xml:space="preserve"> </v>
      </c>
      <c r="R244" s="21">
        <v>41</v>
      </c>
      <c r="S244" s="175" t="str">
        <f>IFERROR(Summary!$AE$5*E244/R244," ")</f>
        <v xml:space="preserve"> </v>
      </c>
    </row>
    <row r="245" spans="1:19" ht="16.8" customHeight="1" x14ac:dyDescent="0.25">
      <c r="A245" s="2" t="s">
        <v>477</v>
      </c>
      <c r="B245" s="2" t="s">
        <v>478</v>
      </c>
      <c r="C245" s="18"/>
      <c r="D245" s="56" t="str">
        <f>IFERROR(VLOOKUP($A245,'Emissions - TEU-1C'!$A$6:$H$58,5,0), " ")</f>
        <v xml:space="preserve"> </v>
      </c>
      <c r="E245" s="56" t="str">
        <f>IFERROR(VLOOKUP($A245,'Emissions - TEU-1C'!$A$6:$H$58,8,0), " ")</f>
        <v xml:space="preserve"> </v>
      </c>
      <c r="F245" s="18"/>
      <c r="G245" s="175" t="str">
        <f>IFERROR(Summary!$Y$5*D245/F245," ")</f>
        <v xml:space="preserve"> </v>
      </c>
      <c r="H245" s="8">
        <v>80000</v>
      </c>
      <c r="I245" s="175" t="str">
        <f>IFERROR(Summary!$Y$5*D245/H245," ")</f>
        <v xml:space="preserve"> </v>
      </c>
      <c r="J245" s="18"/>
      <c r="K245" s="175" t="str">
        <f>IFERROR(Summary!$AA$5*D245/J245," ")</f>
        <v xml:space="preserve"> </v>
      </c>
      <c r="L245" s="8">
        <v>350000</v>
      </c>
      <c r="M245" s="175" t="str">
        <f>IFERROR(Summary!$AA$5*D245/L245," ")</f>
        <v xml:space="preserve"> </v>
      </c>
      <c r="N245" s="18"/>
      <c r="O245" s="175" t="str">
        <f>IFERROR(Summary!$AC$5*D245/N245," ")</f>
        <v xml:space="preserve"> </v>
      </c>
      <c r="P245" s="8">
        <v>350000</v>
      </c>
      <c r="Q245" s="175" t="str">
        <f>IFERROR(Summary!$AC$5*D245/P245," ")</f>
        <v xml:space="preserve"> </v>
      </c>
      <c r="R245" s="22"/>
      <c r="S245" s="175" t="str">
        <f>IFERROR(Summary!$AE$5*E245/R245," ")</f>
        <v xml:space="preserve"> </v>
      </c>
    </row>
    <row r="246" spans="1:19" ht="16.95" customHeight="1" x14ac:dyDescent="0.25">
      <c r="A246" s="2" t="s">
        <v>479</v>
      </c>
      <c r="B246" s="2" t="s">
        <v>480</v>
      </c>
      <c r="C246" s="18"/>
      <c r="D246" s="56" t="str">
        <f>IFERROR(VLOOKUP($A246,'Emissions - TEU-1C'!$A$6:$H$58,5,0), " ")</f>
        <v xml:space="preserve"> </v>
      </c>
      <c r="E246" s="56" t="str">
        <f>IFERROR(VLOOKUP($A246,'Emissions - TEU-1C'!$A$6:$H$58,8,0), " ")</f>
        <v xml:space="preserve"> </v>
      </c>
      <c r="F246" s="11">
        <v>5.9000000000000003E-4</v>
      </c>
      <c r="G246" s="175" t="str">
        <f>IFERROR(Summary!$Y$5*D246/F246," ")</f>
        <v xml:space="preserve"> </v>
      </c>
      <c r="H246" s="18"/>
      <c r="I246" s="175" t="str">
        <f>IFERROR(Summary!$Y$5*D246/H246," ")</f>
        <v xml:space="preserve"> </v>
      </c>
      <c r="J246" s="4">
        <v>1.4999999999999999E-2</v>
      </c>
      <c r="K246" s="175" t="str">
        <f>IFERROR(Summary!$AA$5*D246/J246," ")</f>
        <v xml:space="preserve"> </v>
      </c>
      <c r="L246" s="18"/>
      <c r="M246" s="175" t="str">
        <f>IFERROR(Summary!$AA$5*D246/L246," ")</f>
        <v xml:space="preserve"> </v>
      </c>
      <c r="N246" s="3">
        <v>7.1000000000000004E-3</v>
      </c>
      <c r="O246" s="175" t="str">
        <f>IFERROR(Summary!$AC$5*D246/N246," ")</f>
        <v xml:space="preserve"> </v>
      </c>
      <c r="P246" s="18"/>
      <c r="Q246" s="175" t="str">
        <f>IFERROR(Summary!$AC$5*D246/P246," ")</f>
        <v xml:space="preserve"> </v>
      </c>
      <c r="R246" s="22"/>
      <c r="S246" s="175" t="str">
        <f>IFERROR(Summary!$AE$5*E246/R246," ")</f>
        <v xml:space="preserve"> </v>
      </c>
    </row>
    <row r="247" spans="1:19" ht="16.8" customHeight="1" x14ac:dyDescent="0.25">
      <c r="A247" s="2" t="s">
        <v>481</v>
      </c>
      <c r="B247" s="2" t="s">
        <v>482</v>
      </c>
      <c r="C247" s="18"/>
      <c r="D247" s="56" t="str">
        <f>IFERROR(VLOOKUP($A247,'Emissions - TEU-1C'!$A$6:$H$58,5,0), " ")</f>
        <v xml:space="preserve"> </v>
      </c>
      <c r="E247" s="56" t="str">
        <f>IFERROR(VLOOKUP($A247,'Emissions - TEU-1C'!$A$6:$H$58,8,0), " ")</f>
        <v xml:space="preserve"> </v>
      </c>
      <c r="F247" s="18"/>
      <c r="G247" s="175" t="str">
        <f>IFERROR(Summary!$Y$5*D247/F247," ")</f>
        <v xml:space="preserve"> </v>
      </c>
      <c r="H247" s="9">
        <v>0.1</v>
      </c>
      <c r="I247" s="175" t="str">
        <f>IFERROR(Summary!$Y$5*D247/H247," ")</f>
        <v xml:space="preserve"> </v>
      </c>
      <c r="J247" s="18"/>
      <c r="K247" s="175" t="str">
        <f>IFERROR(Summary!$AA$5*D247/J247," ")</f>
        <v xml:space="preserve"> </v>
      </c>
      <c r="L247" s="9">
        <v>0.44</v>
      </c>
      <c r="M247" s="175" t="str">
        <f>IFERROR(Summary!$AA$5*D247/L247," ")</f>
        <v xml:space="preserve"> </v>
      </c>
      <c r="N247" s="18"/>
      <c r="O247" s="175" t="str">
        <f>IFERROR(Summary!$AC$5*D247/N247," ")</f>
        <v xml:space="preserve"> </v>
      </c>
      <c r="P247" s="9">
        <v>0.44</v>
      </c>
      <c r="Q247" s="175" t="str">
        <f>IFERROR(Summary!$AC$5*D247/P247," ")</f>
        <v xml:space="preserve"> </v>
      </c>
      <c r="R247" s="21">
        <v>10</v>
      </c>
      <c r="S247" s="175" t="str">
        <f>IFERROR(Summary!$AE$5*E247/R247," ")</f>
        <v xml:space="preserve"> </v>
      </c>
    </row>
    <row r="248" spans="1:19" ht="16.8" customHeight="1" x14ac:dyDescent="0.25">
      <c r="A248" s="2" t="s">
        <v>483</v>
      </c>
      <c r="B248" s="2" t="s">
        <v>484</v>
      </c>
      <c r="C248" s="18"/>
      <c r="D248" s="56">
        <f>IFERROR(VLOOKUP($A248,'Emissions - TEU-1C'!$A$6:$H$58,5,0), " ")</f>
        <v>0</v>
      </c>
      <c r="E248" s="56">
        <f>IFERROR(VLOOKUP($A248,'Emissions - TEU-1C'!$A$6:$H$58,8,0), " ")</f>
        <v>0</v>
      </c>
      <c r="F248" s="18"/>
      <c r="G248" s="175" t="str">
        <f>IFERROR(Summary!$Y$5*D248/F248," ")</f>
        <v xml:space="preserve"> </v>
      </c>
      <c r="H248" s="8">
        <v>5000</v>
      </c>
      <c r="I248" s="175">
        <f>IFERROR(Summary!$Y$5*D248/H248," ")</f>
        <v>0</v>
      </c>
      <c r="J248" s="18"/>
      <c r="K248" s="175" t="str">
        <f>IFERROR(Summary!$AA$5*D248/J248," ")</f>
        <v xml:space="preserve"> </v>
      </c>
      <c r="L248" s="8">
        <v>22000</v>
      </c>
      <c r="M248" s="175">
        <f>IFERROR(Summary!$AA$5*D248/L248," ")</f>
        <v>0</v>
      </c>
      <c r="N248" s="18"/>
      <c r="O248" s="175" t="str">
        <f>IFERROR(Summary!$AC$5*D248/N248," ")</f>
        <v xml:space="preserve"> </v>
      </c>
      <c r="P248" s="8">
        <v>22000</v>
      </c>
      <c r="Q248" s="175">
        <f>IFERROR(Summary!$AC$5*D248/P248," ")</f>
        <v>0</v>
      </c>
      <c r="R248" s="23">
        <v>7500</v>
      </c>
      <c r="S248" s="175">
        <f>IFERROR(Summary!$AE$5*E248/R248," ")</f>
        <v>0</v>
      </c>
    </row>
    <row r="249" spans="1:19" ht="29.25" customHeight="1" x14ac:dyDescent="0.25">
      <c r="A249" s="2" t="s">
        <v>485</v>
      </c>
      <c r="B249" s="2" t="s">
        <v>486</v>
      </c>
      <c r="C249" s="18"/>
      <c r="D249" s="56" t="str">
        <f>IFERROR(VLOOKUP($A249,'Emissions - TEU-1C'!$A$6:$H$58,5,0), " ")</f>
        <v xml:space="preserve"> </v>
      </c>
      <c r="E249" s="56" t="str">
        <f>IFERROR(VLOOKUP($A249,'Emissions - TEU-1C'!$A$6:$H$58,8,0), " ")</f>
        <v xml:space="preserve"> </v>
      </c>
      <c r="F249" s="4">
        <v>9.0999999999999998E-2</v>
      </c>
      <c r="G249" s="175" t="str">
        <f>IFERROR(Summary!$Y$5*D249/F249," ")</f>
        <v xml:space="preserve"> </v>
      </c>
      <c r="H249" s="4">
        <v>2.1000000000000001E-2</v>
      </c>
      <c r="I249" s="175" t="str">
        <f>IFERROR(Summary!$Y$5*D249/H249," ")</f>
        <v xml:space="preserve"> </v>
      </c>
      <c r="J249" s="7">
        <v>2.4</v>
      </c>
      <c r="K249" s="175" t="str">
        <f>IFERROR(Summary!$AA$5*D249/J249," ")</f>
        <v xml:space="preserve"> </v>
      </c>
      <c r="L249" s="4">
        <v>9.1999999999999998E-2</v>
      </c>
      <c r="M249" s="175" t="str">
        <f>IFERROR(Summary!$AA$5*D249/L249," ")</f>
        <v xml:space="preserve"> </v>
      </c>
      <c r="N249" s="7">
        <v>1.1000000000000001</v>
      </c>
      <c r="O249" s="175" t="str">
        <f>IFERROR(Summary!$AC$5*D249/N249," ")</f>
        <v xml:space="preserve"> </v>
      </c>
      <c r="P249" s="4">
        <v>9.1999999999999998E-2</v>
      </c>
      <c r="Q249" s="175" t="str">
        <f>IFERROR(Summary!$AC$5*D249/P249," ")</f>
        <v xml:space="preserve"> </v>
      </c>
      <c r="R249" s="26">
        <v>7.0999999999999994E-2</v>
      </c>
      <c r="S249" s="175" t="str">
        <f>IFERROR(Summary!$AE$5*E249/R249," ")</f>
        <v xml:space="preserve"> </v>
      </c>
    </row>
    <row r="250" spans="1:19" ht="42" customHeight="1" x14ac:dyDescent="0.25">
      <c r="A250" s="2" t="s">
        <v>487</v>
      </c>
      <c r="B250" s="2" t="s">
        <v>488</v>
      </c>
      <c r="C250" s="18"/>
      <c r="D250" s="56" t="str">
        <f>IFERROR(VLOOKUP($A250,'Emissions - TEU-1C'!$A$6:$H$58,5,0), " ")</f>
        <v xml:space="preserve"> </v>
      </c>
      <c r="E250" s="56" t="str">
        <f>IFERROR(VLOOKUP($A250,'Emissions - TEU-1C'!$A$6:$H$58,8,0), " ")</f>
        <v xml:space="preserve"> </v>
      </c>
      <c r="F250" s="3">
        <v>3.0999999999999999E-3</v>
      </c>
      <c r="G250" s="175" t="str">
        <f>IFERROR(Summary!$Y$5*D250/F250," ")</f>
        <v xml:space="preserve"> </v>
      </c>
      <c r="H250" s="18"/>
      <c r="I250" s="175" t="str">
        <f>IFERROR(Summary!$Y$5*D250/H250," ")</f>
        <v xml:space="preserve"> </v>
      </c>
      <c r="J250" s="4">
        <v>8.1000000000000003E-2</v>
      </c>
      <c r="K250" s="175" t="str">
        <f>IFERROR(Summary!$AA$5*D250/J250," ")</f>
        <v xml:space="preserve"> </v>
      </c>
      <c r="L250" s="18"/>
      <c r="M250" s="175" t="str">
        <f>IFERROR(Summary!$AA$5*D250/L250," ")</f>
        <v xml:space="preserve"> </v>
      </c>
      <c r="N250" s="4">
        <v>3.7999999999999999E-2</v>
      </c>
      <c r="O250" s="175" t="str">
        <f>IFERROR(Summary!$AC$5*D250/N250," ")</f>
        <v xml:space="preserve"> </v>
      </c>
      <c r="P250" s="18"/>
      <c r="Q250" s="175" t="str">
        <f>IFERROR(Summary!$AC$5*D250/P250," ")</f>
        <v xml:space="preserve"> </v>
      </c>
      <c r="R250" s="22"/>
      <c r="S250" s="175" t="str">
        <f>IFERROR(Summary!$AE$5*E250/R250," ")</f>
        <v xml:space="preserve"> </v>
      </c>
    </row>
    <row r="251" spans="1:19" ht="29.25" customHeight="1" x14ac:dyDescent="0.25">
      <c r="A251" s="2" t="s">
        <v>489</v>
      </c>
      <c r="B251" s="2" t="s">
        <v>490</v>
      </c>
      <c r="C251" s="18"/>
      <c r="D251" s="56" t="str">
        <f>IFERROR(VLOOKUP($A251,'Emissions - TEU-1C'!$A$6:$H$58,5,0), " ")</f>
        <v xml:space="preserve"> </v>
      </c>
      <c r="E251" s="56" t="str">
        <f>IFERROR(VLOOKUP($A251,'Emissions - TEU-1C'!$A$6:$H$58,8,0), " ")</f>
        <v xml:space="preserve"> </v>
      </c>
      <c r="F251" s="18"/>
      <c r="G251" s="175" t="str">
        <f>IFERROR(Summary!$Y$5*D251/F251," ")</f>
        <v xml:space="preserve"> </v>
      </c>
      <c r="H251" s="8">
        <v>5000</v>
      </c>
      <c r="I251" s="175" t="str">
        <f>IFERROR(Summary!$Y$5*D251/H251," ")</f>
        <v xml:space="preserve"> </v>
      </c>
      <c r="J251" s="18"/>
      <c r="K251" s="175" t="str">
        <f>IFERROR(Summary!$AA$5*D251/J251," ")</f>
        <v xml:space="preserve"> </v>
      </c>
      <c r="L251" s="8">
        <v>22000</v>
      </c>
      <c r="M251" s="175" t="str">
        <f>IFERROR(Summary!$AA$5*D251/L251," ")</f>
        <v xml:space="preserve"> </v>
      </c>
      <c r="N251" s="18"/>
      <c r="O251" s="175" t="str">
        <f>IFERROR(Summary!$AC$5*D251/N251," ")</f>
        <v xml:space="preserve"> </v>
      </c>
      <c r="P251" s="8">
        <v>22000</v>
      </c>
      <c r="Q251" s="175" t="str">
        <f>IFERROR(Summary!$AC$5*D251/P251," ")</f>
        <v xml:space="preserve"> </v>
      </c>
      <c r="R251" s="23">
        <v>11000</v>
      </c>
      <c r="S251" s="175" t="str">
        <f>IFERROR(Summary!$AE$5*E251/R251," ")</f>
        <v xml:space="preserve"> </v>
      </c>
    </row>
    <row r="252" spans="1:19" ht="29.25" customHeight="1" x14ac:dyDescent="0.25">
      <c r="A252" s="2" t="s">
        <v>491</v>
      </c>
      <c r="B252" s="2" t="s">
        <v>492</v>
      </c>
      <c r="C252" s="18"/>
      <c r="D252" s="56">
        <f>IFERROR(VLOOKUP($A252,'Emissions - TEU-1C'!$A$6:$H$58,5,0), " ")</f>
        <v>0</v>
      </c>
      <c r="E252" s="56">
        <f>IFERROR(VLOOKUP($A252,'Emissions - TEU-1C'!$A$6:$H$58,8,0), " ")</f>
        <v>0</v>
      </c>
      <c r="F252" s="4">
        <v>6.3E-2</v>
      </c>
      <c r="G252" s="175">
        <f>IFERROR(Summary!$Y$5*D252/F252," ")</f>
        <v>0</v>
      </c>
      <c r="H252" s="18"/>
      <c r="I252" s="175" t="str">
        <f>IFERROR(Summary!$Y$5*D252/H252," ")</f>
        <v xml:space="preserve"> </v>
      </c>
      <c r="J252" s="7">
        <v>1.6</v>
      </c>
      <c r="K252" s="175">
        <f>IFERROR(Summary!$AA$5*D252/J252," ")</f>
        <v>0</v>
      </c>
      <c r="L252" s="18"/>
      <c r="M252" s="175" t="str">
        <f>IFERROR(Summary!$AA$5*D252/L252," ")</f>
        <v xml:space="preserve"> </v>
      </c>
      <c r="N252" s="9">
        <v>0.75</v>
      </c>
      <c r="O252" s="175">
        <f>IFERROR(Summary!$AC$5*D252/N252," ")</f>
        <v>0</v>
      </c>
      <c r="P252" s="18"/>
      <c r="Q252" s="175" t="str">
        <f>IFERROR(Summary!$AC$5*D252/P252," ")</f>
        <v xml:space="preserve"> </v>
      </c>
      <c r="R252" s="22"/>
      <c r="S252" s="175" t="str">
        <f>IFERROR(Summary!$AE$5*E252/R252," ")</f>
        <v xml:space="preserve"> </v>
      </c>
    </row>
    <row r="253" spans="1:19" ht="29.25" customHeight="1" x14ac:dyDescent="0.25">
      <c r="A253" s="12">
        <v>65386</v>
      </c>
      <c r="B253" s="2" t="s">
        <v>493</v>
      </c>
      <c r="C253" s="6" t="s">
        <v>23</v>
      </c>
      <c r="D253" s="56" t="str">
        <f>IFERROR(VLOOKUP($A253,'Emissions - TEU-1C'!$A$6:$H$58,5,0), " ")</f>
        <v xml:space="preserve"> </v>
      </c>
      <c r="E253" s="56" t="str">
        <f>IFERROR(VLOOKUP($A253,'Emissions - TEU-1C'!$A$6:$H$58,8,0), " ")</f>
        <v xml:space="preserve"> </v>
      </c>
      <c r="F253" s="9">
        <v>0.2</v>
      </c>
      <c r="G253" s="175" t="str">
        <f>IFERROR(Summary!$Y$5*D253/F253," ")</f>
        <v xml:space="preserve"> </v>
      </c>
      <c r="H253" s="7">
        <v>2.1</v>
      </c>
      <c r="I253" s="175" t="str">
        <f>IFERROR(Summary!$Y$5*D253/H253," ")</f>
        <v xml:space="preserve"> </v>
      </c>
      <c r="J253" s="7">
        <v>3.5</v>
      </c>
      <c r="K253" s="175" t="str">
        <f>IFERROR(Summary!$AA$5*D253/J253," ")</f>
        <v xml:space="preserve"> </v>
      </c>
      <c r="L253" s="7">
        <v>9.1999999999999993</v>
      </c>
      <c r="M253" s="175" t="str">
        <f>IFERROR(Summary!$AA$5*D253/L253," ")</f>
        <v xml:space="preserve"> </v>
      </c>
      <c r="N253" s="7">
        <v>2.9</v>
      </c>
      <c r="O253" s="175" t="str">
        <f>IFERROR(Summary!$AC$5*D253/N253," ")</f>
        <v xml:space="preserve"> </v>
      </c>
      <c r="P253" s="7">
        <v>9.1999999999999993</v>
      </c>
      <c r="Q253" s="175" t="str">
        <f>IFERROR(Summary!$AC$5*D253/P253," ")</f>
        <v xml:space="preserve"> </v>
      </c>
      <c r="R253" s="24">
        <v>2.1</v>
      </c>
      <c r="S253" s="175" t="str">
        <f>IFERROR(Summary!$AE$5*E253/R253," ")</f>
        <v xml:space="preserve"> </v>
      </c>
    </row>
    <row r="254" spans="1:19" ht="16.8" customHeight="1" x14ac:dyDescent="0.25">
      <c r="A254" s="12">
        <v>68821</v>
      </c>
      <c r="B254" s="2" t="s">
        <v>494</v>
      </c>
      <c r="C254" s="18"/>
      <c r="D254" s="56" t="str">
        <f>IFERROR(VLOOKUP($A254,'Emissions - TEU-1C'!$A$6:$H$58,5,0), " ")</f>
        <v xml:space="preserve"> </v>
      </c>
      <c r="E254" s="56" t="str">
        <f>IFERROR(VLOOKUP($A254,'Emissions - TEU-1C'!$A$6:$H$58,8,0), " ")</f>
        <v xml:space="preserve"> </v>
      </c>
      <c r="F254" s="4">
        <v>0.05</v>
      </c>
      <c r="G254" s="175" t="str">
        <f>IFERROR(Summary!$Y$5*D254/F254," ")</f>
        <v xml:space="preserve"> </v>
      </c>
      <c r="H254" s="18"/>
      <c r="I254" s="175" t="str">
        <f>IFERROR(Summary!$Y$5*D254/H254," ")</f>
        <v xml:space="preserve"> </v>
      </c>
      <c r="J254" s="7">
        <v>1.3</v>
      </c>
      <c r="K254" s="175" t="str">
        <f>IFERROR(Summary!$AA$5*D254/J254," ")</f>
        <v xml:space="preserve"> </v>
      </c>
      <c r="L254" s="18"/>
      <c r="M254" s="175" t="str">
        <f>IFERROR(Summary!$AA$5*D254/L254," ")</f>
        <v xml:space="preserve"> </v>
      </c>
      <c r="N254" s="9">
        <v>0.6</v>
      </c>
      <c r="O254" s="175" t="str">
        <f>IFERROR(Summary!$AC$5*D254/N254," ")</f>
        <v xml:space="preserve"> </v>
      </c>
      <c r="P254" s="18"/>
      <c r="Q254" s="175" t="str">
        <f>IFERROR(Summary!$AC$5*D254/P254," ")</f>
        <v xml:space="preserve"> </v>
      </c>
      <c r="R254" s="22"/>
      <c r="S254" s="175" t="str">
        <f>IFERROR(Summary!$AE$5*E254/R254," ")</f>
        <v xml:space="preserve"> </v>
      </c>
    </row>
    <row r="255" spans="1:19" ht="16.95" customHeight="1" x14ac:dyDescent="0.25">
      <c r="A255" s="2" t="s">
        <v>495</v>
      </c>
      <c r="B255" s="2" t="s">
        <v>496</v>
      </c>
      <c r="C255" s="18"/>
      <c r="D255" s="56" t="str">
        <f>IFERROR(VLOOKUP($A255,'Emissions - TEU-1C'!$A$6:$H$58,5,0), " ")</f>
        <v xml:space="preserve"> </v>
      </c>
      <c r="E255" s="56" t="str">
        <f>IFERROR(VLOOKUP($A255,'Emissions - TEU-1C'!$A$6:$H$58,8,0), " ")</f>
        <v xml:space="preserve"> </v>
      </c>
      <c r="F255" s="18"/>
      <c r="G255" s="175" t="str">
        <f>IFERROR(Summary!$Y$5*D255/F255," ")</f>
        <v xml:space="preserve"> </v>
      </c>
      <c r="H255" s="9">
        <v>0.3</v>
      </c>
      <c r="I255" s="175" t="str">
        <f>IFERROR(Summary!$Y$5*D255/H255," ")</f>
        <v xml:space="preserve"> </v>
      </c>
      <c r="J255" s="18"/>
      <c r="K255" s="175" t="str">
        <f>IFERROR(Summary!$AA$5*D255/J255," ")</f>
        <v xml:space="preserve"> </v>
      </c>
      <c r="L255" s="7">
        <v>1.3</v>
      </c>
      <c r="M255" s="175" t="str">
        <f>IFERROR(Summary!$AA$5*D255/L255," ")</f>
        <v xml:space="preserve"> </v>
      </c>
      <c r="N255" s="18"/>
      <c r="O255" s="175" t="str">
        <f>IFERROR(Summary!$AC$5*D255/N255," ")</f>
        <v xml:space="preserve"> </v>
      </c>
      <c r="P255" s="7">
        <v>1.3</v>
      </c>
      <c r="Q255" s="175" t="str">
        <f>IFERROR(Summary!$AC$5*D255/P255," ")</f>
        <v xml:space="preserve"> </v>
      </c>
      <c r="R255" s="24">
        <v>1.8</v>
      </c>
      <c r="S255" s="175" t="str">
        <f>IFERROR(Summary!$AE$5*E255/R255," ")</f>
        <v xml:space="preserve"> </v>
      </c>
    </row>
    <row r="256" spans="1:19" ht="16.8" customHeight="1" x14ac:dyDescent="0.25">
      <c r="A256" s="2" t="s">
        <v>497</v>
      </c>
      <c r="B256" s="2" t="s">
        <v>498</v>
      </c>
      <c r="C256" s="18"/>
      <c r="D256" s="56" t="str">
        <f>IFERROR(VLOOKUP($A256,'Emissions - TEU-1C'!$A$6:$H$58,5,0), " ")</f>
        <v xml:space="preserve"> </v>
      </c>
      <c r="E256" s="56" t="str">
        <f>IFERROR(VLOOKUP($A256,'Emissions - TEU-1C'!$A$6:$H$58,8,0), " ")</f>
        <v xml:space="preserve"> </v>
      </c>
      <c r="F256" s="18"/>
      <c r="G256" s="175" t="str">
        <f>IFERROR(Summary!$Y$5*D256/F256," ")</f>
        <v xml:space="preserve"> </v>
      </c>
      <c r="H256" s="5">
        <v>200</v>
      </c>
      <c r="I256" s="175" t="str">
        <f>IFERROR(Summary!$Y$5*D256/H256," ")</f>
        <v xml:space="preserve"> </v>
      </c>
      <c r="J256" s="18"/>
      <c r="K256" s="175" t="str">
        <f>IFERROR(Summary!$AA$5*D256/J256," ")</f>
        <v xml:space="preserve"> </v>
      </c>
      <c r="L256" s="5">
        <v>880</v>
      </c>
      <c r="M256" s="175" t="str">
        <f>IFERROR(Summary!$AA$5*D256/L256," ")</f>
        <v xml:space="preserve"> </v>
      </c>
      <c r="N256" s="18"/>
      <c r="O256" s="175" t="str">
        <f>IFERROR(Summary!$AC$5*D256/N256," ")</f>
        <v xml:space="preserve"> </v>
      </c>
      <c r="P256" s="5">
        <v>880</v>
      </c>
      <c r="Q256" s="175" t="str">
        <f>IFERROR(Summary!$AC$5*D256/P256," ")</f>
        <v xml:space="preserve"> </v>
      </c>
      <c r="R256" s="23">
        <v>2800</v>
      </c>
      <c r="S256" s="175" t="str">
        <f>IFERROR(Summary!$AE$5*E256/R256," ")</f>
        <v xml:space="preserve"> </v>
      </c>
    </row>
    <row r="257" spans="1:19" ht="16.95" customHeight="1" x14ac:dyDescent="0.25">
      <c r="A257" s="2" t="s">
        <v>499</v>
      </c>
      <c r="B257" s="2" t="s">
        <v>500</v>
      </c>
      <c r="C257" s="18"/>
      <c r="D257" s="56" t="str">
        <f>IFERROR(VLOOKUP($A257,'Emissions - TEU-1C'!$A$6:$H$58,5,0), " ")</f>
        <v xml:space="preserve"> </v>
      </c>
      <c r="E257" s="56" t="str">
        <f>IFERROR(VLOOKUP($A257,'Emissions - TEU-1C'!$A$6:$H$58,8,0), " ")</f>
        <v xml:space="preserve"> </v>
      </c>
      <c r="F257" s="18"/>
      <c r="G257" s="175" t="str">
        <f>IFERROR(Summary!$Y$5*D257/F257," ")</f>
        <v xml:space="preserve"> </v>
      </c>
      <c r="H257" s="5">
        <v>60</v>
      </c>
      <c r="I257" s="175" t="str">
        <f>IFERROR(Summary!$Y$5*D257/H257," ")</f>
        <v xml:space="preserve"> </v>
      </c>
      <c r="J257" s="18"/>
      <c r="K257" s="175" t="str">
        <f>IFERROR(Summary!$AA$5*D257/J257," ")</f>
        <v xml:space="preserve"> </v>
      </c>
      <c r="L257" s="5">
        <v>260</v>
      </c>
      <c r="M257" s="175" t="str">
        <f>IFERROR(Summary!$AA$5*D257/L257," ")</f>
        <v xml:space="preserve"> </v>
      </c>
      <c r="N257" s="18"/>
      <c r="O257" s="175" t="str">
        <f>IFERROR(Summary!$AC$5*D257/N257," ")</f>
        <v xml:space="preserve"> </v>
      </c>
      <c r="P257" s="5">
        <v>260</v>
      </c>
      <c r="Q257" s="175" t="str">
        <f>IFERROR(Summary!$AC$5*D257/P257," ")</f>
        <v xml:space="preserve"> </v>
      </c>
      <c r="R257" s="22"/>
      <c r="S257" s="175" t="str">
        <f>IFERROR(Summary!$AE$5*E257/R257," ")</f>
        <v xml:space="preserve"> </v>
      </c>
    </row>
    <row r="258" spans="1:19" ht="16.8" customHeight="1" x14ac:dyDescent="0.25">
      <c r="A258" s="2" t="s">
        <v>501</v>
      </c>
      <c r="B258" s="2" t="s">
        <v>502</v>
      </c>
      <c r="C258" s="18"/>
      <c r="D258" s="56" t="str">
        <f>IFERROR(VLOOKUP($A258,'Emissions - TEU-1C'!$A$6:$H$58,5,0), " ")</f>
        <v xml:space="preserve"> </v>
      </c>
      <c r="E258" s="56" t="str">
        <f>IFERROR(VLOOKUP($A258,'Emissions - TEU-1C'!$A$6:$H$58,8,0), " ")</f>
        <v xml:space="preserve"> </v>
      </c>
      <c r="F258" s="18"/>
      <c r="G258" s="175" t="str">
        <f>IFERROR(Summary!$Y$5*D258/F258," ")</f>
        <v xml:space="preserve"> </v>
      </c>
      <c r="H258" s="5">
        <v>60</v>
      </c>
      <c r="I258" s="175" t="str">
        <f>IFERROR(Summary!$Y$5*D258/H258," ")</f>
        <v xml:space="preserve"> </v>
      </c>
      <c r="J258" s="18"/>
      <c r="K258" s="175" t="str">
        <f>IFERROR(Summary!$AA$5*D258/J258," ")</f>
        <v xml:space="preserve"> </v>
      </c>
      <c r="L258" s="5">
        <v>260</v>
      </c>
      <c r="M258" s="175" t="str">
        <f>IFERROR(Summary!$AA$5*D258/L258," ")</f>
        <v xml:space="preserve"> </v>
      </c>
      <c r="N258" s="18"/>
      <c r="O258" s="175" t="str">
        <f>IFERROR(Summary!$AC$5*D258/N258," ")</f>
        <v xml:space="preserve"> </v>
      </c>
      <c r="P258" s="5">
        <v>260</v>
      </c>
      <c r="Q258" s="175" t="str">
        <f>IFERROR(Summary!$AC$5*D258/P258," ")</f>
        <v xml:space="preserve"> </v>
      </c>
      <c r="R258" s="22"/>
      <c r="S258" s="175" t="str">
        <f>IFERROR(Summary!$AE$5*E258/R258," ")</f>
        <v xml:space="preserve"> </v>
      </c>
    </row>
    <row r="259" spans="1:19" ht="16.8" customHeight="1" x14ac:dyDescent="0.25">
      <c r="A259" s="2" t="s">
        <v>503</v>
      </c>
      <c r="B259" s="2" t="s">
        <v>504</v>
      </c>
      <c r="C259" s="18"/>
      <c r="D259" s="56" t="str">
        <f>IFERROR(VLOOKUP($A259,'Emissions - TEU-1C'!$A$6:$H$58,5,0), " ")</f>
        <v xml:space="preserve"> </v>
      </c>
      <c r="E259" s="56" t="str">
        <f>IFERROR(VLOOKUP($A259,'Emissions - TEU-1C'!$A$6:$H$58,8,0), " ")</f>
        <v xml:space="preserve"> </v>
      </c>
      <c r="F259" s="18"/>
      <c r="G259" s="175" t="str">
        <f>IFERROR(Summary!$Y$5*D259/F259," ")</f>
        <v xml:space="preserve"> </v>
      </c>
      <c r="H259" s="5">
        <v>60</v>
      </c>
      <c r="I259" s="175" t="str">
        <f>IFERROR(Summary!$Y$5*D259/H259," ")</f>
        <v xml:space="preserve"> </v>
      </c>
      <c r="J259" s="18"/>
      <c r="K259" s="175" t="str">
        <f>IFERROR(Summary!$AA$5*D259/J259," ")</f>
        <v xml:space="preserve"> </v>
      </c>
      <c r="L259" s="5">
        <v>260</v>
      </c>
      <c r="M259" s="175" t="str">
        <f>IFERROR(Summary!$AA$5*D259/L259," ")</f>
        <v xml:space="preserve"> </v>
      </c>
      <c r="N259" s="18"/>
      <c r="O259" s="175" t="str">
        <f>IFERROR(Summary!$AC$5*D259/N259," ")</f>
        <v xml:space="preserve"> </v>
      </c>
      <c r="P259" s="5">
        <v>260</v>
      </c>
      <c r="Q259" s="175" t="str">
        <f>IFERROR(Summary!$AC$5*D259/P259," ")</f>
        <v xml:space="preserve"> </v>
      </c>
      <c r="R259" s="22"/>
      <c r="S259" s="175" t="str">
        <f>IFERROR(Summary!$AE$5*E259/R259," ")</f>
        <v xml:space="preserve"> </v>
      </c>
    </row>
    <row r="260" spans="1:19" ht="29.25" customHeight="1" x14ac:dyDescent="0.25">
      <c r="A260" s="2" t="s">
        <v>505</v>
      </c>
      <c r="B260" s="2" t="s">
        <v>506</v>
      </c>
      <c r="C260" s="6" t="s">
        <v>23</v>
      </c>
      <c r="D260" s="56" t="str">
        <f>IFERROR(VLOOKUP($A260,'Emissions - TEU-1C'!$A$6:$H$58,5,0), " ")</f>
        <v xml:space="preserve"> </v>
      </c>
      <c r="E260" s="56" t="str">
        <f>IFERROR(VLOOKUP($A260,'Emissions - TEU-1C'!$A$6:$H$58,8,0), " ")</f>
        <v xml:space="preserve"> </v>
      </c>
      <c r="F260" s="3">
        <v>2E-3</v>
      </c>
      <c r="G260" s="175" t="str">
        <f>IFERROR(Summary!$Y$5*D260/F260," ")</f>
        <v xml:space="preserve"> </v>
      </c>
      <c r="H260" s="18"/>
      <c r="I260" s="175" t="str">
        <f>IFERROR(Summary!$Y$5*D260/H260," ")</f>
        <v xml:space="preserve"> </v>
      </c>
      <c r="J260" s="4">
        <v>2.1000000000000001E-2</v>
      </c>
      <c r="K260" s="175" t="str">
        <f>IFERROR(Summary!$AA$5*D260/J260," ")</f>
        <v xml:space="preserve"> </v>
      </c>
      <c r="L260" s="18"/>
      <c r="M260" s="175" t="str">
        <f>IFERROR(Summary!$AA$5*D260/L260," ")</f>
        <v xml:space="preserve"> </v>
      </c>
      <c r="N260" s="4">
        <v>4.1000000000000002E-2</v>
      </c>
      <c r="O260" s="175" t="str">
        <f>IFERROR(Summary!$AC$5*D260/N260," ")</f>
        <v xml:space="preserve"> </v>
      </c>
      <c r="P260" s="18"/>
      <c r="Q260" s="175" t="str">
        <f>IFERROR(Summary!$AC$5*D260/P260," ")</f>
        <v xml:space="preserve"> </v>
      </c>
      <c r="R260" s="22"/>
      <c r="S260" s="175" t="str">
        <f>IFERROR(Summary!$AE$5*E260/R260," ")</f>
        <v xml:space="preserve"> </v>
      </c>
    </row>
    <row r="261" spans="1:19" ht="16.8" customHeight="1" x14ac:dyDescent="0.25">
      <c r="A261" s="2" t="s">
        <v>507</v>
      </c>
      <c r="B261" s="2" t="s">
        <v>508</v>
      </c>
      <c r="C261" s="18"/>
      <c r="D261" s="56" t="str">
        <f>IFERROR(VLOOKUP($A261,'Emissions - TEU-1C'!$A$6:$H$58,5,0), " ")</f>
        <v xml:space="preserve"> </v>
      </c>
      <c r="E261" s="56" t="str">
        <f>IFERROR(VLOOKUP($A261,'Emissions - TEU-1C'!$A$6:$H$58,8,0), " ")</f>
        <v xml:space="preserve"> </v>
      </c>
      <c r="F261" s="18"/>
      <c r="G261" s="175" t="str">
        <f>IFERROR(Summary!$Y$5*D261/F261," ")</f>
        <v xml:space="preserve"> </v>
      </c>
      <c r="H261" s="9">
        <v>0.1</v>
      </c>
      <c r="I261" s="175" t="str">
        <f>IFERROR(Summary!$Y$5*D261/H261," ")</f>
        <v xml:space="preserve"> </v>
      </c>
      <c r="J261" s="18"/>
      <c r="K261" s="175" t="str">
        <f>IFERROR(Summary!$AA$5*D261/J261," ")</f>
        <v xml:space="preserve"> </v>
      </c>
      <c r="L261" s="9">
        <v>0.44</v>
      </c>
      <c r="M261" s="175" t="str">
        <f>IFERROR(Summary!$AA$5*D261/L261," ")</f>
        <v xml:space="preserve"> </v>
      </c>
      <c r="N261" s="18"/>
      <c r="O261" s="175" t="str">
        <f>IFERROR(Summary!$AC$5*D261/N261," ")</f>
        <v xml:space="preserve"> </v>
      </c>
      <c r="P261" s="9">
        <v>0.44</v>
      </c>
      <c r="Q261" s="175" t="str">
        <f>IFERROR(Summary!$AC$5*D261/P261," ")</f>
        <v xml:space="preserve"> </v>
      </c>
      <c r="R261" s="25">
        <v>0.8</v>
      </c>
      <c r="S261" s="175" t="str">
        <f>IFERROR(Summary!$AE$5*E261/R261," ")</f>
        <v xml:space="preserve"> </v>
      </c>
    </row>
    <row r="262" spans="1:19" ht="16.95" customHeight="1" x14ac:dyDescent="0.25">
      <c r="A262" s="2" t="s">
        <v>509</v>
      </c>
      <c r="B262" s="2" t="s">
        <v>510</v>
      </c>
      <c r="C262" s="18"/>
      <c r="D262" s="56" t="str">
        <f>IFERROR(VLOOKUP($A262,'Emissions - TEU-1C'!$A$6:$H$58,5,0), " ")</f>
        <v xml:space="preserve"> </v>
      </c>
      <c r="E262" s="56" t="str">
        <f>IFERROR(VLOOKUP($A262,'Emissions - TEU-1C'!$A$6:$H$58,8,0), " ")</f>
        <v xml:space="preserve"> </v>
      </c>
      <c r="F262" s="11">
        <v>1.2E-4</v>
      </c>
      <c r="G262" s="175" t="str">
        <f>IFERROR(Summary!$Y$5*D262/F262," ")</f>
        <v xml:space="preserve"> </v>
      </c>
      <c r="H262" s="3">
        <v>7.0000000000000001E-3</v>
      </c>
      <c r="I262" s="175" t="str">
        <f>IFERROR(Summary!$Y$5*D262/H262," ")</f>
        <v xml:space="preserve"> </v>
      </c>
      <c r="J262" s="3">
        <v>3.0999999999999999E-3</v>
      </c>
      <c r="K262" s="175" t="str">
        <f>IFERROR(Summary!$AA$5*D262/J262," ")</f>
        <v xml:space="preserve"> </v>
      </c>
      <c r="L262" s="4">
        <v>3.1E-2</v>
      </c>
      <c r="M262" s="175" t="str">
        <f>IFERROR(Summary!$AA$5*D262/L262," ")</f>
        <v xml:space="preserve"> </v>
      </c>
      <c r="N262" s="3">
        <v>1.4E-3</v>
      </c>
      <c r="O262" s="175" t="str">
        <f>IFERROR(Summary!$AC$5*D262/N262," ")</f>
        <v xml:space="preserve"> </v>
      </c>
      <c r="P262" s="4">
        <v>3.1E-2</v>
      </c>
      <c r="Q262" s="175" t="str">
        <f>IFERROR(Summary!$AC$5*D262/P262," ")</f>
        <v xml:space="preserve"> </v>
      </c>
      <c r="R262" s="21">
        <v>30</v>
      </c>
      <c r="S262" s="175" t="str">
        <f>IFERROR(Summary!$AE$5*E262/R262," ")</f>
        <v xml:space="preserve"> </v>
      </c>
    </row>
    <row r="263" spans="1:19" ht="16.8" customHeight="1" x14ac:dyDescent="0.25">
      <c r="A263" s="2" t="s">
        <v>511</v>
      </c>
      <c r="B263" s="2" t="s">
        <v>512</v>
      </c>
      <c r="C263" s="18"/>
      <c r="D263" s="56" t="str">
        <f>IFERROR(VLOOKUP($A263,'Emissions - TEU-1C'!$A$6:$H$58,5,0), " ")</f>
        <v xml:space="preserve"> </v>
      </c>
      <c r="E263" s="56" t="str">
        <f>IFERROR(VLOOKUP($A263,'Emissions - TEU-1C'!$A$6:$H$58,8,0), " ")</f>
        <v xml:space="preserve"> </v>
      </c>
      <c r="F263" s="18"/>
      <c r="G263" s="175" t="str">
        <f>IFERROR(Summary!$Y$5*D263/F263," ")</f>
        <v xml:space="preserve"> </v>
      </c>
      <c r="H263" s="5">
        <v>200</v>
      </c>
      <c r="I263" s="175" t="str">
        <f>IFERROR(Summary!$Y$5*D263/H263," ")</f>
        <v xml:space="preserve"> </v>
      </c>
      <c r="J263" s="18"/>
      <c r="K263" s="175" t="str">
        <f>IFERROR(Summary!$AA$5*D263/J263," ")</f>
        <v xml:space="preserve"> </v>
      </c>
      <c r="L263" s="5">
        <v>880</v>
      </c>
      <c r="M263" s="175" t="str">
        <f>IFERROR(Summary!$AA$5*D263/L263," ")</f>
        <v xml:space="preserve"> </v>
      </c>
      <c r="N263" s="18"/>
      <c r="O263" s="175" t="str">
        <f>IFERROR(Summary!$AC$5*D263/N263," ")</f>
        <v xml:space="preserve"> </v>
      </c>
      <c r="P263" s="5">
        <v>880</v>
      </c>
      <c r="Q263" s="175" t="str">
        <f>IFERROR(Summary!$AC$5*D263/P263," ")</f>
        <v xml:space="preserve"> </v>
      </c>
      <c r="R263" s="21">
        <v>200</v>
      </c>
      <c r="S263" s="175" t="str">
        <f>IFERROR(Summary!$AE$5*E263/R263," ")</f>
        <v xml:space="preserve"> </v>
      </c>
    </row>
    <row r="264" spans="1:19" ht="16.95" customHeight="1" x14ac:dyDescent="0.25">
      <c r="A264" s="2" t="s">
        <v>513</v>
      </c>
      <c r="B264" s="2" t="s">
        <v>514</v>
      </c>
      <c r="C264" s="18"/>
      <c r="D264" s="56" t="str">
        <f>IFERROR(VLOOKUP($A264,'Emissions - TEU-1C'!$A$6:$H$58,5,0), " ")</f>
        <v xml:space="preserve"> </v>
      </c>
      <c r="E264" s="56" t="str">
        <f>IFERROR(VLOOKUP($A264,'Emissions - TEU-1C'!$A$6:$H$58,8,0), " ")</f>
        <v xml:space="preserve"> </v>
      </c>
      <c r="F264" s="18"/>
      <c r="G264" s="175" t="str">
        <f>IFERROR(Summary!$Y$5*D264/F264," ")</f>
        <v xml:space="preserve"> </v>
      </c>
      <c r="H264" s="7">
        <v>3</v>
      </c>
      <c r="I264" s="175" t="str">
        <f>IFERROR(Summary!$Y$5*D264/H264," ")</f>
        <v xml:space="preserve"> </v>
      </c>
      <c r="J264" s="18"/>
      <c r="K264" s="175" t="str">
        <f>IFERROR(Summary!$AA$5*D264/J264," ")</f>
        <v xml:space="preserve"> </v>
      </c>
      <c r="L264" s="5">
        <v>13</v>
      </c>
      <c r="M264" s="175" t="str">
        <f>IFERROR(Summary!$AA$5*D264/L264," ")</f>
        <v xml:space="preserve"> </v>
      </c>
      <c r="N264" s="18"/>
      <c r="O264" s="175" t="str">
        <f>IFERROR(Summary!$AC$5*D264/N264," ")</f>
        <v xml:space="preserve"> </v>
      </c>
      <c r="P264" s="5">
        <v>13</v>
      </c>
      <c r="Q264" s="175" t="str">
        <f>IFERROR(Summary!$AC$5*D264/P264," ")</f>
        <v xml:space="preserve"> </v>
      </c>
      <c r="R264" s="22"/>
      <c r="S264" s="175" t="str">
        <f>IFERROR(Summary!$AE$5*E264/R264," ")</f>
        <v xml:space="preserve"> </v>
      </c>
    </row>
    <row r="265" spans="1:19" ht="16.8" customHeight="1" x14ac:dyDescent="0.25">
      <c r="A265" s="12">
        <v>63923</v>
      </c>
      <c r="B265" s="2" t="s">
        <v>515</v>
      </c>
      <c r="C265" s="6" t="s">
        <v>516</v>
      </c>
      <c r="D265" s="56" t="str">
        <f>IFERROR(VLOOKUP($A265,'Emissions - TEU-1C'!$A$6:$H$58,5,0), " ")</f>
        <v xml:space="preserve"> </v>
      </c>
      <c r="E265" s="56" t="str">
        <f>IFERROR(VLOOKUP($A265,'Emissions - TEU-1C'!$A$6:$H$58,8,0), " ")</f>
        <v xml:space="preserve"> </v>
      </c>
      <c r="F265" s="9">
        <v>0.11</v>
      </c>
      <c r="G265" s="175" t="str">
        <f>IFERROR(Summary!$Y$5*D265/F265," ")</f>
        <v xml:space="preserve"> </v>
      </c>
      <c r="H265" s="5">
        <v>100</v>
      </c>
      <c r="I265" s="175" t="str">
        <f>IFERROR(Summary!$Y$5*D265/H265," ")</f>
        <v xml:space="preserve"> </v>
      </c>
      <c r="J265" s="9">
        <v>0.22</v>
      </c>
      <c r="K265" s="175" t="str">
        <f>IFERROR(Summary!$AA$5*D265/J265," ")</f>
        <v xml:space="preserve"> </v>
      </c>
      <c r="L265" s="5">
        <v>440</v>
      </c>
      <c r="M265" s="175" t="str">
        <f>IFERROR(Summary!$AA$5*D265/L265," ")</f>
        <v xml:space="preserve"> </v>
      </c>
      <c r="N265" s="7">
        <v>2.7</v>
      </c>
      <c r="O265" s="175" t="str">
        <f>IFERROR(Summary!$AC$5*D265/N265," ")</f>
        <v xml:space="preserve"> </v>
      </c>
      <c r="P265" s="5">
        <v>440</v>
      </c>
      <c r="Q265" s="175" t="str">
        <f>IFERROR(Summary!$AC$5*D265/P265," ")</f>
        <v xml:space="preserve"> </v>
      </c>
      <c r="R265" s="23">
        <v>1300</v>
      </c>
      <c r="S265" s="175" t="str">
        <f>IFERROR(Summary!$AE$5*E265/R265," ")</f>
        <v xml:space="preserve"> </v>
      </c>
    </row>
    <row r="266" spans="1:19" ht="16.8" customHeight="1" x14ac:dyDescent="0.25">
      <c r="A266" s="2" t="s">
        <v>517</v>
      </c>
      <c r="B266" s="2" t="s">
        <v>518</v>
      </c>
      <c r="C266" s="18"/>
      <c r="D266" s="56" t="str">
        <f>IFERROR(VLOOKUP($A266,'Emissions - TEU-1C'!$A$6:$H$58,5,0), " ")</f>
        <v xml:space="preserve"> </v>
      </c>
      <c r="E266" s="56" t="str">
        <f>IFERROR(VLOOKUP($A266,'Emissions - TEU-1C'!$A$6:$H$58,8,0), " ")</f>
        <v xml:space="preserve"> </v>
      </c>
      <c r="F266" s="18"/>
      <c r="G266" s="175" t="str">
        <f>IFERROR(Summary!$Y$5*D266/F266," ")</f>
        <v xml:space="preserve"> </v>
      </c>
      <c r="H266" s="5">
        <v>200</v>
      </c>
      <c r="I266" s="175" t="str">
        <f>IFERROR(Summary!$Y$5*D266/H266," ")</f>
        <v xml:space="preserve"> </v>
      </c>
      <c r="J266" s="18"/>
      <c r="K266" s="175" t="str">
        <f>IFERROR(Summary!$AA$5*D266/J266," ")</f>
        <v xml:space="preserve"> </v>
      </c>
      <c r="L266" s="5">
        <v>880</v>
      </c>
      <c r="M266" s="175" t="str">
        <f>IFERROR(Summary!$AA$5*D266/L266," ")</f>
        <v xml:space="preserve"> </v>
      </c>
      <c r="N266" s="18"/>
      <c r="O266" s="175" t="str">
        <f>IFERROR(Summary!$AC$5*D266/N266," ")</f>
        <v xml:space="preserve"> </v>
      </c>
      <c r="P266" s="5">
        <v>880</v>
      </c>
      <c r="Q266" s="175" t="str">
        <f>IFERROR(Summary!$AC$5*D266/P266," ")</f>
        <v xml:space="preserve"> </v>
      </c>
      <c r="R266" s="21">
        <v>200</v>
      </c>
      <c r="S266" s="175" t="str">
        <f>IFERROR(Summary!$AE$5*E266/R266," ")</f>
        <v xml:space="preserve"> </v>
      </c>
    </row>
    <row r="267" spans="1:19" ht="42" customHeight="1" x14ac:dyDescent="0.25">
      <c r="A267" s="42" t="s">
        <v>590</v>
      </c>
      <c r="B267" s="1" t="s">
        <v>520</v>
      </c>
      <c r="C267" s="18"/>
      <c r="D267" s="56">
        <f>IFERROR(VLOOKUP($A267,'Emissions - TEU-1C'!$A$6:$H$58,5,0), " ")</f>
        <v>0</v>
      </c>
      <c r="E267" s="56">
        <f>IFERROR(VLOOKUP($A267,'Emissions - TEU-1C'!$A$6:$H$58,8,0), " ")</f>
        <v>0</v>
      </c>
      <c r="F267" s="18"/>
      <c r="G267" s="175" t="str">
        <f>IFERROR(Summary!$Y$5*D267/F267," ")</f>
        <v xml:space="preserve"> </v>
      </c>
      <c r="H267" s="5">
        <v>220</v>
      </c>
      <c r="I267" s="175">
        <f>IFERROR(Summary!$Y$5*D267/H267," ")</f>
        <v>0</v>
      </c>
      <c r="J267" s="18"/>
      <c r="K267" s="175" t="str">
        <f>IFERROR(Summary!$AA$5*D267/J267," ")</f>
        <v xml:space="preserve"> </v>
      </c>
      <c r="L267" s="5">
        <v>970</v>
      </c>
      <c r="M267" s="175">
        <f>IFERROR(Summary!$AA$5*D267/L267," ")</f>
        <v>0</v>
      </c>
      <c r="N267" s="18"/>
      <c r="O267" s="175" t="str">
        <f>IFERROR(Summary!$AC$5*D267/N267," ")</f>
        <v xml:space="preserve"> </v>
      </c>
      <c r="P267" s="5">
        <v>970</v>
      </c>
      <c r="Q267" s="175">
        <f>IFERROR(Summary!$AC$5*D267/P267," ")</f>
        <v>0</v>
      </c>
      <c r="R267" s="23">
        <v>8700</v>
      </c>
      <c r="S267" s="175">
        <f>IFERROR(Summary!$AE$5*E267/R267," ")</f>
        <v>0</v>
      </c>
    </row>
    <row r="268" spans="1:19" ht="42" customHeight="1" x14ac:dyDescent="0.25">
      <c r="A268" s="49"/>
      <c r="B268" s="48"/>
      <c r="C268" s="50"/>
      <c r="D268" s="57">
        <f>COUNT(D7:D267)</f>
        <v>13</v>
      </c>
      <c r="E268" s="57"/>
      <c r="F268" s="57"/>
      <c r="G268" s="57">
        <f>COUNT(G7:G267)</f>
        <v>7</v>
      </c>
      <c r="H268" s="57"/>
      <c r="I268" s="57">
        <f>COUNT(I7:I267)</f>
        <v>12</v>
      </c>
      <c r="J268" s="50"/>
      <c r="K268" s="57">
        <f>COUNT(K7:K267)</f>
        <v>7</v>
      </c>
      <c r="L268" s="52"/>
      <c r="M268" s="53"/>
      <c r="N268" s="50"/>
      <c r="O268" s="53"/>
      <c r="P268" s="52"/>
      <c r="Q268" s="53"/>
      <c r="R268" s="54"/>
      <c r="S268" s="53"/>
    </row>
    <row r="269" spans="1:19" ht="63" customHeight="1" x14ac:dyDescent="0.25">
      <c r="A269" s="49"/>
      <c r="B269" s="48"/>
      <c r="C269" s="50"/>
      <c r="D269" s="51"/>
      <c r="E269" s="51"/>
      <c r="F269" s="33" t="s">
        <v>535</v>
      </c>
      <c r="G269" s="33" t="s">
        <v>535</v>
      </c>
      <c r="H269" s="33" t="s">
        <v>536</v>
      </c>
      <c r="I269" s="33" t="s">
        <v>536</v>
      </c>
      <c r="J269" s="33" t="s">
        <v>537</v>
      </c>
      <c r="K269" s="33" t="s">
        <v>537</v>
      </c>
      <c r="L269" s="33" t="s">
        <v>538</v>
      </c>
      <c r="M269" s="33" t="s">
        <v>538</v>
      </c>
      <c r="N269" s="33" t="s">
        <v>539</v>
      </c>
      <c r="O269" s="33" t="s">
        <v>539</v>
      </c>
      <c r="P269" s="33" t="s">
        <v>540</v>
      </c>
      <c r="Q269" s="33" t="s">
        <v>540</v>
      </c>
      <c r="R269" s="33" t="s">
        <v>536</v>
      </c>
      <c r="S269" s="33" t="s">
        <v>536</v>
      </c>
    </row>
    <row r="270" spans="1:19" ht="42" customHeight="1" x14ac:dyDescent="0.25">
      <c r="A270" s="49"/>
      <c r="B270" s="48"/>
      <c r="C270" s="50"/>
      <c r="D270" s="51"/>
      <c r="E270" s="51"/>
      <c r="F270" s="33" t="s">
        <v>542</v>
      </c>
      <c r="G270" s="32" t="s">
        <v>524</v>
      </c>
      <c r="H270" s="35" t="s">
        <v>542</v>
      </c>
      <c r="I270" s="32" t="s">
        <v>524</v>
      </c>
      <c r="J270" s="33" t="s">
        <v>542</v>
      </c>
      <c r="K270" s="32" t="s">
        <v>524</v>
      </c>
      <c r="L270" s="33" t="s">
        <v>542</v>
      </c>
      <c r="M270" s="32" t="s">
        <v>524</v>
      </c>
      <c r="N270" s="33" t="s">
        <v>542</v>
      </c>
      <c r="O270" s="32" t="s">
        <v>524</v>
      </c>
      <c r="P270" s="33" t="s">
        <v>542</v>
      </c>
      <c r="Q270" s="32" t="s">
        <v>524</v>
      </c>
      <c r="R270" s="33" t="s">
        <v>542</v>
      </c>
      <c r="S270" s="34" t="s">
        <v>524</v>
      </c>
    </row>
    <row r="271" spans="1:19" ht="42" customHeight="1" x14ac:dyDescent="0.25">
      <c r="A271" s="60" t="s">
        <v>677</v>
      </c>
      <c r="B271" s="61"/>
      <c r="C271" s="62"/>
      <c r="D271" s="63"/>
      <c r="E271" s="63"/>
      <c r="F271" s="59"/>
      <c r="G271" s="58">
        <f t="shared" ref="G271:S271" si="0">SUM(G7:G267)</f>
        <v>0</v>
      </c>
      <c r="H271" s="58"/>
      <c r="I271" s="58">
        <f t="shared" si="0"/>
        <v>0</v>
      </c>
      <c r="J271" s="58"/>
      <c r="K271" s="58">
        <f t="shared" si="0"/>
        <v>0</v>
      </c>
      <c r="L271" s="58"/>
      <c r="M271" s="58">
        <f t="shared" si="0"/>
        <v>0</v>
      </c>
      <c r="N271" s="58"/>
      <c r="O271" s="58">
        <f t="shared" si="0"/>
        <v>0</v>
      </c>
      <c r="P271" s="58"/>
      <c r="Q271" s="58">
        <f t="shared" si="0"/>
        <v>0</v>
      </c>
      <c r="R271" s="58"/>
      <c r="S271" s="58">
        <f t="shared" si="0"/>
        <v>0</v>
      </c>
    </row>
    <row r="272" spans="1:19" ht="230.7" customHeight="1" x14ac:dyDescent="0.25">
      <c r="A272" s="257" t="s">
        <v>521</v>
      </c>
      <c r="B272" s="257"/>
      <c r="C272" s="257"/>
      <c r="D272" s="257"/>
      <c r="E272" s="257"/>
      <c r="F272" s="257"/>
      <c r="G272" s="257"/>
      <c r="H272" s="257"/>
      <c r="I272" s="257"/>
      <c r="J272" s="257"/>
      <c r="K272" s="257"/>
      <c r="L272" s="257"/>
      <c r="M272" s="257"/>
      <c r="N272" s="257"/>
      <c r="O272" s="257"/>
      <c r="P272" s="257"/>
      <c r="Q272" s="257"/>
      <c r="R272" s="257"/>
      <c r="S272" s="257"/>
    </row>
    <row r="273" spans="1:19" ht="126" customHeight="1" x14ac:dyDescent="0.25">
      <c r="A273" s="257" t="s">
        <v>522</v>
      </c>
      <c r="B273" s="257"/>
      <c r="C273" s="257"/>
      <c r="D273" s="257"/>
      <c r="E273" s="257"/>
      <c r="F273" s="257"/>
      <c r="G273" s="257"/>
      <c r="H273" s="257"/>
      <c r="I273" s="257"/>
      <c r="J273" s="257"/>
      <c r="K273" s="257"/>
      <c r="L273" s="257"/>
      <c r="M273" s="257"/>
      <c r="N273" s="257"/>
      <c r="O273" s="257"/>
      <c r="P273" s="257"/>
      <c r="Q273" s="257"/>
      <c r="R273" s="257"/>
      <c r="S273" s="257"/>
    </row>
    <row r="274" spans="1:19" ht="45" customHeight="1" x14ac:dyDescent="0.25">
      <c r="A274" s="258" t="s">
        <v>523</v>
      </c>
      <c r="B274" s="258"/>
      <c r="C274" s="258"/>
      <c r="D274" s="258"/>
      <c r="E274" s="258"/>
      <c r="F274" s="258"/>
      <c r="G274" s="258"/>
      <c r="H274" s="258"/>
      <c r="I274" s="258"/>
      <c r="J274" s="258"/>
      <c r="K274" s="258"/>
      <c r="L274" s="258"/>
      <c r="M274" s="258"/>
      <c r="N274" s="258"/>
      <c r="O274" s="258"/>
      <c r="P274" s="258"/>
      <c r="Q274" s="258"/>
      <c r="R274" s="258"/>
      <c r="S274" s="258"/>
    </row>
    <row r="276" spans="1:19" ht="35.4" customHeight="1" x14ac:dyDescent="0.25">
      <c r="A276" s="259" t="s">
        <v>525</v>
      </c>
      <c r="B276" s="259"/>
      <c r="C276" s="259"/>
      <c r="D276" s="259"/>
      <c r="E276" s="259"/>
      <c r="F276" s="259"/>
      <c r="G276" s="259"/>
      <c r="H276" s="259"/>
    </row>
  </sheetData>
  <mergeCells count="10">
    <mergeCell ref="A272:S272"/>
    <mergeCell ref="A273:S273"/>
    <mergeCell ref="A274:S274"/>
    <mergeCell ref="A276:H276"/>
    <mergeCell ref="A3:S3"/>
    <mergeCell ref="A4:C5"/>
    <mergeCell ref="D4:E4"/>
    <mergeCell ref="F4:I4"/>
    <mergeCell ref="J4:Q4"/>
    <mergeCell ref="R4:S4"/>
  </mergeCells>
  <pageMargins left="0.7" right="0.7" top="0.75" bottom="0.75" header="0.3" footer="0.3"/>
  <pageSetup orientation="portrait" horizontalDpi="1200" verticalDpi="1200"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D1D2C-464F-4EB1-AF6C-E77D7FB4F51E}">
  <dimension ref="A1:S276"/>
  <sheetViews>
    <sheetView workbookViewId="0">
      <selection activeCell="A2" sqref="A2"/>
    </sheetView>
  </sheetViews>
  <sheetFormatPr defaultRowHeight="13.2" x14ac:dyDescent="0.25"/>
  <cols>
    <col min="1" max="1" width="15.6640625" style="15" customWidth="1"/>
    <col min="2" max="2" width="25.5546875" style="15" customWidth="1"/>
    <col min="3" max="5" width="9.33203125" style="15" customWidth="1"/>
    <col min="6" max="13" width="10.44140625" style="15" customWidth="1"/>
    <col min="14" max="19" width="9.33203125" style="15" customWidth="1"/>
    <col min="20" max="16384" width="8.88671875" style="15"/>
  </cols>
  <sheetData>
    <row r="1" spans="1:19" ht="40.200000000000003" customHeight="1" x14ac:dyDescent="0.25">
      <c r="A1" s="31" t="s">
        <v>867</v>
      </c>
      <c r="B1" s="31"/>
    </row>
    <row r="2" spans="1:19" s="30" customFormat="1" ht="30" customHeight="1" x14ac:dyDescent="0.25">
      <c r="A2" s="43" t="str">
        <f>Summary!A22</f>
        <v>TEU-2A</v>
      </c>
      <c r="B2" s="44" t="str">
        <f>Summary!B22</f>
        <v>Used Oil Storage Tanks</v>
      </c>
      <c r="C2" s="44"/>
      <c r="D2" s="44"/>
      <c r="G2" s="46"/>
    </row>
    <row r="3" spans="1:19" ht="48.75" customHeight="1" x14ac:dyDescent="0.25">
      <c r="A3" s="260" t="s">
        <v>526</v>
      </c>
      <c r="B3" s="261"/>
      <c r="C3" s="261"/>
      <c r="D3" s="261"/>
      <c r="E3" s="261"/>
      <c r="F3" s="261"/>
      <c r="G3" s="261"/>
      <c r="H3" s="261"/>
      <c r="I3" s="261"/>
      <c r="J3" s="261"/>
      <c r="K3" s="261"/>
      <c r="L3" s="261"/>
      <c r="M3" s="261"/>
      <c r="N3" s="261"/>
      <c r="O3" s="261"/>
      <c r="P3" s="261"/>
      <c r="Q3" s="261"/>
      <c r="R3" s="261"/>
      <c r="S3" s="261"/>
    </row>
    <row r="4" spans="1:19" ht="23.55" customHeight="1" x14ac:dyDescent="0.25">
      <c r="A4" s="262"/>
      <c r="B4" s="263"/>
      <c r="C4" s="264"/>
      <c r="D4" s="268" t="s">
        <v>527</v>
      </c>
      <c r="E4" s="269"/>
      <c r="F4" s="268" t="s">
        <v>530</v>
      </c>
      <c r="G4" s="269"/>
      <c r="H4" s="269"/>
      <c r="I4" s="270"/>
      <c r="J4" s="268" t="s">
        <v>531</v>
      </c>
      <c r="K4" s="269"/>
      <c r="L4" s="269"/>
      <c r="M4" s="269"/>
      <c r="N4" s="269"/>
      <c r="O4" s="269"/>
      <c r="P4" s="269"/>
      <c r="Q4" s="270"/>
      <c r="R4" s="268" t="s">
        <v>532</v>
      </c>
      <c r="S4" s="270"/>
    </row>
    <row r="5" spans="1:19" ht="61.8" customHeight="1" x14ac:dyDescent="0.25">
      <c r="A5" s="265"/>
      <c r="B5" s="266"/>
      <c r="C5" s="267"/>
      <c r="D5" s="32" t="s">
        <v>528</v>
      </c>
      <c r="E5" s="32" t="s">
        <v>529</v>
      </c>
      <c r="F5" s="33" t="s">
        <v>535</v>
      </c>
      <c r="G5" s="32" t="s">
        <v>743</v>
      </c>
      <c r="H5" s="33" t="s">
        <v>536</v>
      </c>
      <c r="I5" s="32" t="s">
        <v>750</v>
      </c>
      <c r="J5" s="33" t="s">
        <v>537</v>
      </c>
      <c r="K5" s="32" t="s">
        <v>746</v>
      </c>
      <c r="L5" s="33" t="s">
        <v>538</v>
      </c>
      <c r="M5" s="32" t="s">
        <v>747</v>
      </c>
      <c r="N5" s="33" t="s">
        <v>539</v>
      </c>
      <c r="O5" s="32" t="s">
        <v>748</v>
      </c>
      <c r="P5" s="33" t="s">
        <v>540</v>
      </c>
      <c r="Q5" s="32" t="s">
        <v>749</v>
      </c>
      <c r="R5" s="33" t="s">
        <v>536</v>
      </c>
      <c r="S5" s="32" t="s">
        <v>750</v>
      </c>
    </row>
    <row r="6" spans="1:19" ht="17.55" customHeight="1" x14ac:dyDescent="0.25">
      <c r="A6" s="33" t="s">
        <v>541</v>
      </c>
      <c r="B6" s="35" t="s">
        <v>533</v>
      </c>
      <c r="C6" s="35" t="s">
        <v>534</v>
      </c>
      <c r="D6" s="35" t="s">
        <v>543</v>
      </c>
      <c r="E6" s="35" t="s">
        <v>544</v>
      </c>
      <c r="F6" s="33" t="s">
        <v>542</v>
      </c>
      <c r="G6" s="32" t="s">
        <v>524</v>
      </c>
      <c r="H6" s="35" t="s">
        <v>542</v>
      </c>
      <c r="I6" s="32" t="s">
        <v>524</v>
      </c>
      <c r="J6" s="33" t="s">
        <v>542</v>
      </c>
      <c r="K6" s="32" t="s">
        <v>524</v>
      </c>
      <c r="L6" s="33" t="s">
        <v>542</v>
      </c>
      <c r="M6" s="32" t="s">
        <v>524</v>
      </c>
      <c r="N6" s="33" t="s">
        <v>542</v>
      </c>
      <c r="O6" s="32" t="s">
        <v>524</v>
      </c>
      <c r="P6" s="33" t="s">
        <v>542</v>
      </c>
      <c r="Q6" s="32" t="s">
        <v>524</v>
      </c>
      <c r="R6" s="33" t="s">
        <v>542</v>
      </c>
      <c r="S6" s="34" t="s">
        <v>524</v>
      </c>
    </row>
    <row r="7" spans="1:19" ht="16.8" customHeight="1" x14ac:dyDescent="0.25">
      <c r="A7" s="2" t="s">
        <v>13</v>
      </c>
      <c r="B7" s="2" t="s">
        <v>14</v>
      </c>
      <c r="C7" s="18"/>
      <c r="D7" s="56" t="str">
        <f>IFERROR(VLOOKUP($A7,'Emissions - TEU-2A'!$A$6:$H$58,5,0), " ")</f>
        <v xml:space="preserve"> </v>
      </c>
      <c r="E7" s="56" t="str">
        <f>IFERROR(VLOOKUP($A7,'Emissions - TEU-2A'!$A$6:$H$58,8,0), " ")</f>
        <v xml:space="preserve"> </v>
      </c>
      <c r="F7" s="9">
        <v>0.45</v>
      </c>
      <c r="G7" s="175" t="str">
        <f>IFERROR(Summary!$Y$7*D7/F7," ")</f>
        <v xml:space="preserve"> </v>
      </c>
      <c r="H7" s="5">
        <v>140</v>
      </c>
      <c r="I7" s="175" t="str">
        <f>IFERROR(Summary!$Y$7*D7/H7," ")</f>
        <v xml:space="preserve"> </v>
      </c>
      <c r="J7" s="5">
        <v>12</v>
      </c>
      <c r="K7" s="175" t="str">
        <f>IFERROR(Summary!$AA$7*D7/J7," ")</f>
        <v xml:space="preserve"> </v>
      </c>
      <c r="L7" s="5">
        <v>620</v>
      </c>
      <c r="M7" s="175" t="str">
        <f>IFERROR(Summary!$AA$7*D7/L7," ")</f>
        <v xml:space="preserve"> </v>
      </c>
      <c r="N7" s="7">
        <v>5.5</v>
      </c>
      <c r="O7" s="175" t="str">
        <f>IFERROR(Summary!$AC$7*D7/N7," ")</f>
        <v xml:space="preserve"> </v>
      </c>
      <c r="P7" s="5">
        <v>620</v>
      </c>
      <c r="Q7" s="175" t="str">
        <f>IFERROR(Summary!$AC$7*D7/P7," ")</f>
        <v xml:space="preserve"> </v>
      </c>
      <c r="R7" s="21">
        <v>470</v>
      </c>
      <c r="S7" s="176" t="str">
        <f>IFERROR(Summary!$AE$7*E7/R7," ")</f>
        <v xml:space="preserve"> </v>
      </c>
    </row>
    <row r="8" spans="1:19" ht="16.8" customHeight="1" x14ac:dyDescent="0.25">
      <c r="A8" s="2" t="s">
        <v>15</v>
      </c>
      <c r="B8" s="2" t="s">
        <v>16</v>
      </c>
      <c r="C8" s="18"/>
      <c r="D8" s="56" t="str">
        <f>IFERROR(VLOOKUP($A8,'Emissions - TEU-2A'!$A$6:$H$58,5,0), " ")</f>
        <v xml:space="preserve"> </v>
      </c>
      <c r="E8" s="56" t="str">
        <f>IFERROR(VLOOKUP($A8,'Emissions - TEU-2A'!$A$6:$H$58,8,0), " ")</f>
        <v xml:space="preserve"> </v>
      </c>
      <c r="F8" s="4">
        <v>0.05</v>
      </c>
      <c r="G8" s="175" t="str">
        <f>IFERROR(Summary!$Y$7*D8/F8," ")</f>
        <v xml:space="preserve"> </v>
      </c>
      <c r="H8" s="18"/>
      <c r="I8" s="175" t="str">
        <f>IFERROR(Summary!$Y$7*D8/H8," ")</f>
        <v xml:space="preserve"> </v>
      </c>
      <c r="J8" s="7">
        <v>1.3</v>
      </c>
      <c r="K8" s="175" t="str">
        <f>IFERROR(Summary!$AA$7*D8/J8," ")</f>
        <v xml:space="preserve"> </v>
      </c>
      <c r="L8" s="18"/>
      <c r="M8" s="175" t="str">
        <f>IFERROR(Summary!$AA$7*D8/L8," ")</f>
        <v xml:space="preserve"> </v>
      </c>
      <c r="N8" s="9">
        <v>0.6</v>
      </c>
      <c r="O8" s="175" t="str">
        <f>IFERROR(Summary!$AC$7*D8/N8," ")</f>
        <v xml:space="preserve"> </v>
      </c>
      <c r="P8" s="18"/>
      <c r="Q8" s="175" t="str">
        <f>IFERROR(Summary!$AC$7*D8/P8," ")</f>
        <v xml:space="preserve"> </v>
      </c>
      <c r="R8" s="22"/>
      <c r="S8" s="176" t="str">
        <f>IFERROR(Summary!$AE$7*E8/R8," ")</f>
        <v xml:space="preserve"> </v>
      </c>
    </row>
    <row r="9" spans="1:19" ht="16.95" customHeight="1" x14ac:dyDescent="0.25">
      <c r="A9" s="2" t="s">
        <v>17</v>
      </c>
      <c r="B9" s="2" t="s">
        <v>18</v>
      </c>
      <c r="C9" s="18"/>
      <c r="D9" s="56" t="str">
        <f>IFERROR(VLOOKUP($A9,'Emissions - TEU-2A'!$A$6:$H$58,5,0), " ")</f>
        <v xml:space="preserve"> </v>
      </c>
      <c r="E9" s="56" t="str">
        <f>IFERROR(VLOOKUP($A9,'Emissions - TEU-2A'!$A$6:$H$58,8,0), " ")</f>
        <v xml:space="preserve"> </v>
      </c>
      <c r="F9" s="18"/>
      <c r="G9" s="175" t="str">
        <f>IFERROR(Summary!$Y$7*D9/F9," ")</f>
        <v xml:space="preserve"> </v>
      </c>
      <c r="H9" s="8">
        <v>31000</v>
      </c>
      <c r="I9" s="175" t="str">
        <f>IFERROR(Summary!$Y$7*D9/H9," ")</f>
        <v xml:space="preserve"> </v>
      </c>
      <c r="J9" s="18"/>
      <c r="K9" s="175" t="str">
        <f>IFERROR(Summary!$AA$7*D9/J9," ")</f>
        <v xml:space="preserve"> </v>
      </c>
      <c r="L9" s="8">
        <v>140000</v>
      </c>
      <c r="M9" s="175" t="str">
        <f>IFERROR(Summary!$AA$7*D9/L9," ")</f>
        <v xml:space="preserve"> </v>
      </c>
      <c r="N9" s="18"/>
      <c r="O9" s="175" t="str">
        <f>IFERROR(Summary!$AC$7*D9/N9," ")</f>
        <v xml:space="preserve"> </v>
      </c>
      <c r="P9" s="8">
        <v>140000</v>
      </c>
      <c r="Q9" s="175" t="str">
        <f>IFERROR(Summary!$AC$7*D9/P9," ")</f>
        <v xml:space="preserve"> </v>
      </c>
      <c r="R9" s="23">
        <v>62000</v>
      </c>
      <c r="S9" s="176" t="str">
        <f>IFERROR(Summary!$AE$7*E9/R9," ")</f>
        <v xml:space="preserve"> </v>
      </c>
    </row>
    <row r="10" spans="1:19" ht="16.8" customHeight="1" x14ac:dyDescent="0.25">
      <c r="A10" s="12">
        <v>64047</v>
      </c>
      <c r="B10" s="2" t="s">
        <v>19</v>
      </c>
      <c r="C10" s="18"/>
      <c r="D10" s="56" t="str">
        <f>IFERROR(VLOOKUP($A10,'Emissions - TEU-2A'!$A$6:$H$58,5,0), " ")</f>
        <v xml:space="preserve"> </v>
      </c>
      <c r="E10" s="56" t="str">
        <f>IFERROR(VLOOKUP($A10,'Emissions - TEU-2A'!$A$6:$H$58,8,0), " ")</f>
        <v xml:space="preserve"> </v>
      </c>
      <c r="F10" s="18"/>
      <c r="G10" s="175" t="str">
        <f>IFERROR(Summary!$Y$7*D10/F10," ")</f>
        <v xml:space="preserve"> </v>
      </c>
      <c r="H10" s="5">
        <v>60</v>
      </c>
      <c r="I10" s="175" t="str">
        <f>IFERROR(Summary!$Y$7*D10/H10," ")</f>
        <v xml:space="preserve"> </v>
      </c>
      <c r="J10" s="18"/>
      <c r="K10" s="175" t="str">
        <f>IFERROR(Summary!$AA$7*D10/J10," ")</f>
        <v xml:space="preserve"> </v>
      </c>
      <c r="L10" s="5">
        <v>260</v>
      </c>
      <c r="M10" s="175" t="str">
        <f>IFERROR(Summary!$AA$7*D10/L10," ")</f>
        <v xml:space="preserve"> </v>
      </c>
      <c r="N10" s="18"/>
      <c r="O10" s="175" t="str">
        <f>IFERROR(Summary!$AC$7*D10/N10," ")</f>
        <v xml:space="preserve"> </v>
      </c>
      <c r="P10" s="5">
        <v>260</v>
      </c>
      <c r="Q10" s="175" t="str">
        <f>IFERROR(Summary!$AC$7*D10/P10," ")</f>
        <v xml:space="preserve"> </v>
      </c>
      <c r="R10" s="22"/>
      <c r="S10" s="176" t="str">
        <f>IFERROR(Summary!$AE$7*E10/R10," ")</f>
        <v xml:space="preserve"> </v>
      </c>
    </row>
    <row r="11" spans="1:19" ht="16.95" customHeight="1" x14ac:dyDescent="0.25">
      <c r="A11" s="2" t="s">
        <v>20</v>
      </c>
      <c r="B11" s="2" t="s">
        <v>21</v>
      </c>
      <c r="C11" s="18"/>
      <c r="D11" s="56" t="str">
        <f>IFERROR(VLOOKUP($A11,'Emissions - TEU-2A'!$A$6:$H$58,5,0), " ")</f>
        <v xml:space="preserve"> </v>
      </c>
      <c r="E11" s="56" t="str">
        <f>IFERROR(VLOOKUP($A11,'Emissions - TEU-2A'!$A$6:$H$58,8,0), " ")</f>
        <v xml:space="preserve"> </v>
      </c>
      <c r="F11" s="18"/>
      <c r="G11" s="175" t="str">
        <f>IFERROR(Summary!$Y$7*D11/F11," ")</f>
        <v xml:space="preserve"> </v>
      </c>
      <c r="H11" s="9">
        <v>0.35</v>
      </c>
      <c r="I11" s="175" t="str">
        <f>IFERROR(Summary!$Y$7*D11/H11," ")</f>
        <v xml:space="preserve"> </v>
      </c>
      <c r="J11" s="18"/>
      <c r="K11" s="175" t="str">
        <f>IFERROR(Summary!$AA$7*D11/J11," ")</f>
        <v xml:space="preserve"> </v>
      </c>
      <c r="L11" s="7">
        <v>1.5</v>
      </c>
      <c r="M11" s="175" t="str">
        <f>IFERROR(Summary!$AA$7*D11/L11," ")</f>
        <v xml:space="preserve"> </v>
      </c>
      <c r="N11" s="18"/>
      <c r="O11" s="175" t="str">
        <f>IFERROR(Summary!$AC$7*D11/N11," ")</f>
        <v xml:space="preserve"> </v>
      </c>
      <c r="P11" s="7">
        <v>1.5</v>
      </c>
      <c r="Q11" s="175" t="str">
        <f>IFERROR(Summary!$AC$7*D11/P11," ")</f>
        <v xml:space="preserve"> </v>
      </c>
      <c r="R11" s="24">
        <v>6.9</v>
      </c>
      <c r="S11" s="176" t="str">
        <f>IFERROR(Summary!$AE$7*E11/R11," ")</f>
        <v xml:space="preserve"> </v>
      </c>
    </row>
    <row r="12" spans="1:19" ht="16.8" customHeight="1" x14ac:dyDescent="0.25">
      <c r="A12" s="12">
        <v>65532</v>
      </c>
      <c r="B12" s="2" t="s">
        <v>22</v>
      </c>
      <c r="C12" s="6" t="s">
        <v>23</v>
      </c>
      <c r="D12" s="56" t="str">
        <f>IFERROR(VLOOKUP($A12,'Emissions - TEU-2A'!$A$6:$H$58,5,0), " ")</f>
        <v xml:space="preserve"> </v>
      </c>
      <c r="E12" s="56" t="str">
        <f>IFERROR(VLOOKUP($A12,'Emissions - TEU-2A'!$A$6:$H$58,8,0), " ")</f>
        <v xml:space="preserve"> </v>
      </c>
      <c r="F12" s="3">
        <v>5.8999999999999999E-3</v>
      </c>
      <c r="G12" s="175" t="str">
        <f>IFERROR(Summary!$Y$7*D12/F12," ")</f>
        <v xml:space="preserve"> </v>
      </c>
      <c r="H12" s="7">
        <v>6</v>
      </c>
      <c r="I12" s="175" t="str">
        <f>IFERROR(Summary!$Y$7*D12/H12," ")</f>
        <v xml:space="preserve"> </v>
      </c>
      <c r="J12" s="4">
        <v>6.2E-2</v>
      </c>
      <c r="K12" s="175" t="str">
        <f>IFERROR(Summary!$AA$7*D12/J12," ")</f>
        <v xml:space="preserve"> </v>
      </c>
      <c r="L12" s="5">
        <v>26</v>
      </c>
      <c r="M12" s="175" t="str">
        <f>IFERROR(Summary!$AA$7*D12/L12," ")</f>
        <v xml:space="preserve"> </v>
      </c>
      <c r="N12" s="9">
        <v>0.12</v>
      </c>
      <c r="O12" s="175" t="str">
        <f>IFERROR(Summary!$AC$7*D12/N12," ")</f>
        <v xml:space="preserve"> </v>
      </c>
      <c r="P12" s="5">
        <v>26</v>
      </c>
      <c r="Q12" s="175" t="str">
        <f>IFERROR(Summary!$AC$7*D12/P12," ")</f>
        <v xml:space="preserve"> </v>
      </c>
      <c r="R12" s="22"/>
      <c r="S12" s="176" t="str">
        <f>IFERROR(Summary!$AE$7*E12/R12," ")</f>
        <v xml:space="preserve"> </v>
      </c>
    </row>
    <row r="13" spans="1:19" ht="16.8" customHeight="1" x14ac:dyDescent="0.25">
      <c r="A13" s="12">
        <v>65660</v>
      </c>
      <c r="B13" s="2" t="s">
        <v>24</v>
      </c>
      <c r="C13" s="18"/>
      <c r="D13" s="56" t="str">
        <f>IFERROR(VLOOKUP($A13,'Emissions - TEU-2A'!$A$6:$H$58,5,0), " ")</f>
        <v xml:space="preserve"> </v>
      </c>
      <c r="E13" s="56" t="str">
        <f>IFERROR(VLOOKUP($A13,'Emissions - TEU-2A'!$A$6:$H$58,8,0), " ")</f>
        <v xml:space="preserve"> </v>
      </c>
      <c r="F13" s="18"/>
      <c r="G13" s="175" t="str">
        <f>IFERROR(Summary!$Y$7*D13/F13," ")</f>
        <v xml:space="preserve"> </v>
      </c>
      <c r="H13" s="7">
        <v>1</v>
      </c>
      <c r="I13" s="175" t="str">
        <f>IFERROR(Summary!$Y$7*D13/H13," ")</f>
        <v xml:space="preserve"> </v>
      </c>
      <c r="J13" s="18"/>
      <c r="K13" s="175" t="str">
        <f>IFERROR(Summary!$AA$7*D13/J13," ")</f>
        <v xml:space="preserve"> </v>
      </c>
      <c r="L13" s="7">
        <v>4.4000000000000004</v>
      </c>
      <c r="M13" s="175" t="str">
        <f>IFERROR(Summary!$AA$7*D13/L13," ")</f>
        <v xml:space="preserve"> </v>
      </c>
      <c r="N13" s="18"/>
      <c r="O13" s="175" t="str">
        <f>IFERROR(Summary!$AC$7*D13/N13," ")</f>
        <v xml:space="preserve"> </v>
      </c>
      <c r="P13" s="7">
        <v>4.4000000000000004</v>
      </c>
      <c r="Q13" s="175" t="str">
        <f>IFERROR(Summary!$AC$7*D13/P13," ")</f>
        <v xml:space="preserve"> </v>
      </c>
      <c r="R13" s="23">
        <v>6000</v>
      </c>
      <c r="S13" s="176" t="str">
        <f>IFERROR(Summary!$AE$7*E13/R13," ")</f>
        <v xml:space="preserve"> </v>
      </c>
    </row>
    <row r="14" spans="1:19" ht="16.95" customHeight="1" x14ac:dyDescent="0.25">
      <c r="A14" s="2" t="s">
        <v>25</v>
      </c>
      <c r="B14" s="2" t="s">
        <v>26</v>
      </c>
      <c r="C14" s="18"/>
      <c r="D14" s="56" t="str">
        <f>IFERROR(VLOOKUP($A14,'Emissions - TEU-2A'!$A$6:$H$58,5,0), " ")</f>
        <v xml:space="preserve"> </v>
      </c>
      <c r="E14" s="56" t="str">
        <f>IFERROR(VLOOKUP($A14,'Emissions - TEU-2A'!$A$6:$H$58,8,0), " ")</f>
        <v xml:space="preserve"> </v>
      </c>
      <c r="F14" s="4">
        <v>1.4999999999999999E-2</v>
      </c>
      <c r="G14" s="175" t="str">
        <f>IFERROR(Summary!$Y$7*D14/F14," ")</f>
        <v xml:space="preserve"> </v>
      </c>
      <c r="H14" s="7">
        <v>5</v>
      </c>
      <c r="I14" s="175" t="str">
        <f>IFERROR(Summary!$Y$7*D14/H14," ")</f>
        <v xml:space="preserve"> </v>
      </c>
      <c r="J14" s="9">
        <v>0.38</v>
      </c>
      <c r="K14" s="175" t="str">
        <f>IFERROR(Summary!$AA$7*D14/J14," ")</f>
        <v xml:space="preserve"> </v>
      </c>
      <c r="L14" s="5">
        <v>22</v>
      </c>
      <c r="M14" s="175" t="str">
        <f>IFERROR(Summary!$AA$7*D14/L14," ")</f>
        <v xml:space="preserve"> </v>
      </c>
      <c r="N14" s="9">
        <v>0.18</v>
      </c>
      <c r="O14" s="175" t="str">
        <f>IFERROR(Summary!$AC$7*D14/N14," ")</f>
        <v xml:space="preserve"> </v>
      </c>
      <c r="P14" s="5">
        <v>22</v>
      </c>
      <c r="Q14" s="175" t="str">
        <f>IFERROR(Summary!$AC$7*D14/P14," ")</f>
        <v xml:space="preserve"> </v>
      </c>
      <c r="R14" s="21">
        <v>220</v>
      </c>
      <c r="S14" s="176" t="str">
        <f>IFERROR(Summary!$AE$7*E14/R14," ")</f>
        <v xml:space="preserve"> </v>
      </c>
    </row>
    <row r="15" spans="1:19" ht="16.8" customHeight="1" x14ac:dyDescent="0.25">
      <c r="A15" s="2" t="s">
        <v>27</v>
      </c>
      <c r="B15" s="2" t="s">
        <v>28</v>
      </c>
      <c r="C15" s="18"/>
      <c r="D15" s="56" t="str">
        <f>IFERROR(VLOOKUP($A15,'Emissions - TEU-2A'!$A$6:$H$58,5,0), " ")</f>
        <v xml:space="preserve"> </v>
      </c>
      <c r="E15" s="56" t="str">
        <f>IFERROR(VLOOKUP($A15,'Emissions - TEU-2A'!$A$6:$H$58,8,0), " ")</f>
        <v xml:space="preserve"> </v>
      </c>
      <c r="F15" s="11">
        <v>2.0000000000000001E-4</v>
      </c>
      <c r="G15" s="175" t="str">
        <f>IFERROR(Summary!$Y$7*D15/F15," ")</f>
        <v xml:space="preserve"> </v>
      </c>
      <c r="H15" s="18"/>
      <c r="I15" s="175" t="str">
        <f>IFERROR(Summary!$Y$7*D15/H15," ")</f>
        <v xml:space="preserve"> </v>
      </c>
      <c r="J15" s="3">
        <v>5.3E-3</v>
      </c>
      <c r="K15" s="175" t="str">
        <f>IFERROR(Summary!$AA$7*D15/J15," ")</f>
        <v xml:space="preserve"> </v>
      </c>
      <c r="L15" s="18"/>
      <c r="M15" s="175" t="str">
        <f>IFERROR(Summary!$AA$7*D15/L15," ")</f>
        <v xml:space="preserve"> </v>
      </c>
      <c r="N15" s="3">
        <v>2.3999999999999998E-3</v>
      </c>
      <c r="O15" s="175" t="str">
        <f>IFERROR(Summary!$AC$7*D15/N15," ")</f>
        <v xml:space="preserve"> </v>
      </c>
      <c r="P15" s="18"/>
      <c r="Q15" s="175" t="str">
        <f>IFERROR(Summary!$AC$7*D15/P15," ")</f>
        <v xml:space="preserve"> </v>
      </c>
      <c r="R15" s="22"/>
      <c r="S15" s="176" t="str">
        <f>IFERROR(Summary!$AE$7*E15/R15," ")</f>
        <v xml:space="preserve"> </v>
      </c>
    </row>
    <row r="16" spans="1:19" ht="16.95" customHeight="1" x14ac:dyDescent="0.25">
      <c r="A16" s="2" t="s">
        <v>29</v>
      </c>
      <c r="B16" s="2" t="s">
        <v>30</v>
      </c>
      <c r="C16" s="18"/>
      <c r="D16" s="56" t="str">
        <f>IFERROR(VLOOKUP($A16,'Emissions - TEU-2A'!$A$6:$H$58,5,0), " ")</f>
        <v xml:space="preserve"> </v>
      </c>
      <c r="E16" s="56" t="str">
        <f>IFERROR(VLOOKUP($A16,'Emissions - TEU-2A'!$A$6:$H$58,8,0), " ")</f>
        <v xml:space="preserve"> </v>
      </c>
      <c r="F16" s="9">
        <v>0.17</v>
      </c>
      <c r="G16" s="175" t="str">
        <f>IFERROR(Summary!$Y$7*D16/F16," ")</f>
        <v xml:space="preserve"> </v>
      </c>
      <c r="H16" s="7">
        <v>1</v>
      </c>
      <c r="I16" s="175" t="str">
        <f>IFERROR(Summary!$Y$7*D16/H16," ")</f>
        <v xml:space="preserve"> </v>
      </c>
      <c r="J16" s="7">
        <v>4.3</v>
      </c>
      <c r="K16" s="175" t="str">
        <f>IFERROR(Summary!$AA$7*D16/J16," ")</f>
        <v xml:space="preserve"> </v>
      </c>
      <c r="L16" s="7">
        <v>4.4000000000000004</v>
      </c>
      <c r="M16" s="175" t="str">
        <f>IFERROR(Summary!$AA$7*D16/L16," ")</f>
        <v xml:space="preserve"> </v>
      </c>
      <c r="N16" s="7">
        <v>2</v>
      </c>
      <c r="O16" s="175" t="str">
        <f>IFERROR(Summary!$AC$7*D16/N16," ")</f>
        <v xml:space="preserve"> </v>
      </c>
      <c r="P16" s="7">
        <v>4.4000000000000004</v>
      </c>
      <c r="Q16" s="175" t="str">
        <f>IFERROR(Summary!$AC$7*D16/P16," ")</f>
        <v xml:space="preserve"> </v>
      </c>
      <c r="R16" s="22"/>
      <c r="S16" s="176" t="str">
        <f>IFERROR(Summary!$AE$7*E16/R16," ")</f>
        <v xml:space="preserve"> </v>
      </c>
    </row>
    <row r="17" spans="1:19" ht="16.8" customHeight="1" x14ac:dyDescent="0.25">
      <c r="A17" s="2" t="s">
        <v>31</v>
      </c>
      <c r="B17" s="2" t="s">
        <v>32</v>
      </c>
      <c r="C17" s="6" t="s">
        <v>33</v>
      </c>
      <c r="D17" s="56" t="str">
        <f>IFERROR(VLOOKUP($A17,'Emissions - TEU-2A'!$A$6:$H$58,5,0), " ")</f>
        <v xml:space="preserve"> </v>
      </c>
      <c r="E17" s="56" t="str">
        <f>IFERROR(VLOOKUP($A17,'Emissions - TEU-2A'!$A$6:$H$58,8,0), " ")</f>
        <v xml:space="preserve"> </v>
      </c>
      <c r="F17" s="18"/>
      <c r="G17" s="175" t="str">
        <f>IFERROR(Summary!$Y$7*D17/F17," ")</f>
        <v xml:space="preserve"> </v>
      </c>
      <c r="H17" s="7">
        <v>5</v>
      </c>
      <c r="I17" s="175" t="str">
        <f>IFERROR(Summary!$Y$7*D17/H17," ")</f>
        <v xml:space="preserve"> </v>
      </c>
      <c r="J17" s="18"/>
      <c r="K17" s="175" t="str">
        <f>IFERROR(Summary!$AA$7*D17/J17," ")</f>
        <v xml:space="preserve"> </v>
      </c>
      <c r="L17" s="5">
        <v>22</v>
      </c>
      <c r="M17" s="175" t="str">
        <f>IFERROR(Summary!$AA$7*D17/L17," ")</f>
        <v xml:space="preserve"> </v>
      </c>
      <c r="N17" s="18"/>
      <c r="O17" s="175" t="str">
        <f>IFERROR(Summary!$AC$7*D17/N17," ")</f>
        <v xml:space="preserve"> </v>
      </c>
      <c r="P17" s="5">
        <v>22</v>
      </c>
      <c r="Q17" s="175" t="str">
        <f>IFERROR(Summary!$AC$7*D17/P17," ")</f>
        <v xml:space="preserve"> </v>
      </c>
      <c r="R17" s="22"/>
      <c r="S17" s="176" t="str">
        <f>IFERROR(Summary!$AE$7*E17/R17," ")</f>
        <v xml:space="preserve"> </v>
      </c>
    </row>
    <row r="18" spans="1:19" ht="16.8" customHeight="1" x14ac:dyDescent="0.25">
      <c r="A18" s="2" t="s">
        <v>34</v>
      </c>
      <c r="B18" s="2" t="s">
        <v>35</v>
      </c>
      <c r="C18" s="18"/>
      <c r="D18" s="56" t="str">
        <f>IFERROR(VLOOKUP($A18,'Emissions - TEU-2A'!$A$6:$H$58,5,0), " ")</f>
        <v xml:space="preserve"> </v>
      </c>
      <c r="E18" s="56" t="str">
        <f>IFERROR(VLOOKUP($A18,'Emissions - TEU-2A'!$A$6:$H$58,8,0), " ")</f>
        <v xml:space="preserve"> </v>
      </c>
      <c r="F18" s="18"/>
      <c r="G18" s="175" t="str">
        <f>IFERROR(Summary!$Y$7*D18/F18," ")</f>
        <v xml:space="preserve"> </v>
      </c>
      <c r="H18" s="5">
        <v>500</v>
      </c>
      <c r="I18" s="175" t="str">
        <f>IFERROR(Summary!$Y$7*D18/H18," ")</f>
        <v xml:space="preserve"> </v>
      </c>
      <c r="J18" s="18"/>
      <c r="K18" s="175" t="str">
        <f>IFERROR(Summary!$AA$7*D18/J18," ")</f>
        <v xml:space="preserve"> </v>
      </c>
      <c r="L18" s="8">
        <v>2200</v>
      </c>
      <c r="M18" s="175" t="str">
        <f>IFERROR(Summary!$AA$7*D18/L18," ")</f>
        <v xml:space="preserve"> </v>
      </c>
      <c r="N18" s="18"/>
      <c r="O18" s="175" t="str">
        <f>IFERROR(Summary!$AC$7*D18/N18," ")</f>
        <v xml:space="preserve"> </v>
      </c>
      <c r="P18" s="8">
        <v>2200</v>
      </c>
      <c r="Q18" s="175" t="str">
        <f>IFERROR(Summary!$AC$7*D18/P18," ")</f>
        <v xml:space="preserve"> </v>
      </c>
      <c r="R18" s="23">
        <v>1200</v>
      </c>
      <c r="S18" s="176" t="str">
        <f>IFERROR(Summary!$AE$7*E18/R18," ")</f>
        <v xml:space="preserve"> </v>
      </c>
    </row>
    <row r="19" spans="1:19" ht="16.95" customHeight="1" x14ac:dyDescent="0.25">
      <c r="A19" s="2" t="s">
        <v>36</v>
      </c>
      <c r="B19" s="2" t="s">
        <v>37</v>
      </c>
      <c r="C19" s="18"/>
      <c r="D19" s="56" t="str">
        <f>IFERROR(VLOOKUP($A19,'Emissions - TEU-2A'!$A$6:$H$58,5,0), " ")</f>
        <v xml:space="preserve"> </v>
      </c>
      <c r="E19" s="56" t="str">
        <f>IFERROR(VLOOKUP($A19,'Emissions - TEU-2A'!$A$6:$H$58,8,0), " ")</f>
        <v xml:space="preserve"> </v>
      </c>
      <c r="F19" s="9">
        <v>0.63</v>
      </c>
      <c r="G19" s="175" t="str">
        <f>IFERROR(Summary!$Y$7*D19/F19," ")</f>
        <v xml:space="preserve"> </v>
      </c>
      <c r="H19" s="7">
        <v>1</v>
      </c>
      <c r="I19" s="175" t="str">
        <f>IFERROR(Summary!$Y$7*D19/H19," ")</f>
        <v xml:space="preserve"> </v>
      </c>
      <c r="J19" s="5">
        <v>16</v>
      </c>
      <c r="K19" s="175" t="str">
        <f>IFERROR(Summary!$AA$7*D19/J19," ")</f>
        <v xml:space="preserve"> </v>
      </c>
      <c r="L19" s="7">
        <v>4.4000000000000004</v>
      </c>
      <c r="M19" s="175" t="str">
        <f>IFERROR(Summary!$AA$7*D19/L19," ")</f>
        <v xml:space="preserve"> </v>
      </c>
      <c r="N19" s="7">
        <v>7.5</v>
      </c>
      <c r="O19" s="175" t="str">
        <f>IFERROR(Summary!$AC$7*D19/N19," ")</f>
        <v xml:space="preserve"> </v>
      </c>
      <c r="P19" s="7">
        <v>4.4000000000000004</v>
      </c>
      <c r="Q19" s="175" t="str">
        <f>IFERROR(Summary!$AC$7*D19/P19," ")</f>
        <v xml:space="preserve"> </v>
      </c>
      <c r="R19" s="22"/>
      <c r="S19" s="176" t="str">
        <f>IFERROR(Summary!$AE$7*E19/R19," ")</f>
        <v xml:space="preserve"> </v>
      </c>
    </row>
    <row r="20" spans="1:19" ht="16.8" customHeight="1" x14ac:dyDescent="0.25">
      <c r="A20" s="2" t="s">
        <v>38</v>
      </c>
      <c r="B20" s="2" t="s">
        <v>39</v>
      </c>
      <c r="C20" s="6" t="s">
        <v>33</v>
      </c>
      <c r="D20" s="56" t="str">
        <f>IFERROR(VLOOKUP($A20,'Emissions - TEU-2A'!$A$6:$H$58,5,0), " ")</f>
        <v xml:space="preserve"> </v>
      </c>
      <c r="E20" s="56" t="str">
        <f>IFERROR(VLOOKUP($A20,'Emissions - TEU-2A'!$A$6:$H$58,8,0), " ")</f>
        <v xml:space="preserve"> </v>
      </c>
      <c r="F20" s="18"/>
      <c r="G20" s="175" t="str">
        <f>IFERROR(Summary!$Y$7*D20/F20," ")</f>
        <v xml:space="preserve"> </v>
      </c>
      <c r="H20" s="9">
        <v>0.3</v>
      </c>
      <c r="I20" s="175" t="str">
        <f>IFERROR(Summary!$Y$7*D20/H20," ")</f>
        <v xml:space="preserve"> </v>
      </c>
      <c r="J20" s="18"/>
      <c r="K20" s="175" t="str">
        <f>IFERROR(Summary!$AA$7*D20/J20," ")</f>
        <v xml:space="preserve"> </v>
      </c>
      <c r="L20" s="7">
        <v>1.3</v>
      </c>
      <c r="M20" s="175" t="str">
        <f>IFERROR(Summary!$AA$7*D20/L20," ")</f>
        <v xml:space="preserve"> </v>
      </c>
      <c r="N20" s="18"/>
      <c r="O20" s="175" t="str">
        <f>IFERROR(Summary!$AC$7*D20/N20," ")</f>
        <v xml:space="preserve"> </v>
      </c>
      <c r="P20" s="7">
        <v>1.3</v>
      </c>
      <c r="Q20" s="175" t="str">
        <f>IFERROR(Summary!$AC$7*D20/P20," ")</f>
        <v xml:space="preserve"> </v>
      </c>
      <c r="R20" s="22"/>
      <c r="S20" s="176" t="str">
        <f>IFERROR(Summary!$AE$7*E20/R20," ")</f>
        <v xml:space="preserve"> </v>
      </c>
    </row>
    <row r="21" spans="1:19" ht="16.95" customHeight="1" x14ac:dyDescent="0.25">
      <c r="A21" s="2" t="s">
        <v>40</v>
      </c>
      <c r="B21" s="2" t="s">
        <v>41</v>
      </c>
      <c r="C21" s="18"/>
      <c r="D21" s="56" t="str">
        <f>IFERROR(VLOOKUP($A21,'Emissions - TEU-2A'!$A$6:$H$58,5,0), " ")</f>
        <v xml:space="preserve"> </v>
      </c>
      <c r="E21" s="56" t="str">
        <f>IFERROR(VLOOKUP($A21,'Emissions - TEU-2A'!$A$6:$H$58,8,0), " ")</f>
        <v xml:space="preserve"> </v>
      </c>
      <c r="F21" s="9">
        <v>0.14000000000000001</v>
      </c>
      <c r="G21" s="175" t="str">
        <f>IFERROR(Summary!$Y$7*D21/F21," ")</f>
        <v xml:space="preserve"> </v>
      </c>
      <c r="H21" s="18"/>
      <c r="I21" s="175" t="str">
        <f>IFERROR(Summary!$Y$7*D21/H21," ")</f>
        <v xml:space="preserve"> </v>
      </c>
      <c r="J21" s="7">
        <v>3.7</v>
      </c>
      <c r="K21" s="175" t="str">
        <f>IFERROR(Summary!$AA$7*D21/J21," ")</f>
        <v xml:space="preserve"> </v>
      </c>
      <c r="L21" s="18"/>
      <c r="M21" s="175" t="str">
        <f>IFERROR(Summary!$AA$7*D21/L21," ")</f>
        <v xml:space="preserve"> </v>
      </c>
      <c r="N21" s="7">
        <v>1.7</v>
      </c>
      <c r="O21" s="175" t="str">
        <f>IFERROR(Summary!$AC$7*D21/N21," ")</f>
        <v xml:space="preserve"> </v>
      </c>
      <c r="P21" s="18"/>
      <c r="Q21" s="175" t="str">
        <f>IFERROR(Summary!$AC$7*D21/P21," ")</f>
        <v xml:space="preserve"> </v>
      </c>
      <c r="R21" s="22"/>
      <c r="S21" s="176" t="str">
        <f>IFERROR(Summary!$AE$7*E21/R21," ")</f>
        <v xml:space="preserve"> </v>
      </c>
    </row>
    <row r="22" spans="1:19" ht="16.8" customHeight="1" x14ac:dyDescent="0.25">
      <c r="A22" s="2" t="s">
        <v>42</v>
      </c>
      <c r="B22" s="2" t="s">
        <v>43</v>
      </c>
      <c r="C22" s="6" t="s">
        <v>33</v>
      </c>
      <c r="D22" s="56" t="str">
        <f>IFERROR(VLOOKUP($A22,'Emissions - TEU-2A'!$A$6:$H$58,5,0), " ")</f>
        <v xml:space="preserve"> </v>
      </c>
      <c r="E22" s="56" t="str">
        <f>IFERROR(VLOOKUP($A22,'Emissions - TEU-2A'!$A$6:$H$58,8,0), " ")</f>
        <v xml:space="preserve"> </v>
      </c>
      <c r="F22" s="10">
        <v>2.4000000000000001E-5</v>
      </c>
      <c r="G22" s="175" t="str">
        <f>IFERROR(Summary!$Y$7*D22/F22," ")</f>
        <v xml:space="preserve"> </v>
      </c>
      <c r="H22" s="11">
        <v>1.7000000000000001E-4</v>
      </c>
      <c r="I22" s="175" t="str">
        <f>IFERROR(Summary!$Y$7*D22/H22," ")</f>
        <v xml:space="preserve"> </v>
      </c>
      <c r="J22" s="3">
        <v>1.2999999999999999E-3</v>
      </c>
      <c r="K22" s="175" t="str">
        <f>IFERROR(Summary!$AA$7*D22/J22," ")</f>
        <v xml:space="preserve"> </v>
      </c>
      <c r="L22" s="3">
        <v>2.3999999999999998E-3</v>
      </c>
      <c r="M22" s="175" t="str">
        <f>IFERROR(Summary!$AA$7*D22/L22," ")</f>
        <v xml:space="preserve"> </v>
      </c>
      <c r="N22" s="11">
        <v>6.2E-4</v>
      </c>
      <c r="O22" s="175" t="str">
        <f>IFERROR(Summary!$AC$7*D22/N22," ")</f>
        <v xml:space="preserve"> </v>
      </c>
      <c r="P22" s="3">
        <v>2.3999999999999998E-3</v>
      </c>
      <c r="Q22" s="175" t="str">
        <f>IFERROR(Summary!$AC$7*D22/P22," ")</f>
        <v xml:space="preserve"> </v>
      </c>
      <c r="R22" s="25">
        <v>0.2</v>
      </c>
      <c r="S22" s="176" t="str">
        <f>IFERROR(Summary!$AE$7*E22/R22," ")</f>
        <v xml:space="preserve"> </v>
      </c>
    </row>
    <row r="23" spans="1:19" ht="16.8" customHeight="1" x14ac:dyDescent="0.25">
      <c r="A23" s="2" t="s">
        <v>44</v>
      </c>
      <c r="B23" s="2" t="s">
        <v>45</v>
      </c>
      <c r="C23" s="18"/>
      <c r="D23" s="56" t="str">
        <f>IFERROR(VLOOKUP($A23,'Emissions - TEU-2A'!$A$6:$H$58,5,0), " ")</f>
        <v xml:space="preserve"> </v>
      </c>
      <c r="E23" s="56" t="str">
        <f>IFERROR(VLOOKUP($A23,'Emissions - TEU-2A'!$A$6:$H$58,8,0), " ")</f>
        <v xml:space="preserve"> </v>
      </c>
      <c r="F23" s="18"/>
      <c r="G23" s="175" t="str">
        <f>IFERROR(Summary!$Y$7*D23/F23," ")</f>
        <v xml:space="preserve"> </v>
      </c>
      <c r="H23" s="4">
        <v>1.4999999999999999E-2</v>
      </c>
      <c r="I23" s="175" t="str">
        <f>IFERROR(Summary!$Y$7*D23/H23," ")</f>
        <v xml:space="preserve"> </v>
      </c>
      <c r="J23" s="18"/>
      <c r="K23" s="175" t="str">
        <f>IFERROR(Summary!$AA$7*D23/J23," ")</f>
        <v xml:space="preserve"> </v>
      </c>
      <c r="L23" s="4">
        <v>6.6000000000000003E-2</v>
      </c>
      <c r="M23" s="175" t="str">
        <f>IFERROR(Summary!$AA$7*D23/L23," ")</f>
        <v xml:space="preserve"> </v>
      </c>
      <c r="N23" s="18"/>
      <c r="O23" s="175" t="str">
        <f>IFERROR(Summary!$AC$7*D23/N23," ")</f>
        <v xml:space="preserve"> </v>
      </c>
      <c r="P23" s="4">
        <v>6.6000000000000003E-2</v>
      </c>
      <c r="Q23" s="175" t="str">
        <f>IFERROR(Summary!$AC$7*D23/P23," ")</f>
        <v xml:space="preserve"> </v>
      </c>
      <c r="R23" s="25">
        <v>0.2</v>
      </c>
      <c r="S23" s="176" t="str">
        <f>IFERROR(Summary!$AE$7*E23/R23," ")</f>
        <v xml:space="preserve"> </v>
      </c>
    </row>
    <row r="24" spans="1:19" ht="16.95" customHeight="1" x14ac:dyDescent="0.25">
      <c r="A24" s="2" t="s">
        <v>46</v>
      </c>
      <c r="B24" s="2" t="s">
        <v>47</v>
      </c>
      <c r="C24" s="6" t="s">
        <v>48</v>
      </c>
      <c r="D24" s="56" t="str">
        <f>IFERROR(VLOOKUP($A24,'Emissions - TEU-2A'!$A$6:$H$58,5,0), " ")</f>
        <v xml:space="preserve"> </v>
      </c>
      <c r="E24" s="56" t="str">
        <f>IFERROR(VLOOKUP($A24,'Emissions - TEU-2A'!$A$6:$H$58,8,0), " ")</f>
        <v xml:space="preserve"> </v>
      </c>
      <c r="F24" s="10">
        <v>4.3000000000000003E-6</v>
      </c>
      <c r="G24" s="175" t="str">
        <f>IFERROR(Summary!$Y$7*D24/F24," ")</f>
        <v xml:space="preserve"> </v>
      </c>
      <c r="H24" s="18"/>
      <c r="I24" s="175" t="str">
        <f>IFERROR(Summary!$Y$7*D24/H24," ")</f>
        <v xml:space="preserve"> </v>
      </c>
      <c r="J24" s="11">
        <v>1.1E-4</v>
      </c>
      <c r="K24" s="175" t="str">
        <f>IFERROR(Summary!$AA$7*D24/J24," ")</f>
        <v xml:space="preserve"> </v>
      </c>
      <c r="L24" s="18"/>
      <c r="M24" s="175" t="str">
        <f>IFERROR(Summary!$AA$7*D24/L24," ")</f>
        <v xml:space="preserve"> </v>
      </c>
      <c r="N24" s="10">
        <v>5.1999999999999997E-5</v>
      </c>
      <c r="O24" s="175" t="str">
        <f>IFERROR(Summary!$AC$7*D24/N24," ")</f>
        <v xml:space="preserve"> </v>
      </c>
      <c r="P24" s="18"/>
      <c r="Q24" s="175" t="str">
        <f>IFERROR(Summary!$AC$7*D24/P24," ")</f>
        <v xml:space="preserve"> </v>
      </c>
      <c r="R24" s="22"/>
      <c r="S24" s="176" t="str">
        <f>IFERROR(Summary!$AE$7*E24/R24," ")</f>
        <v xml:space="preserve"> </v>
      </c>
    </row>
    <row r="25" spans="1:19" ht="16.8" customHeight="1" x14ac:dyDescent="0.25">
      <c r="A25" s="2" t="s">
        <v>49</v>
      </c>
      <c r="B25" s="2" t="s">
        <v>50</v>
      </c>
      <c r="C25" s="18"/>
      <c r="D25" s="56" t="str">
        <f>IFERROR(VLOOKUP($A25,'Emissions - TEU-2A'!$A$6:$H$58,5,0), " ")</f>
        <v xml:space="preserve"> </v>
      </c>
      <c r="E25" s="56" t="str">
        <f>IFERROR(VLOOKUP($A25,'Emissions - TEU-2A'!$A$6:$H$58,8,0), " ")</f>
        <v xml:space="preserve"> </v>
      </c>
      <c r="F25" s="4">
        <v>3.2000000000000001E-2</v>
      </c>
      <c r="G25" s="175" t="str">
        <f>IFERROR(Summary!$Y$7*D25/F25," ")</f>
        <v xml:space="preserve"> </v>
      </c>
      <c r="H25" s="18"/>
      <c r="I25" s="175" t="str">
        <f>IFERROR(Summary!$Y$7*D25/H25," ")</f>
        <v xml:space="preserve"> </v>
      </c>
      <c r="J25" s="9">
        <v>0.84</v>
      </c>
      <c r="K25" s="175" t="str">
        <f>IFERROR(Summary!$AA$7*D25/J25," ")</f>
        <v xml:space="preserve"> </v>
      </c>
      <c r="L25" s="18"/>
      <c r="M25" s="175" t="str">
        <f>IFERROR(Summary!$AA$7*D25/L25," ")</f>
        <v xml:space="preserve"> </v>
      </c>
      <c r="N25" s="9">
        <v>0.39</v>
      </c>
      <c r="O25" s="175" t="str">
        <f>IFERROR(Summary!$AC$7*D25/N25," ")</f>
        <v xml:space="preserve"> </v>
      </c>
      <c r="P25" s="18"/>
      <c r="Q25" s="175" t="str">
        <f>IFERROR(Summary!$AC$7*D25/P25," ")</f>
        <v xml:space="preserve"> </v>
      </c>
      <c r="R25" s="22"/>
      <c r="S25" s="176" t="str">
        <f>IFERROR(Summary!$AE$7*E25/R25," ")</f>
        <v xml:space="preserve"> </v>
      </c>
    </row>
    <row r="26" spans="1:19" ht="16.95" customHeight="1" x14ac:dyDescent="0.25">
      <c r="A26" s="2" t="s">
        <v>51</v>
      </c>
      <c r="B26" s="2" t="s">
        <v>52</v>
      </c>
      <c r="C26" s="18"/>
      <c r="D26" s="56">
        <f>IFERROR(VLOOKUP($A26,'Emissions - TEU-2A'!$A$6:$H$58,5,0), " ")</f>
        <v>0.24792129255261167</v>
      </c>
      <c r="E26" s="56">
        <f>IFERROR(VLOOKUP($A26,'Emissions - TEU-2A'!$A$6:$H$58,8,0), " ")</f>
        <v>9.9168517021044661E-4</v>
      </c>
      <c r="F26" s="9">
        <v>0.13</v>
      </c>
      <c r="G26" s="175">
        <f>IFERROR(Summary!$Y$7*D26/F26," ")</f>
        <v>1.9070868657893204E-4</v>
      </c>
      <c r="H26" s="7">
        <v>3</v>
      </c>
      <c r="I26" s="175">
        <f>IFERROR(Summary!$Y$7*D26/H26," ")</f>
        <v>8.264043085087055E-6</v>
      </c>
      <c r="J26" s="7">
        <v>3.3</v>
      </c>
      <c r="K26" s="175">
        <f>IFERROR(Summary!$AA$7*D26/J26," ")</f>
        <v>7.512766440988233E-6</v>
      </c>
      <c r="L26" s="5">
        <v>13</v>
      </c>
      <c r="M26" s="175">
        <f>IFERROR(Summary!$AA$7*D26/L26," ")</f>
        <v>1.9070868657893206E-6</v>
      </c>
      <c r="N26" s="7">
        <v>1.5</v>
      </c>
      <c r="O26" s="175">
        <f>IFERROR(Summary!$AC$7*D26/N26," ")</f>
        <v>7.4376387765783501E-4</v>
      </c>
      <c r="P26" s="5">
        <v>13</v>
      </c>
      <c r="Q26" s="175">
        <f>IFERROR(Summary!$AC$7*D26/P26," ")</f>
        <v>8.5818908960519426E-5</v>
      </c>
      <c r="R26" s="21">
        <v>29</v>
      </c>
      <c r="S26" s="176">
        <f>IFERROR(Summary!$AE$7*E26/R26," ")</f>
        <v>1.6414099369000494E-4</v>
      </c>
    </row>
    <row r="27" spans="1:19" ht="19.8" customHeight="1" x14ac:dyDescent="0.25">
      <c r="A27" s="2" t="s">
        <v>53</v>
      </c>
      <c r="B27" s="2" t="s">
        <v>54</v>
      </c>
      <c r="C27" s="6" t="s">
        <v>23</v>
      </c>
      <c r="D27" s="56" t="str">
        <f>IFERROR(VLOOKUP($A27,'Emissions - TEU-2A'!$A$6:$H$58,5,0), " ")</f>
        <v xml:space="preserve"> </v>
      </c>
      <c r="E27" s="56" t="str">
        <f>IFERROR(VLOOKUP($A27,'Emissions - TEU-2A'!$A$6:$H$58,8,0), " ")</f>
        <v xml:space="preserve"> </v>
      </c>
      <c r="F27" s="10">
        <v>4.1999999999999996E-6</v>
      </c>
      <c r="G27" s="175" t="str">
        <f>IFERROR(Summary!$Y$7*D27/F27," ")</f>
        <v xml:space="preserve"> </v>
      </c>
      <c r="H27" s="18"/>
      <c r="I27" s="175" t="str">
        <f>IFERROR(Summary!$Y$7*D27/H27," ")</f>
        <v xml:space="preserve"> </v>
      </c>
      <c r="J27" s="10">
        <v>4.3999999999999999E-5</v>
      </c>
      <c r="K27" s="175" t="str">
        <f>IFERROR(Summary!$AA$7*D27/J27," ")</f>
        <v xml:space="preserve"> </v>
      </c>
      <c r="L27" s="18"/>
      <c r="M27" s="175" t="str">
        <f>IFERROR(Summary!$AA$7*D27/L27," ")</f>
        <v xml:space="preserve"> </v>
      </c>
      <c r="N27" s="10">
        <v>8.6000000000000003E-5</v>
      </c>
      <c r="O27" s="175" t="str">
        <f>IFERROR(Summary!$AC$7*D27/N27," ")</f>
        <v xml:space="preserve"> </v>
      </c>
      <c r="P27" s="18"/>
      <c r="Q27" s="175" t="str">
        <f>IFERROR(Summary!$AC$7*D27/P27," ")</f>
        <v xml:space="preserve"> </v>
      </c>
      <c r="R27" s="22"/>
      <c r="S27" s="176" t="str">
        <f>IFERROR(Summary!$AE$7*E27/R27," ")</f>
        <v xml:space="preserve"> </v>
      </c>
    </row>
    <row r="28" spans="1:19" ht="16.8" customHeight="1" x14ac:dyDescent="0.25">
      <c r="A28" s="2" t="s">
        <v>55</v>
      </c>
      <c r="B28" s="2" t="s">
        <v>56</v>
      </c>
      <c r="C28" s="18"/>
      <c r="D28" s="56" t="str">
        <f>IFERROR(VLOOKUP($A28,'Emissions - TEU-2A'!$A$6:$H$58,5,0), " ")</f>
        <v xml:space="preserve"> </v>
      </c>
      <c r="E28" s="56" t="str">
        <f>IFERROR(VLOOKUP($A28,'Emissions - TEU-2A'!$A$6:$H$58,8,0), " ")</f>
        <v xml:space="preserve"> </v>
      </c>
      <c r="F28" s="4">
        <v>0.02</v>
      </c>
      <c r="G28" s="175" t="str">
        <f>IFERROR(Summary!$Y$7*D28/F28," ")</f>
        <v xml:space="preserve"> </v>
      </c>
      <c r="H28" s="7">
        <v>1</v>
      </c>
      <c r="I28" s="175" t="str">
        <f>IFERROR(Summary!$Y$7*D28/H28," ")</f>
        <v xml:space="preserve"> </v>
      </c>
      <c r="J28" s="9">
        <v>0.53</v>
      </c>
      <c r="K28" s="175" t="str">
        <f>IFERROR(Summary!$AA$7*D28/J28," ")</f>
        <v xml:space="preserve"> </v>
      </c>
      <c r="L28" s="7">
        <v>4.4000000000000004</v>
      </c>
      <c r="M28" s="175" t="str">
        <f>IFERROR(Summary!$AA$7*D28/L28," ")</f>
        <v xml:space="preserve"> </v>
      </c>
      <c r="N28" s="9">
        <v>0.24</v>
      </c>
      <c r="O28" s="175" t="str">
        <f>IFERROR(Summary!$AC$7*D28/N28," ")</f>
        <v xml:space="preserve"> </v>
      </c>
      <c r="P28" s="7">
        <v>4.4000000000000004</v>
      </c>
      <c r="Q28" s="175" t="str">
        <f>IFERROR(Summary!$AC$7*D28/P28," ")</f>
        <v xml:space="preserve"> </v>
      </c>
      <c r="R28" s="21">
        <v>240</v>
      </c>
      <c r="S28" s="176" t="str">
        <f>IFERROR(Summary!$AE$7*E28/R28," ")</f>
        <v xml:space="preserve"> </v>
      </c>
    </row>
    <row r="29" spans="1:19" ht="16.95" customHeight="1" x14ac:dyDescent="0.25">
      <c r="A29" s="2" t="s">
        <v>57</v>
      </c>
      <c r="B29" s="2" t="s">
        <v>58</v>
      </c>
      <c r="C29" s="6" t="s">
        <v>33</v>
      </c>
      <c r="D29" s="56" t="str">
        <f>IFERROR(VLOOKUP($A29,'Emissions - TEU-2A'!$A$6:$H$58,5,0), " ")</f>
        <v xml:space="preserve"> </v>
      </c>
      <c r="E29" s="56" t="str">
        <f>IFERROR(VLOOKUP($A29,'Emissions - TEU-2A'!$A$6:$H$58,8,0), " ")</f>
        <v xml:space="preserve"> </v>
      </c>
      <c r="F29" s="11">
        <v>4.2000000000000002E-4</v>
      </c>
      <c r="G29" s="175" t="str">
        <f>IFERROR(Summary!$Y$7*D29/F29," ")</f>
        <v xml:space="preserve"> </v>
      </c>
      <c r="H29" s="3">
        <v>7.0000000000000001E-3</v>
      </c>
      <c r="I29" s="175" t="str">
        <f>IFERROR(Summary!$Y$7*D29/H29," ")</f>
        <v xml:space="preserve"> </v>
      </c>
      <c r="J29" s="4">
        <v>1.0999999999999999E-2</v>
      </c>
      <c r="K29" s="175" t="str">
        <f>IFERROR(Summary!$AA$7*D29/J29," ")</f>
        <v xml:space="preserve"> </v>
      </c>
      <c r="L29" s="4">
        <v>3.1E-2</v>
      </c>
      <c r="M29" s="175" t="str">
        <f>IFERROR(Summary!$AA$7*D29/L29," ")</f>
        <v xml:space="preserve"> </v>
      </c>
      <c r="N29" s="3">
        <v>5.0000000000000001E-3</v>
      </c>
      <c r="O29" s="175" t="str">
        <f>IFERROR(Summary!$AC$7*D29/N29," ")</f>
        <v xml:space="preserve"> </v>
      </c>
      <c r="P29" s="4">
        <v>3.1E-2</v>
      </c>
      <c r="Q29" s="175" t="str">
        <f>IFERROR(Summary!$AC$7*D29/P29," ")</f>
        <v xml:space="preserve"> </v>
      </c>
      <c r="R29" s="26">
        <v>0.02</v>
      </c>
      <c r="S29" s="176" t="str">
        <f>IFERROR(Summary!$AE$7*E29/R29," ")</f>
        <v xml:space="preserve"> </v>
      </c>
    </row>
    <row r="30" spans="1:19" ht="29.25" customHeight="1" x14ac:dyDescent="0.25">
      <c r="A30" s="2" t="s">
        <v>59</v>
      </c>
      <c r="B30" s="1" t="s">
        <v>60</v>
      </c>
      <c r="C30" s="18"/>
      <c r="D30" s="56" t="str">
        <f>IFERROR(VLOOKUP($A30,'Emissions - TEU-2A'!$A$6:$H$58,5,0), " ")</f>
        <v xml:space="preserve"> </v>
      </c>
      <c r="E30" s="56" t="str">
        <f>IFERROR(VLOOKUP($A30,'Emissions - TEU-2A'!$A$6:$H$58,8,0), " ")</f>
        <v xml:space="preserve"> </v>
      </c>
      <c r="F30" s="3">
        <v>1.4E-3</v>
      </c>
      <c r="G30" s="175" t="str">
        <f>IFERROR(Summary!$Y$7*D30/F30," ")</f>
        <v xml:space="preserve"> </v>
      </c>
      <c r="H30" s="18"/>
      <c r="I30" s="175" t="str">
        <f>IFERROR(Summary!$Y$7*D30/H30," ")</f>
        <v xml:space="preserve"> </v>
      </c>
      <c r="J30" s="4">
        <v>3.6999999999999998E-2</v>
      </c>
      <c r="K30" s="175" t="str">
        <f>IFERROR(Summary!$AA$7*D30/J30," ")</f>
        <v xml:space="preserve"> </v>
      </c>
      <c r="L30" s="18"/>
      <c r="M30" s="175" t="str">
        <f>IFERROR(Summary!$AA$7*D30/L30," ")</f>
        <v xml:space="preserve"> </v>
      </c>
      <c r="N30" s="4">
        <v>1.7000000000000001E-2</v>
      </c>
      <c r="O30" s="175" t="str">
        <f>IFERROR(Summary!$AC$7*D30/N30," ")</f>
        <v xml:space="preserve"> </v>
      </c>
      <c r="P30" s="18"/>
      <c r="Q30" s="175" t="str">
        <f>IFERROR(Summary!$AC$7*D30/P30," ")</f>
        <v xml:space="preserve"> </v>
      </c>
      <c r="R30" s="21">
        <v>120</v>
      </c>
      <c r="S30" s="176" t="str">
        <f>IFERROR(Summary!$AE$7*E30/R30," ")</f>
        <v xml:space="preserve"> </v>
      </c>
    </row>
    <row r="31" spans="1:19" ht="16.95" customHeight="1" x14ac:dyDescent="0.25">
      <c r="A31" s="2" t="s">
        <v>61</v>
      </c>
      <c r="B31" s="1" t="s">
        <v>62</v>
      </c>
      <c r="C31" s="18"/>
      <c r="D31" s="56" t="str">
        <f>IFERROR(VLOOKUP($A31,'Emissions - TEU-2A'!$A$6:$H$58,5,0), " ")</f>
        <v xml:space="preserve"> </v>
      </c>
      <c r="E31" s="56" t="str">
        <f>IFERROR(VLOOKUP($A31,'Emissions - TEU-2A'!$A$6:$H$58,8,0), " ")</f>
        <v xml:space="preserve"> </v>
      </c>
      <c r="F31" s="10">
        <v>7.7000000000000001E-5</v>
      </c>
      <c r="G31" s="175" t="str">
        <f>IFERROR(Summary!$Y$7*D31/F31," ")</f>
        <v xml:space="preserve"> </v>
      </c>
      <c r="H31" s="18"/>
      <c r="I31" s="175" t="str">
        <f>IFERROR(Summary!$Y$7*D31/H31," ")</f>
        <v xml:space="preserve"> </v>
      </c>
      <c r="J31" s="3">
        <v>2E-3</v>
      </c>
      <c r="K31" s="175" t="str">
        <f>IFERROR(Summary!$AA$7*D31/J31," ")</f>
        <v xml:space="preserve"> </v>
      </c>
      <c r="L31" s="18"/>
      <c r="M31" s="175" t="str">
        <f>IFERROR(Summary!$AA$7*D31/L31," ")</f>
        <v xml:space="preserve"> </v>
      </c>
      <c r="N31" s="11">
        <v>9.2000000000000003E-4</v>
      </c>
      <c r="O31" s="175" t="str">
        <f>IFERROR(Summary!$AC$7*D31/N31," ")</f>
        <v xml:space="preserve"> </v>
      </c>
      <c r="P31" s="18"/>
      <c r="Q31" s="175" t="str">
        <f>IFERROR(Summary!$AC$7*D31/P31," ")</f>
        <v xml:space="preserve"> </v>
      </c>
      <c r="R31" s="24">
        <v>1.4</v>
      </c>
      <c r="S31" s="176" t="str">
        <f>IFERROR(Summary!$AE$7*E31/R31," ")</f>
        <v xml:space="preserve"> </v>
      </c>
    </row>
    <row r="32" spans="1:19" ht="29.25" customHeight="1" x14ac:dyDescent="0.25">
      <c r="A32" s="2" t="s">
        <v>63</v>
      </c>
      <c r="B32" s="1" t="s">
        <v>64</v>
      </c>
      <c r="C32" s="6" t="s">
        <v>65</v>
      </c>
      <c r="D32" s="56" t="str">
        <f>IFERROR(VLOOKUP($A32,'Emissions - TEU-2A'!$A$6:$H$58,5,0), " ")</f>
        <v xml:space="preserve"> </v>
      </c>
      <c r="E32" s="56" t="str">
        <f>IFERROR(VLOOKUP($A32,'Emissions - TEU-2A'!$A$6:$H$58,8,0), " ")</f>
        <v xml:space="preserve"> </v>
      </c>
      <c r="F32" s="4">
        <v>0.08</v>
      </c>
      <c r="G32" s="175" t="str">
        <f>IFERROR(Summary!$Y$7*D32/F32," ")</f>
        <v xml:space="preserve"> </v>
      </c>
      <c r="H32" s="18"/>
      <c r="I32" s="175" t="str">
        <f>IFERROR(Summary!$Y$7*D32/H32," ")</f>
        <v xml:space="preserve"> </v>
      </c>
      <c r="J32" s="5">
        <v>11</v>
      </c>
      <c r="K32" s="175" t="str">
        <f>IFERROR(Summary!$AA$7*D32/J32," ")</f>
        <v xml:space="preserve"> </v>
      </c>
      <c r="L32" s="18"/>
      <c r="M32" s="175" t="str">
        <f>IFERROR(Summary!$AA$7*D32/L32," ")</f>
        <v xml:space="preserve"> </v>
      </c>
      <c r="N32" s="7">
        <v>5</v>
      </c>
      <c r="O32" s="175" t="str">
        <f>IFERROR(Summary!$AC$7*D32/N32," ")</f>
        <v xml:space="preserve"> </v>
      </c>
      <c r="P32" s="18"/>
      <c r="Q32" s="175" t="str">
        <f>IFERROR(Summary!$AC$7*D32/P32," ")</f>
        <v xml:space="preserve"> </v>
      </c>
      <c r="R32" s="22"/>
      <c r="S32" s="176" t="str">
        <f>IFERROR(Summary!$AE$7*E32/R32," ")</f>
        <v xml:space="preserve"> </v>
      </c>
    </row>
    <row r="33" spans="1:19" ht="16.95" customHeight="1" x14ac:dyDescent="0.25">
      <c r="A33" s="2" t="s">
        <v>66</v>
      </c>
      <c r="B33" s="2" t="s">
        <v>67</v>
      </c>
      <c r="C33" s="18"/>
      <c r="D33" s="56" t="str">
        <f>IFERROR(VLOOKUP($A33,'Emissions - TEU-2A'!$A$6:$H$58,5,0), " ")</f>
        <v xml:space="preserve"> </v>
      </c>
      <c r="E33" s="56" t="str">
        <f>IFERROR(VLOOKUP($A33,'Emissions - TEU-2A'!$A$6:$H$58,8,0), " ")</f>
        <v xml:space="preserve"> </v>
      </c>
      <c r="F33" s="9">
        <v>0.91</v>
      </c>
      <c r="G33" s="175" t="str">
        <f>IFERROR(Summary!$Y$7*D33/F33," ")</f>
        <v xml:space="preserve"> </v>
      </c>
      <c r="H33" s="18"/>
      <c r="I33" s="175" t="str">
        <f>IFERROR(Summary!$Y$7*D33/H33," ")</f>
        <v xml:space="preserve"> </v>
      </c>
      <c r="J33" s="5">
        <v>24</v>
      </c>
      <c r="K33" s="175" t="str">
        <f>IFERROR(Summary!$AA$7*D33/J33," ")</f>
        <v xml:space="preserve"> </v>
      </c>
      <c r="L33" s="18"/>
      <c r="M33" s="175" t="str">
        <f>IFERROR(Summary!$AA$7*D33/L33," ")</f>
        <v xml:space="preserve"> </v>
      </c>
      <c r="N33" s="5">
        <v>11</v>
      </c>
      <c r="O33" s="175" t="str">
        <f>IFERROR(Summary!$AC$7*D33/N33," ")</f>
        <v xml:space="preserve"> </v>
      </c>
      <c r="P33" s="18"/>
      <c r="Q33" s="175" t="str">
        <f>IFERROR(Summary!$AC$7*D33/P33," ")</f>
        <v xml:space="preserve"> </v>
      </c>
      <c r="R33" s="22"/>
      <c r="S33" s="176" t="str">
        <f>IFERROR(Summary!$AE$7*E33/R33," ")</f>
        <v xml:space="preserve"> </v>
      </c>
    </row>
    <row r="34" spans="1:19" ht="29.25" customHeight="1" x14ac:dyDescent="0.25">
      <c r="A34" s="2" t="s">
        <v>68</v>
      </c>
      <c r="B34" s="2" t="s">
        <v>69</v>
      </c>
      <c r="C34" s="18"/>
      <c r="D34" s="56" t="str">
        <f>IFERROR(VLOOKUP($A34,'Emissions - TEU-2A'!$A$6:$H$58,5,0), " ")</f>
        <v xml:space="preserve"> </v>
      </c>
      <c r="E34" s="56" t="str">
        <f>IFERROR(VLOOKUP($A34,'Emissions - TEU-2A'!$A$6:$H$58,8,0), " ")</f>
        <v xml:space="preserve"> </v>
      </c>
      <c r="F34" s="18"/>
      <c r="G34" s="175" t="str">
        <f>IFERROR(Summary!$Y$7*D34/F34," ")</f>
        <v xml:space="preserve"> </v>
      </c>
      <c r="H34" s="7">
        <v>5</v>
      </c>
      <c r="I34" s="175" t="str">
        <f>IFERROR(Summary!$Y$7*D34/H34," ")</f>
        <v xml:space="preserve"> </v>
      </c>
      <c r="J34" s="18"/>
      <c r="K34" s="175" t="str">
        <f>IFERROR(Summary!$AA$7*D34/J34," ")</f>
        <v xml:space="preserve"> </v>
      </c>
      <c r="L34" s="5">
        <v>22</v>
      </c>
      <c r="M34" s="175" t="str">
        <f>IFERROR(Summary!$AA$7*D34/L34," ")</f>
        <v xml:space="preserve"> </v>
      </c>
      <c r="N34" s="18"/>
      <c r="O34" s="175" t="str">
        <f>IFERROR(Summary!$AC$7*D34/N34," ")</f>
        <v xml:space="preserve"> </v>
      </c>
      <c r="P34" s="5">
        <v>22</v>
      </c>
      <c r="Q34" s="175" t="str">
        <f>IFERROR(Summary!$AC$7*D34/P34," ")</f>
        <v xml:space="preserve"> </v>
      </c>
      <c r="R34" s="23">
        <v>3900</v>
      </c>
      <c r="S34" s="176" t="str">
        <f>IFERROR(Summary!$AE$7*E34/R34," ")</f>
        <v xml:space="preserve"> </v>
      </c>
    </row>
    <row r="35" spans="1:19" ht="29.25" customHeight="1" x14ac:dyDescent="0.25">
      <c r="A35" s="2" t="s">
        <v>70</v>
      </c>
      <c r="B35" s="2" t="s">
        <v>71</v>
      </c>
      <c r="C35" s="18"/>
      <c r="D35" s="56" t="str">
        <f>IFERROR(VLOOKUP($A35,'Emissions - TEU-2A'!$A$6:$H$58,5,0), " ")</f>
        <v xml:space="preserve"> </v>
      </c>
      <c r="E35" s="56" t="str">
        <f>IFERROR(VLOOKUP($A35,'Emissions - TEU-2A'!$A$6:$H$58,8,0), " ")</f>
        <v xml:space="preserve"> </v>
      </c>
      <c r="F35" s="9">
        <v>0.48</v>
      </c>
      <c r="G35" s="175" t="str">
        <f>IFERROR(Summary!$Y$7*D35/F35," ")</f>
        <v xml:space="preserve"> </v>
      </c>
      <c r="H35" s="5">
        <v>33</v>
      </c>
      <c r="I35" s="175" t="str">
        <f>IFERROR(Summary!$Y$7*D35/H35," ")</f>
        <v xml:space="preserve"> </v>
      </c>
      <c r="J35" s="5">
        <v>12</v>
      </c>
      <c r="K35" s="175" t="str">
        <f>IFERROR(Summary!$AA$7*D35/J35," ")</f>
        <v xml:space="preserve"> </v>
      </c>
      <c r="L35" s="5">
        <v>150</v>
      </c>
      <c r="M35" s="175" t="str">
        <f>IFERROR(Summary!$AA$7*D35/L35," ")</f>
        <v xml:space="preserve"> </v>
      </c>
      <c r="N35" s="7">
        <v>5.7</v>
      </c>
      <c r="O35" s="175" t="str">
        <f>IFERROR(Summary!$AC$7*D35/N35," ")</f>
        <v xml:space="preserve"> </v>
      </c>
      <c r="P35" s="5">
        <v>150</v>
      </c>
      <c r="Q35" s="175" t="str">
        <f>IFERROR(Summary!$AC$7*D35/P35," ")</f>
        <v xml:space="preserve"> </v>
      </c>
      <c r="R35" s="23">
        <v>1700</v>
      </c>
      <c r="S35" s="176" t="str">
        <f>IFERROR(Summary!$AE$7*E35/R35," ")</f>
        <v xml:space="preserve"> </v>
      </c>
    </row>
    <row r="36" spans="1:19" ht="16.8" customHeight="1" x14ac:dyDescent="0.25">
      <c r="A36" s="2" t="s">
        <v>72</v>
      </c>
      <c r="B36" s="2" t="s">
        <v>73</v>
      </c>
      <c r="C36" s="18"/>
      <c r="D36" s="56" t="str">
        <f>IFERROR(VLOOKUP($A36,'Emissions - TEU-2A'!$A$6:$H$58,5,0), " ")</f>
        <v xml:space="preserve"> </v>
      </c>
      <c r="E36" s="56" t="str">
        <f>IFERROR(VLOOKUP($A36,'Emissions - TEU-2A'!$A$6:$H$58,8,0), " ")</f>
        <v xml:space="preserve"> </v>
      </c>
      <c r="F36" s="4">
        <v>3.3000000000000002E-2</v>
      </c>
      <c r="G36" s="175" t="str">
        <f>IFERROR(Summary!$Y$7*D36/F36," ")</f>
        <v xml:space="preserve"> </v>
      </c>
      <c r="H36" s="7">
        <v>2</v>
      </c>
      <c r="I36" s="175" t="str">
        <f>IFERROR(Summary!$Y$7*D36/H36," ")</f>
        <v xml:space="preserve"> </v>
      </c>
      <c r="J36" s="9">
        <v>0.86</v>
      </c>
      <c r="K36" s="175" t="str">
        <f>IFERROR(Summary!$AA$7*D36/J36," ")</f>
        <v xml:space="preserve"> </v>
      </c>
      <c r="L36" s="7">
        <v>8.8000000000000007</v>
      </c>
      <c r="M36" s="175" t="str">
        <f>IFERROR(Summary!$AA$7*D36/L36," ")</f>
        <v xml:space="preserve"> </v>
      </c>
      <c r="N36" s="9">
        <v>0.4</v>
      </c>
      <c r="O36" s="175" t="str">
        <f>IFERROR(Summary!$AC$7*D36/N36," ")</f>
        <v xml:space="preserve"> </v>
      </c>
      <c r="P36" s="7">
        <v>8.8000000000000007</v>
      </c>
      <c r="Q36" s="175" t="str">
        <f>IFERROR(Summary!$AC$7*D36/P36," ")</f>
        <v xml:space="preserve"> </v>
      </c>
      <c r="R36" s="21">
        <v>660</v>
      </c>
      <c r="S36" s="176" t="str">
        <f>IFERROR(Summary!$AE$7*E36/R36," ")</f>
        <v xml:space="preserve"> </v>
      </c>
    </row>
    <row r="37" spans="1:19" ht="29.25" customHeight="1" x14ac:dyDescent="0.25">
      <c r="A37" s="2" t="s">
        <v>74</v>
      </c>
      <c r="B37" s="2" t="s">
        <v>75</v>
      </c>
      <c r="C37" s="18"/>
      <c r="D37" s="56" t="str">
        <f>IFERROR(VLOOKUP($A37,'Emissions - TEU-2A'!$A$6:$H$58,5,0), " ")</f>
        <v xml:space="preserve"> </v>
      </c>
      <c r="E37" s="56" t="str">
        <f>IFERROR(VLOOKUP($A37,'Emissions - TEU-2A'!$A$6:$H$58,8,0), " ")</f>
        <v xml:space="preserve"> </v>
      </c>
      <c r="F37" s="18"/>
      <c r="G37" s="175" t="str">
        <f>IFERROR(Summary!$Y$7*D37/F37," ")</f>
        <v xml:space="preserve"> </v>
      </c>
      <c r="H37" s="8">
        <v>5000</v>
      </c>
      <c r="I37" s="175" t="str">
        <f>IFERROR(Summary!$Y$7*D37/H37," ")</f>
        <v xml:space="preserve"> </v>
      </c>
      <c r="J37" s="18"/>
      <c r="K37" s="175" t="str">
        <f>IFERROR(Summary!$AA$7*D37/J37," ")</f>
        <v xml:space="preserve"> </v>
      </c>
      <c r="L37" s="8">
        <v>22000</v>
      </c>
      <c r="M37" s="175" t="str">
        <f>IFERROR(Summary!$AA$7*D37/L37," ")</f>
        <v xml:space="preserve"> </v>
      </c>
      <c r="N37" s="18"/>
      <c r="O37" s="175" t="str">
        <f>IFERROR(Summary!$AC$7*D37/N37," ")</f>
        <v xml:space="preserve"> </v>
      </c>
      <c r="P37" s="8">
        <v>22000</v>
      </c>
      <c r="Q37" s="175" t="str">
        <f>IFERROR(Summary!$AC$7*D37/P37," ")</f>
        <v xml:space="preserve"> </v>
      </c>
      <c r="R37" s="23">
        <v>5000</v>
      </c>
      <c r="S37" s="176" t="str">
        <f>IFERROR(Summary!$AE$7*E37/R37," ")</f>
        <v xml:space="preserve"> </v>
      </c>
    </row>
    <row r="38" spans="1:19" ht="16.8" customHeight="1" x14ac:dyDescent="0.25">
      <c r="A38" s="2" t="s">
        <v>76</v>
      </c>
      <c r="B38" s="1" t="s">
        <v>77</v>
      </c>
      <c r="C38" s="18"/>
      <c r="D38" s="56" t="str">
        <f>IFERROR(VLOOKUP($A38,'Emissions - TEU-2A'!$A$6:$H$58,5,0), " ")</f>
        <v xml:space="preserve"> </v>
      </c>
      <c r="E38" s="56" t="str">
        <f>IFERROR(VLOOKUP($A38,'Emissions - TEU-2A'!$A$6:$H$58,8,0), " ")</f>
        <v xml:space="preserve"> </v>
      </c>
      <c r="F38" s="18"/>
      <c r="G38" s="175" t="str">
        <f>IFERROR(Summary!$Y$7*D38/F38," ")</f>
        <v xml:space="preserve"> </v>
      </c>
      <c r="H38" s="8">
        <v>30000</v>
      </c>
      <c r="I38" s="175" t="str">
        <f>IFERROR(Summary!$Y$7*D38/H38," ")</f>
        <v xml:space="preserve"> </v>
      </c>
      <c r="J38" s="18"/>
      <c r="K38" s="175" t="str">
        <f>IFERROR(Summary!$AA$7*D38/J38," ")</f>
        <v xml:space="preserve"> </v>
      </c>
      <c r="L38" s="8">
        <v>130000</v>
      </c>
      <c r="M38" s="175" t="str">
        <f>IFERROR(Summary!$AA$7*D38/L38," ")</f>
        <v xml:space="preserve"> </v>
      </c>
      <c r="N38" s="18"/>
      <c r="O38" s="175" t="str">
        <f>IFERROR(Summary!$AC$7*D38/N38," ")</f>
        <v xml:space="preserve"> </v>
      </c>
      <c r="P38" s="8">
        <v>130000</v>
      </c>
      <c r="Q38" s="175" t="str">
        <f>IFERROR(Summary!$AC$7*D38/P38," ")</f>
        <v xml:space="preserve"> </v>
      </c>
      <c r="R38" s="22"/>
      <c r="S38" s="176" t="str">
        <f>IFERROR(Summary!$AE$7*E38/R38," ")</f>
        <v xml:space="preserve"> </v>
      </c>
    </row>
    <row r="39" spans="1:19" ht="16.95" customHeight="1" x14ac:dyDescent="0.25">
      <c r="A39" s="2" t="s">
        <v>78</v>
      </c>
      <c r="B39" s="2" t="s">
        <v>79</v>
      </c>
      <c r="C39" s="6" t="s">
        <v>80</v>
      </c>
      <c r="D39" s="56" t="str">
        <f>IFERROR(VLOOKUP($A39,'Emissions - TEU-2A'!$A$6:$H$58,5,0), " ")</f>
        <v xml:space="preserve"> </v>
      </c>
      <c r="E39" s="56" t="str">
        <f>IFERROR(VLOOKUP($A39,'Emissions - TEU-2A'!$A$6:$H$58,8,0), " ")</f>
        <v xml:space="preserve"> </v>
      </c>
      <c r="F39" s="11">
        <v>5.5999999999999995E-4</v>
      </c>
      <c r="G39" s="175" t="str">
        <f>IFERROR(Summary!$Y$7*D39/F39," ")</f>
        <v xml:space="preserve"> </v>
      </c>
      <c r="H39" s="3">
        <v>5.0000000000000001E-3</v>
      </c>
      <c r="I39" s="175" t="str">
        <f>IFERROR(Summary!$Y$7*D39/H39," ")</f>
        <v xml:space="preserve"> </v>
      </c>
      <c r="J39" s="4">
        <v>1.4E-2</v>
      </c>
      <c r="K39" s="175" t="str">
        <f>IFERROR(Summary!$AA$7*D39/J39," ")</f>
        <v xml:space="preserve"> </v>
      </c>
      <c r="L39" s="4">
        <v>3.6999999999999998E-2</v>
      </c>
      <c r="M39" s="175" t="str">
        <f>IFERROR(Summary!$AA$7*D39/L39," ")</f>
        <v xml:space="preserve"> </v>
      </c>
      <c r="N39" s="3">
        <v>6.7000000000000002E-3</v>
      </c>
      <c r="O39" s="175" t="str">
        <f>IFERROR(Summary!$AC$7*D39/N39," ")</f>
        <v xml:space="preserve"> </v>
      </c>
      <c r="P39" s="4">
        <v>3.6999999999999998E-2</v>
      </c>
      <c r="Q39" s="175" t="str">
        <f>IFERROR(Summary!$AC$7*D39/P39," ")</f>
        <v xml:space="preserve"> </v>
      </c>
      <c r="R39" s="26">
        <v>0.03</v>
      </c>
      <c r="S39" s="176" t="str">
        <f>IFERROR(Summary!$AE$7*E39/R39," ")</f>
        <v xml:space="preserve"> </v>
      </c>
    </row>
    <row r="40" spans="1:19" ht="16.8" customHeight="1" x14ac:dyDescent="0.25">
      <c r="A40" s="2" t="s">
        <v>81</v>
      </c>
      <c r="B40" s="2" t="s">
        <v>82</v>
      </c>
      <c r="C40" s="18"/>
      <c r="D40" s="56" t="str">
        <f>IFERROR(VLOOKUP($A40,'Emissions - TEU-2A'!$A$6:$H$58,5,0), " ")</f>
        <v xml:space="preserve"> </v>
      </c>
      <c r="E40" s="56" t="str">
        <f>IFERROR(VLOOKUP($A40,'Emissions - TEU-2A'!$A$6:$H$58,8,0), " ")</f>
        <v xml:space="preserve"> </v>
      </c>
      <c r="F40" s="18"/>
      <c r="G40" s="175" t="str">
        <f>IFERROR(Summary!$Y$7*D40/F40," ")</f>
        <v xml:space="preserve"> </v>
      </c>
      <c r="H40" s="7">
        <v>2.2000000000000002</v>
      </c>
      <c r="I40" s="175" t="str">
        <f>IFERROR(Summary!$Y$7*D40/H40," ")</f>
        <v xml:space="preserve"> </v>
      </c>
      <c r="J40" s="18"/>
      <c r="K40" s="175" t="str">
        <f>IFERROR(Summary!$AA$7*D40/J40," ")</f>
        <v xml:space="preserve"> </v>
      </c>
      <c r="L40" s="7">
        <v>9.6999999999999993</v>
      </c>
      <c r="M40" s="175" t="str">
        <f>IFERROR(Summary!$AA$7*D40/L40," ")</f>
        <v xml:space="preserve"> </v>
      </c>
      <c r="N40" s="18"/>
      <c r="O40" s="175" t="str">
        <f>IFERROR(Summary!$AC$7*D40/N40," ")</f>
        <v xml:space="preserve"> </v>
      </c>
      <c r="P40" s="7">
        <v>9.6999999999999993</v>
      </c>
      <c r="Q40" s="175" t="str">
        <f>IFERROR(Summary!$AC$7*D40/P40," ")</f>
        <v xml:space="preserve"> </v>
      </c>
      <c r="R40" s="21">
        <v>50</v>
      </c>
      <c r="S40" s="176" t="str">
        <f>IFERROR(Summary!$AE$7*E40/R40," ")</f>
        <v xml:space="preserve"> </v>
      </c>
    </row>
    <row r="41" spans="1:19" ht="16.95" customHeight="1" x14ac:dyDescent="0.25">
      <c r="A41" s="2" t="s">
        <v>83</v>
      </c>
      <c r="B41" s="2" t="s">
        <v>84</v>
      </c>
      <c r="C41" s="18"/>
      <c r="D41" s="56" t="str">
        <f>IFERROR(VLOOKUP($A41,'Emissions - TEU-2A'!$A$6:$H$58,5,0), " ")</f>
        <v xml:space="preserve"> </v>
      </c>
      <c r="E41" s="56" t="str">
        <f>IFERROR(VLOOKUP($A41,'Emissions - TEU-2A'!$A$6:$H$58,8,0), " ")</f>
        <v xml:space="preserve"> </v>
      </c>
      <c r="F41" s="18"/>
      <c r="G41" s="175" t="str">
        <f>IFERROR(Summary!$Y$7*D41/F41," ")</f>
        <v xml:space="preserve"> </v>
      </c>
      <c r="H41" s="5">
        <v>800</v>
      </c>
      <c r="I41" s="175" t="str">
        <f>IFERROR(Summary!$Y$7*D41/H41," ")</f>
        <v xml:space="preserve"> </v>
      </c>
      <c r="J41" s="18"/>
      <c r="K41" s="175" t="str">
        <f>IFERROR(Summary!$AA$7*D41/J41," ")</f>
        <v xml:space="preserve"> </v>
      </c>
      <c r="L41" s="8">
        <v>3500</v>
      </c>
      <c r="M41" s="175" t="str">
        <f>IFERROR(Summary!$AA$7*D41/L41," ")</f>
        <v xml:space="preserve"> </v>
      </c>
      <c r="N41" s="18"/>
      <c r="O41" s="175" t="str">
        <f>IFERROR(Summary!$AC$7*D41/N41," ")</f>
        <v xml:space="preserve"> </v>
      </c>
      <c r="P41" s="8">
        <v>3500</v>
      </c>
      <c r="Q41" s="175" t="str">
        <f>IFERROR(Summary!$AC$7*D41/P41," ")</f>
        <v xml:space="preserve"> </v>
      </c>
      <c r="R41" s="23">
        <v>6200</v>
      </c>
      <c r="S41" s="176" t="str">
        <f>IFERROR(Summary!$AE$7*E41/R41," ")</f>
        <v xml:space="preserve"> </v>
      </c>
    </row>
    <row r="42" spans="1:19" ht="16.8" customHeight="1" x14ac:dyDescent="0.25">
      <c r="A42" s="2" t="s">
        <v>85</v>
      </c>
      <c r="B42" s="2" t="s">
        <v>86</v>
      </c>
      <c r="C42" s="18"/>
      <c r="D42" s="56" t="str">
        <f>IFERROR(VLOOKUP($A42,'Emissions - TEU-2A'!$A$6:$H$58,5,0), " ")</f>
        <v xml:space="preserve"> </v>
      </c>
      <c r="E42" s="56" t="str">
        <f>IFERROR(VLOOKUP($A42,'Emissions - TEU-2A'!$A$6:$H$58,8,0), " ")</f>
        <v xml:space="preserve"> </v>
      </c>
      <c r="F42" s="9">
        <v>0.17</v>
      </c>
      <c r="G42" s="175" t="str">
        <f>IFERROR(Summary!$Y$7*D42/F42," ")</f>
        <v xml:space="preserve"> </v>
      </c>
      <c r="H42" s="5">
        <v>100</v>
      </c>
      <c r="I42" s="175" t="str">
        <f>IFERROR(Summary!$Y$7*D42/H42," ")</f>
        <v xml:space="preserve"> </v>
      </c>
      <c r="J42" s="7">
        <v>4.3</v>
      </c>
      <c r="K42" s="175" t="str">
        <f>IFERROR(Summary!$AA$7*D42/J42," ")</f>
        <v xml:space="preserve"> </v>
      </c>
      <c r="L42" s="5">
        <v>440</v>
      </c>
      <c r="M42" s="175" t="str">
        <f>IFERROR(Summary!$AA$7*D42/L42," ")</f>
        <v xml:space="preserve"> </v>
      </c>
      <c r="N42" s="7">
        <v>2</v>
      </c>
      <c r="O42" s="175" t="str">
        <f>IFERROR(Summary!$AC$7*D42/N42," ")</f>
        <v xml:space="preserve"> </v>
      </c>
      <c r="P42" s="5">
        <v>440</v>
      </c>
      <c r="Q42" s="175" t="str">
        <f>IFERROR(Summary!$AC$7*D42/P42," ")</f>
        <v xml:space="preserve"> </v>
      </c>
      <c r="R42" s="23">
        <v>1900</v>
      </c>
      <c r="S42" s="176" t="str">
        <f>IFERROR(Summary!$AE$7*E42/R42," ")</f>
        <v xml:space="preserve"> </v>
      </c>
    </row>
    <row r="43" spans="1:19" ht="16.95" customHeight="1" x14ac:dyDescent="0.25">
      <c r="A43" s="2" t="s">
        <v>87</v>
      </c>
      <c r="B43" s="2" t="s">
        <v>88</v>
      </c>
      <c r="C43" s="18"/>
      <c r="D43" s="56" t="str">
        <f>IFERROR(VLOOKUP($A43,'Emissions - TEU-2A'!$A$6:$H$58,5,0), " ")</f>
        <v xml:space="preserve"> </v>
      </c>
      <c r="E43" s="56" t="str">
        <f>IFERROR(VLOOKUP($A43,'Emissions - TEU-2A'!$A$6:$H$58,8,0), " ")</f>
        <v xml:space="preserve"> </v>
      </c>
      <c r="F43" s="18"/>
      <c r="G43" s="175" t="str">
        <f>IFERROR(Summary!$Y$7*D43/F43," ")</f>
        <v xml:space="preserve"> </v>
      </c>
      <c r="H43" s="5">
        <v>10</v>
      </c>
      <c r="I43" s="175" t="str">
        <f>IFERROR(Summary!$Y$7*D43/H43," ")</f>
        <v xml:space="preserve"> </v>
      </c>
      <c r="J43" s="18"/>
      <c r="K43" s="175" t="str">
        <f>IFERROR(Summary!$AA$7*D43/J43," ")</f>
        <v xml:space="preserve"> </v>
      </c>
      <c r="L43" s="5">
        <v>44</v>
      </c>
      <c r="M43" s="175" t="str">
        <f>IFERROR(Summary!$AA$7*D43/L43," ")</f>
        <v xml:space="preserve"> </v>
      </c>
      <c r="N43" s="18"/>
      <c r="O43" s="175" t="str">
        <f>IFERROR(Summary!$AC$7*D43/N43," ")</f>
        <v xml:space="preserve"> </v>
      </c>
      <c r="P43" s="5">
        <v>44</v>
      </c>
      <c r="Q43" s="175" t="str">
        <f>IFERROR(Summary!$AC$7*D43/P43," ")</f>
        <v xml:space="preserve"> </v>
      </c>
      <c r="R43" s="21">
        <v>660</v>
      </c>
      <c r="S43" s="176" t="str">
        <f>IFERROR(Summary!$AE$7*E43/R43," ")</f>
        <v xml:space="preserve"> </v>
      </c>
    </row>
    <row r="44" spans="1:19" ht="16.8" customHeight="1" x14ac:dyDescent="0.25">
      <c r="A44" s="2" t="s">
        <v>89</v>
      </c>
      <c r="B44" s="2" t="s">
        <v>90</v>
      </c>
      <c r="C44" s="18"/>
      <c r="D44" s="56" t="str">
        <f>IFERROR(VLOOKUP($A44,'Emissions - TEU-2A'!$A$6:$H$58,5,0), " ")</f>
        <v xml:space="preserve"> </v>
      </c>
      <c r="E44" s="56" t="str">
        <f>IFERROR(VLOOKUP($A44,'Emissions - TEU-2A'!$A$6:$H$58,8,0), " ")</f>
        <v xml:space="preserve"> </v>
      </c>
      <c r="F44" s="4">
        <v>0.01</v>
      </c>
      <c r="G44" s="175" t="str">
        <f>IFERROR(Summary!$Y$7*D44/F44," ")</f>
        <v xml:space="preserve"> </v>
      </c>
      <c r="H44" s="4">
        <v>0.02</v>
      </c>
      <c r="I44" s="175" t="str">
        <f>IFERROR(Summary!$Y$7*D44/H44," ")</f>
        <v xml:space="preserve"> </v>
      </c>
      <c r="J44" s="9">
        <v>0.26</v>
      </c>
      <c r="K44" s="175" t="str">
        <f>IFERROR(Summary!$AA$7*D44/J44," ")</f>
        <v xml:space="preserve"> </v>
      </c>
      <c r="L44" s="4">
        <v>8.7999999999999995E-2</v>
      </c>
      <c r="M44" s="175" t="str">
        <f>IFERROR(Summary!$AA$7*D44/L44," ")</f>
        <v xml:space="preserve"> </v>
      </c>
      <c r="N44" s="9">
        <v>0.12</v>
      </c>
      <c r="O44" s="175" t="str">
        <f>IFERROR(Summary!$AC$7*D44/N44," ")</f>
        <v xml:space="preserve"> </v>
      </c>
      <c r="P44" s="4">
        <v>8.7999999999999995E-2</v>
      </c>
      <c r="Q44" s="175" t="str">
        <f>IFERROR(Summary!$AC$7*D44/P44," ")</f>
        <v xml:space="preserve"> </v>
      </c>
      <c r="R44" s="25">
        <v>0.2</v>
      </c>
      <c r="S44" s="176" t="str">
        <f>IFERROR(Summary!$AE$7*E44/R44," ")</f>
        <v xml:space="preserve"> </v>
      </c>
    </row>
    <row r="45" spans="1:19" ht="16.8" customHeight="1" x14ac:dyDescent="0.25">
      <c r="A45" s="2" t="s">
        <v>91</v>
      </c>
      <c r="B45" s="2" t="s">
        <v>92</v>
      </c>
      <c r="C45" s="6" t="s">
        <v>93</v>
      </c>
      <c r="D45" s="56" t="str">
        <f>IFERROR(VLOOKUP($A45,'Emissions - TEU-2A'!$A$6:$H$58,5,0), " ")</f>
        <v xml:space="preserve"> </v>
      </c>
      <c r="E45" s="56" t="str">
        <f>IFERROR(VLOOKUP($A45,'Emissions - TEU-2A'!$A$6:$H$58,8,0), " ")</f>
        <v xml:space="preserve"> </v>
      </c>
      <c r="F45" s="4">
        <v>0.04</v>
      </c>
      <c r="G45" s="175" t="str">
        <f>IFERROR(Summary!$Y$7*D45/F45," ")</f>
        <v xml:space="preserve"> </v>
      </c>
      <c r="H45" s="18"/>
      <c r="I45" s="175" t="str">
        <f>IFERROR(Summary!$Y$7*D45/H45," ")</f>
        <v xml:space="preserve"> </v>
      </c>
      <c r="J45" s="7">
        <v>1</v>
      </c>
      <c r="K45" s="175" t="str">
        <f>IFERROR(Summary!$AA$7*D45/J45," ")</f>
        <v xml:space="preserve"> </v>
      </c>
      <c r="L45" s="18"/>
      <c r="M45" s="175" t="str">
        <f>IFERROR(Summary!$AA$7*D45/L45," ")</f>
        <v xml:space="preserve"> </v>
      </c>
      <c r="N45" s="9">
        <v>0.48</v>
      </c>
      <c r="O45" s="175" t="str">
        <f>IFERROR(Summary!$AC$7*D45/N45," ")</f>
        <v xml:space="preserve"> </v>
      </c>
      <c r="P45" s="18"/>
      <c r="Q45" s="175" t="str">
        <f>IFERROR(Summary!$AC$7*D45/P45," ")</f>
        <v xml:space="preserve"> </v>
      </c>
      <c r="R45" s="22"/>
      <c r="S45" s="176" t="str">
        <f>IFERROR(Summary!$AE$7*E45/R45," ")</f>
        <v xml:space="preserve"> </v>
      </c>
    </row>
    <row r="46" spans="1:19" ht="16.95" customHeight="1" x14ac:dyDescent="0.25">
      <c r="A46" s="2" t="s">
        <v>94</v>
      </c>
      <c r="B46" s="2" t="s">
        <v>95</v>
      </c>
      <c r="C46" s="18"/>
      <c r="D46" s="56" t="str">
        <f>IFERROR(VLOOKUP($A46,'Emissions - TEU-2A'!$A$6:$H$58,5,0), " ")</f>
        <v xml:space="preserve"> </v>
      </c>
      <c r="E46" s="56" t="str">
        <f>IFERROR(VLOOKUP($A46,'Emissions - TEU-2A'!$A$6:$H$58,8,0), " ")</f>
        <v xml:space="preserve"> </v>
      </c>
      <c r="F46" s="18"/>
      <c r="G46" s="175" t="str">
        <f>IFERROR(Summary!$Y$7*D46/F46," ")</f>
        <v xml:space="preserve"> </v>
      </c>
      <c r="H46" s="9">
        <v>0.15</v>
      </c>
      <c r="I46" s="175" t="str">
        <f>IFERROR(Summary!$Y$7*D46/H46," ")</f>
        <v xml:space="preserve"> </v>
      </c>
      <c r="J46" s="18"/>
      <c r="K46" s="175" t="str">
        <f>IFERROR(Summary!$AA$7*D46/J46," ")</f>
        <v xml:space="preserve"> </v>
      </c>
      <c r="L46" s="9">
        <v>0.66</v>
      </c>
      <c r="M46" s="175" t="str">
        <f>IFERROR(Summary!$AA$7*D46/L46," ")</f>
        <v xml:space="preserve"> </v>
      </c>
      <c r="N46" s="18"/>
      <c r="O46" s="175" t="str">
        <f>IFERROR(Summary!$AC$7*D46/N46," ")</f>
        <v xml:space="preserve"> </v>
      </c>
      <c r="P46" s="9">
        <v>0.66</v>
      </c>
      <c r="Q46" s="175" t="str">
        <f>IFERROR(Summary!$AC$7*D46/P46," ")</f>
        <v xml:space="preserve"> </v>
      </c>
      <c r="R46" s="21">
        <v>170</v>
      </c>
      <c r="S46" s="176" t="str">
        <f>IFERROR(Summary!$AE$7*E46/R46," ")</f>
        <v xml:space="preserve"> </v>
      </c>
    </row>
    <row r="47" spans="1:19" ht="16.8" customHeight="1" x14ac:dyDescent="0.25">
      <c r="A47" s="2" t="s">
        <v>96</v>
      </c>
      <c r="B47" s="2" t="s">
        <v>97</v>
      </c>
      <c r="C47" s="18"/>
      <c r="D47" s="56" t="str">
        <f>IFERROR(VLOOKUP($A47,'Emissions - TEU-2A'!$A$6:$H$58,5,0), " ")</f>
        <v xml:space="preserve"> </v>
      </c>
      <c r="E47" s="56" t="str">
        <f>IFERROR(VLOOKUP($A47,'Emissions - TEU-2A'!$A$6:$H$58,8,0), " ")</f>
        <v xml:space="preserve"> </v>
      </c>
      <c r="F47" s="18"/>
      <c r="G47" s="175" t="str">
        <f>IFERROR(Summary!$Y$7*D47/F47," ")</f>
        <v xml:space="preserve"> </v>
      </c>
      <c r="H47" s="9">
        <v>0.6</v>
      </c>
      <c r="I47" s="175" t="str">
        <f>IFERROR(Summary!$Y$7*D47/H47," ")</f>
        <v xml:space="preserve"> </v>
      </c>
      <c r="J47" s="18"/>
      <c r="K47" s="175" t="str">
        <f>IFERROR(Summary!$AA$7*D47/J47," ")</f>
        <v xml:space="preserve"> </v>
      </c>
      <c r="L47" s="7">
        <v>2.6</v>
      </c>
      <c r="M47" s="175" t="str">
        <f>IFERROR(Summary!$AA$7*D47/L47," ")</f>
        <v xml:space="preserve"> </v>
      </c>
      <c r="N47" s="18"/>
      <c r="O47" s="175" t="str">
        <f>IFERROR(Summary!$AC$7*D47/N47," ")</f>
        <v xml:space="preserve"> </v>
      </c>
      <c r="P47" s="7">
        <v>2.6</v>
      </c>
      <c r="Q47" s="175" t="str">
        <f>IFERROR(Summary!$AC$7*D47/P47," ")</f>
        <v xml:space="preserve"> </v>
      </c>
      <c r="R47" s="24">
        <v>2.8</v>
      </c>
      <c r="S47" s="176" t="str">
        <f>IFERROR(Summary!$AE$7*E47/R47," ")</f>
        <v xml:space="preserve"> </v>
      </c>
    </row>
    <row r="48" spans="1:19" ht="16.95" customHeight="1" x14ac:dyDescent="0.25">
      <c r="A48" s="2" t="s">
        <v>98</v>
      </c>
      <c r="B48" s="2" t="s">
        <v>99</v>
      </c>
      <c r="C48" s="18"/>
      <c r="D48" s="56" t="str">
        <f>IFERROR(VLOOKUP($A48,'Emissions - TEU-2A'!$A$6:$H$58,5,0), " ")</f>
        <v xml:space="preserve"> </v>
      </c>
      <c r="E48" s="56" t="str">
        <f>IFERROR(VLOOKUP($A48,'Emissions - TEU-2A'!$A$6:$H$58,8,0), " ")</f>
        <v xml:space="preserve"> </v>
      </c>
      <c r="F48" s="18"/>
      <c r="G48" s="175" t="str">
        <f>IFERROR(Summary!$Y$7*D48/F48," ")</f>
        <v xml:space="preserve"> </v>
      </c>
      <c r="H48" s="4">
        <v>0.03</v>
      </c>
      <c r="I48" s="175" t="str">
        <f>IFERROR(Summary!$Y$7*D48/H48," ")</f>
        <v xml:space="preserve"> </v>
      </c>
      <c r="J48" s="18"/>
      <c r="K48" s="175" t="str">
        <f>IFERROR(Summary!$AA$7*D48/J48," ")</f>
        <v xml:space="preserve"> </v>
      </c>
      <c r="L48" s="9">
        <v>0.13</v>
      </c>
      <c r="M48" s="175" t="str">
        <f>IFERROR(Summary!$AA$7*D48/L48," ")</f>
        <v xml:space="preserve"> </v>
      </c>
      <c r="N48" s="18"/>
      <c r="O48" s="175" t="str">
        <f>IFERROR(Summary!$AC$7*D48/N48," ")</f>
        <v xml:space="preserve"> </v>
      </c>
      <c r="P48" s="9">
        <v>0.13</v>
      </c>
      <c r="Q48" s="175" t="str">
        <f>IFERROR(Summary!$AC$7*D48/P48," ")</f>
        <v xml:space="preserve"> </v>
      </c>
      <c r="R48" s="22"/>
      <c r="S48" s="176" t="str">
        <f>IFERROR(Summary!$AE$7*E48/R48," ")</f>
        <v xml:space="preserve"> </v>
      </c>
    </row>
    <row r="49" spans="1:19" ht="16.8" customHeight="1" x14ac:dyDescent="0.25">
      <c r="A49" s="2" t="s">
        <v>100</v>
      </c>
      <c r="B49" s="2" t="s">
        <v>101</v>
      </c>
      <c r="C49" s="18"/>
      <c r="D49" s="56" t="str">
        <f>IFERROR(VLOOKUP($A49,'Emissions - TEU-2A'!$A$6:$H$58,5,0), " ")</f>
        <v xml:space="preserve"> </v>
      </c>
      <c r="E49" s="56" t="str">
        <f>IFERROR(VLOOKUP($A49,'Emissions - TEU-2A'!$A$6:$H$58,8,0), " ")</f>
        <v xml:space="preserve"> </v>
      </c>
      <c r="F49" s="18"/>
      <c r="G49" s="175" t="str">
        <f>IFERROR(Summary!$Y$7*D49/F49," ")</f>
        <v xml:space="preserve"> </v>
      </c>
      <c r="H49" s="5">
        <v>50</v>
      </c>
      <c r="I49" s="175" t="str">
        <f>IFERROR(Summary!$Y$7*D49/H49," ")</f>
        <v xml:space="preserve"> </v>
      </c>
      <c r="J49" s="18"/>
      <c r="K49" s="175" t="str">
        <f>IFERROR(Summary!$AA$7*D49/J49," ")</f>
        <v xml:space="preserve"> </v>
      </c>
      <c r="L49" s="5">
        <v>220</v>
      </c>
      <c r="M49" s="175" t="str">
        <f>IFERROR(Summary!$AA$7*D49/L49," ")</f>
        <v xml:space="preserve"> </v>
      </c>
      <c r="N49" s="18"/>
      <c r="O49" s="175" t="str">
        <f>IFERROR(Summary!$AC$7*D49/N49," ")</f>
        <v xml:space="preserve"> </v>
      </c>
      <c r="P49" s="5">
        <v>220</v>
      </c>
      <c r="Q49" s="175" t="str">
        <f>IFERROR(Summary!$AC$7*D49/P49," ")</f>
        <v xml:space="preserve"> </v>
      </c>
      <c r="R49" s="22"/>
      <c r="S49" s="176" t="str">
        <f>IFERROR(Summary!$AE$7*E49/R49," ")</f>
        <v xml:space="preserve"> </v>
      </c>
    </row>
    <row r="50" spans="1:19" ht="29.25" customHeight="1" x14ac:dyDescent="0.25">
      <c r="A50" s="2" t="s">
        <v>102</v>
      </c>
      <c r="B50" s="2" t="s">
        <v>103</v>
      </c>
      <c r="C50" s="18"/>
      <c r="D50" s="56" t="str">
        <f>IFERROR(VLOOKUP($A50,'Emissions - TEU-2A'!$A$6:$H$58,5,0), " ")</f>
        <v xml:space="preserve"> </v>
      </c>
      <c r="E50" s="56" t="str">
        <f>IFERROR(VLOOKUP($A50,'Emissions - TEU-2A'!$A$6:$H$58,8,0), " ")</f>
        <v xml:space="preserve"> </v>
      </c>
      <c r="F50" s="18"/>
      <c r="G50" s="175" t="str">
        <f>IFERROR(Summary!$Y$7*D50/F50," ")</f>
        <v xml:space="preserve"> </v>
      </c>
      <c r="H50" s="8">
        <v>50000</v>
      </c>
      <c r="I50" s="175" t="str">
        <f>IFERROR(Summary!$Y$7*D50/H50," ")</f>
        <v xml:space="preserve"> </v>
      </c>
      <c r="J50" s="18"/>
      <c r="K50" s="175" t="str">
        <f>IFERROR(Summary!$AA$7*D50/J50," ")</f>
        <v xml:space="preserve"> </v>
      </c>
      <c r="L50" s="8">
        <v>220000</v>
      </c>
      <c r="M50" s="175" t="str">
        <f>IFERROR(Summary!$AA$7*D50/L50," ")</f>
        <v xml:space="preserve"> </v>
      </c>
      <c r="N50" s="18"/>
      <c r="O50" s="175" t="str">
        <f>IFERROR(Summary!$AC$7*D50/N50," ")</f>
        <v xml:space="preserve"> </v>
      </c>
      <c r="P50" s="8">
        <v>220000</v>
      </c>
      <c r="Q50" s="175" t="str">
        <f>IFERROR(Summary!$AC$7*D50/P50," ")</f>
        <v xml:space="preserve"> </v>
      </c>
      <c r="R50" s="22"/>
      <c r="S50" s="176" t="str">
        <f>IFERROR(Summary!$AE$7*E50/R50," ")</f>
        <v xml:space="preserve"> </v>
      </c>
    </row>
    <row r="51" spans="1:19" ht="29.25" customHeight="1" x14ac:dyDescent="0.25">
      <c r="A51" s="2" t="s">
        <v>104</v>
      </c>
      <c r="B51" s="2" t="s">
        <v>105</v>
      </c>
      <c r="C51" s="18"/>
      <c r="D51" s="56" t="str">
        <f>IFERROR(VLOOKUP($A51,'Emissions - TEU-2A'!$A$6:$H$58,5,0), " ")</f>
        <v xml:space="preserve"> </v>
      </c>
      <c r="E51" s="56" t="str">
        <f>IFERROR(VLOOKUP($A51,'Emissions - TEU-2A'!$A$6:$H$58,8,0), " ")</f>
        <v xml:space="preserve"> </v>
      </c>
      <c r="F51" s="18"/>
      <c r="G51" s="175" t="str">
        <f>IFERROR(Summary!$Y$7*D51/F51," ")</f>
        <v xml:space="preserve"> </v>
      </c>
      <c r="H51" s="8">
        <v>50000</v>
      </c>
      <c r="I51" s="175" t="str">
        <f>IFERROR(Summary!$Y$7*D51/H51," ")</f>
        <v xml:space="preserve"> </v>
      </c>
      <c r="J51" s="18"/>
      <c r="K51" s="175" t="str">
        <f>IFERROR(Summary!$AA$7*D51/J51," ")</f>
        <v xml:space="preserve"> </v>
      </c>
      <c r="L51" s="8">
        <v>220000</v>
      </c>
      <c r="M51" s="175" t="str">
        <f>IFERROR(Summary!$AA$7*D51/L51," ")</f>
        <v xml:space="preserve"> </v>
      </c>
      <c r="N51" s="18"/>
      <c r="O51" s="175" t="str">
        <f>IFERROR(Summary!$AC$7*D51/N51," ")</f>
        <v xml:space="preserve"> </v>
      </c>
      <c r="P51" s="8">
        <v>220000</v>
      </c>
      <c r="Q51" s="175" t="str">
        <f>IFERROR(Summary!$AC$7*D51/P51," ")</f>
        <v xml:space="preserve"> </v>
      </c>
      <c r="R51" s="22"/>
      <c r="S51" s="176" t="str">
        <f>IFERROR(Summary!$AE$7*E51/R51," ")</f>
        <v xml:space="preserve"> </v>
      </c>
    </row>
    <row r="52" spans="1:19" ht="29.25" customHeight="1" x14ac:dyDescent="0.25">
      <c r="A52" s="2" t="s">
        <v>106</v>
      </c>
      <c r="B52" s="2" t="s">
        <v>107</v>
      </c>
      <c r="C52" s="18"/>
      <c r="D52" s="56" t="str">
        <f>IFERROR(VLOOKUP($A52,'Emissions - TEU-2A'!$A$6:$H$58,5,0), " ")</f>
        <v xml:space="preserve"> </v>
      </c>
      <c r="E52" s="56" t="str">
        <f>IFERROR(VLOOKUP($A52,'Emissions - TEU-2A'!$A$6:$H$58,8,0), " ")</f>
        <v xml:space="preserve"> </v>
      </c>
      <c r="F52" s="18"/>
      <c r="G52" s="175" t="str">
        <f>IFERROR(Summary!$Y$7*D52/F52," ")</f>
        <v xml:space="preserve"> </v>
      </c>
      <c r="H52" s="8">
        <v>30000</v>
      </c>
      <c r="I52" s="175" t="str">
        <f>IFERROR(Summary!$Y$7*D52/H52," ")</f>
        <v xml:space="preserve"> </v>
      </c>
      <c r="J52" s="18"/>
      <c r="K52" s="175" t="str">
        <f>IFERROR(Summary!$AA$7*D52/J52," ")</f>
        <v xml:space="preserve"> </v>
      </c>
      <c r="L52" s="8">
        <v>130000</v>
      </c>
      <c r="M52" s="175" t="str">
        <f>IFERROR(Summary!$AA$7*D52/L52," ")</f>
        <v xml:space="preserve"> </v>
      </c>
      <c r="N52" s="18"/>
      <c r="O52" s="175" t="str">
        <f>IFERROR(Summary!$AC$7*D52/N52," ")</f>
        <v xml:space="preserve"> </v>
      </c>
      <c r="P52" s="8">
        <v>130000</v>
      </c>
      <c r="Q52" s="175" t="str">
        <f>IFERROR(Summary!$AC$7*D52/P52," ")</f>
        <v xml:space="preserve"> </v>
      </c>
      <c r="R52" s="23">
        <v>40000</v>
      </c>
      <c r="S52" s="176" t="str">
        <f>IFERROR(Summary!$AE$7*E52/R52," ")</f>
        <v xml:space="preserve"> </v>
      </c>
    </row>
    <row r="53" spans="1:19" ht="16.95" customHeight="1" x14ac:dyDescent="0.25">
      <c r="A53" s="2" t="s">
        <v>108</v>
      </c>
      <c r="B53" s="2" t="s">
        <v>109</v>
      </c>
      <c r="C53" s="18"/>
      <c r="D53" s="56" t="str">
        <f>IFERROR(VLOOKUP($A53,'Emissions - TEU-2A'!$A$6:$H$58,5,0), " ")</f>
        <v xml:space="preserve"> </v>
      </c>
      <c r="E53" s="56" t="str">
        <f>IFERROR(VLOOKUP($A53,'Emissions - TEU-2A'!$A$6:$H$58,8,0), " ")</f>
        <v xml:space="preserve"> </v>
      </c>
      <c r="F53" s="18"/>
      <c r="G53" s="175" t="str">
        <f>IFERROR(Summary!$Y$7*D53/F53," ")</f>
        <v xml:space="preserve"> </v>
      </c>
      <c r="H53" s="5">
        <v>300</v>
      </c>
      <c r="I53" s="175" t="str">
        <f>IFERROR(Summary!$Y$7*D53/H53," ")</f>
        <v xml:space="preserve"> </v>
      </c>
      <c r="J53" s="18"/>
      <c r="K53" s="175" t="str">
        <f>IFERROR(Summary!$AA$7*D53/J53," ")</f>
        <v xml:space="preserve"> </v>
      </c>
      <c r="L53" s="8">
        <v>1300</v>
      </c>
      <c r="M53" s="175" t="str">
        <f>IFERROR(Summary!$AA$7*D53/L53," ")</f>
        <v xml:space="preserve"> </v>
      </c>
      <c r="N53" s="18"/>
      <c r="O53" s="175" t="str">
        <f>IFERROR(Summary!$AC$7*D53/N53," ")</f>
        <v xml:space="preserve"> </v>
      </c>
      <c r="P53" s="8">
        <v>1300</v>
      </c>
      <c r="Q53" s="175" t="str">
        <f>IFERROR(Summary!$AC$7*D53/P53," ")</f>
        <v xml:space="preserve"> </v>
      </c>
      <c r="R53" s="21">
        <v>490</v>
      </c>
      <c r="S53" s="176" t="str">
        <f>IFERROR(Summary!$AE$7*E53/R53," ")</f>
        <v xml:space="preserve"> </v>
      </c>
    </row>
    <row r="54" spans="1:19" ht="29.25" customHeight="1" x14ac:dyDescent="0.25">
      <c r="A54" s="2" t="s">
        <v>110</v>
      </c>
      <c r="B54" s="2" t="s">
        <v>111</v>
      </c>
      <c r="C54" s="18"/>
      <c r="D54" s="56" t="str">
        <f>IFERROR(VLOOKUP($A54,'Emissions - TEU-2A'!$A$6:$H$58,5,0), " ")</f>
        <v xml:space="preserve"> </v>
      </c>
      <c r="E54" s="56" t="str">
        <f>IFERROR(VLOOKUP($A54,'Emissions - TEU-2A'!$A$6:$H$58,8,0), " ")</f>
        <v xml:space="preserve"> </v>
      </c>
      <c r="F54" s="18"/>
      <c r="G54" s="175" t="str">
        <f>IFERROR(Summary!$Y$7*D54/F54," ")</f>
        <v xml:space="preserve"> </v>
      </c>
      <c r="H54" s="5">
        <v>90</v>
      </c>
      <c r="I54" s="175" t="str">
        <f>IFERROR(Summary!$Y$7*D54/H54," ")</f>
        <v xml:space="preserve"> </v>
      </c>
      <c r="J54" s="18"/>
      <c r="K54" s="175" t="str">
        <f>IFERROR(Summary!$AA$7*D54/J54," ")</f>
        <v xml:space="preserve"> </v>
      </c>
      <c r="L54" s="5">
        <v>400</v>
      </c>
      <c r="M54" s="175" t="str">
        <f>IFERROR(Summary!$AA$7*D54/L54," ")</f>
        <v xml:space="preserve"> </v>
      </c>
      <c r="N54" s="18"/>
      <c r="O54" s="175" t="str">
        <f>IFERROR(Summary!$AC$7*D54/N54," ")</f>
        <v xml:space="preserve"> </v>
      </c>
      <c r="P54" s="5">
        <v>400</v>
      </c>
      <c r="Q54" s="175" t="str">
        <f>IFERROR(Summary!$AC$7*D54/P54," ")</f>
        <v xml:space="preserve"> </v>
      </c>
      <c r="R54" s="23">
        <v>1000</v>
      </c>
      <c r="S54" s="176" t="str">
        <f>IFERROR(Summary!$AE$7*E54/R54," ")</f>
        <v xml:space="preserve"> </v>
      </c>
    </row>
    <row r="55" spans="1:19" ht="29.25" customHeight="1" x14ac:dyDescent="0.25">
      <c r="A55" s="2" t="s">
        <v>112</v>
      </c>
      <c r="B55" s="1" t="s">
        <v>113</v>
      </c>
      <c r="C55" s="18"/>
      <c r="D55" s="56" t="str">
        <f>IFERROR(VLOOKUP($A55,'Emissions - TEU-2A'!$A$6:$H$58,5,0), " ")</f>
        <v xml:space="preserve"> </v>
      </c>
      <c r="E55" s="56" t="str">
        <f>IFERROR(VLOOKUP($A55,'Emissions - TEU-2A'!$A$6:$H$58,8,0), " ")</f>
        <v xml:space="preserve"> </v>
      </c>
      <c r="F55" s="9">
        <v>0.22</v>
      </c>
      <c r="G55" s="175" t="str">
        <f>IFERROR(Summary!$Y$7*D55/F55," ")</f>
        <v xml:space="preserve"> </v>
      </c>
      <c r="H55" s="18"/>
      <c r="I55" s="175" t="str">
        <f>IFERROR(Summary!$Y$7*D55/H55," ")</f>
        <v xml:space="preserve"> </v>
      </c>
      <c r="J55" s="7">
        <v>5.7</v>
      </c>
      <c r="K55" s="175" t="str">
        <f>IFERROR(Summary!$AA$7*D55/J55," ")</f>
        <v xml:space="preserve"> </v>
      </c>
      <c r="L55" s="18"/>
      <c r="M55" s="175" t="str">
        <f>IFERROR(Summary!$AA$7*D55/L55," ")</f>
        <v xml:space="preserve"> </v>
      </c>
      <c r="N55" s="7">
        <v>2.6</v>
      </c>
      <c r="O55" s="175" t="str">
        <f>IFERROR(Summary!$AC$7*D55/N55," ")</f>
        <v xml:space="preserve"> </v>
      </c>
      <c r="P55" s="18"/>
      <c r="Q55" s="175" t="str">
        <f>IFERROR(Summary!$AC$7*D55/P55," ")</f>
        <v xml:space="preserve"> </v>
      </c>
      <c r="R55" s="22"/>
      <c r="S55" s="176" t="str">
        <f>IFERROR(Summary!$AE$7*E55/R55," ")</f>
        <v xml:space="preserve"> </v>
      </c>
    </row>
    <row r="56" spans="1:19" ht="16.8" customHeight="1" x14ac:dyDescent="0.25">
      <c r="A56" s="12">
        <v>64438</v>
      </c>
      <c r="B56" s="2" t="s">
        <v>114</v>
      </c>
      <c r="C56" s="18"/>
      <c r="D56" s="56" t="str">
        <f>IFERROR(VLOOKUP($A56,'Emissions - TEU-2A'!$A$6:$H$58,5,0), " ")</f>
        <v xml:space="preserve"> </v>
      </c>
      <c r="E56" s="56" t="str">
        <f>IFERROR(VLOOKUP($A56,'Emissions - TEU-2A'!$A$6:$H$58,8,0), " ")</f>
        <v xml:space="preserve"> </v>
      </c>
      <c r="F56" s="18"/>
      <c r="G56" s="175" t="str">
        <f>IFERROR(Summary!$Y$7*D56/F56," ")</f>
        <v xml:space="preserve"> </v>
      </c>
      <c r="H56" s="9">
        <v>0.4</v>
      </c>
      <c r="I56" s="175" t="str">
        <f>IFERROR(Summary!$Y$7*D56/H56," ")</f>
        <v xml:space="preserve"> </v>
      </c>
      <c r="J56" s="18"/>
      <c r="K56" s="175" t="str">
        <f>IFERROR(Summary!$AA$7*D56/J56," ")</f>
        <v xml:space="preserve"> </v>
      </c>
      <c r="L56" s="7">
        <v>1.8</v>
      </c>
      <c r="M56" s="175" t="str">
        <f>IFERROR(Summary!$AA$7*D56/L56," ")</f>
        <v xml:space="preserve"> </v>
      </c>
      <c r="N56" s="18"/>
      <c r="O56" s="175" t="str">
        <f>IFERROR(Summary!$AC$7*D56/N56," ")</f>
        <v xml:space="preserve"> </v>
      </c>
      <c r="P56" s="7">
        <v>1.8</v>
      </c>
      <c r="Q56" s="175" t="str">
        <f>IFERROR(Summary!$AC$7*D56/P56," ")</f>
        <v xml:space="preserve"> </v>
      </c>
      <c r="R56" s="21">
        <v>29</v>
      </c>
      <c r="S56" s="176" t="str">
        <f>IFERROR(Summary!$AE$7*E56/R56," ")</f>
        <v xml:space="preserve"> </v>
      </c>
    </row>
    <row r="57" spans="1:19" ht="16.95" customHeight="1" x14ac:dyDescent="0.25">
      <c r="A57" s="2" t="s">
        <v>115</v>
      </c>
      <c r="B57" s="2" t="s">
        <v>116</v>
      </c>
      <c r="C57" s="18"/>
      <c r="D57" s="56" t="str">
        <f>IFERROR(VLOOKUP($A57,'Emissions - TEU-2A'!$A$6:$H$58,5,0), " ")</f>
        <v xml:space="preserve"> </v>
      </c>
      <c r="E57" s="56" t="str">
        <f>IFERROR(VLOOKUP($A57,'Emissions - TEU-2A'!$A$6:$H$58,8,0), " ")</f>
        <v xml:space="preserve"> </v>
      </c>
      <c r="F57" s="3">
        <v>3.3E-3</v>
      </c>
      <c r="G57" s="175" t="str">
        <f>IFERROR(Summary!$Y$7*D57/F57," ")</f>
        <v xml:space="preserve"> </v>
      </c>
      <c r="H57" s="5">
        <v>20</v>
      </c>
      <c r="I57" s="175" t="str">
        <f>IFERROR(Summary!$Y$7*D57/H57," ")</f>
        <v xml:space="preserve"> </v>
      </c>
      <c r="J57" s="4">
        <v>8.6999999999999994E-2</v>
      </c>
      <c r="K57" s="175" t="str">
        <f>IFERROR(Summary!$AA$7*D57/J57," ")</f>
        <v xml:space="preserve"> </v>
      </c>
      <c r="L57" s="5">
        <v>88</v>
      </c>
      <c r="M57" s="175" t="str">
        <f>IFERROR(Summary!$AA$7*D57/L57," ")</f>
        <v xml:space="preserve"> </v>
      </c>
      <c r="N57" s="4">
        <v>0.04</v>
      </c>
      <c r="O57" s="175" t="str">
        <f>IFERROR(Summary!$AC$7*D57/N57," ")</f>
        <v xml:space="preserve"> </v>
      </c>
      <c r="P57" s="5">
        <v>88</v>
      </c>
      <c r="Q57" s="175" t="str">
        <f>IFERROR(Summary!$AC$7*D57/P57," ")</f>
        <v xml:space="preserve"> </v>
      </c>
      <c r="R57" s="22"/>
      <c r="S57" s="176" t="str">
        <f>IFERROR(Summary!$AE$7*E57/R57," ")</f>
        <v xml:space="preserve"> </v>
      </c>
    </row>
    <row r="58" spans="1:19" ht="16.8" customHeight="1" x14ac:dyDescent="0.25">
      <c r="A58" s="2" t="s">
        <v>117</v>
      </c>
      <c r="B58" s="1" t="s">
        <v>118</v>
      </c>
      <c r="C58" s="18"/>
      <c r="D58" s="56" t="str">
        <f>IFERROR(VLOOKUP($A58,'Emissions - TEU-2A'!$A$6:$H$58,5,0), " ")</f>
        <v xml:space="preserve"> </v>
      </c>
      <c r="E58" s="56" t="str">
        <f>IFERROR(VLOOKUP($A58,'Emissions - TEU-2A'!$A$6:$H$58,8,0), " ")</f>
        <v xml:space="preserve"> </v>
      </c>
      <c r="F58" s="4">
        <v>1.2999999999999999E-2</v>
      </c>
      <c r="G58" s="175" t="str">
        <f>IFERROR(Summary!$Y$7*D58/F58," ")</f>
        <v xml:space="preserve"> </v>
      </c>
      <c r="H58" s="18"/>
      <c r="I58" s="175" t="str">
        <f>IFERROR(Summary!$Y$7*D58/H58," ")</f>
        <v xml:space="preserve"> </v>
      </c>
      <c r="J58" s="9">
        <v>0.34</v>
      </c>
      <c r="K58" s="175" t="str">
        <f>IFERROR(Summary!$AA$7*D58/J58," ")</f>
        <v xml:space="preserve"> </v>
      </c>
      <c r="L58" s="18"/>
      <c r="M58" s="175" t="str">
        <f>IFERROR(Summary!$AA$7*D58/L58," ")</f>
        <v xml:space="preserve"> </v>
      </c>
      <c r="N58" s="9">
        <v>0.16</v>
      </c>
      <c r="O58" s="175" t="str">
        <f>IFERROR(Summary!$AC$7*D58/N58," ")</f>
        <v xml:space="preserve"> </v>
      </c>
      <c r="P58" s="18"/>
      <c r="Q58" s="175" t="str">
        <f>IFERROR(Summary!$AC$7*D58/P58," ")</f>
        <v xml:space="preserve"> </v>
      </c>
      <c r="R58" s="22"/>
      <c r="S58" s="176" t="str">
        <f>IFERROR(Summary!$AE$7*E58/R58," ")</f>
        <v xml:space="preserve"> </v>
      </c>
    </row>
    <row r="59" spans="1:19" ht="29.25" customHeight="1" x14ac:dyDescent="0.25">
      <c r="A59" s="2" t="s">
        <v>119</v>
      </c>
      <c r="B59" s="2" t="s">
        <v>120</v>
      </c>
      <c r="C59" s="6" t="s">
        <v>121</v>
      </c>
      <c r="D59" s="56" t="str">
        <f>IFERROR(VLOOKUP($A59,'Emissions - TEU-2A'!$A$6:$H$58,5,0), " ")</f>
        <v xml:space="preserve"> </v>
      </c>
      <c r="E59" s="56" t="str">
        <f>IFERROR(VLOOKUP($A59,'Emissions - TEU-2A'!$A$6:$H$58,8,0), " ")</f>
        <v xml:space="preserve"> </v>
      </c>
      <c r="F59" s="10">
        <v>3.1000000000000001E-5</v>
      </c>
      <c r="G59" s="175" t="str">
        <f>IFERROR(Summary!$Y$7*D59/F59," ")</f>
        <v xml:space="preserve"> </v>
      </c>
      <c r="H59" s="4">
        <v>8.3000000000000004E-2</v>
      </c>
      <c r="I59" s="175" t="str">
        <f>IFERROR(Summary!$Y$7*D59/H59," ")</f>
        <v xml:space="preserve"> </v>
      </c>
      <c r="J59" s="11">
        <v>5.1999999999999995E-4</v>
      </c>
      <c r="K59" s="175" t="str">
        <f>IFERROR(Summary!$AA$7*D59/J59," ")</f>
        <v xml:space="preserve"> </v>
      </c>
      <c r="L59" s="9">
        <v>0.88</v>
      </c>
      <c r="M59" s="175" t="str">
        <f>IFERROR(Summary!$AA$7*D59/L59," ")</f>
        <v xml:space="preserve"> </v>
      </c>
      <c r="N59" s="3">
        <v>1E-3</v>
      </c>
      <c r="O59" s="175" t="str">
        <f>IFERROR(Summary!$AC$7*D59/N59," ")</f>
        <v xml:space="preserve"> </v>
      </c>
      <c r="P59" s="9">
        <v>0.88</v>
      </c>
      <c r="Q59" s="175" t="str">
        <f>IFERROR(Summary!$AC$7*D59/P59," ")</f>
        <v xml:space="preserve"> </v>
      </c>
      <c r="R59" s="25">
        <v>0.3</v>
      </c>
      <c r="S59" s="176" t="str">
        <f>IFERROR(Summary!$AE$7*E59/R59," ")</f>
        <v xml:space="preserve"> </v>
      </c>
    </row>
    <row r="60" spans="1:19" ht="29.25" customHeight="1" x14ac:dyDescent="0.25">
      <c r="A60" s="2" t="s">
        <v>119</v>
      </c>
      <c r="B60" s="2" t="s">
        <v>122</v>
      </c>
      <c r="C60" s="6" t="s">
        <v>121</v>
      </c>
      <c r="D60" s="56" t="str">
        <f>IFERROR(VLOOKUP($A60,'Emissions - TEU-2A'!$A$6:$H$58,5,0), " ")</f>
        <v xml:space="preserve"> </v>
      </c>
      <c r="E60" s="56" t="str">
        <f>IFERROR(VLOOKUP($A60,'Emissions - TEU-2A'!$A$6:$H$58,8,0), " ")</f>
        <v xml:space="preserve"> </v>
      </c>
      <c r="F60" s="10">
        <v>3.1000000000000001E-5</v>
      </c>
      <c r="G60" s="175" t="str">
        <f>IFERROR(Summary!$Y$7*D60/F60," ")</f>
        <v xml:space="preserve"> </v>
      </c>
      <c r="H60" s="3">
        <v>2.0999999999999999E-3</v>
      </c>
      <c r="I60" s="175" t="str">
        <f>IFERROR(Summary!$Y$7*D60/H60," ")</f>
        <v xml:space="preserve"> </v>
      </c>
      <c r="J60" s="11">
        <v>5.1999999999999995E-4</v>
      </c>
      <c r="K60" s="175" t="str">
        <f>IFERROR(Summary!$AA$7*D60/J60," ")</f>
        <v xml:space="preserve"> </v>
      </c>
      <c r="L60" s="4">
        <v>2.1999999999999999E-2</v>
      </c>
      <c r="M60" s="175" t="str">
        <f>IFERROR(Summary!$AA$7*D60/L60," ")</f>
        <v xml:space="preserve"> </v>
      </c>
      <c r="N60" s="3">
        <v>1E-3</v>
      </c>
      <c r="O60" s="175" t="str">
        <f>IFERROR(Summary!$AC$7*D60/N60," ")</f>
        <v xml:space="preserve"> </v>
      </c>
      <c r="P60" s="4">
        <v>2.1999999999999999E-2</v>
      </c>
      <c r="Q60" s="175" t="str">
        <f>IFERROR(Summary!$AC$7*D60/P60," ")</f>
        <v xml:space="preserve"> </v>
      </c>
      <c r="R60" s="27">
        <v>5.0000000000000001E-3</v>
      </c>
      <c r="S60" s="176" t="str">
        <f>IFERROR(Summary!$AE$7*E60/R60," ")</f>
        <v xml:space="preserve"> </v>
      </c>
    </row>
    <row r="61" spans="1:19" ht="16.95" customHeight="1" x14ac:dyDescent="0.25">
      <c r="A61" s="2" t="s">
        <v>123</v>
      </c>
      <c r="B61" s="2" t="s">
        <v>124</v>
      </c>
      <c r="C61" s="6" t="s">
        <v>33</v>
      </c>
      <c r="D61" s="56" t="str">
        <f>IFERROR(VLOOKUP($A61,'Emissions - TEU-2A'!$A$6:$H$58,5,0), " ")</f>
        <v xml:space="preserve"> </v>
      </c>
      <c r="E61" s="56" t="str">
        <f>IFERROR(VLOOKUP($A61,'Emissions - TEU-2A'!$A$6:$H$58,8,0), " ")</f>
        <v xml:space="preserve"> </v>
      </c>
      <c r="F61" s="18"/>
      <c r="G61" s="175" t="str">
        <f>IFERROR(Summary!$Y$7*D61/F61," ")</f>
        <v xml:space="preserve"> </v>
      </c>
      <c r="H61" s="9">
        <v>0.1</v>
      </c>
      <c r="I61" s="175" t="str">
        <f>IFERROR(Summary!$Y$7*D61/H61," ")</f>
        <v xml:space="preserve"> </v>
      </c>
      <c r="J61" s="18"/>
      <c r="K61" s="175" t="str">
        <f>IFERROR(Summary!$AA$7*D61/J61," ")</f>
        <v xml:space="preserve"> </v>
      </c>
      <c r="L61" s="9">
        <v>0.44</v>
      </c>
      <c r="M61" s="175" t="str">
        <f>IFERROR(Summary!$AA$7*D61/L61," ")</f>
        <v xml:space="preserve"> </v>
      </c>
      <c r="N61" s="18"/>
      <c r="O61" s="175" t="str">
        <f>IFERROR(Summary!$AC$7*D61/N61," ")</f>
        <v xml:space="preserve"> </v>
      </c>
      <c r="P61" s="9">
        <v>0.44</v>
      </c>
      <c r="Q61" s="175" t="str">
        <f>IFERROR(Summary!$AC$7*D61/P61," ")</f>
        <v xml:space="preserve"> </v>
      </c>
      <c r="R61" s="22"/>
      <c r="S61" s="176" t="str">
        <f>IFERROR(Summary!$AE$7*E61/R61," ")</f>
        <v xml:space="preserve"> </v>
      </c>
    </row>
    <row r="62" spans="1:19" ht="16.8" customHeight="1" x14ac:dyDescent="0.25">
      <c r="A62" s="1"/>
      <c r="B62" s="2" t="s">
        <v>125</v>
      </c>
      <c r="C62" s="6" t="s">
        <v>23</v>
      </c>
      <c r="D62" s="56" t="str">
        <f>IFERROR(VLOOKUP($A62,'Emissions - TEU-2A'!$A$6:$H$58,5,0), " ")</f>
        <v xml:space="preserve"> </v>
      </c>
      <c r="E62" s="56" t="str">
        <f>IFERROR(VLOOKUP($A62,'Emissions - TEU-2A'!$A$6:$H$58,8,0), " ")</f>
        <v xml:space="preserve"> </v>
      </c>
      <c r="F62" s="11">
        <v>9.5E-4</v>
      </c>
      <c r="G62" s="175" t="str">
        <f>IFERROR(Summary!$Y$7*D62/F62," ")</f>
        <v xml:space="preserve"> </v>
      </c>
      <c r="H62" s="18"/>
      <c r="I62" s="175" t="str">
        <f>IFERROR(Summary!$Y$7*D62/H62," ")</f>
        <v xml:space="preserve"> </v>
      </c>
      <c r="J62" s="3">
        <v>0.01</v>
      </c>
      <c r="K62" s="175" t="str">
        <f>IFERROR(Summary!$AA$7*D62/J62," ")</f>
        <v xml:space="preserve"> </v>
      </c>
      <c r="L62" s="18"/>
      <c r="M62" s="175" t="str">
        <f>IFERROR(Summary!$AA$7*D62/L62," ")</f>
        <v xml:space="preserve"> </v>
      </c>
      <c r="N62" s="4">
        <v>1.9E-2</v>
      </c>
      <c r="O62" s="175" t="str">
        <f>IFERROR(Summary!$AC$7*D62/N62," ")</f>
        <v xml:space="preserve"> </v>
      </c>
      <c r="P62" s="18"/>
      <c r="Q62" s="175" t="str">
        <f>IFERROR(Summary!$AC$7*D62/P62," ")</f>
        <v xml:space="preserve"> </v>
      </c>
      <c r="R62" s="22"/>
      <c r="S62" s="176" t="str">
        <f>IFERROR(Summary!$AE$7*E62/R62," ")</f>
        <v xml:space="preserve"> </v>
      </c>
    </row>
    <row r="63" spans="1:19" ht="16.95" customHeight="1" x14ac:dyDescent="0.25">
      <c r="A63" s="2" t="s">
        <v>126</v>
      </c>
      <c r="B63" s="2" t="s">
        <v>127</v>
      </c>
      <c r="C63" s="6" t="s">
        <v>33</v>
      </c>
      <c r="D63" s="56" t="str">
        <f>IFERROR(VLOOKUP($A63,'Emissions - TEU-2A'!$A$6:$H$58,5,0), " ")</f>
        <v xml:space="preserve"> </v>
      </c>
      <c r="E63" s="56" t="str">
        <f>IFERROR(VLOOKUP($A63,'Emissions - TEU-2A'!$A$6:$H$58,8,0), " ")</f>
        <v xml:space="preserve"> </v>
      </c>
      <c r="F63" s="18"/>
      <c r="G63" s="175" t="str">
        <f>IFERROR(Summary!$Y$7*D63/F63," ")</f>
        <v xml:space="preserve"> </v>
      </c>
      <c r="H63" s="18"/>
      <c r="I63" s="175" t="str">
        <f>IFERROR(Summary!$Y$7*D63/H63," ")</f>
        <v xml:space="preserve"> </v>
      </c>
      <c r="J63" s="18"/>
      <c r="K63" s="175" t="str">
        <f>IFERROR(Summary!$AA$7*D63/J63," ")</f>
        <v xml:space="preserve"> </v>
      </c>
      <c r="L63" s="18"/>
      <c r="M63" s="175" t="str">
        <f>IFERROR(Summary!$AA$7*D63/L63," ")</f>
        <v xml:space="preserve"> </v>
      </c>
      <c r="N63" s="18"/>
      <c r="O63" s="175" t="str">
        <f>IFERROR(Summary!$AC$7*D63/N63," ")</f>
        <v xml:space="preserve"> </v>
      </c>
      <c r="P63" s="18"/>
      <c r="Q63" s="175" t="str">
        <f>IFERROR(Summary!$AC$7*D63/P63," ")</f>
        <v xml:space="preserve"> </v>
      </c>
      <c r="R63" s="21">
        <v>100</v>
      </c>
      <c r="S63" s="176" t="str">
        <f>IFERROR(Summary!$AE$7*E63/R63," ")</f>
        <v xml:space="preserve"> </v>
      </c>
    </row>
    <row r="64" spans="1:19" ht="16.8" customHeight="1" x14ac:dyDescent="0.25">
      <c r="A64" s="2" t="s">
        <v>128</v>
      </c>
      <c r="B64" s="1" t="s">
        <v>129</v>
      </c>
      <c r="C64" s="18"/>
      <c r="D64" s="56" t="str">
        <f>IFERROR(VLOOKUP($A64,'Emissions - TEU-2A'!$A$6:$H$58,5,0), " ")</f>
        <v xml:space="preserve"> </v>
      </c>
      <c r="E64" s="56" t="str">
        <f>IFERROR(VLOOKUP($A64,'Emissions - TEU-2A'!$A$6:$H$58,8,0), " ")</f>
        <v xml:space="preserve"> </v>
      </c>
      <c r="F64" s="4">
        <v>2.3E-2</v>
      </c>
      <c r="G64" s="175" t="str">
        <f>IFERROR(Summary!$Y$7*D64/F64," ")</f>
        <v xml:space="preserve"> </v>
      </c>
      <c r="H64" s="18"/>
      <c r="I64" s="175" t="str">
        <f>IFERROR(Summary!$Y$7*D64/H64," ")</f>
        <v xml:space="preserve"> </v>
      </c>
      <c r="J64" s="9">
        <v>0.6</v>
      </c>
      <c r="K64" s="175" t="str">
        <f>IFERROR(Summary!$AA$7*D64/J64," ")</f>
        <v xml:space="preserve"> </v>
      </c>
      <c r="L64" s="18"/>
      <c r="M64" s="175" t="str">
        <f>IFERROR(Summary!$AA$7*D64/L64," ")</f>
        <v xml:space="preserve"> </v>
      </c>
      <c r="N64" s="9">
        <v>0.28000000000000003</v>
      </c>
      <c r="O64" s="175" t="str">
        <f>IFERROR(Summary!$AC$7*D64/N64," ")</f>
        <v xml:space="preserve"> </v>
      </c>
      <c r="P64" s="18"/>
      <c r="Q64" s="175" t="str">
        <f>IFERROR(Summary!$AC$7*D64/P64," ")</f>
        <v xml:space="preserve"> </v>
      </c>
      <c r="R64" s="22"/>
      <c r="S64" s="176" t="str">
        <f>IFERROR(Summary!$AE$7*E64/R64," ")</f>
        <v xml:space="preserve"> </v>
      </c>
    </row>
    <row r="65" spans="1:19" ht="42" customHeight="1" x14ac:dyDescent="0.25">
      <c r="A65" s="2" t="s">
        <v>130</v>
      </c>
      <c r="B65" s="1" t="s">
        <v>131</v>
      </c>
      <c r="C65" s="18"/>
      <c r="D65" s="56" t="str">
        <f>IFERROR(VLOOKUP($A65,'Emissions - TEU-2A'!$A$6:$H$58,5,0), " ")</f>
        <v xml:space="preserve"> </v>
      </c>
      <c r="E65" s="56" t="str">
        <f>IFERROR(VLOOKUP($A65,'Emissions - TEU-2A'!$A$6:$H$58,8,0), " ")</f>
        <v xml:space="preserve"> </v>
      </c>
      <c r="F65" s="18"/>
      <c r="G65" s="175" t="str">
        <f>IFERROR(Summary!$Y$7*D65/F65," ")</f>
        <v xml:space="preserve"> </v>
      </c>
      <c r="H65" s="5">
        <v>600</v>
      </c>
      <c r="I65" s="175" t="str">
        <f>IFERROR(Summary!$Y$7*D65/H65," ")</f>
        <v xml:space="preserve"> </v>
      </c>
      <c r="J65" s="18"/>
      <c r="K65" s="175" t="str">
        <f>IFERROR(Summary!$AA$7*D65/J65," ")</f>
        <v xml:space="preserve"> </v>
      </c>
      <c r="L65" s="8">
        <v>2600</v>
      </c>
      <c r="M65" s="175" t="str">
        <f>IFERROR(Summary!$AA$7*D65/L65," ")</f>
        <v xml:space="preserve"> </v>
      </c>
      <c r="N65" s="18"/>
      <c r="O65" s="175" t="str">
        <f>IFERROR(Summary!$AC$7*D65/N65," ")</f>
        <v xml:space="preserve"> </v>
      </c>
      <c r="P65" s="8">
        <v>2600</v>
      </c>
      <c r="Q65" s="175" t="str">
        <f>IFERROR(Summary!$AC$7*D65/P65," ")</f>
        <v xml:space="preserve"> </v>
      </c>
      <c r="R65" s="22"/>
      <c r="S65" s="176" t="str">
        <f>IFERROR(Summary!$AE$7*E65/R65," ")</f>
        <v xml:space="preserve"> </v>
      </c>
    </row>
    <row r="66" spans="1:19" ht="16.8" customHeight="1" x14ac:dyDescent="0.25">
      <c r="A66" s="2" t="s">
        <v>132</v>
      </c>
      <c r="B66" s="2" t="s">
        <v>133</v>
      </c>
      <c r="C66" s="18"/>
      <c r="D66" s="56" t="str">
        <f>IFERROR(VLOOKUP($A66,'Emissions - TEU-2A'!$A$6:$H$58,5,0), " ")</f>
        <v xml:space="preserve"> </v>
      </c>
      <c r="E66" s="56" t="str">
        <f>IFERROR(VLOOKUP($A66,'Emissions - TEU-2A'!$A$6:$H$58,8,0), " ")</f>
        <v xml:space="preserve"> </v>
      </c>
      <c r="F66" s="4">
        <v>1.6E-2</v>
      </c>
      <c r="G66" s="175" t="str">
        <f>IFERROR(Summary!$Y$7*D66/F66," ")</f>
        <v xml:space="preserve"> </v>
      </c>
      <c r="H66" s="18"/>
      <c r="I66" s="175" t="str">
        <f>IFERROR(Summary!$Y$7*D66/H66," ")</f>
        <v xml:space="preserve"> </v>
      </c>
      <c r="J66" s="9">
        <v>0.41</v>
      </c>
      <c r="K66" s="175" t="str">
        <f>IFERROR(Summary!$AA$7*D66/J66," ")</f>
        <v xml:space="preserve"> </v>
      </c>
      <c r="L66" s="18"/>
      <c r="M66" s="175" t="str">
        <f>IFERROR(Summary!$AA$7*D66/L66," ")</f>
        <v xml:space="preserve"> </v>
      </c>
      <c r="N66" s="9">
        <v>0.19</v>
      </c>
      <c r="O66" s="175" t="str">
        <f>IFERROR(Summary!$AC$7*D66/N66," ")</f>
        <v xml:space="preserve"> </v>
      </c>
      <c r="P66" s="18"/>
      <c r="Q66" s="175" t="str">
        <f>IFERROR(Summary!$AC$7*D66/P66," ")</f>
        <v xml:space="preserve"> </v>
      </c>
      <c r="R66" s="22"/>
      <c r="S66" s="176" t="str">
        <f>IFERROR(Summary!$AE$7*E66/R66," ")</f>
        <v xml:space="preserve"> </v>
      </c>
    </row>
    <row r="67" spans="1:19" ht="16.95" customHeight="1" x14ac:dyDescent="0.25">
      <c r="A67" s="2" t="s">
        <v>134</v>
      </c>
      <c r="B67" s="2" t="s">
        <v>135</v>
      </c>
      <c r="C67" s="18"/>
      <c r="D67" s="56" t="str">
        <f>IFERROR(VLOOKUP($A67,'Emissions - TEU-2A'!$A$6:$H$58,5,0), " ")</f>
        <v xml:space="preserve"> </v>
      </c>
      <c r="E67" s="56" t="str">
        <f>IFERROR(VLOOKUP($A67,'Emissions - TEU-2A'!$A$6:$H$58,8,0), " ")</f>
        <v xml:space="preserve"> </v>
      </c>
      <c r="F67" s="18"/>
      <c r="G67" s="175" t="str">
        <f>IFERROR(Summary!$Y$7*D67/F67," ")</f>
        <v xml:space="preserve"> </v>
      </c>
      <c r="H67" s="9">
        <v>0.8</v>
      </c>
      <c r="I67" s="175" t="str">
        <f>IFERROR(Summary!$Y$7*D67/H67," ")</f>
        <v xml:space="preserve"> </v>
      </c>
      <c r="J67" s="18"/>
      <c r="K67" s="175" t="str">
        <f>IFERROR(Summary!$AA$7*D67/J67," ")</f>
        <v xml:space="preserve"> </v>
      </c>
      <c r="L67" s="7">
        <v>3.5</v>
      </c>
      <c r="M67" s="175" t="str">
        <f>IFERROR(Summary!$AA$7*D67/L67," ")</f>
        <v xml:space="preserve"> </v>
      </c>
      <c r="N67" s="18"/>
      <c r="O67" s="175" t="str">
        <f>IFERROR(Summary!$AC$7*D67/N67," ")</f>
        <v xml:space="preserve"> </v>
      </c>
      <c r="P67" s="7">
        <v>3.5</v>
      </c>
      <c r="Q67" s="175" t="str">
        <f>IFERROR(Summary!$AC$7*D67/P67," ")</f>
        <v xml:space="preserve"> </v>
      </c>
      <c r="R67" s="21">
        <v>340</v>
      </c>
      <c r="S67" s="176" t="str">
        <f>IFERROR(Summary!$AE$7*E67/R67," ")</f>
        <v xml:space="preserve"> </v>
      </c>
    </row>
    <row r="68" spans="1:19" ht="16.8" customHeight="1" x14ac:dyDescent="0.25">
      <c r="A68" s="2" t="s">
        <v>136</v>
      </c>
      <c r="B68" s="2" t="s">
        <v>137</v>
      </c>
      <c r="C68" s="18"/>
      <c r="D68" s="56" t="str">
        <f>IFERROR(VLOOKUP($A68,'Emissions - TEU-2A'!$A$6:$H$58,5,0), " ")</f>
        <v xml:space="preserve"> </v>
      </c>
      <c r="E68" s="56" t="str">
        <f>IFERROR(VLOOKUP($A68,'Emissions - TEU-2A'!$A$6:$H$58,8,0), " ")</f>
        <v xml:space="preserve"> </v>
      </c>
      <c r="F68" s="18"/>
      <c r="G68" s="175" t="str">
        <f>IFERROR(Summary!$Y$7*D68/F68," ")</f>
        <v xml:space="preserve"> </v>
      </c>
      <c r="H68" s="8">
        <v>6000</v>
      </c>
      <c r="I68" s="175" t="str">
        <f>IFERROR(Summary!$Y$7*D68/H68," ")</f>
        <v xml:space="preserve"> </v>
      </c>
      <c r="J68" s="18"/>
      <c r="K68" s="175" t="str">
        <f>IFERROR(Summary!$AA$7*D68/J68," ")</f>
        <v xml:space="preserve"> </v>
      </c>
      <c r="L68" s="8">
        <v>26000</v>
      </c>
      <c r="M68" s="175" t="str">
        <f>IFERROR(Summary!$AA$7*D68/L68," ")</f>
        <v xml:space="preserve"> </v>
      </c>
      <c r="N68" s="18"/>
      <c r="O68" s="175" t="str">
        <f>IFERROR(Summary!$AC$7*D68/N68," ")</f>
        <v xml:space="preserve"> </v>
      </c>
      <c r="P68" s="8">
        <v>26000</v>
      </c>
      <c r="Q68" s="175" t="str">
        <f>IFERROR(Summary!$AC$7*D68/P68," ")</f>
        <v xml:space="preserve"> </v>
      </c>
      <c r="R68" s="22"/>
      <c r="S68" s="176" t="str">
        <f>IFERROR(Summary!$AE$7*E68/R68," ")</f>
        <v xml:space="preserve"> </v>
      </c>
    </row>
    <row r="69" spans="1:19" ht="16.95" customHeight="1" x14ac:dyDescent="0.25">
      <c r="A69" s="2" t="s">
        <v>138</v>
      </c>
      <c r="B69" s="2" t="s">
        <v>139</v>
      </c>
      <c r="C69" s="6" t="s">
        <v>140</v>
      </c>
      <c r="D69" s="56" t="str">
        <f>IFERROR(VLOOKUP($A69,'Emissions - TEU-2A'!$A$6:$H$58,5,0), " ")</f>
        <v xml:space="preserve"> </v>
      </c>
      <c r="E69" s="56" t="str">
        <f>IFERROR(VLOOKUP($A69,'Emissions - TEU-2A'!$A$6:$H$58,8,0), " ")</f>
        <v xml:space="preserve"> </v>
      </c>
      <c r="F69" s="4">
        <v>0.01</v>
      </c>
      <c r="G69" s="175" t="str">
        <f>IFERROR(Summary!$Y$7*D69/F69," ")</f>
        <v xml:space="preserve"> </v>
      </c>
      <c r="H69" s="18"/>
      <c r="I69" s="175" t="str">
        <f>IFERROR(Summary!$Y$7*D69/H69," ")</f>
        <v xml:space="preserve"> </v>
      </c>
      <c r="J69" s="9">
        <v>0.27</v>
      </c>
      <c r="K69" s="175" t="str">
        <f>IFERROR(Summary!$AA$7*D69/J69," ")</f>
        <v xml:space="preserve"> </v>
      </c>
      <c r="L69" s="18"/>
      <c r="M69" s="175" t="str">
        <f>IFERROR(Summary!$AA$7*D69/L69," ")</f>
        <v xml:space="preserve"> </v>
      </c>
      <c r="N69" s="9">
        <v>0.12</v>
      </c>
      <c r="O69" s="175" t="str">
        <f>IFERROR(Summary!$AC$7*D69/N69," ")</f>
        <v xml:space="preserve"> </v>
      </c>
      <c r="P69" s="18"/>
      <c r="Q69" s="175" t="str">
        <f>IFERROR(Summary!$AC$7*D69/P69," ")</f>
        <v xml:space="preserve"> </v>
      </c>
      <c r="R69" s="22"/>
      <c r="S69" s="176" t="str">
        <f>IFERROR(Summary!$AE$7*E69/R69," ")</f>
        <v xml:space="preserve"> </v>
      </c>
    </row>
    <row r="70" spans="1:19" ht="16.8" customHeight="1" x14ac:dyDescent="0.25">
      <c r="A70" s="2" t="s">
        <v>141</v>
      </c>
      <c r="B70" s="2" t="s">
        <v>142</v>
      </c>
      <c r="C70" s="18"/>
      <c r="D70" s="56" t="str">
        <f>IFERROR(VLOOKUP($A70,'Emissions - TEU-2A'!$A$6:$H$58,5,0), " ")</f>
        <v xml:space="preserve"> </v>
      </c>
      <c r="E70" s="56" t="str">
        <f>IFERROR(VLOOKUP($A70,'Emissions - TEU-2A'!$A$6:$H$58,8,0), " ")</f>
        <v xml:space="preserve"> </v>
      </c>
      <c r="F70" s="9">
        <v>0.15</v>
      </c>
      <c r="G70" s="175" t="str">
        <f>IFERROR(Summary!$Y$7*D70/F70," ")</f>
        <v xml:space="preserve"> </v>
      </c>
      <c r="H70" s="18"/>
      <c r="I70" s="175" t="str">
        <f>IFERROR(Summary!$Y$7*D70/H70," ")</f>
        <v xml:space="preserve"> </v>
      </c>
      <c r="J70" s="7">
        <v>3.9</v>
      </c>
      <c r="K70" s="175" t="str">
        <f>IFERROR(Summary!$AA$7*D70/J70," ")</f>
        <v xml:space="preserve"> </v>
      </c>
      <c r="L70" s="18"/>
      <c r="M70" s="175" t="str">
        <f>IFERROR(Summary!$AA$7*D70/L70," ")</f>
        <v xml:space="preserve"> </v>
      </c>
      <c r="N70" s="7">
        <v>1.8</v>
      </c>
      <c r="O70" s="175" t="str">
        <f>IFERROR(Summary!$AC$7*D70/N70," ")</f>
        <v xml:space="preserve"> </v>
      </c>
      <c r="P70" s="18"/>
      <c r="Q70" s="175" t="str">
        <f>IFERROR(Summary!$AC$7*D70/P70," ")</f>
        <v xml:space="preserve"> </v>
      </c>
      <c r="R70" s="22"/>
      <c r="S70" s="176" t="str">
        <f>IFERROR(Summary!$AE$7*E70/R70," ")</f>
        <v xml:space="preserve"> </v>
      </c>
    </row>
    <row r="71" spans="1:19" ht="29.25" customHeight="1" x14ac:dyDescent="0.25">
      <c r="A71" s="2" t="s">
        <v>143</v>
      </c>
      <c r="B71" s="2" t="s">
        <v>144</v>
      </c>
      <c r="C71" s="18"/>
      <c r="D71" s="56" t="str">
        <f>IFERROR(VLOOKUP($A71,'Emissions - TEU-2A'!$A$6:$H$58,5,0), " ")</f>
        <v xml:space="preserve"> </v>
      </c>
      <c r="E71" s="56" t="str">
        <f>IFERROR(VLOOKUP($A71,'Emissions - TEU-2A'!$A$6:$H$58,8,0), " ")</f>
        <v xml:space="preserve"> </v>
      </c>
      <c r="F71" s="11">
        <v>9.1E-4</v>
      </c>
      <c r="G71" s="175" t="str">
        <f>IFERROR(Summary!$Y$7*D71/F71," ")</f>
        <v xml:space="preserve"> </v>
      </c>
      <c r="H71" s="18"/>
      <c r="I71" s="175" t="str">
        <f>IFERROR(Summary!$Y$7*D71/H71," ")</f>
        <v xml:space="preserve"> </v>
      </c>
      <c r="J71" s="4">
        <v>2.4E-2</v>
      </c>
      <c r="K71" s="175" t="str">
        <f>IFERROR(Summary!$AA$7*D71/J71," ")</f>
        <v xml:space="preserve"> </v>
      </c>
      <c r="L71" s="18"/>
      <c r="M71" s="175" t="str">
        <f>IFERROR(Summary!$AA$7*D71/L71," ")</f>
        <v xml:space="preserve"> </v>
      </c>
      <c r="N71" s="4">
        <v>1.0999999999999999E-2</v>
      </c>
      <c r="O71" s="175" t="str">
        <f>IFERROR(Summary!$AC$7*D71/N71," ")</f>
        <v xml:space="preserve"> </v>
      </c>
      <c r="P71" s="18"/>
      <c r="Q71" s="175" t="str">
        <f>IFERROR(Summary!$AC$7*D71/P71," ")</f>
        <v xml:space="preserve"> </v>
      </c>
      <c r="R71" s="22"/>
      <c r="S71" s="176" t="str">
        <f>IFERROR(Summary!$AE$7*E71/R71," ")</f>
        <v xml:space="preserve"> </v>
      </c>
    </row>
    <row r="72" spans="1:19" ht="16.8" customHeight="1" x14ac:dyDescent="0.25">
      <c r="A72" s="2" t="s">
        <v>145</v>
      </c>
      <c r="B72" s="2" t="s">
        <v>146</v>
      </c>
      <c r="C72" s="18"/>
      <c r="D72" s="56" t="str">
        <f>IFERROR(VLOOKUP($A72,'Emissions - TEU-2A'!$A$6:$H$58,5,0), " ")</f>
        <v xml:space="preserve"> </v>
      </c>
      <c r="E72" s="56" t="str">
        <f>IFERROR(VLOOKUP($A72,'Emissions - TEU-2A'!$A$6:$H$58,8,0), " ")</f>
        <v xml:space="preserve"> </v>
      </c>
      <c r="F72" s="18"/>
      <c r="G72" s="175" t="str">
        <f>IFERROR(Summary!$Y$7*D72/F72," ")</f>
        <v xml:space="preserve"> </v>
      </c>
      <c r="H72" s="18"/>
      <c r="I72" s="175" t="str">
        <f>IFERROR(Summary!$Y$7*D72/H72," ")</f>
        <v xml:space="preserve"> </v>
      </c>
      <c r="J72" s="18"/>
      <c r="K72" s="175" t="str">
        <f>IFERROR(Summary!$AA$7*D72/J72," ")</f>
        <v xml:space="preserve"> </v>
      </c>
      <c r="L72" s="18"/>
      <c r="M72" s="175" t="str">
        <f>IFERROR(Summary!$AA$7*D72/L72," ")</f>
        <v xml:space="preserve"> </v>
      </c>
      <c r="N72" s="18"/>
      <c r="O72" s="175" t="str">
        <f>IFERROR(Summary!$AC$7*D72/N72," ")</f>
        <v xml:space="preserve"> </v>
      </c>
      <c r="P72" s="18"/>
      <c r="Q72" s="175" t="str">
        <f>IFERROR(Summary!$AC$7*D72/P72," ")</f>
        <v xml:space="preserve"> </v>
      </c>
      <c r="R72" s="21">
        <v>10</v>
      </c>
      <c r="S72" s="176" t="str">
        <f>IFERROR(Summary!$AE$7*E72/R72," ")</f>
        <v xml:space="preserve"> </v>
      </c>
    </row>
    <row r="73" spans="1:19" ht="29.25" customHeight="1" x14ac:dyDescent="0.25">
      <c r="A73" s="12">
        <v>71932</v>
      </c>
      <c r="B73" s="2" t="s">
        <v>147</v>
      </c>
      <c r="C73" s="6" t="s">
        <v>23</v>
      </c>
      <c r="D73" s="56" t="str">
        <f>IFERROR(VLOOKUP($A73,'Emissions - TEU-2A'!$A$6:$H$58,5,0), " ")</f>
        <v xml:space="preserve"> </v>
      </c>
      <c r="E73" s="56" t="str">
        <f>IFERROR(VLOOKUP($A73,'Emissions - TEU-2A'!$A$6:$H$58,8,0), " ")</f>
        <v xml:space="preserve"> </v>
      </c>
      <c r="F73" s="10">
        <v>9.7999999999999997E-5</v>
      </c>
      <c r="G73" s="175" t="str">
        <f>IFERROR(Summary!$Y$7*D73/F73," ")</f>
        <v xml:space="preserve"> </v>
      </c>
      <c r="H73" s="9">
        <v>0.2</v>
      </c>
      <c r="I73" s="175" t="str">
        <f>IFERROR(Summary!$Y$7*D73/H73," ")</f>
        <v xml:space="preserve"> </v>
      </c>
      <c r="J73" s="3">
        <v>1E-3</v>
      </c>
      <c r="K73" s="175" t="str">
        <f>IFERROR(Summary!$AA$7*D73/J73," ")</f>
        <v xml:space="preserve"> </v>
      </c>
      <c r="L73" s="9">
        <v>0.88</v>
      </c>
      <c r="M73" s="175" t="str">
        <f>IFERROR(Summary!$AA$7*D73/L73," ")</f>
        <v xml:space="preserve"> </v>
      </c>
      <c r="N73" s="3">
        <v>2E-3</v>
      </c>
      <c r="O73" s="175" t="str">
        <f>IFERROR(Summary!$AC$7*D73/N73," ")</f>
        <v xml:space="preserve"> </v>
      </c>
      <c r="P73" s="9">
        <v>0.88</v>
      </c>
      <c r="Q73" s="175" t="str">
        <f>IFERROR(Summary!$AC$7*D73/P73," ")</f>
        <v xml:space="preserve"> </v>
      </c>
      <c r="R73" s="24">
        <v>1.9</v>
      </c>
      <c r="S73" s="176" t="str">
        <f>IFERROR(Summary!$AE$7*E73/R73," ")</f>
        <v xml:space="preserve"> </v>
      </c>
    </row>
    <row r="74" spans="1:19" ht="29.25" customHeight="1" x14ac:dyDescent="0.25">
      <c r="A74" s="2" t="s">
        <v>148</v>
      </c>
      <c r="B74" s="1" t="s">
        <v>149</v>
      </c>
      <c r="C74" s="18"/>
      <c r="D74" s="56" t="str">
        <f>IFERROR(VLOOKUP($A74,'Emissions - TEU-2A'!$A$6:$H$58,5,0), " ")</f>
        <v xml:space="preserve"> </v>
      </c>
      <c r="E74" s="56" t="str">
        <f>IFERROR(VLOOKUP($A74,'Emissions - TEU-2A'!$A$6:$H$58,8,0), " ")</f>
        <v xml:space="preserve"> </v>
      </c>
      <c r="F74" s="4">
        <v>9.0999999999999998E-2</v>
      </c>
      <c r="G74" s="175" t="str">
        <f>IFERROR(Summary!$Y$7*D74/F74," ")</f>
        <v xml:space="preserve"> </v>
      </c>
      <c r="H74" s="5">
        <v>60</v>
      </c>
      <c r="I74" s="175" t="str">
        <f>IFERROR(Summary!$Y$7*D74/H74," ")</f>
        <v xml:space="preserve"> </v>
      </c>
      <c r="J74" s="7">
        <v>2.4</v>
      </c>
      <c r="K74" s="175" t="str">
        <f>IFERROR(Summary!$AA$7*D74/J74," ")</f>
        <v xml:space="preserve"> </v>
      </c>
      <c r="L74" s="5">
        <v>260</v>
      </c>
      <c r="M74" s="175" t="str">
        <f>IFERROR(Summary!$AA$7*D74/L74," ")</f>
        <v xml:space="preserve"> </v>
      </c>
      <c r="N74" s="7">
        <v>1.1000000000000001</v>
      </c>
      <c r="O74" s="175" t="str">
        <f>IFERROR(Summary!$AC$7*D74/N74," ")</f>
        <v xml:space="preserve"> </v>
      </c>
      <c r="P74" s="5">
        <v>260</v>
      </c>
      <c r="Q74" s="175" t="str">
        <f>IFERROR(Summary!$AC$7*D74/P74," ")</f>
        <v xml:space="preserve"> </v>
      </c>
      <c r="R74" s="23">
        <v>12000</v>
      </c>
      <c r="S74" s="176" t="str">
        <f>IFERROR(Summary!$AE$7*E74/R74," ")</f>
        <v xml:space="preserve"> </v>
      </c>
    </row>
    <row r="75" spans="1:19" ht="16.95" customHeight="1" x14ac:dyDescent="0.25">
      <c r="A75" s="2" t="s">
        <v>150</v>
      </c>
      <c r="B75" s="2" t="s">
        <v>151</v>
      </c>
      <c r="C75" s="18"/>
      <c r="D75" s="56" t="str">
        <f>IFERROR(VLOOKUP($A75,'Emissions - TEU-2A'!$A$6:$H$58,5,0), " ")</f>
        <v xml:space="preserve"> </v>
      </c>
      <c r="E75" s="56" t="str">
        <f>IFERROR(VLOOKUP($A75,'Emissions - TEU-2A'!$A$6:$H$58,8,0), " ")</f>
        <v xml:space="preserve"> </v>
      </c>
      <c r="F75" s="3">
        <v>2.8999999999999998E-3</v>
      </c>
      <c r="G75" s="175" t="str">
        <f>IFERROR(Summary!$Y$7*D75/F75," ")</f>
        <v xml:space="preserve"> </v>
      </c>
      <c r="H75" s="18"/>
      <c r="I75" s="175" t="str">
        <f>IFERROR(Summary!$Y$7*D75/H75," ")</f>
        <v xml:space="preserve"> </v>
      </c>
      <c r="J75" s="4">
        <v>7.5999999999999998E-2</v>
      </c>
      <c r="K75" s="175" t="str">
        <f>IFERROR(Summary!$AA$7*D75/J75," ")</f>
        <v xml:space="preserve"> </v>
      </c>
      <c r="L75" s="18"/>
      <c r="M75" s="175" t="str">
        <f>IFERROR(Summary!$AA$7*D75/L75," ")</f>
        <v xml:space="preserve"> </v>
      </c>
      <c r="N75" s="4">
        <v>3.5000000000000003E-2</v>
      </c>
      <c r="O75" s="175" t="str">
        <f>IFERROR(Summary!$AC$7*D75/N75," ")</f>
        <v xml:space="preserve"> </v>
      </c>
      <c r="P75" s="18"/>
      <c r="Q75" s="175" t="str">
        <f>IFERROR(Summary!$AC$7*D75/P75," ")</f>
        <v xml:space="preserve"> </v>
      </c>
      <c r="R75" s="22"/>
      <c r="S75" s="176" t="str">
        <f>IFERROR(Summary!$AE$7*E75/R75," ")</f>
        <v xml:space="preserve"> </v>
      </c>
    </row>
    <row r="76" spans="1:19" ht="29.25" customHeight="1" x14ac:dyDescent="0.25">
      <c r="A76" s="2" t="s">
        <v>152</v>
      </c>
      <c r="B76" s="2" t="s">
        <v>153</v>
      </c>
      <c r="C76" s="18"/>
      <c r="D76" s="56" t="str">
        <f>IFERROR(VLOOKUP($A76,'Emissions - TEU-2A'!$A$6:$H$58,5,0), " ")</f>
        <v xml:space="preserve"> </v>
      </c>
      <c r="E76" s="56" t="str">
        <f>IFERROR(VLOOKUP($A76,'Emissions - TEU-2A'!$A$6:$H$58,8,0), " ")</f>
        <v xml:space="preserve"> </v>
      </c>
      <c r="F76" s="9">
        <v>0.63</v>
      </c>
      <c r="G76" s="175" t="str">
        <f>IFERROR(Summary!$Y$7*D76/F76," ")</f>
        <v xml:space="preserve"> </v>
      </c>
      <c r="H76" s="18"/>
      <c r="I76" s="175" t="str">
        <f>IFERROR(Summary!$Y$7*D76/H76," ")</f>
        <v xml:space="preserve"> </v>
      </c>
      <c r="J76" s="5">
        <v>16</v>
      </c>
      <c r="K76" s="175" t="str">
        <f>IFERROR(Summary!$AA$7*D76/J76," ")</f>
        <v xml:space="preserve"> </v>
      </c>
      <c r="L76" s="18"/>
      <c r="M76" s="175" t="str">
        <f>IFERROR(Summary!$AA$7*D76/L76," ")</f>
        <v xml:space="preserve"> </v>
      </c>
      <c r="N76" s="7">
        <v>7.5</v>
      </c>
      <c r="O76" s="175" t="str">
        <f>IFERROR(Summary!$AC$7*D76/N76," ")</f>
        <v xml:space="preserve"> </v>
      </c>
      <c r="P76" s="18"/>
      <c r="Q76" s="175" t="str">
        <f>IFERROR(Summary!$AC$7*D76/P76," ")</f>
        <v xml:space="preserve"> </v>
      </c>
      <c r="R76" s="22"/>
      <c r="S76" s="176" t="str">
        <f>IFERROR(Summary!$AE$7*E76/R76," ")</f>
        <v xml:space="preserve"> </v>
      </c>
    </row>
    <row r="77" spans="1:19" ht="16.95" customHeight="1" x14ac:dyDescent="0.25">
      <c r="A77" s="2" t="s">
        <v>154</v>
      </c>
      <c r="B77" s="1" t="s">
        <v>155</v>
      </c>
      <c r="C77" s="18"/>
      <c r="D77" s="56" t="str">
        <f>IFERROR(VLOOKUP($A77,'Emissions - TEU-2A'!$A$6:$H$58,5,0), " ")</f>
        <v xml:space="preserve"> </v>
      </c>
      <c r="E77" s="56" t="str">
        <f>IFERROR(VLOOKUP($A77,'Emissions - TEU-2A'!$A$6:$H$58,8,0), " ")</f>
        <v xml:space="preserve"> </v>
      </c>
      <c r="F77" s="18"/>
      <c r="G77" s="175" t="str">
        <f>IFERROR(Summary!$Y$7*D77/F77," ")</f>
        <v xml:space="preserve"> </v>
      </c>
      <c r="H77" s="18"/>
      <c r="I77" s="175" t="str">
        <f>IFERROR(Summary!$Y$7*D77/H77," ")</f>
        <v xml:space="preserve"> </v>
      </c>
      <c r="J77" s="18"/>
      <c r="K77" s="175" t="str">
        <f>IFERROR(Summary!$AA$7*D77/J77," ")</f>
        <v xml:space="preserve"> </v>
      </c>
      <c r="L77" s="18"/>
      <c r="M77" s="175" t="str">
        <f>IFERROR(Summary!$AA$7*D77/L77," ")</f>
        <v xml:space="preserve"> </v>
      </c>
      <c r="N77" s="18"/>
      <c r="O77" s="175" t="str">
        <f>IFERROR(Summary!$AC$7*D77/N77," ")</f>
        <v xml:space="preserve"> </v>
      </c>
      <c r="P77" s="18"/>
      <c r="Q77" s="175" t="str">
        <f>IFERROR(Summary!$AC$7*D77/P77," ")</f>
        <v xml:space="preserve"> </v>
      </c>
      <c r="R77" s="21">
        <v>790</v>
      </c>
      <c r="S77" s="176" t="str">
        <f>IFERROR(Summary!$AE$7*E77/R77," ")</f>
        <v xml:space="preserve"> </v>
      </c>
    </row>
    <row r="78" spans="1:19" ht="29.25" customHeight="1" x14ac:dyDescent="0.25">
      <c r="A78" s="12">
        <v>64164</v>
      </c>
      <c r="B78" s="2" t="s">
        <v>156</v>
      </c>
      <c r="C78" s="18"/>
      <c r="D78" s="56" t="str">
        <f>IFERROR(VLOOKUP($A78,'Emissions - TEU-2A'!$A$6:$H$58,5,0), " ")</f>
        <v xml:space="preserve"> </v>
      </c>
      <c r="E78" s="56" t="str">
        <f>IFERROR(VLOOKUP($A78,'Emissions - TEU-2A'!$A$6:$H$58,8,0), " ")</f>
        <v xml:space="preserve"> </v>
      </c>
      <c r="F78" s="5">
        <v>59</v>
      </c>
      <c r="G78" s="175" t="str">
        <f>IFERROR(Summary!$Y$7*D78/F78," ")</f>
        <v xml:space="preserve"> </v>
      </c>
      <c r="H78" s="5">
        <v>600</v>
      </c>
      <c r="I78" s="175" t="str">
        <f>IFERROR(Summary!$Y$7*D78/H78," ")</f>
        <v xml:space="preserve"> </v>
      </c>
      <c r="J78" s="5">
        <v>620</v>
      </c>
      <c r="K78" s="175" t="str">
        <f>IFERROR(Summary!$AA$7*D78/J78," ")</f>
        <v xml:space="preserve"> </v>
      </c>
      <c r="L78" s="8">
        <v>2600</v>
      </c>
      <c r="M78" s="175" t="str">
        <f>IFERROR(Summary!$AA$7*D78/L78," ")</f>
        <v xml:space="preserve"> </v>
      </c>
      <c r="N78" s="8">
        <v>1200</v>
      </c>
      <c r="O78" s="175" t="str">
        <f>IFERROR(Summary!$AC$7*D78/N78," ")</f>
        <v xml:space="preserve"> </v>
      </c>
      <c r="P78" s="8">
        <v>2600</v>
      </c>
      <c r="Q78" s="175" t="str">
        <f>IFERROR(Summary!$AC$7*D78/P78," ")</f>
        <v xml:space="preserve"> </v>
      </c>
      <c r="R78" s="23">
        <v>2100</v>
      </c>
      <c r="S78" s="176" t="str">
        <f>IFERROR(Summary!$AE$7*E78/R78," ")</f>
        <v xml:space="preserve"> </v>
      </c>
    </row>
    <row r="79" spans="1:19" ht="29.25" customHeight="1" x14ac:dyDescent="0.25">
      <c r="A79" s="2" t="s">
        <v>157</v>
      </c>
      <c r="B79" s="2" t="s">
        <v>158</v>
      </c>
      <c r="C79" s="18"/>
      <c r="D79" s="56" t="str">
        <f>IFERROR(VLOOKUP($A79,'Emissions - TEU-2A'!$A$6:$H$58,5,0), " ")</f>
        <v xml:space="preserve"> </v>
      </c>
      <c r="E79" s="56" t="str">
        <f>IFERROR(VLOOKUP($A79,'Emissions - TEU-2A'!$A$6:$H$58,8,0), " ")</f>
        <v xml:space="preserve"> </v>
      </c>
      <c r="F79" s="18"/>
      <c r="G79" s="175" t="str">
        <f>IFERROR(Summary!$Y$7*D79/F79," ")</f>
        <v xml:space="preserve"> </v>
      </c>
      <c r="H79" s="7">
        <v>4</v>
      </c>
      <c r="I79" s="175" t="str">
        <f>IFERROR(Summary!$Y$7*D79/H79," ")</f>
        <v xml:space="preserve"> </v>
      </c>
      <c r="J79" s="18"/>
      <c r="K79" s="175" t="str">
        <f>IFERROR(Summary!$AA$7*D79/J79," ")</f>
        <v xml:space="preserve"> </v>
      </c>
      <c r="L79" s="5">
        <v>18</v>
      </c>
      <c r="M79" s="175" t="str">
        <f>IFERROR(Summary!$AA$7*D79/L79," ")</f>
        <v xml:space="preserve"> </v>
      </c>
      <c r="N79" s="18"/>
      <c r="O79" s="175" t="str">
        <f>IFERROR(Summary!$AC$7*D79/N79," ")</f>
        <v xml:space="preserve"> </v>
      </c>
      <c r="P79" s="5">
        <v>18</v>
      </c>
      <c r="Q79" s="175" t="str">
        <f>IFERROR(Summary!$AC$7*D79/P79," ")</f>
        <v xml:space="preserve"> </v>
      </c>
      <c r="R79" s="21">
        <v>230</v>
      </c>
      <c r="S79" s="176" t="str">
        <f>IFERROR(Summary!$AE$7*E79/R79," ")</f>
        <v xml:space="preserve"> </v>
      </c>
    </row>
    <row r="80" spans="1:19" ht="16.8" customHeight="1" x14ac:dyDescent="0.25">
      <c r="A80" s="2" t="s">
        <v>159</v>
      </c>
      <c r="B80" s="2" t="s">
        <v>160</v>
      </c>
      <c r="C80" s="18"/>
      <c r="D80" s="56" t="str">
        <f>IFERROR(VLOOKUP($A80,'Emissions - TEU-2A'!$A$6:$H$58,5,0), " ")</f>
        <v xml:space="preserve"> </v>
      </c>
      <c r="E80" s="56" t="str">
        <f>IFERROR(VLOOKUP($A80,'Emissions - TEU-2A'!$A$6:$H$58,8,0), " ")</f>
        <v xml:space="preserve"> </v>
      </c>
      <c r="F80" s="9">
        <v>0.25</v>
      </c>
      <c r="G80" s="175" t="str">
        <f>IFERROR(Summary!$Y$7*D80/F80," ")</f>
        <v xml:space="preserve"> </v>
      </c>
      <c r="H80" s="5">
        <v>32</v>
      </c>
      <c r="I80" s="175" t="str">
        <f>IFERROR(Summary!$Y$7*D80/H80," ")</f>
        <v xml:space="preserve"> </v>
      </c>
      <c r="J80" s="7">
        <v>6.5</v>
      </c>
      <c r="K80" s="175" t="str">
        <f>IFERROR(Summary!$AA$7*D80/J80," ")</f>
        <v xml:space="preserve"> </v>
      </c>
      <c r="L80" s="5">
        <v>140</v>
      </c>
      <c r="M80" s="175" t="str">
        <f>IFERROR(Summary!$AA$7*D80/L80," ")</f>
        <v xml:space="preserve"> </v>
      </c>
      <c r="N80" s="7">
        <v>3</v>
      </c>
      <c r="O80" s="175" t="str">
        <f>IFERROR(Summary!$AC$7*D80/N80," ")</f>
        <v xml:space="preserve"> </v>
      </c>
      <c r="P80" s="5">
        <v>140</v>
      </c>
      <c r="Q80" s="175" t="str">
        <f>IFERROR(Summary!$AC$7*D80/P80," ")</f>
        <v xml:space="preserve"> </v>
      </c>
      <c r="R80" s="21">
        <v>36</v>
      </c>
      <c r="S80" s="176" t="str">
        <f>IFERROR(Summary!$AE$7*E80/R80," ")</f>
        <v xml:space="preserve"> </v>
      </c>
    </row>
    <row r="81" spans="1:19" ht="16.95" customHeight="1" x14ac:dyDescent="0.25">
      <c r="A81" s="2" t="s">
        <v>161</v>
      </c>
      <c r="B81" s="2" t="s">
        <v>162</v>
      </c>
      <c r="C81" s="18"/>
      <c r="D81" s="56" t="str">
        <f>IFERROR(VLOOKUP($A81,'Emissions - TEU-2A'!$A$6:$H$58,5,0), " ")</f>
        <v xml:space="preserve"> </v>
      </c>
      <c r="E81" s="56" t="str">
        <f>IFERROR(VLOOKUP($A81,'Emissions - TEU-2A'!$A$6:$H$58,8,0), " ")</f>
        <v xml:space="preserve"> </v>
      </c>
      <c r="F81" s="18"/>
      <c r="G81" s="175" t="str">
        <f>IFERROR(Summary!$Y$7*D81/F81," ")</f>
        <v xml:space="preserve"> </v>
      </c>
      <c r="H81" s="9">
        <v>0.54</v>
      </c>
      <c r="I81" s="175" t="str">
        <f>IFERROR(Summary!$Y$7*D81/H81," ")</f>
        <v xml:space="preserve"> </v>
      </c>
      <c r="J81" s="18"/>
      <c r="K81" s="175" t="str">
        <f>IFERROR(Summary!$AA$7*D81/J81," ")</f>
        <v xml:space="preserve"> </v>
      </c>
      <c r="L81" s="7">
        <v>2.4</v>
      </c>
      <c r="M81" s="175" t="str">
        <f>IFERROR(Summary!$AA$7*D81/L81," ")</f>
        <v xml:space="preserve"> </v>
      </c>
      <c r="N81" s="18"/>
      <c r="O81" s="175" t="str">
        <f>IFERROR(Summary!$AC$7*D81/N81," ")</f>
        <v xml:space="preserve"> </v>
      </c>
      <c r="P81" s="7">
        <v>2.4</v>
      </c>
      <c r="Q81" s="175" t="str">
        <f>IFERROR(Summary!$AC$7*D81/P81," ")</f>
        <v xml:space="preserve"> </v>
      </c>
      <c r="R81" s="21">
        <v>18</v>
      </c>
      <c r="S81" s="176" t="str">
        <f>IFERROR(Summary!$AE$7*E81/R81," ")</f>
        <v xml:space="preserve"> </v>
      </c>
    </row>
    <row r="82" spans="1:19" ht="16.8" customHeight="1" x14ac:dyDescent="0.25">
      <c r="A82" s="2" t="s">
        <v>163</v>
      </c>
      <c r="B82" s="2" t="s">
        <v>164</v>
      </c>
      <c r="C82" s="18"/>
      <c r="D82" s="56" t="str">
        <f>IFERROR(VLOOKUP($A82,'Emissions - TEU-2A'!$A$6:$H$58,5,0), " ")</f>
        <v xml:space="preserve"> </v>
      </c>
      <c r="E82" s="56" t="str">
        <f>IFERROR(VLOOKUP($A82,'Emissions - TEU-2A'!$A$6:$H$58,8,0), " ")</f>
        <v xml:space="preserve"> </v>
      </c>
      <c r="F82" s="11">
        <v>2.2000000000000001E-4</v>
      </c>
      <c r="G82" s="175" t="str">
        <f>IFERROR(Summary!$Y$7*D82/F82," ")</f>
        <v xml:space="preserve"> </v>
      </c>
      <c r="H82" s="18"/>
      <c r="I82" s="175" t="str">
        <f>IFERROR(Summary!$Y$7*D82/H82," ")</f>
        <v xml:space="preserve"> </v>
      </c>
      <c r="J82" s="3">
        <v>5.7000000000000002E-3</v>
      </c>
      <c r="K82" s="175" t="str">
        <f>IFERROR(Summary!$AA$7*D82/J82," ")</f>
        <v xml:space="preserve"> </v>
      </c>
      <c r="L82" s="18"/>
      <c r="M82" s="175" t="str">
        <f>IFERROR(Summary!$AA$7*D82/L82," ")</f>
        <v xml:space="preserve"> </v>
      </c>
      <c r="N82" s="3">
        <v>2.5999999999999999E-3</v>
      </c>
      <c r="O82" s="175" t="str">
        <f>IFERROR(Summary!$AC$7*D82/N82," ")</f>
        <v xml:space="preserve"> </v>
      </c>
      <c r="P82" s="18"/>
      <c r="Q82" s="175" t="str">
        <f>IFERROR(Summary!$AC$7*D82/P82," ")</f>
        <v xml:space="preserve"> </v>
      </c>
      <c r="R82" s="22"/>
      <c r="S82" s="176" t="str">
        <f>IFERROR(Summary!$AE$7*E82/R82," ")</f>
        <v xml:space="preserve"> </v>
      </c>
    </row>
    <row r="83" spans="1:19" ht="16.95" customHeight="1" x14ac:dyDescent="0.25">
      <c r="A83" s="1"/>
      <c r="B83" s="2" t="s">
        <v>165</v>
      </c>
      <c r="C83" s="18"/>
      <c r="D83" s="56" t="str">
        <f>IFERROR(VLOOKUP($A83,'Emissions - TEU-2A'!$A$6:$H$58,5,0), " ")</f>
        <v xml:space="preserve"> </v>
      </c>
      <c r="E83" s="56" t="str">
        <f>IFERROR(VLOOKUP($A83,'Emissions - TEU-2A'!$A$6:$H$58,8,0), " ")</f>
        <v xml:space="preserve"> </v>
      </c>
      <c r="F83" s="9">
        <v>0.1</v>
      </c>
      <c r="G83" s="175" t="str">
        <f>IFERROR(Summary!$Y$7*D83/F83," ")</f>
        <v xml:space="preserve"> </v>
      </c>
      <c r="H83" s="7">
        <v>5</v>
      </c>
      <c r="I83" s="175" t="str">
        <f>IFERROR(Summary!$Y$7*D83/H83," ")</f>
        <v xml:space="preserve"> </v>
      </c>
      <c r="J83" s="7">
        <v>2.6</v>
      </c>
      <c r="K83" s="175" t="str">
        <f>IFERROR(Summary!$AA$7*D83/J83," ")</f>
        <v xml:space="preserve"> </v>
      </c>
      <c r="L83" s="5">
        <v>22</v>
      </c>
      <c r="M83" s="175" t="str">
        <f>IFERROR(Summary!$AA$7*D83/L83," ")</f>
        <v xml:space="preserve"> </v>
      </c>
      <c r="N83" s="7">
        <v>1.2</v>
      </c>
      <c r="O83" s="175" t="str">
        <f>IFERROR(Summary!$AC$7*D83/N83," ")</f>
        <v xml:space="preserve"> </v>
      </c>
      <c r="P83" s="5">
        <v>22</v>
      </c>
      <c r="Q83" s="175" t="str">
        <f>IFERROR(Summary!$AC$7*D83/P83," ")</f>
        <v xml:space="preserve"> </v>
      </c>
      <c r="R83" s="22"/>
      <c r="S83" s="176" t="str">
        <f>IFERROR(Summary!$AE$7*E83/R83," ")</f>
        <v xml:space="preserve"> </v>
      </c>
    </row>
    <row r="84" spans="1:19" ht="16.8" customHeight="1" x14ac:dyDescent="0.25">
      <c r="A84" s="2" t="s">
        <v>166</v>
      </c>
      <c r="B84" s="2" t="s">
        <v>167</v>
      </c>
      <c r="C84" s="18"/>
      <c r="D84" s="56" t="str">
        <f>IFERROR(VLOOKUP($A84,'Emissions - TEU-2A'!$A$6:$H$58,5,0), " ")</f>
        <v xml:space="preserve"> </v>
      </c>
      <c r="E84" s="56" t="str">
        <f>IFERROR(VLOOKUP($A84,'Emissions - TEU-2A'!$A$6:$H$58,8,0), " ")</f>
        <v xml:space="preserve"> </v>
      </c>
      <c r="F84" s="18"/>
      <c r="G84" s="175" t="str">
        <f>IFERROR(Summary!$Y$7*D84/F84," ")</f>
        <v xml:space="preserve"> </v>
      </c>
      <c r="H84" s="9">
        <v>0.2</v>
      </c>
      <c r="I84" s="175" t="str">
        <f>IFERROR(Summary!$Y$7*D84/H84," ")</f>
        <v xml:space="preserve"> </v>
      </c>
      <c r="J84" s="18"/>
      <c r="K84" s="175" t="str">
        <f>IFERROR(Summary!$AA$7*D84/J84," ")</f>
        <v xml:space="preserve"> </v>
      </c>
      <c r="L84" s="9">
        <v>0.88</v>
      </c>
      <c r="M84" s="175" t="str">
        <f>IFERROR(Summary!$AA$7*D84/L84," ")</f>
        <v xml:space="preserve"> </v>
      </c>
      <c r="N84" s="18"/>
      <c r="O84" s="175" t="str">
        <f>IFERROR(Summary!$AC$7*D84/N84," ")</f>
        <v xml:space="preserve"> </v>
      </c>
      <c r="P84" s="9">
        <v>0.88</v>
      </c>
      <c r="Q84" s="175" t="str">
        <f>IFERROR(Summary!$AC$7*D84/P84," ")</f>
        <v xml:space="preserve"> </v>
      </c>
      <c r="R84" s="22"/>
      <c r="S84" s="176" t="str">
        <f>IFERROR(Summary!$AE$7*E84/R84," ")</f>
        <v xml:space="preserve"> </v>
      </c>
    </row>
    <row r="85" spans="1:19" ht="29.25" customHeight="1" x14ac:dyDescent="0.25">
      <c r="A85" s="2" t="s">
        <v>168</v>
      </c>
      <c r="B85" s="2" t="s">
        <v>169</v>
      </c>
      <c r="C85" s="18"/>
      <c r="D85" s="56" t="str">
        <f>IFERROR(VLOOKUP($A85,'Emissions - TEU-2A'!$A$6:$H$58,5,0), " ")</f>
        <v xml:space="preserve"> </v>
      </c>
      <c r="E85" s="56" t="str">
        <f>IFERROR(VLOOKUP($A85,'Emissions - TEU-2A'!$A$6:$H$58,8,0), " ")</f>
        <v xml:space="preserve"> </v>
      </c>
      <c r="F85" s="18"/>
      <c r="G85" s="175" t="str">
        <f>IFERROR(Summary!$Y$7*D85/F85," ")</f>
        <v xml:space="preserve"> </v>
      </c>
      <c r="H85" s="9">
        <v>0.1</v>
      </c>
      <c r="I85" s="175" t="str">
        <f>IFERROR(Summary!$Y$7*D85/H85," ")</f>
        <v xml:space="preserve"> </v>
      </c>
      <c r="J85" s="18"/>
      <c r="K85" s="175" t="str">
        <f>IFERROR(Summary!$AA$7*D85/J85," ")</f>
        <v xml:space="preserve"> </v>
      </c>
      <c r="L85" s="9">
        <v>0.44</v>
      </c>
      <c r="M85" s="175" t="str">
        <f>IFERROR(Summary!$AA$7*D85/L85," ")</f>
        <v xml:space="preserve"> </v>
      </c>
      <c r="N85" s="18"/>
      <c r="O85" s="175" t="str">
        <f>IFERROR(Summary!$AC$7*D85/N85," ")</f>
        <v xml:space="preserve"> </v>
      </c>
      <c r="P85" s="9">
        <v>0.44</v>
      </c>
      <c r="Q85" s="175" t="str">
        <f>IFERROR(Summary!$AC$7*D85/P85," ")</f>
        <v xml:space="preserve"> </v>
      </c>
      <c r="R85" s="22"/>
      <c r="S85" s="176" t="str">
        <f>IFERROR(Summary!$AE$7*E85/R85," ")</f>
        <v xml:space="preserve"> </v>
      </c>
    </row>
    <row r="86" spans="1:19" ht="29.25" customHeight="1" x14ac:dyDescent="0.25">
      <c r="A86" s="2" t="s">
        <v>170</v>
      </c>
      <c r="B86" s="2" t="s">
        <v>171</v>
      </c>
      <c r="C86" s="18"/>
      <c r="D86" s="56" t="str">
        <f>IFERROR(VLOOKUP($A86,'Emissions - TEU-2A'!$A$6:$H$58,5,0), " ")</f>
        <v xml:space="preserve"> </v>
      </c>
      <c r="E86" s="56" t="str">
        <f>IFERROR(VLOOKUP($A86,'Emissions - TEU-2A'!$A$6:$H$58,8,0), " ")</f>
        <v xml:space="preserve"> </v>
      </c>
      <c r="F86" s="18"/>
      <c r="G86" s="175" t="str">
        <f>IFERROR(Summary!$Y$7*D86/F86," ")</f>
        <v xml:space="preserve"> </v>
      </c>
      <c r="H86" s="9">
        <v>0.3</v>
      </c>
      <c r="I86" s="175" t="str">
        <f>IFERROR(Summary!$Y$7*D86/H86," ")</f>
        <v xml:space="preserve"> </v>
      </c>
      <c r="J86" s="18"/>
      <c r="K86" s="175" t="str">
        <f>IFERROR(Summary!$AA$7*D86/J86," ")</f>
        <v xml:space="preserve"> </v>
      </c>
      <c r="L86" s="7">
        <v>1.3</v>
      </c>
      <c r="M86" s="175" t="str">
        <f>IFERROR(Summary!$AA$7*D86/L86," ")</f>
        <v xml:space="preserve"> </v>
      </c>
      <c r="N86" s="18"/>
      <c r="O86" s="175" t="str">
        <f>IFERROR(Summary!$AC$7*D86/N86," ")</f>
        <v xml:space="preserve"> </v>
      </c>
      <c r="P86" s="7">
        <v>1.3</v>
      </c>
      <c r="Q86" s="175" t="str">
        <f>IFERROR(Summary!$AC$7*D86/P86," ")</f>
        <v xml:space="preserve"> </v>
      </c>
      <c r="R86" s="22"/>
      <c r="S86" s="176" t="str">
        <f>IFERROR(Summary!$AE$7*E86/R86," ")</f>
        <v xml:space="preserve"> </v>
      </c>
    </row>
    <row r="87" spans="1:19" ht="16.95" customHeight="1" x14ac:dyDescent="0.25">
      <c r="A87" s="2" t="s">
        <v>172</v>
      </c>
      <c r="B87" s="2" t="s">
        <v>173</v>
      </c>
      <c r="C87" s="18"/>
      <c r="D87" s="56" t="str">
        <f>IFERROR(VLOOKUP($A87,'Emissions - TEU-2A'!$A$6:$H$58,5,0), " ")</f>
        <v xml:space="preserve"> </v>
      </c>
      <c r="E87" s="56" t="str">
        <f>IFERROR(VLOOKUP($A87,'Emissions - TEU-2A'!$A$6:$H$58,8,0), " ")</f>
        <v xml:space="preserve"> </v>
      </c>
      <c r="F87" s="18"/>
      <c r="G87" s="175" t="str">
        <f>IFERROR(Summary!$Y$7*D87/F87," ")</f>
        <v xml:space="preserve"> </v>
      </c>
      <c r="H87" s="8">
        <v>40000</v>
      </c>
      <c r="I87" s="175" t="str">
        <f>IFERROR(Summary!$Y$7*D87/H87," ")</f>
        <v xml:space="preserve"> </v>
      </c>
      <c r="J87" s="18"/>
      <c r="K87" s="175" t="str">
        <f>IFERROR(Summary!$AA$7*D87/J87," ")</f>
        <v xml:space="preserve"> </v>
      </c>
      <c r="L87" s="8">
        <v>180000</v>
      </c>
      <c r="M87" s="175" t="str">
        <f>IFERROR(Summary!$AA$7*D87/L87," ")</f>
        <v xml:space="preserve"> </v>
      </c>
      <c r="N87" s="18"/>
      <c r="O87" s="175" t="str">
        <f>IFERROR(Summary!$AC$7*D87/N87," ")</f>
        <v xml:space="preserve"> </v>
      </c>
      <c r="P87" s="8">
        <v>180000</v>
      </c>
      <c r="Q87" s="175" t="str">
        <f>IFERROR(Summary!$AC$7*D87/P87," ")</f>
        <v xml:space="preserve"> </v>
      </c>
      <c r="R87" s="22"/>
      <c r="S87" s="176" t="str">
        <f>IFERROR(Summary!$AE$7*E87/R87," ")</f>
        <v xml:space="preserve"> </v>
      </c>
    </row>
    <row r="88" spans="1:19" ht="42" customHeight="1" x14ac:dyDescent="0.25">
      <c r="A88" s="12">
        <v>58752</v>
      </c>
      <c r="B88" s="1" t="s">
        <v>174</v>
      </c>
      <c r="C88" s="18"/>
      <c r="D88" s="56" t="str">
        <f>IFERROR(VLOOKUP($A88,'Emissions - TEU-2A'!$A$6:$H$58,5,0), " ")</f>
        <v xml:space="preserve"> </v>
      </c>
      <c r="E88" s="56" t="str">
        <f>IFERROR(VLOOKUP($A88,'Emissions - TEU-2A'!$A$6:$H$58,8,0), " ")</f>
        <v xml:space="preserve"> </v>
      </c>
      <c r="F88" s="11">
        <v>7.6999999999999996E-4</v>
      </c>
      <c r="G88" s="175" t="str">
        <f>IFERROR(Summary!$Y$7*D88/F88," ")</f>
        <v xml:space="preserve"> </v>
      </c>
      <c r="H88" s="18"/>
      <c r="I88" s="175" t="str">
        <f>IFERROR(Summary!$Y$7*D88/H88," ")</f>
        <v xml:space="preserve"> </v>
      </c>
      <c r="J88" s="4">
        <v>0.02</v>
      </c>
      <c r="K88" s="175" t="str">
        <f>IFERROR(Summary!$AA$7*D88/J88," ")</f>
        <v xml:space="preserve"> </v>
      </c>
      <c r="L88" s="18"/>
      <c r="M88" s="175" t="str">
        <f>IFERROR(Summary!$AA$7*D88/L88," ")</f>
        <v xml:space="preserve"> </v>
      </c>
      <c r="N88" s="3">
        <v>9.1999999999999998E-3</v>
      </c>
      <c r="O88" s="175" t="str">
        <f>IFERROR(Summary!$AC$7*D88/N88," ")</f>
        <v xml:space="preserve"> </v>
      </c>
      <c r="P88" s="18"/>
      <c r="Q88" s="175" t="str">
        <f>IFERROR(Summary!$AC$7*D88/P88," ")</f>
        <v xml:space="preserve"> </v>
      </c>
      <c r="R88" s="22"/>
      <c r="S88" s="176" t="str">
        <f>IFERROR(Summary!$AE$7*E88/R88," ")</f>
        <v xml:space="preserve"> </v>
      </c>
    </row>
    <row r="89" spans="1:19" ht="16.8" customHeight="1" x14ac:dyDescent="0.25">
      <c r="A89" s="12">
        <v>61699</v>
      </c>
      <c r="B89" s="2" t="s">
        <v>175</v>
      </c>
      <c r="C89" s="18"/>
      <c r="D89" s="56" t="str">
        <f>IFERROR(VLOOKUP($A89,'Emissions - TEU-2A'!$A$6:$H$58,5,0), " ")</f>
        <v xml:space="preserve"> </v>
      </c>
      <c r="E89" s="56" t="str">
        <f>IFERROR(VLOOKUP($A89,'Emissions - TEU-2A'!$A$6:$H$58,8,0), " ")</f>
        <v xml:space="preserve"> </v>
      </c>
      <c r="F89" s="18"/>
      <c r="G89" s="175" t="str">
        <f>IFERROR(Summary!$Y$7*D89/F89," ")</f>
        <v xml:space="preserve"> </v>
      </c>
      <c r="H89" s="5">
        <v>80</v>
      </c>
      <c r="I89" s="175" t="str">
        <f>IFERROR(Summary!$Y$7*D89/H89," ")</f>
        <v xml:space="preserve"> </v>
      </c>
      <c r="J89" s="18"/>
      <c r="K89" s="175" t="str">
        <f>IFERROR(Summary!$AA$7*D89/J89," ")</f>
        <v xml:space="preserve"> </v>
      </c>
      <c r="L89" s="5">
        <v>350</v>
      </c>
      <c r="M89" s="175" t="str">
        <f>IFERROR(Summary!$AA$7*D89/L89," ")</f>
        <v xml:space="preserve"> </v>
      </c>
      <c r="N89" s="18"/>
      <c r="O89" s="175" t="str">
        <f>IFERROR(Summary!$AC$7*D89/N89," ")</f>
        <v xml:space="preserve"> </v>
      </c>
      <c r="P89" s="5">
        <v>350</v>
      </c>
      <c r="Q89" s="175" t="str">
        <f>IFERROR(Summary!$AC$7*D89/P89," ")</f>
        <v xml:space="preserve"> </v>
      </c>
      <c r="R89" s="22"/>
      <c r="S89" s="176" t="str">
        <f>IFERROR(Summary!$AE$7*E89/R89," ")</f>
        <v xml:space="preserve"> </v>
      </c>
    </row>
    <row r="90" spans="1:19" ht="16.8" customHeight="1" x14ac:dyDescent="0.25">
      <c r="A90" s="2" t="s">
        <v>176</v>
      </c>
      <c r="B90" s="2" t="s">
        <v>177</v>
      </c>
      <c r="C90" s="18"/>
      <c r="D90" s="56" t="str">
        <f>IFERROR(VLOOKUP($A90,'Emissions - TEU-2A'!$A$6:$H$58,5,0), " ")</f>
        <v xml:space="preserve"> </v>
      </c>
      <c r="E90" s="56" t="str">
        <f>IFERROR(VLOOKUP($A90,'Emissions - TEU-2A'!$A$6:$H$58,8,0), " ")</f>
        <v xml:space="preserve"> </v>
      </c>
      <c r="F90" s="18"/>
      <c r="G90" s="175" t="str">
        <f>IFERROR(Summary!$Y$7*D90/F90," ")</f>
        <v xml:space="preserve"> </v>
      </c>
      <c r="H90" s="18"/>
      <c r="I90" s="175" t="str">
        <f>IFERROR(Summary!$Y$7*D90/H90," ")</f>
        <v xml:space="preserve"> </v>
      </c>
      <c r="J90" s="18"/>
      <c r="K90" s="175" t="str">
        <f>IFERROR(Summary!$AA$7*D90/J90," ")</f>
        <v xml:space="preserve"> </v>
      </c>
      <c r="L90" s="18"/>
      <c r="M90" s="175" t="str">
        <f>IFERROR(Summary!$AA$7*D90/L90," ")</f>
        <v xml:space="preserve"> </v>
      </c>
      <c r="N90" s="18"/>
      <c r="O90" s="175" t="str">
        <f>IFERROR(Summary!$AC$7*D90/N90," ")</f>
        <v xml:space="preserve"> </v>
      </c>
      <c r="P90" s="18"/>
      <c r="Q90" s="175" t="str">
        <f>IFERROR(Summary!$AC$7*D90/P90," ")</f>
        <v xml:space="preserve"> </v>
      </c>
      <c r="R90" s="25">
        <v>0.49</v>
      </c>
      <c r="S90" s="176" t="str">
        <f>IFERROR(Summary!$AE$7*E90/R90," ")</f>
        <v xml:space="preserve"> </v>
      </c>
    </row>
    <row r="91" spans="1:19" ht="16.95" customHeight="1" x14ac:dyDescent="0.25">
      <c r="A91" s="2" t="s">
        <v>178</v>
      </c>
      <c r="B91" s="2" t="s">
        <v>179</v>
      </c>
      <c r="C91" s="18"/>
      <c r="D91" s="56" t="str">
        <f>IFERROR(VLOOKUP($A91,'Emissions - TEU-2A'!$A$6:$H$58,5,0), " ")</f>
        <v xml:space="preserve"> </v>
      </c>
      <c r="E91" s="56" t="str">
        <f>IFERROR(VLOOKUP($A91,'Emissions - TEU-2A'!$A$6:$H$58,8,0), " ")</f>
        <v xml:space="preserve"> </v>
      </c>
      <c r="F91" s="4">
        <v>1.0999999999999999E-2</v>
      </c>
      <c r="G91" s="175" t="str">
        <f>IFERROR(Summary!$Y$7*D91/F91," ")</f>
        <v xml:space="preserve"> </v>
      </c>
      <c r="H91" s="18"/>
      <c r="I91" s="175" t="str">
        <f>IFERROR(Summary!$Y$7*D91/H91," ")</f>
        <v xml:space="preserve"> </v>
      </c>
      <c r="J91" s="9">
        <v>0.28999999999999998</v>
      </c>
      <c r="K91" s="175" t="str">
        <f>IFERROR(Summary!$AA$7*D91/J91," ")</f>
        <v xml:space="preserve"> </v>
      </c>
      <c r="L91" s="18"/>
      <c r="M91" s="175" t="str">
        <f>IFERROR(Summary!$AA$7*D91/L91," ")</f>
        <v xml:space="preserve"> </v>
      </c>
      <c r="N91" s="9">
        <v>0.13</v>
      </c>
      <c r="O91" s="175" t="str">
        <f>IFERROR(Summary!$AC$7*D91/N91," ")</f>
        <v xml:space="preserve"> </v>
      </c>
      <c r="P91" s="18"/>
      <c r="Q91" s="175" t="str">
        <f>IFERROR(Summary!$AC$7*D91/P91," ")</f>
        <v xml:space="preserve"> </v>
      </c>
      <c r="R91" s="22"/>
      <c r="S91" s="176" t="str">
        <f>IFERROR(Summary!$AE$7*E91/R91," ")</f>
        <v xml:space="preserve"> </v>
      </c>
    </row>
    <row r="92" spans="1:19" ht="16.8" customHeight="1" x14ac:dyDescent="0.25">
      <c r="A92" s="2" t="s">
        <v>180</v>
      </c>
      <c r="B92" s="2" t="s">
        <v>181</v>
      </c>
      <c r="C92" s="18"/>
      <c r="D92" s="56" t="str">
        <f>IFERROR(VLOOKUP($A92,'Emissions - TEU-2A'!$A$6:$H$58,5,0), " ")</f>
        <v xml:space="preserve"> </v>
      </c>
      <c r="E92" s="56" t="str">
        <f>IFERROR(VLOOKUP($A92,'Emissions - TEU-2A'!$A$6:$H$58,8,0), " ")</f>
        <v xml:space="preserve"> </v>
      </c>
      <c r="F92" s="9">
        <v>0.2</v>
      </c>
      <c r="G92" s="175" t="str">
        <f>IFERROR(Summary!$Y$7*D92/F92," ")</f>
        <v xml:space="preserve"> </v>
      </c>
      <c r="H92" s="5">
        <v>30</v>
      </c>
      <c r="I92" s="175" t="str">
        <f>IFERROR(Summary!$Y$7*D92/H92," ")</f>
        <v xml:space="preserve"> </v>
      </c>
      <c r="J92" s="7">
        <v>5.2</v>
      </c>
      <c r="K92" s="175" t="str">
        <f>IFERROR(Summary!$AA$7*D92/J92," ")</f>
        <v xml:space="preserve"> </v>
      </c>
      <c r="L92" s="5">
        <v>130</v>
      </c>
      <c r="M92" s="175" t="str">
        <f>IFERROR(Summary!$AA$7*D92/L92," ")</f>
        <v xml:space="preserve"> </v>
      </c>
      <c r="N92" s="7">
        <v>2.4</v>
      </c>
      <c r="O92" s="175" t="str">
        <f>IFERROR(Summary!$AC$7*D92/N92," ")</f>
        <v xml:space="preserve"> </v>
      </c>
      <c r="P92" s="5">
        <v>130</v>
      </c>
      <c r="Q92" s="175" t="str">
        <f>IFERROR(Summary!$AC$7*D92/P92," ")</f>
        <v xml:space="preserve"> </v>
      </c>
      <c r="R92" s="23">
        <v>7200</v>
      </c>
      <c r="S92" s="176" t="str">
        <f>IFERROR(Summary!$AE$7*E92/R92," ")</f>
        <v xml:space="preserve"> </v>
      </c>
    </row>
    <row r="93" spans="1:19" ht="29.25" customHeight="1" x14ac:dyDescent="0.25">
      <c r="A93" s="2" t="s">
        <v>182</v>
      </c>
      <c r="B93" s="2" t="s">
        <v>183</v>
      </c>
      <c r="C93" s="18"/>
      <c r="D93" s="56" t="str">
        <f>IFERROR(VLOOKUP($A93,'Emissions - TEU-2A'!$A$6:$H$58,5,0), " ")</f>
        <v xml:space="preserve"> </v>
      </c>
      <c r="E93" s="56" t="str">
        <f>IFERROR(VLOOKUP($A93,'Emissions - TEU-2A'!$A$6:$H$58,8,0), " ")</f>
        <v xml:space="preserve"> </v>
      </c>
      <c r="F93" s="3">
        <v>4.4999999999999997E-3</v>
      </c>
      <c r="G93" s="175" t="str">
        <f>IFERROR(Summary!$Y$7*D93/F93," ")</f>
        <v xml:space="preserve"> </v>
      </c>
      <c r="H93" s="18"/>
      <c r="I93" s="175" t="str">
        <f>IFERROR(Summary!$Y$7*D93/H93," ")</f>
        <v xml:space="preserve"> </v>
      </c>
      <c r="J93" s="9">
        <v>0.12</v>
      </c>
      <c r="K93" s="175" t="str">
        <f>IFERROR(Summary!$AA$7*D93/J93," ")</f>
        <v xml:space="preserve"> </v>
      </c>
      <c r="L93" s="18"/>
      <c r="M93" s="175" t="str">
        <f>IFERROR(Summary!$AA$7*D93/L93," ")</f>
        <v xml:space="preserve"> </v>
      </c>
      <c r="N93" s="4">
        <v>5.5E-2</v>
      </c>
      <c r="O93" s="175" t="str">
        <f>IFERROR(Summary!$AC$7*D93/N93," ")</f>
        <v xml:space="preserve"> </v>
      </c>
      <c r="P93" s="18"/>
      <c r="Q93" s="175" t="str">
        <f>IFERROR(Summary!$AC$7*D93/P93," ")</f>
        <v xml:space="preserve"> </v>
      </c>
      <c r="R93" s="22"/>
      <c r="S93" s="176" t="str">
        <f>IFERROR(Summary!$AE$7*E93/R93," ")</f>
        <v xml:space="preserve"> </v>
      </c>
    </row>
    <row r="94" spans="1:19" ht="16.8" customHeight="1" x14ac:dyDescent="0.25">
      <c r="A94" s="2" t="s">
        <v>184</v>
      </c>
      <c r="B94" s="2" t="s">
        <v>185</v>
      </c>
      <c r="C94" s="18"/>
      <c r="D94" s="56" t="str">
        <f>IFERROR(VLOOKUP($A94,'Emissions - TEU-2A'!$A$6:$H$58,5,0), " ")</f>
        <v xml:space="preserve"> </v>
      </c>
      <c r="E94" s="56" t="str">
        <f>IFERROR(VLOOKUP($A94,'Emissions - TEU-2A'!$A$6:$H$58,8,0), " ")</f>
        <v xml:space="preserve"> </v>
      </c>
      <c r="F94" s="10">
        <v>7.0999999999999998E-6</v>
      </c>
      <c r="G94" s="175" t="str">
        <f>IFERROR(Summary!$Y$7*D94/F94," ")</f>
        <v xml:space="preserve"> </v>
      </c>
      <c r="H94" s="18"/>
      <c r="I94" s="175" t="str">
        <f>IFERROR(Summary!$Y$7*D94/H94," ")</f>
        <v xml:space="preserve"> </v>
      </c>
      <c r="J94" s="11">
        <v>1.9000000000000001E-4</v>
      </c>
      <c r="K94" s="175" t="str">
        <f>IFERROR(Summary!$AA$7*D94/J94," ")</f>
        <v xml:space="preserve"> </v>
      </c>
      <c r="L94" s="18"/>
      <c r="M94" s="175" t="str">
        <f>IFERROR(Summary!$AA$7*D94/L94," ")</f>
        <v xml:space="preserve"> </v>
      </c>
      <c r="N94" s="10">
        <v>8.6000000000000003E-5</v>
      </c>
      <c r="O94" s="175" t="str">
        <f>IFERROR(Summary!$AC$7*D94/N94," ")</f>
        <v xml:space="preserve"> </v>
      </c>
      <c r="P94" s="18"/>
      <c r="Q94" s="175" t="str">
        <f>IFERROR(Summary!$AC$7*D94/P94," ")</f>
        <v xml:space="preserve"> </v>
      </c>
      <c r="R94" s="22"/>
      <c r="S94" s="176" t="str">
        <f>IFERROR(Summary!$AE$7*E94/R94," ")</f>
        <v xml:space="preserve"> </v>
      </c>
    </row>
    <row r="95" spans="1:19" ht="16.95" customHeight="1" x14ac:dyDescent="0.25">
      <c r="A95" s="2" t="s">
        <v>186</v>
      </c>
      <c r="B95" s="2" t="s">
        <v>187</v>
      </c>
      <c r="C95" s="18"/>
      <c r="D95" s="56" t="str">
        <f>IFERROR(VLOOKUP($A95,'Emissions - TEU-2A'!$A$6:$H$58,5,0), " ")</f>
        <v xml:space="preserve"> </v>
      </c>
      <c r="E95" s="56" t="str">
        <f>IFERROR(VLOOKUP($A95,'Emissions - TEU-2A'!$A$6:$H$58,8,0), " ")</f>
        <v xml:space="preserve"> </v>
      </c>
      <c r="F95" s="10">
        <v>7.0999999999999998E-6</v>
      </c>
      <c r="G95" s="175" t="str">
        <f>IFERROR(Summary!$Y$7*D95/F95," ")</f>
        <v xml:space="preserve"> </v>
      </c>
      <c r="H95" s="18"/>
      <c r="I95" s="175" t="str">
        <f>IFERROR(Summary!$Y$7*D95/H95," ")</f>
        <v xml:space="preserve"> </v>
      </c>
      <c r="J95" s="11">
        <v>1.9000000000000001E-4</v>
      </c>
      <c r="K95" s="175" t="str">
        <f>IFERROR(Summary!$AA$7*D95/J95," ")</f>
        <v xml:space="preserve"> </v>
      </c>
      <c r="L95" s="18"/>
      <c r="M95" s="175" t="str">
        <f>IFERROR(Summary!$AA$7*D95/L95," ")</f>
        <v xml:space="preserve"> </v>
      </c>
      <c r="N95" s="10">
        <v>8.6000000000000003E-5</v>
      </c>
      <c r="O95" s="175" t="str">
        <f>IFERROR(Summary!$AC$7*D95/N95," ")</f>
        <v xml:space="preserve"> </v>
      </c>
      <c r="P95" s="18"/>
      <c r="Q95" s="175" t="str">
        <f>IFERROR(Summary!$AC$7*D95/P95," ")</f>
        <v xml:space="preserve"> </v>
      </c>
      <c r="R95" s="22"/>
      <c r="S95" s="176" t="str">
        <f>IFERROR(Summary!$AE$7*E95/R95," ")</f>
        <v xml:space="preserve"> </v>
      </c>
    </row>
    <row r="96" spans="1:19" ht="29.25" customHeight="1" x14ac:dyDescent="0.25">
      <c r="A96" s="2" t="s">
        <v>188</v>
      </c>
      <c r="B96" s="2" t="s">
        <v>189</v>
      </c>
      <c r="C96" s="18"/>
      <c r="D96" s="56" t="str">
        <f>IFERROR(VLOOKUP($A96,'Emissions - TEU-2A'!$A$6:$H$58,5,0), " ")</f>
        <v xml:space="preserve"> </v>
      </c>
      <c r="E96" s="56" t="str">
        <f>IFERROR(VLOOKUP($A96,'Emissions - TEU-2A'!$A$6:$H$58,8,0), " ")</f>
        <v xml:space="preserve"> </v>
      </c>
      <c r="F96" s="10">
        <v>7.0999999999999998E-6</v>
      </c>
      <c r="G96" s="175" t="str">
        <f>IFERROR(Summary!$Y$7*D96/F96," ")</f>
        <v xml:space="preserve"> </v>
      </c>
      <c r="H96" s="18"/>
      <c r="I96" s="175" t="str">
        <f>IFERROR(Summary!$Y$7*D96/H96," ")</f>
        <v xml:space="preserve"> </v>
      </c>
      <c r="J96" s="11">
        <v>1.9000000000000001E-4</v>
      </c>
      <c r="K96" s="175" t="str">
        <f>IFERROR(Summary!$AA$7*D96/J96," ")</f>
        <v xml:space="preserve"> </v>
      </c>
      <c r="L96" s="18"/>
      <c r="M96" s="175" t="str">
        <f>IFERROR(Summary!$AA$7*D96/L96," ")</f>
        <v xml:space="preserve"> </v>
      </c>
      <c r="N96" s="10">
        <v>8.6000000000000003E-5</v>
      </c>
      <c r="O96" s="175" t="str">
        <f>IFERROR(Summary!$AC$7*D96/N96," ")</f>
        <v xml:space="preserve"> </v>
      </c>
      <c r="P96" s="18"/>
      <c r="Q96" s="175" t="str">
        <f>IFERROR(Summary!$AC$7*D96/P96," ")</f>
        <v xml:space="preserve"> </v>
      </c>
      <c r="R96" s="22"/>
      <c r="S96" s="176" t="str">
        <f>IFERROR(Summary!$AE$7*E96/R96," ")</f>
        <v xml:space="preserve"> </v>
      </c>
    </row>
    <row r="97" spans="1:19" ht="16.95" customHeight="1" x14ac:dyDescent="0.25">
      <c r="A97" s="2" t="s">
        <v>190</v>
      </c>
      <c r="B97" s="2" t="s">
        <v>191</v>
      </c>
      <c r="C97" s="18"/>
      <c r="D97" s="56" t="str">
        <f>IFERROR(VLOOKUP($A97,'Emissions - TEU-2A'!$A$6:$H$58,5,0), " ")</f>
        <v xml:space="preserve"> </v>
      </c>
      <c r="E97" s="56" t="str">
        <f>IFERROR(VLOOKUP($A97,'Emissions - TEU-2A'!$A$6:$H$58,8,0), " ")</f>
        <v xml:space="preserve"> </v>
      </c>
      <c r="F97" s="18"/>
      <c r="G97" s="175" t="str">
        <f>IFERROR(Summary!$Y$7*D97/F97," ")</f>
        <v xml:space="preserve"> </v>
      </c>
      <c r="H97" s="18"/>
      <c r="I97" s="175" t="str">
        <f>IFERROR(Summary!$Y$7*D97/H97," ")</f>
        <v xml:space="preserve"> </v>
      </c>
      <c r="J97" s="18"/>
      <c r="K97" s="175" t="str">
        <f>IFERROR(Summary!$AA$7*D97/J97," ")</f>
        <v xml:space="preserve"> </v>
      </c>
      <c r="L97" s="18"/>
      <c r="M97" s="175" t="str">
        <f>IFERROR(Summary!$AA$7*D97/L97," ")</f>
        <v xml:space="preserve"> </v>
      </c>
      <c r="N97" s="18"/>
      <c r="O97" s="175" t="str">
        <f>IFERROR(Summary!$AC$7*D97/N97," ")</f>
        <v xml:space="preserve"> </v>
      </c>
      <c r="P97" s="18"/>
      <c r="Q97" s="175" t="str">
        <f>IFERROR(Summary!$AC$7*D97/P97," ")</f>
        <v xml:space="preserve"> </v>
      </c>
      <c r="R97" s="24">
        <v>6</v>
      </c>
      <c r="S97" s="176" t="str">
        <f>IFERROR(Summary!$AE$7*E97/R97," ")</f>
        <v xml:space="preserve"> </v>
      </c>
    </row>
    <row r="98" spans="1:19" ht="16.8" customHeight="1" x14ac:dyDescent="0.25">
      <c r="A98" s="2" t="s">
        <v>192</v>
      </c>
      <c r="B98" s="2" t="s">
        <v>193</v>
      </c>
      <c r="C98" s="18"/>
      <c r="D98" s="56" t="str">
        <f>IFERROR(VLOOKUP($A98,'Emissions - TEU-2A'!$A$6:$H$58,5,0), " ")</f>
        <v xml:space="preserve"> </v>
      </c>
      <c r="E98" s="56" t="str">
        <f>IFERROR(VLOOKUP($A98,'Emissions - TEU-2A'!$A$6:$H$58,8,0), " ")</f>
        <v xml:space="preserve"> </v>
      </c>
      <c r="F98" s="4">
        <v>4.2999999999999997E-2</v>
      </c>
      <c r="G98" s="175" t="str">
        <f>IFERROR(Summary!$Y$7*D98/F98," ")</f>
        <v xml:space="preserve"> </v>
      </c>
      <c r="H98" s="7">
        <v>3</v>
      </c>
      <c r="I98" s="175" t="str">
        <f>IFERROR(Summary!$Y$7*D98/H98," ")</f>
        <v xml:space="preserve"> </v>
      </c>
      <c r="J98" s="7">
        <v>1.1000000000000001</v>
      </c>
      <c r="K98" s="175" t="str">
        <f>IFERROR(Summary!$AA$7*D98/J98," ")</f>
        <v xml:space="preserve"> </v>
      </c>
      <c r="L98" s="5">
        <v>13</v>
      </c>
      <c r="M98" s="175" t="str">
        <f>IFERROR(Summary!$AA$7*D98/L98," ")</f>
        <v xml:space="preserve"> </v>
      </c>
      <c r="N98" s="9">
        <v>0.52</v>
      </c>
      <c r="O98" s="175" t="str">
        <f>IFERROR(Summary!$AC$7*D98/N98," ")</f>
        <v xml:space="preserve"> </v>
      </c>
      <c r="P98" s="5">
        <v>13</v>
      </c>
      <c r="Q98" s="175" t="str">
        <f>IFERROR(Summary!$AC$7*D98/P98," ")</f>
        <v xml:space="preserve"> </v>
      </c>
      <c r="R98" s="23">
        <v>1300</v>
      </c>
      <c r="S98" s="176" t="str">
        <f>IFERROR(Summary!$AE$7*E98/R98," ")</f>
        <v xml:space="preserve"> </v>
      </c>
    </row>
    <row r="99" spans="1:19" ht="16.8" customHeight="1" x14ac:dyDescent="0.25">
      <c r="A99" s="2" t="s">
        <v>194</v>
      </c>
      <c r="B99" s="2" t="s">
        <v>195</v>
      </c>
      <c r="C99" s="18"/>
      <c r="D99" s="56" t="str">
        <f>IFERROR(VLOOKUP($A99,'Emissions - TEU-2A'!$A$6:$H$58,5,0), " ")</f>
        <v xml:space="preserve"> </v>
      </c>
      <c r="E99" s="56" t="str">
        <f>IFERROR(VLOOKUP($A99,'Emissions - TEU-2A'!$A$6:$H$58,8,0), " ")</f>
        <v xml:space="preserve"> </v>
      </c>
      <c r="F99" s="18"/>
      <c r="G99" s="175" t="str">
        <f>IFERROR(Summary!$Y$7*D99/F99," ")</f>
        <v xml:space="preserve"> </v>
      </c>
      <c r="H99" s="5">
        <v>20</v>
      </c>
      <c r="I99" s="175" t="str">
        <f>IFERROR(Summary!$Y$7*D99/H99," ")</f>
        <v xml:space="preserve"> </v>
      </c>
      <c r="J99" s="18"/>
      <c r="K99" s="175" t="str">
        <f>IFERROR(Summary!$AA$7*D99/J99," ")</f>
        <v xml:space="preserve"> </v>
      </c>
      <c r="L99" s="5">
        <v>88</v>
      </c>
      <c r="M99" s="175" t="str">
        <f>IFERROR(Summary!$AA$7*D99/L99," ")</f>
        <v xml:space="preserve"> </v>
      </c>
      <c r="N99" s="18"/>
      <c r="O99" s="175" t="str">
        <f>IFERROR(Summary!$AC$7*D99/N99," ")</f>
        <v xml:space="preserve"> </v>
      </c>
      <c r="P99" s="5">
        <v>88</v>
      </c>
      <c r="Q99" s="175" t="str">
        <f>IFERROR(Summary!$AC$7*D99/P99," ")</f>
        <v xml:space="preserve"> </v>
      </c>
      <c r="R99" s="22"/>
      <c r="S99" s="176" t="str">
        <f>IFERROR(Summary!$AE$7*E99/R99," ")</f>
        <v xml:space="preserve"> </v>
      </c>
    </row>
    <row r="100" spans="1:19" ht="16.95" customHeight="1" x14ac:dyDescent="0.25">
      <c r="A100" s="2" t="s">
        <v>196</v>
      </c>
      <c r="B100" s="2" t="s">
        <v>197</v>
      </c>
      <c r="C100" s="18"/>
      <c r="D100" s="56" t="str">
        <f>IFERROR(VLOOKUP($A100,'Emissions - TEU-2A'!$A$6:$H$58,5,0), " ")</f>
        <v xml:space="preserve"> </v>
      </c>
      <c r="E100" s="56" t="str">
        <f>IFERROR(VLOOKUP($A100,'Emissions - TEU-2A'!$A$6:$H$58,8,0), " ")</f>
        <v xml:space="preserve"> </v>
      </c>
      <c r="F100" s="18"/>
      <c r="G100" s="175" t="str">
        <f>IFERROR(Summary!$Y$7*D100/F100," ")</f>
        <v xml:space="preserve"> </v>
      </c>
      <c r="H100" s="7">
        <v>8</v>
      </c>
      <c r="I100" s="175" t="str">
        <f>IFERROR(Summary!$Y$7*D100/H100," ")</f>
        <v xml:space="preserve"> </v>
      </c>
      <c r="J100" s="18"/>
      <c r="K100" s="175" t="str">
        <f>IFERROR(Summary!$AA$7*D100/J100," ")</f>
        <v xml:space="preserve"> </v>
      </c>
      <c r="L100" s="5">
        <v>35</v>
      </c>
      <c r="M100" s="175" t="str">
        <f>IFERROR(Summary!$AA$7*D100/L100," ")</f>
        <v xml:space="preserve"> </v>
      </c>
      <c r="N100" s="18"/>
      <c r="O100" s="175" t="str">
        <f>IFERROR(Summary!$AC$7*D100/N100," ")</f>
        <v xml:space="preserve"> </v>
      </c>
      <c r="P100" s="5">
        <v>35</v>
      </c>
      <c r="Q100" s="175" t="str">
        <f>IFERROR(Summary!$AC$7*D100/P100," ")</f>
        <v xml:space="preserve"> </v>
      </c>
      <c r="R100" s="22"/>
      <c r="S100" s="176" t="str">
        <f>IFERROR(Summary!$AE$7*E100/R100," ")</f>
        <v xml:space="preserve"> </v>
      </c>
    </row>
    <row r="101" spans="1:19" ht="16.8" customHeight="1" x14ac:dyDescent="0.25">
      <c r="A101" s="2" t="s">
        <v>198</v>
      </c>
      <c r="B101" s="2" t="s">
        <v>199</v>
      </c>
      <c r="C101" s="18"/>
      <c r="D101" s="56">
        <f>IFERROR(VLOOKUP($A101,'Emissions - TEU-2A'!$A$6:$H$58,5,0), " ")</f>
        <v>0.32933304523023821</v>
      </c>
      <c r="E101" s="56">
        <f>IFERROR(VLOOKUP($A101,'Emissions - TEU-2A'!$A$6:$H$58,8,0), " ")</f>
        <v>1.3173321809209527E-3</v>
      </c>
      <c r="F101" s="9">
        <v>0.4</v>
      </c>
      <c r="G101" s="175">
        <f>IFERROR(Summary!$Y$7*D101/F101," ")</f>
        <v>8.2333261307559547E-5</v>
      </c>
      <c r="H101" s="5">
        <v>260</v>
      </c>
      <c r="I101" s="175">
        <f>IFERROR(Summary!$Y$7*D101/H101," ")</f>
        <v>1.2666655585778392E-7</v>
      </c>
      <c r="J101" s="5">
        <v>10</v>
      </c>
      <c r="K101" s="175">
        <f>IFERROR(Summary!$AA$7*D101/J101," ")</f>
        <v>3.2933304523023821E-6</v>
      </c>
      <c r="L101" s="8">
        <v>1100</v>
      </c>
      <c r="M101" s="175">
        <f>IFERROR(Summary!$AA$7*D101/L101," ")</f>
        <v>2.9939367748203474E-8</v>
      </c>
      <c r="N101" s="7">
        <v>4.8</v>
      </c>
      <c r="O101" s="175">
        <f>IFERROR(Summary!$AC$7*D101/N101," ")</f>
        <v>3.087497299033483E-4</v>
      </c>
      <c r="P101" s="8">
        <v>1100</v>
      </c>
      <c r="Q101" s="175">
        <f>IFERROR(Summary!$AC$7*D101/P101," ")</f>
        <v>1.3472715486691562E-6</v>
      </c>
      <c r="R101" s="23">
        <v>22000</v>
      </c>
      <c r="S101" s="176">
        <f>IFERROR(Summary!$AE$7*E101/R101," ")</f>
        <v>2.874179303827533E-7</v>
      </c>
    </row>
    <row r="102" spans="1:19" ht="29.25" customHeight="1" x14ac:dyDescent="0.25">
      <c r="A102" s="2" t="s">
        <v>200</v>
      </c>
      <c r="B102" s="2" t="s">
        <v>201</v>
      </c>
      <c r="C102" s="18"/>
      <c r="D102" s="56" t="str">
        <f>IFERROR(VLOOKUP($A102,'Emissions - TEU-2A'!$A$6:$H$58,5,0), " ")</f>
        <v xml:space="preserve"> </v>
      </c>
      <c r="E102" s="56" t="str">
        <f>IFERROR(VLOOKUP($A102,'Emissions - TEU-2A'!$A$6:$H$58,8,0), " ")</f>
        <v xml:space="preserve"> </v>
      </c>
      <c r="F102" s="3">
        <v>1.6999999999999999E-3</v>
      </c>
      <c r="G102" s="175" t="str">
        <f>IFERROR(Summary!$Y$7*D102/F102," ")</f>
        <v xml:space="preserve"> </v>
      </c>
      <c r="H102" s="7">
        <v>9</v>
      </c>
      <c r="I102" s="175" t="str">
        <f>IFERROR(Summary!$Y$7*D102/H102," ")</f>
        <v xml:space="preserve"> </v>
      </c>
      <c r="J102" s="4">
        <v>4.2999999999999997E-2</v>
      </c>
      <c r="K102" s="175" t="str">
        <f>IFERROR(Summary!$AA$7*D102/J102," ")</f>
        <v xml:space="preserve"> </v>
      </c>
      <c r="L102" s="5">
        <v>40</v>
      </c>
      <c r="M102" s="175" t="str">
        <f>IFERROR(Summary!$AA$7*D102/L102," ")</f>
        <v xml:space="preserve"> </v>
      </c>
      <c r="N102" s="4">
        <v>0.02</v>
      </c>
      <c r="O102" s="175" t="str">
        <f>IFERROR(Summary!$AC$7*D102/N102," ")</f>
        <v xml:space="preserve"> </v>
      </c>
      <c r="P102" s="5">
        <v>40</v>
      </c>
      <c r="Q102" s="175" t="str">
        <f>IFERROR(Summary!$AC$7*D102/P102," ")</f>
        <v xml:space="preserve"> </v>
      </c>
      <c r="R102" s="22"/>
      <c r="S102" s="176" t="str">
        <f>IFERROR(Summary!$AE$7*E102/R102," ")</f>
        <v xml:space="preserve"> </v>
      </c>
    </row>
    <row r="103" spans="1:19" ht="29.25" customHeight="1" x14ac:dyDescent="0.25">
      <c r="A103" s="2" t="s">
        <v>202</v>
      </c>
      <c r="B103" s="2" t="s">
        <v>203</v>
      </c>
      <c r="C103" s="18"/>
      <c r="D103" s="56" t="str">
        <f>IFERROR(VLOOKUP($A103,'Emissions - TEU-2A'!$A$6:$H$58,5,0), " ")</f>
        <v xml:space="preserve"> </v>
      </c>
      <c r="E103" s="56" t="str">
        <f>IFERROR(VLOOKUP($A103,'Emissions - TEU-2A'!$A$6:$H$58,8,0), " ")</f>
        <v xml:space="preserve"> </v>
      </c>
      <c r="F103" s="4">
        <v>3.7999999999999999E-2</v>
      </c>
      <c r="G103" s="175" t="str">
        <f>IFERROR(Summary!$Y$7*D103/F103," ")</f>
        <v xml:space="preserve"> </v>
      </c>
      <c r="H103" s="7">
        <v>7</v>
      </c>
      <c r="I103" s="175" t="str">
        <f>IFERROR(Summary!$Y$7*D103/H103," ")</f>
        <v xml:space="preserve"> </v>
      </c>
      <c r="J103" s="7">
        <v>1</v>
      </c>
      <c r="K103" s="175" t="str">
        <f>IFERROR(Summary!$AA$7*D103/J103," ")</f>
        <v xml:space="preserve"> </v>
      </c>
      <c r="L103" s="5">
        <v>31</v>
      </c>
      <c r="M103" s="175" t="str">
        <f>IFERROR(Summary!$AA$7*D103/L103," ")</f>
        <v xml:space="preserve"> </v>
      </c>
      <c r="N103" s="9">
        <v>0.46</v>
      </c>
      <c r="O103" s="175" t="str">
        <f>IFERROR(Summary!$AC$7*D103/N103," ")</f>
        <v xml:space="preserve"> </v>
      </c>
      <c r="P103" s="5">
        <v>31</v>
      </c>
      <c r="Q103" s="175" t="str">
        <f>IFERROR(Summary!$AC$7*D103/P103," ")</f>
        <v xml:space="preserve"> </v>
      </c>
      <c r="R103" s="22"/>
      <c r="S103" s="176" t="str">
        <f>IFERROR(Summary!$AE$7*E103/R103," ")</f>
        <v xml:space="preserve"> </v>
      </c>
    </row>
    <row r="104" spans="1:19" ht="16.8" customHeight="1" x14ac:dyDescent="0.25">
      <c r="A104" s="2" t="s">
        <v>204</v>
      </c>
      <c r="B104" s="2" t="s">
        <v>205</v>
      </c>
      <c r="C104" s="18"/>
      <c r="D104" s="56" t="str">
        <f>IFERROR(VLOOKUP($A104,'Emissions - TEU-2A'!$A$6:$H$58,5,0), " ")</f>
        <v xml:space="preserve"> </v>
      </c>
      <c r="E104" s="56" t="str">
        <f>IFERROR(VLOOKUP($A104,'Emissions - TEU-2A'!$A$6:$H$58,8,0), " ")</f>
        <v xml:space="preserve"> </v>
      </c>
      <c r="F104" s="18"/>
      <c r="G104" s="175" t="str">
        <f>IFERROR(Summary!$Y$7*D104/F104," ")</f>
        <v xml:space="preserve"> </v>
      </c>
      <c r="H104" s="5">
        <v>400</v>
      </c>
      <c r="I104" s="175" t="str">
        <f>IFERROR(Summary!$Y$7*D104/H104," ")</f>
        <v xml:space="preserve"> </v>
      </c>
      <c r="J104" s="18"/>
      <c r="K104" s="175" t="str">
        <f>IFERROR(Summary!$AA$7*D104/J104," ")</f>
        <v xml:space="preserve"> </v>
      </c>
      <c r="L104" s="8">
        <v>1800</v>
      </c>
      <c r="M104" s="175" t="str">
        <f>IFERROR(Summary!$AA$7*D104/L104," ")</f>
        <v xml:space="preserve"> </v>
      </c>
      <c r="N104" s="18"/>
      <c r="O104" s="175" t="str">
        <f>IFERROR(Summary!$AC$7*D104/N104," ")</f>
        <v xml:space="preserve"> </v>
      </c>
      <c r="P104" s="8">
        <v>1800</v>
      </c>
      <c r="Q104" s="175" t="str">
        <f>IFERROR(Summary!$AC$7*D104/P104," ")</f>
        <v xml:space="preserve"> </v>
      </c>
      <c r="R104" s="23">
        <v>2000</v>
      </c>
      <c r="S104" s="176" t="str">
        <f>IFERROR(Summary!$AE$7*E104/R104," ")</f>
        <v xml:space="preserve"> </v>
      </c>
    </row>
    <row r="105" spans="1:19" ht="29.25" customHeight="1" x14ac:dyDescent="0.25">
      <c r="A105" s="2" t="s">
        <v>206</v>
      </c>
      <c r="B105" s="2" t="s">
        <v>207</v>
      </c>
      <c r="C105" s="18"/>
      <c r="D105" s="56" t="str">
        <f>IFERROR(VLOOKUP($A105,'Emissions - TEU-2A'!$A$6:$H$58,5,0), " ")</f>
        <v xml:space="preserve"> </v>
      </c>
      <c r="E105" s="56" t="str">
        <f>IFERROR(VLOOKUP($A105,'Emissions - TEU-2A'!$A$6:$H$58,8,0), " ")</f>
        <v xml:space="preserve"> </v>
      </c>
      <c r="F105" s="18"/>
      <c r="G105" s="175" t="str">
        <f>IFERROR(Summary!$Y$7*D105/F105," ")</f>
        <v xml:space="preserve"> </v>
      </c>
      <c r="H105" s="5">
        <v>82</v>
      </c>
      <c r="I105" s="175" t="str">
        <f>IFERROR(Summary!$Y$7*D105/H105," ")</f>
        <v xml:space="preserve"> </v>
      </c>
      <c r="J105" s="18"/>
      <c r="K105" s="175" t="str">
        <f>IFERROR(Summary!$AA$7*D105/J105," ")</f>
        <v xml:space="preserve"> </v>
      </c>
      <c r="L105" s="5">
        <v>360</v>
      </c>
      <c r="M105" s="175" t="str">
        <f>IFERROR(Summary!$AA$7*D105/L105," ")</f>
        <v xml:space="preserve"> </v>
      </c>
      <c r="N105" s="18"/>
      <c r="O105" s="175" t="str">
        <f>IFERROR(Summary!$AC$7*D105/N105," ")</f>
        <v xml:space="preserve"> </v>
      </c>
      <c r="P105" s="5">
        <v>360</v>
      </c>
      <c r="Q105" s="175" t="str">
        <f>IFERROR(Summary!$AC$7*D105/P105," ")</f>
        <v xml:space="preserve"> </v>
      </c>
      <c r="R105" s="23">
        <v>29000</v>
      </c>
      <c r="S105" s="176" t="str">
        <f>IFERROR(Summary!$AE$7*E105/R105," ")</f>
        <v xml:space="preserve"> </v>
      </c>
    </row>
    <row r="106" spans="1:19" ht="29.25" customHeight="1" x14ac:dyDescent="0.25">
      <c r="A106" s="2" t="s">
        <v>208</v>
      </c>
      <c r="B106" s="2" t="s">
        <v>209</v>
      </c>
      <c r="C106" s="18"/>
      <c r="D106" s="56" t="str">
        <f>IFERROR(VLOOKUP($A106,'Emissions - TEU-2A'!$A$6:$H$58,5,0), " ")</f>
        <v xml:space="preserve"> </v>
      </c>
      <c r="E106" s="56" t="str">
        <f>IFERROR(VLOOKUP($A106,'Emissions - TEU-2A'!$A$6:$H$58,8,0), " ")</f>
        <v xml:space="preserve"> </v>
      </c>
      <c r="F106" s="18"/>
      <c r="G106" s="175" t="str">
        <f>IFERROR(Summary!$Y$7*D106/F106," ")</f>
        <v xml:space="preserve"> </v>
      </c>
      <c r="H106" s="5">
        <v>70</v>
      </c>
      <c r="I106" s="175" t="str">
        <f>IFERROR(Summary!$Y$7*D106/H106," ")</f>
        <v xml:space="preserve"> </v>
      </c>
      <c r="J106" s="18"/>
      <c r="K106" s="175" t="str">
        <f>IFERROR(Summary!$AA$7*D106/J106," ")</f>
        <v xml:space="preserve"> </v>
      </c>
      <c r="L106" s="5">
        <v>310</v>
      </c>
      <c r="M106" s="175" t="str">
        <f>IFERROR(Summary!$AA$7*D106/L106," ")</f>
        <v xml:space="preserve"> </v>
      </c>
      <c r="N106" s="18"/>
      <c r="O106" s="175" t="str">
        <f>IFERROR(Summary!$AC$7*D106/N106," ")</f>
        <v xml:space="preserve"> </v>
      </c>
      <c r="P106" s="5">
        <v>310</v>
      </c>
      <c r="Q106" s="175" t="str">
        <f>IFERROR(Summary!$AC$7*D106/P106," ")</f>
        <v xml:space="preserve"> </v>
      </c>
      <c r="R106" s="21">
        <v>370</v>
      </c>
      <c r="S106" s="176" t="str">
        <f>IFERROR(Summary!$AE$7*E106/R106," ")</f>
        <v xml:space="preserve"> </v>
      </c>
    </row>
    <row r="107" spans="1:19" ht="29.25" customHeight="1" x14ac:dyDescent="0.25">
      <c r="A107" s="2" t="s">
        <v>210</v>
      </c>
      <c r="B107" s="2" t="s">
        <v>211</v>
      </c>
      <c r="C107" s="18"/>
      <c r="D107" s="56" t="str">
        <f>IFERROR(VLOOKUP($A107,'Emissions - TEU-2A'!$A$6:$H$58,5,0), " ")</f>
        <v xml:space="preserve"> </v>
      </c>
      <c r="E107" s="56" t="str">
        <f>IFERROR(VLOOKUP($A107,'Emissions - TEU-2A'!$A$6:$H$58,8,0), " ")</f>
        <v xml:space="preserve"> </v>
      </c>
      <c r="F107" s="18"/>
      <c r="G107" s="175" t="str">
        <f>IFERROR(Summary!$Y$7*D107/F107," ")</f>
        <v xml:space="preserve"> </v>
      </c>
      <c r="H107" s="5">
        <v>60</v>
      </c>
      <c r="I107" s="175" t="str">
        <f>IFERROR(Summary!$Y$7*D107/H107," ")</f>
        <v xml:space="preserve"> </v>
      </c>
      <c r="J107" s="18"/>
      <c r="K107" s="175" t="str">
        <f>IFERROR(Summary!$AA$7*D107/J107," ")</f>
        <v xml:space="preserve"> </v>
      </c>
      <c r="L107" s="5">
        <v>260</v>
      </c>
      <c r="M107" s="175" t="str">
        <f>IFERROR(Summary!$AA$7*D107/L107," ")</f>
        <v xml:space="preserve"> </v>
      </c>
      <c r="N107" s="18"/>
      <c r="O107" s="175" t="str">
        <f>IFERROR(Summary!$AC$7*D107/N107," ")</f>
        <v xml:space="preserve"> </v>
      </c>
      <c r="P107" s="5">
        <v>260</v>
      </c>
      <c r="Q107" s="175" t="str">
        <f>IFERROR(Summary!$AC$7*D107/P107," ")</f>
        <v xml:space="preserve"> </v>
      </c>
      <c r="R107" s="21">
        <v>140</v>
      </c>
      <c r="S107" s="176" t="str">
        <f>IFERROR(Summary!$AE$7*E107/R107," ")</f>
        <v xml:space="preserve"> </v>
      </c>
    </row>
    <row r="108" spans="1:19" ht="29.25" customHeight="1" x14ac:dyDescent="0.25">
      <c r="A108" s="2" t="s">
        <v>212</v>
      </c>
      <c r="B108" s="2" t="s">
        <v>213</v>
      </c>
      <c r="C108" s="18"/>
      <c r="D108" s="56" t="str">
        <f>IFERROR(VLOOKUP($A108,'Emissions - TEU-2A'!$A$6:$H$58,5,0), " ")</f>
        <v xml:space="preserve"> </v>
      </c>
      <c r="E108" s="56" t="str">
        <f>IFERROR(VLOOKUP($A108,'Emissions - TEU-2A'!$A$6:$H$58,8,0), " ")</f>
        <v xml:space="preserve"> </v>
      </c>
      <c r="F108" s="18"/>
      <c r="G108" s="175" t="str">
        <f>IFERROR(Summary!$Y$7*D108/F108," ")</f>
        <v xml:space="preserve"> </v>
      </c>
      <c r="H108" s="5">
        <v>60</v>
      </c>
      <c r="I108" s="175" t="str">
        <f>IFERROR(Summary!$Y$7*D108/H108," ")</f>
        <v xml:space="preserve"> </v>
      </c>
      <c r="J108" s="18"/>
      <c r="K108" s="175" t="str">
        <f>IFERROR(Summary!$AA$7*D108/J108," ")</f>
        <v xml:space="preserve"> </v>
      </c>
      <c r="L108" s="5">
        <v>260</v>
      </c>
      <c r="M108" s="175" t="str">
        <f>IFERROR(Summary!$AA$7*D108/L108," ")</f>
        <v xml:space="preserve"> </v>
      </c>
      <c r="N108" s="18"/>
      <c r="O108" s="175" t="str">
        <f>IFERROR(Summary!$AC$7*D108/N108," ")</f>
        <v xml:space="preserve"> </v>
      </c>
      <c r="P108" s="5">
        <v>260</v>
      </c>
      <c r="Q108" s="175" t="str">
        <f>IFERROR(Summary!$AC$7*D108/P108," ")</f>
        <v xml:space="preserve"> </v>
      </c>
      <c r="R108" s="21">
        <v>93</v>
      </c>
      <c r="S108" s="176" t="str">
        <f>IFERROR(Summary!$AE$7*E108/R108," ")</f>
        <v xml:space="preserve"> </v>
      </c>
    </row>
    <row r="109" spans="1:19" ht="29.25" customHeight="1" x14ac:dyDescent="0.25">
      <c r="A109" s="2" t="s">
        <v>214</v>
      </c>
      <c r="B109" s="2" t="s">
        <v>215</v>
      </c>
      <c r="C109" s="18"/>
      <c r="D109" s="56" t="str">
        <f>IFERROR(VLOOKUP($A109,'Emissions - TEU-2A'!$A$6:$H$58,5,0), " ")</f>
        <v xml:space="preserve"> </v>
      </c>
      <c r="E109" s="56" t="str">
        <f>IFERROR(VLOOKUP($A109,'Emissions - TEU-2A'!$A$6:$H$58,8,0), " ")</f>
        <v xml:space="preserve"> </v>
      </c>
      <c r="F109" s="18"/>
      <c r="G109" s="175" t="str">
        <f>IFERROR(Summary!$Y$7*D109/F109," ")</f>
        <v xml:space="preserve"> </v>
      </c>
      <c r="H109" s="7">
        <v>1</v>
      </c>
      <c r="I109" s="175" t="str">
        <f>IFERROR(Summary!$Y$7*D109/H109," ")</f>
        <v xml:space="preserve"> </v>
      </c>
      <c r="J109" s="18"/>
      <c r="K109" s="175" t="str">
        <f>IFERROR(Summary!$AA$7*D109/J109," ")</f>
        <v xml:space="preserve"> </v>
      </c>
      <c r="L109" s="7">
        <v>4.4000000000000004</v>
      </c>
      <c r="M109" s="175" t="str">
        <f>IFERROR(Summary!$AA$7*D109/L109," ")</f>
        <v xml:space="preserve"> </v>
      </c>
      <c r="N109" s="18"/>
      <c r="O109" s="175" t="str">
        <f>IFERROR(Summary!$AC$7*D109/N109," ")</f>
        <v xml:space="preserve"> </v>
      </c>
      <c r="P109" s="7">
        <v>4.4000000000000004</v>
      </c>
      <c r="Q109" s="175" t="str">
        <f>IFERROR(Summary!$AC$7*D109/P109," ")</f>
        <v xml:space="preserve"> </v>
      </c>
      <c r="R109" s="22"/>
      <c r="S109" s="176" t="str">
        <f>IFERROR(Summary!$AE$7*E109/R109," ")</f>
        <v xml:space="preserve"> </v>
      </c>
    </row>
    <row r="110" spans="1:19" ht="16.95" customHeight="1" x14ac:dyDescent="0.25">
      <c r="A110" s="2" t="s">
        <v>216</v>
      </c>
      <c r="B110" s="2" t="s">
        <v>217</v>
      </c>
      <c r="C110" s="6" t="s">
        <v>23</v>
      </c>
      <c r="D110" s="56" t="str">
        <f>IFERROR(VLOOKUP($A110,'Emissions - TEU-2A'!$A$6:$H$58,5,0), " ")</f>
        <v xml:space="preserve"> </v>
      </c>
      <c r="E110" s="56" t="str">
        <f>IFERROR(VLOOKUP($A110,'Emissions - TEU-2A'!$A$6:$H$58,8,0), " ")</f>
        <v xml:space="preserve"> </v>
      </c>
      <c r="F110" s="11">
        <v>2.0000000000000001E-4</v>
      </c>
      <c r="G110" s="175" t="str">
        <f>IFERROR(Summary!$Y$7*D110/F110," ")</f>
        <v xml:space="preserve"> </v>
      </c>
      <c r="H110" s="5">
        <v>30</v>
      </c>
      <c r="I110" s="175" t="str">
        <f>IFERROR(Summary!$Y$7*D110/H110," ")</f>
        <v xml:space="preserve"> </v>
      </c>
      <c r="J110" s="3">
        <v>2.0999999999999999E-3</v>
      </c>
      <c r="K110" s="175" t="str">
        <f>IFERROR(Summary!$AA$7*D110/J110," ")</f>
        <v xml:space="preserve"> </v>
      </c>
      <c r="L110" s="5">
        <v>130</v>
      </c>
      <c r="M110" s="175" t="str">
        <f>IFERROR(Summary!$AA$7*D110/L110," ")</f>
        <v xml:space="preserve"> </v>
      </c>
      <c r="N110" s="3">
        <v>4.0000000000000001E-3</v>
      </c>
      <c r="O110" s="175" t="str">
        <f>IFERROR(Summary!$AC$7*D110/N110," ")</f>
        <v xml:space="preserve"> </v>
      </c>
      <c r="P110" s="5">
        <v>130</v>
      </c>
      <c r="Q110" s="175" t="str">
        <f>IFERROR(Summary!$AC$7*D110/P110," ")</f>
        <v xml:space="preserve"> </v>
      </c>
      <c r="R110" s="21">
        <v>160</v>
      </c>
      <c r="S110" s="176" t="str">
        <f>IFERROR(Summary!$AE$7*E110/R110," ")</f>
        <v xml:space="preserve"> </v>
      </c>
    </row>
    <row r="111" spans="1:19" ht="16.8" customHeight="1" x14ac:dyDescent="0.25">
      <c r="A111" s="2" t="s">
        <v>218</v>
      </c>
      <c r="B111" s="2" t="s">
        <v>219</v>
      </c>
      <c r="C111" s="18"/>
      <c r="D111" s="56" t="str">
        <f>IFERROR(VLOOKUP($A111,'Emissions - TEU-2A'!$A$6:$H$58,5,0), " ")</f>
        <v xml:space="preserve"> </v>
      </c>
      <c r="E111" s="56" t="str">
        <f>IFERROR(VLOOKUP($A111,'Emissions - TEU-2A'!$A$6:$H$58,8,0), " ")</f>
        <v xml:space="preserve"> </v>
      </c>
      <c r="F111" s="4">
        <v>7.6999999999999999E-2</v>
      </c>
      <c r="G111" s="175" t="str">
        <f>IFERROR(Summary!$Y$7*D111/F111," ")</f>
        <v xml:space="preserve"> </v>
      </c>
      <c r="H111" s="18"/>
      <c r="I111" s="175" t="str">
        <f>IFERROR(Summary!$Y$7*D111/H111," ")</f>
        <v xml:space="preserve"> </v>
      </c>
      <c r="J111" s="7">
        <v>2</v>
      </c>
      <c r="K111" s="175" t="str">
        <f>IFERROR(Summary!$AA$7*D111/J111," ")</f>
        <v xml:space="preserve"> </v>
      </c>
      <c r="L111" s="18"/>
      <c r="M111" s="175" t="str">
        <f>IFERROR(Summary!$AA$7*D111/L111," ")</f>
        <v xml:space="preserve"> </v>
      </c>
      <c r="N111" s="9">
        <v>0.92</v>
      </c>
      <c r="O111" s="175" t="str">
        <f>IFERROR(Summary!$AC$7*D111/N111," ")</f>
        <v xml:space="preserve"> </v>
      </c>
      <c r="P111" s="18"/>
      <c r="Q111" s="175" t="str">
        <f>IFERROR(Summary!$AC$7*D111/P111," ")</f>
        <v xml:space="preserve"> </v>
      </c>
      <c r="R111" s="22"/>
      <c r="S111" s="176" t="str">
        <f>IFERROR(Summary!$AE$7*E111/R111," ")</f>
        <v xml:space="preserve"> </v>
      </c>
    </row>
    <row r="112" spans="1:19" ht="16.8" customHeight="1" x14ac:dyDescent="0.25">
      <c r="A112" s="1"/>
      <c r="B112" s="2" t="s">
        <v>220</v>
      </c>
      <c r="C112" s="6" t="s">
        <v>65</v>
      </c>
      <c r="D112" s="56" t="str">
        <f>IFERROR(VLOOKUP($A112,'Emissions - TEU-2A'!$A$6:$H$58,5,0), " ")</f>
        <v xml:space="preserve"> </v>
      </c>
      <c r="E112" s="56" t="str">
        <f>IFERROR(VLOOKUP($A112,'Emissions - TEU-2A'!$A$6:$H$58,8,0), " ")</f>
        <v xml:space="preserve"> </v>
      </c>
      <c r="F112" s="18"/>
      <c r="G112" s="175" t="str">
        <f>IFERROR(Summary!$Y$7*D112/F112," ")</f>
        <v xml:space="preserve"> </v>
      </c>
      <c r="H112" s="7">
        <v>2.2999999999999998</v>
      </c>
      <c r="I112" s="175" t="str">
        <f>IFERROR(Summary!$Y$7*D112/H112," ")</f>
        <v xml:space="preserve"> </v>
      </c>
      <c r="J112" s="18"/>
      <c r="K112" s="175" t="str">
        <f>IFERROR(Summary!$AA$7*D112/J112," ")</f>
        <v xml:space="preserve"> </v>
      </c>
      <c r="L112" s="5">
        <v>20</v>
      </c>
      <c r="M112" s="175" t="str">
        <f>IFERROR(Summary!$AA$7*D112/L112," ")</f>
        <v xml:space="preserve"> </v>
      </c>
      <c r="N112" s="18"/>
      <c r="O112" s="175" t="str">
        <f>IFERROR(Summary!$AC$7*D112/N112," ")</f>
        <v xml:space="preserve"> </v>
      </c>
      <c r="P112" s="5">
        <v>20</v>
      </c>
      <c r="Q112" s="175" t="str">
        <f>IFERROR(Summary!$AC$7*D112/P112," ")</f>
        <v xml:space="preserve"> </v>
      </c>
      <c r="R112" s="21">
        <v>240</v>
      </c>
      <c r="S112" s="176" t="str">
        <f>IFERROR(Summary!$AE$7*E112/R112," ")</f>
        <v xml:space="preserve"> </v>
      </c>
    </row>
    <row r="113" spans="1:19" ht="16.95" customHeight="1" x14ac:dyDescent="0.25">
      <c r="A113" s="2" t="s">
        <v>221</v>
      </c>
      <c r="B113" s="2" t="s">
        <v>222</v>
      </c>
      <c r="C113" s="18"/>
      <c r="D113" s="56" t="str">
        <f>IFERROR(VLOOKUP($A113,'Emissions - TEU-2A'!$A$6:$H$58,5,0), " ")</f>
        <v xml:space="preserve"> </v>
      </c>
      <c r="E113" s="56" t="str">
        <f>IFERROR(VLOOKUP($A113,'Emissions - TEU-2A'!$A$6:$H$58,8,0), " ")</f>
        <v xml:space="preserve"> </v>
      </c>
      <c r="F113" s="18"/>
      <c r="G113" s="175" t="str">
        <f>IFERROR(Summary!$Y$7*D113/F113," ")</f>
        <v xml:space="preserve"> </v>
      </c>
      <c r="H113" s="18"/>
      <c r="I113" s="175" t="str">
        <f>IFERROR(Summary!$Y$7*D113/H113," ")</f>
        <v xml:space="preserve"> </v>
      </c>
      <c r="J113" s="18"/>
      <c r="K113" s="175" t="str">
        <f>IFERROR(Summary!$AA$7*D113/J113," ")</f>
        <v xml:space="preserve"> </v>
      </c>
      <c r="L113" s="18"/>
      <c r="M113" s="175" t="str">
        <f>IFERROR(Summary!$AA$7*D113/L113," ")</f>
        <v xml:space="preserve"> </v>
      </c>
      <c r="N113" s="18"/>
      <c r="O113" s="175" t="str">
        <f>IFERROR(Summary!$AC$7*D113/N113," ")</f>
        <v xml:space="preserve"> </v>
      </c>
      <c r="P113" s="18"/>
      <c r="Q113" s="175" t="str">
        <f>IFERROR(Summary!$AC$7*D113/P113," ")</f>
        <v xml:space="preserve"> </v>
      </c>
      <c r="R113" s="21">
        <v>16</v>
      </c>
      <c r="S113" s="176" t="str">
        <f>IFERROR(Summary!$AE$7*E113/R113," ")</f>
        <v xml:space="preserve"> </v>
      </c>
    </row>
    <row r="114" spans="1:19" ht="16.8" customHeight="1" x14ac:dyDescent="0.25">
      <c r="A114" s="2" t="s">
        <v>223</v>
      </c>
      <c r="B114" s="2" t="s">
        <v>224</v>
      </c>
      <c r="C114" s="18"/>
      <c r="D114" s="56" t="str">
        <f>IFERROR(VLOOKUP($A114,'Emissions - TEU-2A'!$A$6:$H$58,5,0), " ")</f>
        <v xml:space="preserve"> </v>
      </c>
      <c r="E114" s="56" t="str">
        <f>IFERROR(VLOOKUP($A114,'Emissions - TEU-2A'!$A$6:$H$58,8,0), " ")</f>
        <v xml:space="preserve"> </v>
      </c>
      <c r="F114" s="9">
        <v>0.17</v>
      </c>
      <c r="G114" s="175" t="str">
        <f>IFERROR(Summary!$Y$7*D114/F114," ")</f>
        <v xml:space="preserve"> </v>
      </c>
      <c r="H114" s="7">
        <v>9</v>
      </c>
      <c r="I114" s="175" t="str">
        <f>IFERROR(Summary!$Y$7*D114/H114," ")</f>
        <v xml:space="preserve"> </v>
      </c>
      <c r="J114" s="7">
        <v>4.3</v>
      </c>
      <c r="K114" s="175" t="str">
        <f>IFERROR(Summary!$AA$7*D114/J114," ")</f>
        <v xml:space="preserve"> </v>
      </c>
      <c r="L114" s="5">
        <v>40</v>
      </c>
      <c r="M114" s="175" t="str">
        <f>IFERROR(Summary!$AA$7*D114/L114," ")</f>
        <v xml:space="preserve"> </v>
      </c>
      <c r="N114" s="7">
        <v>2</v>
      </c>
      <c r="O114" s="175" t="str">
        <f>IFERROR(Summary!$AC$7*D114/N114," ")</f>
        <v xml:space="preserve"> </v>
      </c>
      <c r="P114" s="5">
        <v>40</v>
      </c>
      <c r="Q114" s="175" t="str">
        <f>IFERROR(Summary!$AC$7*D114/P114," ")</f>
        <v xml:space="preserve"> </v>
      </c>
      <c r="R114" s="21">
        <v>49</v>
      </c>
      <c r="S114" s="176" t="str">
        <f>IFERROR(Summary!$AE$7*E114/R114," ")</f>
        <v xml:space="preserve"> </v>
      </c>
    </row>
    <row r="115" spans="1:19" ht="16.95" customHeight="1" x14ac:dyDescent="0.25">
      <c r="A115" s="2" t="s">
        <v>225</v>
      </c>
      <c r="B115" s="2" t="s">
        <v>226</v>
      </c>
      <c r="C115" s="18"/>
      <c r="D115" s="56" t="str">
        <f>IFERROR(VLOOKUP($A115,'Emissions - TEU-2A'!$A$6:$H$58,5,0), " ")</f>
        <v xml:space="preserve"> </v>
      </c>
      <c r="E115" s="56" t="str">
        <f>IFERROR(VLOOKUP($A115,'Emissions - TEU-2A'!$A$6:$H$58,8,0), " ")</f>
        <v xml:space="preserve"> </v>
      </c>
      <c r="F115" s="18"/>
      <c r="G115" s="175" t="str">
        <f>IFERROR(Summary!$Y$7*D115/F115," ")</f>
        <v xml:space="preserve"> </v>
      </c>
      <c r="H115" s="4">
        <v>0.08</v>
      </c>
      <c r="I115" s="175" t="str">
        <f>IFERROR(Summary!$Y$7*D115/H115," ")</f>
        <v xml:space="preserve"> </v>
      </c>
      <c r="J115" s="18"/>
      <c r="K115" s="175" t="str">
        <f>IFERROR(Summary!$AA$7*D115/J115," ")</f>
        <v xml:space="preserve"> </v>
      </c>
      <c r="L115" s="9">
        <v>0.35</v>
      </c>
      <c r="M115" s="175" t="str">
        <f>IFERROR(Summary!$AA$7*D115/L115," ")</f>
        <v xml:space="preserve"> </v>
      </c>
      <c r="N115" s="18"/>
      <c r="O115" s="175" t="str">
        <f>IFERROR(Summary!$AC$7*D115/N115," ")</f>
        <v xml:space="preserve"> </v>
      </c>
      <c r="P115" s="9">
        <v>0.35</v>
      </c>
      <c r="Q115" s="175" t="str">
        <f>IFERROR(Summary!$AC$7*D115/P115," ")</f>
        <v xml:space="preserve"> </v>
      </c>
      <c r="R115" s="24">
        <v>4.0999999999999996</v>
      </c>
      <c r="S115" s="176" t="str">
        <f>IFERROR(Summary!$AE$7*E115/R115," ")</f>
        <v xml:space="preserve"> </v>
      </c>
    </row>
    <row r="116" spans="1:19" ht="16.8" customHeight="1" x14ac:dyDescent="0.25">
      <c r="A116" s="2" t="s">
        <v>227</v>
      </c>
      <c r="B116" s="2" t="s">
        <v>228</v>
      </c>
      <c r="C116" s="18"/>
      <c r="D116" s="56" t="str">
        <f>IFERROR(VLOOKUP($A116,'Emissions - TEU-2A'!$A$6:$H$58,5,0), " ")</f>
        <v xml:space="preserve"> </v>
      </c>
      <c r="E116" s="56" t="str">
        <f>IFERROR(VLOOKUP($A116,'Emissions - TEU-2A'!$A$6:$H$58,8,0), " ")</f>
        <v xml:space="preserve"> </v>
      </c>
      <c r="F116" s="11">
        <v>7.6999999999999996E-4</v>
      </c>
      <c r="G116" s="175" t="str">
        <f>IFERROR(Summary!$Y$7*D116/F116," ")</f>
        <v xml:space="preserve"> </v>
      </c>
      <c r="H116" s="18"/>
      <c r="I116" s="175" t="str">
        <f>IFERROR(Summary!$Y$7*D116/H116," ")</f>
        <v xml:space="preserve"> </v>
      </c>
      <c r="J116" s="4">
        <v>0.02</v>
      </c>
      <c r="K116" s="175" t="str">
        <f>IFERROR(Summary!$AA$7*D116/J116," ")</f>
        <v xml:space="preserve"> </v>
      </c>
      <c r="L116" s="18"/>
      <c r="M116" s="175" t="str">
        <f>IFERROR(Summary!$AA$7*D116/L116," ")</f>
        <v xml:space="preserve"> </v>
      </c>
      <c r="N116" s="3">
        <v>9.1999999999999998E-3</v>
      </c>
      <c r="O116" s="175" t="str">
        <f>IFERROR(Summary!$AC$7*D116/N116," ")</f>
        <v xml:space="preserve"> </v>
      </c>
      <c r="P116" s="18"/>
      <c r="Q116" s="175" t="str">
        <f>IFERROR(Summary!$AC$7*D116/P116," ")</f>
        <v xml:space="preserve"> </v>
      </c>
      <c r="R116" s="22"/>
      <c r="S116" s="176" t="str">
        <f>IFERROR(Summary!$AE$7*E116/R116," ")</f>
        <v xml:space="preserve"> </v>
      </c>
    </row>
    <row r="117" spans="1:19" ht="16.95" customHeight="1" x14ac:dyDescent="0.25">
      <c r="A117" s="2" t="s">
        <v>229</v>
      </c>
      <c r="B117" s="2" t="s">
        <v>230</v>
      </c>
      <c r="C117" s="18"/>
      <c r="D117" s="56" t="str">
        <f>IFERROR(VLOOKUP($A117,'Emissions - TEU-2A'!$A$6:$H$58,5,0), " ")</f>
        <v xml:space="preserve"> </v>
      </c>
      <c r="E117" s="56" t="str">
        <f>IFERROR(VLOOKUP($A117,'Emissions - TEU-2A'!$A$6:$H$58,8,0), " ")</f>
        <v xml:space="preserve"> </v>
      </c>
      <c r="F117" s="11">
        <v>3.8000000000000002E-4</v>
      </c>
      <c r="G117" s="175" t="str">
        <f>IFERROR(Summary!$Y$7*D117/F117," ")</f>
        <v xml:space="preserve"> </v>
      </c>
      <c r="H117" s="18"/>
      <c r="I117" s="175" t="str">
        <f>IFERROR(Summary!$Y$7*D117/H117," ")</f>
        <v xml:space="preserve"> </v>
      </c>
      <c r="J117" s="4">
        <v>0.01</v>
      </c>
      <c r="K117" s="175" t="str">
        <f>IFERROR(Summary!$AA$7*D117/J117," ")</f>
        <v xml:space="preserve"> </v>
      </c>
      <c r="L117" s="18"/>
      <c r="M117" s="175" t="str">
        <f>IFERROR(Summary!$AA$7*D117/L117," ")</f>
        <v xml:space="preserve"> </v>
      </c>
      <c r="N117" s="3">
        <v>4.5999999999999999E-3</v>
      </c>
      <c r="O117" s="175" t="str">
        <f>IFERROR(Summary!$AC$7*D117/N117," ")</f>
        <v xml:space="preserve"> </v>
      </c>
      <c r="P117" s="18"/>
      <c r="Q117" s="175" t="str">
        <f>IFERROR(Summary!$AC$7*D117/P117," ")</f>
        <v xml:space="preserve"> </v>
      </c>
      <c r="R117" s="22"/>
      <c r="S117" s="176" t="str">
        <f>IFERROR(Summary!$AE$7*E117/R117," ")</f>
        <v xml:space="preserve"> </v>
      </c>
    </row>
    <row r="118" spans="1:19" ht="16.8" customHeight="1" x14ac:dyDescent="0.25">
      <c r="A118" s="2" t="s">
        <v>231</v>
      </c>
      <c r="B118" s="2" t="s">
        <v>232</v>
      </c>
      <c r="C118" s="18"/>
      <c r="D118" s="56" t="str">
        <f>IFERROR(VLOOKUP($A118,'Emissions - TEU-2A'!$A$6:$H$58,5,0), " ")</f>
        <v xml:space="preserve"> </v>
      </c>
      <c r="E118" s="56" t="str">
        <f>IFERROR(VLOOKUP($A118,'Emissions - TEU-2A'!$A$6:$H$58,8,0), " ")</f>
        <v xml:space="preserve"> </v>
      </c>
      <c r="F118" s="3">
        <v>2E-3</v>
      </c>
      <c r="G118" s="175" t="str">
        <f>IFERROR(Summary!$Y$7*D118/F118," ")</f>
        <v xml:space="preserve"> </v>
      </c>
      <c r="H118" s="18"/>
      <c r="I118" s="175" t="str">
        <f>IFERROR(Summary!$Y$7*D118/H118," ")</f>
        <v xml:space="preserve"> </v>
      </c>
      <c r="J118" s="4">
        <v>5.0999999999999997E-2</v>
      </c>
      <c r="K118" s="175" t="str">
        <f>IFERROR(Summary!$AA$7*D118/J118," ")</f>
        <v xml:space="preserve"> </v>
      </c>
      <c r="L118" s="18"/>
      <c r="M118" s="175" t="str">
        <f>IFERROR(Summary!$AA$7*D118/L118," ")</f>
        <v xml:space="preserve"> </v>
      </c>
      <c r="N118" s="4">
        <v>2.4E-2</v>
      </c>
      <c r="O118" s="175" t="str">
        <f>IFERROR(Summary!$AC$7*D118/N118," ")</f>
        <v xml:space="preserve"> </v>
      </c>
      <c r="P118" s="18"/>
      <c r="Q118" s="175" t="str">
        <f>IFERROR(Summary!$AC$7*D118/P118," ")</f>
        <v xml:space="preserve"> </v>
      </c>
      <c r="R118" s="22"/>
      <c r="S118" s="176" t="str">
        <f>IFERROR(Summary!$AE$7*E118/R118," ")</f>
        <v xml:space="preserve"> </v>
      </c>
    </row>
    <row r="119" spans="1:19" ht="16.8" customHeight="1" x14ac:dyDescent="0.25">
      <c r="A119" s="2" t="s">
        <v>233</v>
      </c>
      <c r="B119" s="2" t="s">
        <v>234</v>
      </c>
      <c r="C119" s="18"/>
      <c r="D119" s="56" t="str">
        <f>IFERROR(VLOOKUP($A119,'Emissions - TEU-2A'!$A$6:$H$58,5,0), " ")</f>
        <v xml:space="preserve"> </v>
      </c>
      <c r="E119" s="56" t="str">
        <f>IFERROR(VLOOKUP($A119,'Emissions - TEU-2A'!$A$6:$H$58,8,0), " ")</f>
        <v xml:space="preserve"> </v>
      </c>
      <c r="F119" s="4">
        <v>4.4999999999999998E-2</v>
      </c>
      <c r="G119" s="175" t="str">
        <f>IFERROR(Summary!$Y$7*D119/F119," ")</f>
        <v xml:space="preserve"> </v>
      </c>
      <c r="H119" s="18"/>
      <c r="I119" s="175" t="str">
        <f>IFERROR(Summary!$Y$7*D119/H119," ")</f>
        <v xml:space="preserve"> </v>
      </c>
      <c r="J119" s="7">
        <v>1.2</v>
      </c>
      <c r="K119" s="175" t="str">
        <f>IFERROR(Summary!$AA$7*D119/J119," ")</f>
        <v xml:space="preserve"> </v>
      </c>
      <c r="L119" s="18"/>
      <c r="M119" s="175" t="str">
        <f>IFERROR(Summary!$AA$7*D119/L119," ")</f>
        <v xml:space="preserve"> </v>
      </c>
      <c r="N119" s="9">
        <v>0.55000000000000004</v>
      </c>
      <c r="O119" s="175" t="str">
        <f>IFERROR(Summary!$AC$7*D119/N119," ")</f>
        <v xml:space="preserve"> </v>
      </c>
      <c r="P119" s="18"/>
      <c r="Q119" s="175" t="str">
        <f>IFERROR(Summary!$AC$7*D119/P119," ")</f>
        <v xml:space="preserve"> </v>
      </c>
      <c r="R119" s="22"/>
      <c r="S119" s="176" t="str">
        <f>IFERROR(Summary!$AE$7*E119/R119," ")</f>
        <v xml:space="preserve"> </v>
      </c>
    </row>
    <row r="120" spans="1:19" ht="42" customHeight="1" x14ac:dyDescent="0.25">
      <c r="A120" s="2" t="s">
        <v>235</v>
      </c>
      <c r="B120" s="2" t="s">
        <v>236</v>
      </c>
      <c r="C120" s="6" t="s">
        <v>65</v>
      </c>
      <c r="D120" s="56" t="str">
        <f>IFERROR(VLOOKUP($A120,'Emissions - TEU-2A'!$A$6:$H$58,5,0), " ")</f>
        <v xml:space="preserve"> </v>
      </c>
      <c r="E120" s="56" t="str">
        <f>IFERROR(VLOOKUP($A120,'Emissions - TEU-2A'!$A$6:$H$58,8,0), " ")</f>
        <v xml:space="preserve"> </v>
      </c>
      <c r="F120" s="11">
        <v>1.7000000000000001E-4</v>
      </c>
      <c r="G120" s="175" t="str">
        <f>IFERROR(Summary!$Y$7*D120/F120," ")</f>
        <v xml:space="preserve"> </v>
      </c>
      <c r="H120" s="18"/>
      <c r="I120" s="175" t="str">
        <f>IFERROR(Summary!$Y$7*D120/H120," ")</f>
        <v xml:space="preserve"> </v>
      </c>
      <c r="J120" s="4">
        <v>1.7999999999999999E-2</v>
      </c>
      <c r="K120" s="175" t="str">
        <f>IFERROR(Summary!$AA$7*D120/J120," ")</f>
        <v xml:space="preserve"> </v>
      </c>
      <c r="L120" s="18"/>
      <c r="M120" s="175" t="str">
        <f>IFERROR(Summary!$AA$7*D120/L120," ")</f>
        <v xml:space="preserve"> </v>
      </c>
      <c r="N120" s="3">
        <v>8.3999999999999995E-3</v>
      </c>
      <c r="O120" s="175" t="str">
        <f>IFERROR(Summary!$AC$7*D120/N120," ")</f>
        <v xml:space="preserve"> </v>
      </c>
      <c r="P120" s="18"/>
      <c r="Q120" s="175" t="str">
        <f>IFERROR(Summary!$AC$7*D120/P120," ")</f>
        <v xml:space="preserve"> </v>
      </c>
      <c r="R120" s="22"/>
      <c r="S120" s="176" t="str">
        <f>IFERROR(Summary!$AE$7*E120/R120," ")</f>
        <v xml:space="preserve"> </v>
      </c>
    </row>
    <row r="121" spans="1:19" ht="29.25" customHeight="1" x14ac:dyDescent="0.25">
      <c r="A121" s="2" t="s">
        <v>237</v>
      </c>
      <c r="B121" s="1" t="s">
        <v>238</v>
      </c>
      <c r="C121" s="6" t="s">
        <v>65</v>
      </c>
      <c r="D121" s="56" t="str">
        <f>IFERROR(VLOOKUP($A121,'Emissions - TEU-2A'!$A$6:$H$58,5,0), " ")</f>
        <v xml:space="preserve"> </v>
      </c>
      <c r="E121" s="56" t="str">
        <f>IFERROR(VLOOKUP($A121,'Emissions - TEU-2A'!$A$6:$H$58,8,0), " ")</f>
        <v xml:space="preserve"> </v>
      </c>
      <c r="F121" s="11">
        <v>1.7000000000000001E-4</v>
      </c>
      <c r="G121" s="175" t="str">
        <f>IFERROR(Summary!$Y$7*D121/F121," ")</f>
        <v xml:space="preserve"> </v>
      </c>
      <c r="H121" s="18"/>
      <c r="I121" s="175" t="str">
        <f>IFERROR(Summary!$Y$7*D121/H121," ")</f>
        <v xml:space="preserve"> </v>
      </c>
      <c r="J121" s="4">
        <v>1.7999999999999999E-2</v>
      </c>
      <c r="K121" s="175" t="str">
        <f>IFERROR(Summary!$AA$7*D121/J121," ")</f>
        <v xml:space="preserve"> </v>
      </c>
      <c r="L121" s="18"/>
      <c r="M121" s="175" t="str">
        <f>IFERROR(Summary!$AA$7*D121/L121," ")</f>
        <v xml:space="preserve"> </v>
      </c>
      <c r="N121" s="3">
        <v>8.3999999999999995E-3</v>
      </c>
      <c r="O121" s="175" t="str">
        <f>IFERROR(Summary!$AC$7*D121/N121," ")</f>
        <v xml:space="preserve"> </v>
      </c>
      <c r="P121" s="18"/>
      <c r="Q121" s="175" t="str">
        <f>IFERROR(Summary!$AC$7*D121/P121," ")</f>
        <v xml:space="preserve"> </v>
      </c>
      <c r="R121" s="22"/>
      <c r="S121" s="176" t="str">
        <f>IFERROR(Summary!$AE$7*E121/R121," ")</f>
        <v xml:space="preserve"> </v>
      </c>
    </row>
    <row r="122" spans="1:19" ht="29.25" customHeight="1" x14ac:dyDescent="0.25">
      <c r="A122" s="2" t="s">
        <v>239</v>
      </c>
      <c r="B122" s="1" t="s">
        <v>240</v>
      </c>
      <c r="C122" s="6" t="s">
        <v>65</v>
      </c>
      <c r="D122" s="56" t="str">
        <f>IFERROR(VLOOKUP($A122,'Emissions - TEU-2A'!$A$6:$H$58,5,0), " ")</f>
        <v xml:space="preserve"> </v>
      </c>
      <c r="E122" s="56" t="str">
        <f>IFERROR(VLOOKUP($A122,'Emissions - TEU-2A'!$A$6:$H$58,8,0), " ")</f>
        <v xml:space="preserve"> </v>
      </c>
      <c r="F122" s="11">
        <v>1.7000000000000001E-4</v>
      </c>
      <c r="G122" s="175" t="str">
        <f>IFERROR(Summary!$Y$7*D122/F122," ")</f>
        <v xml:space="preserve"> </v>
      </c>
      <c r="H122" s="18"/>
      <c r="I122" s="175" t="str">
        <f>IFERROR(Summary!$Y$7*D122/H122," ")</f>
        <v xml:space="preserve"> </v>
      </c>
      <c r="J122" s="4">
        <v>1.7999999999999999E-2</v>
      </c>
      <c r="K122" s="175" t="str">
        <f>IFERROR(Summary!$AA$7*D122/J122," ")</f>
        <v xml:space="preserve"> </v>
      </c>
      <c r="L122" s="18"/>
      <c r="M122" s="175" t="str">
        <f>IFERROR(Summary!$AA$7*D122/L122," ")</f>
        <v xml:space="preserve"> </v>
      </c>
      <c r="N122" s="3">
        <v>8.3999999999999995E-3</v>
      </c>
      <c r="O122" s="175" t="str">
        <f>IFERROR(Summary!$AC$7*D122/N122," ")</f>
        <v xml:space="preserve"> </v>
      </c>
      <c r="P122" s="18"/>
      <c r="Q122" s="175" t="str">
        <f>IFERROR(Summary!$AC$7*D122/P122," ")</f>
        <v xml:space="preserve"> </v>
      </c>
      <c r="R122" s="22"/>
      <c r="S122" s="176" t="str">
        <f>IFERROR(Summary!$AE$7*E122/R122," ")</f>
        <v xml:space="preserve"> </v>
      </c>
    </row>
    <row r="123" spans="1:19" ht="29.25" customHeight="1" x14ac:dyDescent="0.25">
      <c r="A123" s="2" t="s">
        <v>241</v>
      </c>
      <c r="B123" s="1" t="s">
        <v>242</v>
      </c>
      <c r="C123" s="6" t="s">
        <v>65</v>
      </c>
      <c r="D123" s="56" t="str">
        <f>IFERROR(VLOOKUP($A123,'Emissions - TEU-2A'!$A$6:$H$58,5,0), " ")</f>
        <v xml:space="preserve"> </v>
      </c>
      <c r="E123" s="56" t="str">
        <f>IFERROR(VLOOKUP($A123,'Emissions - TEU-2A'!$A$6:$H$58,8,0), " ")</f>
        <v xml:space="preserve"> </v>
      </c>
      <c r="F123" s="11">
        <v>5.9999999999999995E-4</v>
      </c>
      <c r="G123" s="175" t="str">
        <f>IFERROR(Summary!$Y$7*D123/F123," ")</f>
        <v xml:space="preserve"> </v>
      </c>
      <c r="H123" s="18"/>
      <c r="I123" s="175" t="str">
        <f>IFERROR(Summary!$Y$7*D123/H123," ")</f>
        <v xml:space="preserve"> </v>
      </c>
      <c r="J123" s="4">
        <v>6.5000000000000002E-2</v>
      </c>
      <c r="K123" s="175" t="str">
        <f>IFERROR(Summary!$AA$7*D123/J123," ")</f>
        <v xml:space="preserve"> </v>
      </c>
      <c r="L123" s="18"/>
      <c r="M123" s="175" t="str">
        <f>IFERROR(Summary!$AA$7*D123/L123," ")</f>
        <v xml:space="preserve"> </v>
      </c>
      <c r="N123" s="4">
        <v>0.03</v>
      </c>
      <c r="O123" s="175" t="str">
        <f>IFERROR(Summary!$AC$7*D123/N123," ")</f>
        <v xml:space="preserve"> </v>
      </c>
      <c r="P123" s="18"/>
      <c r="Q123" s="175" t="str">
        <f>IFERROR(Summary!$AC$7*D123/P123," ")</f>
        <v xml:space="preserve"> </v>
      </c>
      <c r="R123" s="22"/>
      <c r="S123" s="176" t="str">
        <f>IFERROR(Summary!$AE$7*E123/R123," ")</f>
        <v xml:space="preserve"> </v>
      </c>
    </row>
    <row r="124" spans="1:19" ht="16.95" customHeight="1" x14ac:dyDescent="0.25">
      <c r="A124" s="2" t="s">
        <v>243</v>
      </c>
      <c r="B124" s="16" t="s">
        <v>244</v>
      </c>
      <c r="C124" s="18"/>
      <c r="D124" s="56" t="str">
        <f>IFERROR(VLOOKUP($A124,'Emissions - TEU-2A'!$A$6:$H$58,5,0), " ")</f>
        <v xml:space="preserve"> </v>
      </c>
      <c r="E124" s="56" t="str">
        <f>IFERROR(VLOOKUP($A124,'Emissions - TEU-2A'!$A$6:$H$58,8,0), " ")</f>
        <v xml:space="preserve"> </v>
      </c>
      <c r="F124" s="18"/>
      <c r="G124" s="175" t="str">
        <f>IFERROR(Summary!$Y$7*D124/F124," ")</f>
        <v xml:space="preserve"> </v>
      </c>
      <c r="H124" s="9">
        <v>0.2</v>
      </c>
      <c r="I124" s="175" t="str">
        <f>IFERROR(Summary!$Y$7*D124/H124," ")</f>
        <v xml:space="preserve"> </v>
      </c>
      <c r="J124" s="18"/>
      <c r="K124" s="175" t="str">
        <f>IFERROR(Summary!$AA$7*D124/J124," ")</f>
        <v xml:space="preserve"> </v>
      </c>
      <c r="L124" s="9">
        <v>0.88</v>
      </c>
      <c r="M124" s="175" t="str">
        <f>IFERROR(Summary!$AA$7*D124/L124," ")</f>
        <v xml:space="preserve"> </v>
      </c>
      <c r="N124" s="18"/>
      <c r="O124" s="175" t="str">
        <f>IFERROR(Summary!$AC$7*D124/N124," ")</f>
        <v xml:space="preserve"> </v>
      </c>
      <c r="P124" s="9">
        <v>0.88</v>
      </c>
      <c r="Q124" s="175" t="str">
        <f>IFERROR(Summary!$AC$7*D124/P124," ")</f>
        <v xml:space="preserve"> </v>
      </c>
      <c r="R124" s="21">
        <v>110</v>
      </c>
      <c r="S124" s="176" t="str">
        <f>IFERROR(Summary!$AE$7*E124/R124," ")</f>
        <v xml:space="preserve"> </v>
      </c>
    </row>
    <row r="125" spans="1:19" ht="16.8" customHeight="1" x14ac:dyDescent="0.25">
      <c r="A125" s="2" t="s">
        <v>245</v>
      </c>
      <c r="B125" s="2" t="s">
        <v>246</v>
      </c>
      <c r="C125" s="18"/>
      <c r="D125" s="56" t="str">
        <f>IFERROR(VLOOKUP($A125,'Emissions - TEU-2A'!$A$6:$H$58,5,0), " ")</f>
        <v xml:space="preserve"> </v>
      </c>
      <c r="E125" s="56" t="str">
        <f>IFERROR(VLOOKUP($A125,'Emissions - TEU-2A'!$A$6:$H$58,8,0), " ")</f>
        <v xml:space="preserve"> </v>
      </c>
      <c r="F125" s="18"/>
      <c r="G125" s="175" t="str">
        <f>IFERROR(Summary!$Y$7*D125/F125," ")</f>
        <v xml:space="preserve"> </v>
      </c>
      <c r="H125" s="5">
        <v>30</v>
      </c>
      <c r="I125" s="175" t="str">
        <f>IFERROR(Summary!$Y$7*D125/H125," ")</f>
        <v xml:space="preserve"> </v>
      </c>
      <c r="J125" s="18"/>
      <c r="K125" s="175" t="str">
        <f>IFERROR(Summary!$AA$7*D125/J125," ")</f>
        <v xml:space="preserve"> </v>
      </c>
      <c r="L125" s="5">
        <v>130</v>
      </c>
      <c r="M125" s="175" t="str">
        <f>IFERROR(Summary!$AA$7*D125/L125," ")</f>
        <v xml:space="preserve"> </v>
      </c>
      <c r="N125" s="18"/>
      <c r="O125" s="175" t="str">
        <f>IFERROR(Summary!$AC$7*D125/N125," ")</f>
        <v xml:space="preserve"> </v>
      </c>
      <c r="P125" s="5">
        <v>130</v>
      </c>
      <c r="Q125" s="175" t="str">
        <f>IFERROR(Summary!$AC$7*D125/P125," ")</f>
        <v xml:space="preserve"> </v>
      </c>
      <c r="R125" s="23">
        <v>58000</v>
      </c>
      <c r="S125" s="176" t="str">
        <f>IFERROR(Summary!$AE$7*E125/R125," ")</f>
        <v xml:space="preserve"> </v>
      </c>
    </row>
    <row r="126" spans="1:19" ht="29.25" customHeight="1" x14ac:dyDescent="0.25">
      <c r="A126" s="2" t="s">
        <v>247</v>
      </c>
      <c r="B126" s="2" t="s">
        <v>248</v>
      </c>
      <c r="C126" s="18"/>
      <c r="D126" s="56" t="str">
        <f>IFERROR(VLOOKUP($A126,'Emissions - TEU-2A'!$A$6:$H$58,5,0), " ")</f>
        <v xml:space="preserve"> </v>
      </c>
      <c r="E126" s="56" t="str">
        <f>IFERROR(VLOOKUP($A126,'Emissions - TEU-2A'!$A$6:$H$58,8,0), " ")</f>
        <v xml:space="preserve"> </v>
      </c>
      <c r="F126" s="18"/>
      <c r="G126" s="175" t="str">
        <f>IFERROR(Summary!$Y$7*D126/F126," ")</f>
        <v xml:space="preserve"> </v>
      </c>
      <c r="H126" s="4">
        <v>6.9000000000000006E-2</v>
      </c>
      <c r="I126" s="175" t="str">
        <f>IFERROR(Summary!$Y$7*D126/H126," ")</f>
        <v xml:space="preserve"> </v>
      </c>
      <c r="J126" s="18"/>
      <c r="K126" s="175" t="str">
        <f>IFERROR(Summary!$AA$7*D126/J126," ")</f>
        <v xml:space="preserve"> </v>
      </c>
      <c r="L126" s="9">
        <v>0.3</v>
      </c>
      <c r="M126" s="175" t="str">
        <f>IFERROR(Summary!$AA$7*D126/L126," ")</f>
        <v xml:space="preserve"> </v>
      </c>
      <c r="N126" s="18"/>
      <c r="O126" s="175" t="str">
        <f>IFERROR(Summary!$AC$7*D126/N126," ")</f>
        <v xml:space="preserve"> </v>
      </c>
      <c r="P126" s="9">
        <v>0.3</v>
      </c>
      <c r="Q126" s="175" t="str">
        <f>IFERROR(Summary!$AC$7*D126/P126," ")</f>
        <v xml:space="preserve"> </v>
      </c>
      <c r="R126" s="25">
        <v>0.21</v>
      </c>
      <c r="S126" s="176" t="str">
        <f>IFERROR(Summary!$AE$7*E126/R126," ")</f>
        <v xml:space="preserve"> </v>
      </c>
    </row>
    <row r="127" spans="1:19" ht="16.8" customHeight="1" x14ac:dyDescent="0.25">
      <c r="A127" s="2" t="s">
        <v>249</v>
      </c>
      <c r="B127" s="2" t="s">
        <v>250</v>
      </c>
      <c r="C127" s="18"/>
      <c r="D127" s="56">
        <f>IFERROR(VLOOKUP($A127,'Emissions - TEU-2A'!$A$6:$H$58,5,0), " ")</f>
        <v>5.1597385033944045E-2</v>
      </c>
      <c r="E127" s="56">
        <f>IFERROR(VLOOKUP($A127,'Emissions - TEU-2A'!$A$6:$H$58,8,0), " ")</f>
        <v>2.0638954013577619E-4</v>
      </c>
      <c r="F127" s="18"/>
      <c r="G127" s="175" t="str">
        <f>IFERROR(Summary!$Y$7*D127/F127," ")</f>
        <v xml:space="preserve"> </v>
      </c>
      <c r="H127" s="5">
        <v>700</v>
      </c>
      <c r="I127" s="175">
        <f>IFERROR(Summary!$Y$7*D127/H127," ")</f>
        <v>7.3710550048491491E-9</v>
      </c>
      <c r="J127" s="18"/>
      <c r="K127" s="175" t="str">
        <f>IFERROR(Summary!$AA$7*D127/J127," ")</f>
        <v xml:space="preserve"> </v>
      </c>
      <c r="L127" s="8">
        <v>3100</v>
      </c>
      <c r="M127" s="175">
        <f>IFERROR(Summary!$AA$7*D127/L127," ")</f>
        <v>1.6644317752885175E-9</v>
      </c>
      <c r="N127" s="18"/>
      <c r="O127" s="175" t="str">
        <f>IFERROR(Summary!$AC$7*D127/N127," ")</f>
        <v xml:space="preserve"> </v>
      </c>
      <c r="P127" s="8">
        <v>3100</v>
      </c>
      <c r="Q127" s="175">
        <f>IFERROR(Summary!$AC$7*D127/P127," ")</f>
        <v>7.489942988798328E-8</v>
      </c>
      <c r="R127" s="22"/>
      <c r="S127" s="176" t="str">
        <f>IFERROR(Summary!$AE$7*E127/R127," ")</f>
        <v xml:space="preserve"> </v>
      </c>
    </row>
    <row r="128" spans="1:19" ht="16.95" customHeight="1" x14ac:dyDescent="0.25">
      <c r="A128" s="2" t="s">
        <v>251</v>
      </c>
      <c r="B128" s="2" t="s">
        <v>252</v>
      </c>
      <c r="C128" s="18"/>
      <c r="D128" s="56" t="str">
        <f>IFERROR(VLOOKUP($A128,'Emissions - TEU-2A'!$A$6:$H$58,5,0), " ")</f>
        <v xml:space="preserve"> </v>
      </c>
      <c r="E128" s="56" t="str">
        <f>IFERROR(VLOOKUP($A128,'Emissions - TEU-2A'!$A$6:$H$58,8,0), " ")</f>
        <v xml:space="preserve"> </v>
      </c>
      <c r="F128" s="11">
        <v>2.0000000000000001E-4</v>
      </c>
      <c r="G128" s="175" t="str">
        <f>IFERROR(Summary!$Y$7*D128/F128," ")</f>
        <v xml:space="preserve"> </v>
      </c>
      <c r="H128" s="4">
        <v>0.03</v>
      </c>
      <c r="I128" s="175" t="str">
        <f>IFERROR(Summary!$Y$7*D128/H128," ")</f>
        <v xml:space="preserve"> </v>
      </c>
      <c r="J128" s="3">
        <v>5.3E-3</v>
      </c>
      <c r="K128" s="175" t="str">
        <f>IFERROR(Summary!$AA$7*D128/J128," ")</f>
        <v xml:space="preserve"> </v>
      </c>
      <c r="L128" s="9">
        <v>0.13</v>
      </c>
      <c r="M128" s="175" t="str">
        <f>IFERROR(Summary!$AA$7*D128/L128," ")</f>
        <v xml:space="preserve"> </v>
      </c>
      <c r="N128" s="3">
        <v>2.3999999999999998E-3</v>
      </c>
      <c r="O128" s="175" t="str">
        <f>IFERROR(Summary!$AC$7*D128/N128," ")</f>
        <v xml:space="preserve"> </v>
      </c>
      <c r="P128" s="9">
        <v>0.13</v>
      </c>
      <c r="Q128" s="175" t="str">
        <f>IFERROR(Summary!$AC$7*D128/P128," ")</f>
        <v xml:space="preserve"> </v>
      </c>
      <c r="R128" s="24">
        <v>5.2</v>
      </c>
      <c r="S128" s="176" t="str">
        <f>IFERROR(Summary!$AE$7*E128/R128," ")</f>
        <v xml:space="preserve"> </v>
      </c>
    </row>
    <row r="129" spans="1:19" ht="16.8" customHeight="1" x14ac:dyDescent="0.25">
      <c r="A129" s="2" t="s">
        <v>253</v>
      </c>
      <c r="B129" s="2" t="s">
        <v>254</v>
      </c>
      <c r="C129" s="18"/>
      <c r="D129" s="56" t="str">
        <f>IFERROR(VLOOKUP($A129,'Emissions - TEU-2A'!$A$6:$H$58,5,0), " ")</f>
        <v xml:space="preserve"> </v>
      </c>
      <c r="E129" s="56" t="str">
        <f>IFERROR(VLOOKUP($A129,'Emissions - TEU-2A'!$A$6:$H$58,8,0), " ")</f>
        <v xml:space="preserve"> </v>
      </c>
      <c r="F129" s="18"/>
      <c r="G129" s="175" t="str">
        <f>IFERROR(Summary!$Y$7*D129/F129," ")</f>
        <v xml:space="preserve"> </v>
      </c>
      <c r="H129" s="5">
        <v>20</v>
      </c>
      <c r="I129" s="175" t="str">
        <f>IFERROR(Summary!$Y$7*D129/H129," ")</f>
        <v xml:space="preserve"> </v>
      </c>
      <c r="J129" s="18"/>
      <c r="K129" s="175" t="str">
        <f>IFERROR(Summary!$AA$7*D129/J129," ")</f>
        <v xml:space="preserve"> </v>
      </c>
      <c r="L129" s="5">
        <v>88</v>
      </c>
      <c r="M129" s="175" t="str">
        <f>IFERROR(Summary!$AA$7*D129/L129," ")</f>
        <v xml:space="preserve"> </v>
      </c>
      <c r="N129" s="18"/>
      <c r="O129" s="175" t="str">
        <f>IFERROR(Summary!$AC$7*D129/N129," ")</f>
        <v xml:space="preserve"> </v>
      </c>
      <c r="P129" s="5">
        <v>88</v>
      </c>
      <c r="Q129" s="175" t="str">
        <f>IFERROR(Summary!$AC$7*D129/P129," ")</f>
        <v xml:space="preserve"> </v>
      </c>
      <c r="R129" s="23">
        <v>2100</v>
      </c>
      <c r="S129" s="176" t="str">
        <f>IFERROR(Summary!$AE$7*E129/R129," ")</f>
        <v xml:space="preserve"> </v>
      </c>
    </row>
    <row r="130" spans="1:19" ht="16.8" customHeight="1" x14ac:dyDescent="0.25">
      <c r="A130" s="2" t="s">
        <v>255</v>
      </c>
      <c r="B130" s="2" t="s">
        <v>256</v>
      </c>
      <c r="C130" s="6" t="s">
        <v>65</v>
      </c>
      <c r="D130" s="56" t="str">
        <f>IFERROR(VLOOKUP($A130,'Emissions - TEU-2A'!$A$6:$H$58,5,0), " ")</f>
        <v xml:space="preserve"> </v>
      </c>
      <c r="E130" s="56" t="str">
        <f>IFERROR(VLOOKUP($A130,'Emissions - TEU-2A'!$A$6:$H$58,8,0), " ")</f>
        <v xml:space="preserve"> </v>
      </c>
      <c r="F130" s="18"/>
      <c r="G130" s="175" t="str">
        <f>IFERROR(Summary!$Y$7*D130/F130," ")</f>
        <v xml:space="preserve"> </v>
      </c>
      <c r="H130" s="7">
        <v>2.1</v>
      </c>
      <c r="I130" s="175" t="str">
        <f>IFERROR(Summary!$Y$7*D130/H130," ")</f>
        <v xml:space="preserve"> </v>
      </c>
      <c r="J130" s="18"/>
      <c r="K130" s="175" t="str">
        <f>IFERROR(Summary!$AA$7*D130/J130," ")</f>
        <v xml:space="preserve"> </v>
      </c>
      <c r="L130" s="5">
        <v>19</v>
      </c>
      <c r="M130" s="175" t="str">
        <f>IFERROR(Summary!$AA$7*D130/L130," ")</f>
        <v xml:space="preserve"> </v>
      </c>
      <c r="N130" s="18"/>
      <c r="O130" s="175" t="str">
        <f>IFERROR(Summary!$AC$7*D130/N130," ")</f>
        <v xml:space="preserve"> </v>
      </c>
      <c r="P130" s="5">
        <v>19</v>
      </c>
      <c r="Q130" s="175" t="str">
        <f>IFERROR(Summary!$AC$7*D130/P130," ")</f>
        <v xml:space="preserve"> </v>
      </c>
      <c r="R130" s="21">
        <v>16</v>
      </c>
      <c r="S130" s="176" t="str">
        <f>IFERROR(Summary!$AE$7*E130/R130," ")</f>
        <v xml:space="preserve"> </v>
      </c>
    </row>
    <row r="131" spans="1:19" ht="16.95" customHeight="1" x14ac:dyDescent="0.25">
      <c r="A131" s="17">
        <v>2148878</v>
      </c>
      <c r="B131" s="2" t="s">
        <v>257</v>
      </c>
      <c r="C131" s="18"/>
      <c r="D131" s="56" t="str">
        <f>IFERROR(VLOOKUP($A131,'Emissions - TEU-2A'!$A$6:$H$58,5,0), " ")</f>
        <v xml:space="preserve"> </v>
      </c>
      <c r="E131" s="56" t="str">
        <f>IFERROR(VLOOKUP($A131,'Emissions - TEU-2A'!$A$6:$H$58,8,0), " ")</f>
        <v xml:space="preserve"> </v>
      </c>
      <c r="F131" s="18"/>
      <c r="G131" s="175" t="str">
        <f>IFERROR(Summary!$Y$7*D131/F131," ")</f>
        <v xml:space="preserve"> </v>
      </c>
      <c r="H131" s="7">
        <v>2</v>
      </c>
      <c r="I131" s="175" t="str">
        <f>IFERROR(Summary!$Y$7*D131/H131," ")</f>
        <v xml:space="preserve"> </v>
      </c>
      <c r="J131" s="18"/>
      <c r="K131" s="175" t="str">
        <f>IFERROR(Summary!$AA$7*D131/J131," ")</f>
        <v xml:space="preserve"> </v>
      </c>
      <c r="L131" s="7">
        <v>8.8000000000000007</v>
      </c>
      <c r="M131" s="175" t="str">
        <f>IFERROR(Summary!$AA$7*D131/L131," ")</f>
        <v xml:space="preserve"> </v>
      </c>
      <c r="N131" s="18"/>
      <c r="O131" s="175" t="str">
        <f>IFERROR(Summary!$AC$7*D131/N131," ")</f>
        <v xml:space="preserve"> </v>
      </c>
      <c r="P131" s="7">
        <v>8.8000000000000007</v>
      </c>
      <c r="Q131" s="175" t="str">
        <f>IFERROR(Summary!$AC$7*D131/P131," ")</f>
        <v xml:space="preserve"> </v>
      </c>
      <c r="R131" s="21">
        <v>98</v>
      </c>
      <c r="S131" s="176" t="str">
        <f>IFERROR(Summary!$AE$7*E131/R131," ")</f>
        <v xml:space="preserve"> </v>
      </c>
    </row>
    <row r="132" spans="1:19" ht="16.8" customHeight="1" x14ac:dyDescent="0.25">
      <c r="A132" s="2" t="s">
        <v>258</v>
      </c>
      <c r="B132" s="2" t="s">
        <v>259</v>
      </c>
      <c r="C132" s="18"/>
      <c r="D132" s="56" t="str">
        <f>IFERROR(VLOOKUP($A132,'Emissions - TEU-2A'!$A$6:$H$58,5,0), " ")</f>
        <v xml:space="preserve"> </v>
      </c>
      <c r="E132" s="56" t="str">
        <f>IFERROR(VLOOKUP($A132,'Emissions - TEU-2A'!$A$6:$H$58,8,0), " ")</f>
        <v xml:space="preserve"> </v>
      </c>
      <c r="F132" s="18"/>
      <c r="G132" s="175" t="str">
        <f>IFERROR(Summary!$Y$7*D132/F132," ")</f>
        <v xml:space="preserve"> </v>
      </c>
      <c r="H132" s="8">
        <v>2000</v>
      </c>
      <c r="I132" s="175" t="str">
        <f>IFERROR(Summary!$Y$7*D132/H132," ")</f>
        <v xml:space="preserve"> </v>
      </c>
      <c r="J132" s="18"/>
      <c r="K132" s="175" t="str">
        <f>IFERROR(Summary!$AA$7*D132/J132," ")</f>
        <v xml:space="preserve"> </v>
      </c>
      <c r="L132" s="8">
        <v>8800</v>
      </c>
      <c r="M132" s="175" t="str">
        <f>IFERROR(Summary!$AA$7*D132/L132," ")</f>
        <v xml:space="preserve"> </v>
      </c>
      <c r="N132" s="18"/>
      <c r="O132" s="175" t="str">
        <f>IFERROR(Summary!$AC$7*D132/N132," ")</f>
        <v xml:space="preserve"> </v>
      </c>
      <c r="P132" s="8">
        <v>8800</v>
      </c>
      <c r="Q132" s="175" t="str">
        <f>IFERROR(Summary!$AC$7*D132/P132," ")</f>
        <v xml:space="preserve"> </v>
      </c>
      <c r="R132" s="22"/>
      <c r="S132" s="176" t="str">
        <f>IFERROR(Summary!$AE$7*E132/R132," ")</f>
        <v xml:space="preserve"> </v>
      </c>
    </row>
    <row r="133" spans="1:19" ht="16.95" customHeight="1" x14ac:dyDescent="0.25">
      <c r="A133" s="2" t="s">
        <v>260</v>
      </c>
      <c r="B133" s="2" t="s">
        <v>261</v>
      </c>
      <c r="C133" s="18"/>
      <c r="D133" s="56" t="str">
        <f>IFERROR(VLOOKUP($A133,'Emissions - TEU-2A'!$A$6:$H$58,5,0), " ")</f>
        <v xml:space="preserve"> </v>
      </c>
      <c r="E133" s="56" t="str">
        <f>IFERROR(VLOOKUP($A133,'Emissions - TEU-2A'!$A$6:$H$58,8,0), " ")</f>
        <v xml:space="preserve"> </v>
      </c>
      <c r="F133" s="18"/>
      <c r="G133" s="175" t="str">
        <f>IFERROR(Summary!$Y$7*D133/F133," ")</f>
        <v xml:space="preserve"> </v>
      </c>
      <c r="H133" s="5">
        <v>200</v>
      </c>
      <c r="I133" s="175" t="str">
        <f>IFERROR(Summary!$Y$7*D133/H133," ")</f>
        <v xml:space="preserve"> </v>
      </c>
      <c r="J133" s="18"/>
      <c r="K133" s="175" t="str">
        <f>IFERROR(Summary!$AA$7*D133/J133," ")</f>
        <v xml:space="preserve"> </v>
      </c>
      <c r="L133" s="5">
        <v>880</v>
      </c>
      <c r="M133" s="175" t="str">
        <f>IFERROR(Summary!$AA$7*D133/L133," ")</f>
        <v xml:space="preserve"> </v>
      </c>
      <c r="N133" s="18"/>
      <c r="O133" s="175" t="str">
        <f>IFERROR(Summary!$AC$7*D133/N133," ")</f>
        <v xml:space="preserve"> </v>
      </c>
      <c r="P133" s="5">
        <v>880</v>
      </c>
      <c r="Q133" s="175" t="str">
        <f>IFERROR(Summary!$AC$7*D133/P133," ")</f>
        <v xml:space="preserve"> </v>
      </c>
      <c r="R133" s="23">
        <v>3200</v>
      </c>
      <c r="S133" s="176" t="str">
        <f>IFERROR(Summary!$AE$7*E133/R133," ")</f>
        <v xml:space="preserve"> </v>
      </c>
    </row>
    <row r="134" spans="1:19" ht="29.25" customHeight="1" x14ac:dyDescent="0.25">
      <c r="A134" s="2" t="s">
        <v>262</v>
      </c>
      <c r="B134" s="2" t="s">
        <v>263</v>
      </c>
      <c r="C134" s="18"/>
      <c r="D134" s="56" t="str">
        <f>IFERROR(VLOOKUP($A134,'Emissions - TEU-2A'!$A$6:$H$58,5,0), " ")</f>
        <v xml:space="preserve"> </v>
      </c>
      <c r="E134" s="56" t="str">
        <f>IFERROR(VLOOKUP($A134,'Emissions - TEU-2A'!$A$6:$H$58,8,0), " ")</f>
        <v xml:space="preserve"> </v>
      </c>
      <c r="F134" s="18"/>
      <c r="G134" s="175" t="str">
        <f>IFERROR(Summary!$Y$7*D134/F134," ")</f>
        <v xml:space="preserve"> </v>
      </c>
      <c r="H134" s="5">
        <v>400</v>
      </c>
      <c r="I134" s="175" t="str">
        <f>IFERROR(Summary!$Y$7*D134/H134," ")</f>
        <v xml:space="preserve"> </v>
      </c>
      <c r="J134" s="18"/>
      <c r="K134" s="175" t="str">
        <f>IFERROR(Summary!$AA$7*D134/J134," ")</f>
        <v xml:space="preserve"> </v>
      </c>
      <c r="L134" s="8">
        <v>1800</v>
      </c>
      <c r="M134" s="175" t="str">
        <f>IFERROR(Summary!$AA$7*D134/L134," ")</f>
        <v xml:space="preserve"> </v>
      </c>
      <c r="N134" s="18"/>
      <c r="O134" s="175" t="str">
        <f>IFERROR(Summary!$AC$7*D134/N134," ")</f>
        <v xml:space="preserve"> </v>
      </c>
      <c r="P134" s="8">
        <v>1800</v>
      </c>
      <c r="Q134" s="175" t="str">
        <f>IFERROR(Summary!$AC$7*D134/P134," ")</f>
        <v xml:space="preserve"> </v>
      </c>
      <c r="R134" s="22"/>
      <c r="S134" s="176" t="str">
        <f>IFERROR(Summary!$AE$7*E134/R134," ")</f>
        <v xml:space="preserve"> </v>
      </c>
    </row>
    <row r="135" spans="1:19" ht="16.95" customHeight="1" x14ac:dyDescent="0.25">
      <c r="A135" s="2" t="s">
        <v>264</v>
      </c>
      <c r="B135" s="2" t="s">
        <v>265</v>
      </c>
      <c r="C135" s="6" t="s">
        <v>80</v>
      </c>
      <c r="D135" s="56" t="str">
        <f>IFERROR(VLOOKUP($A135,'Emissions - TEU-2A'!$A$6:$H$58,5,0), " ")</f>
        <v xml:space="preserve"> </v>
      </c>
      <c r="E135" s="56" t="str">
        <f>IFERROR(VLOOKUP($A135,'Emissions - TEU-2A'!$A$6:$H$58,8,0), " ")</f>
        <v xml:space="preserve"> </v>
      </c>
      <c r="F135" s="18"/>
      <c r="G135" s="175" t="str">
        <f>IFERROR(Summary!$Y$7*D135/F135," ")</f>
        <v xml:space="preserve"> </v>
      </c>
      <c r="H135" s="9">
        <v>0.15</v>
      </c>
      <c r="I135" s="175" t="str">
        <f>IFERROR(Summary!$Y$7*D135/H135," ")</f>
        <v xml:space="preserve"> </v>
      </c>
      <c r="J135" s="18"/>
      <c r="K135" s="175" t="str">
        <f>IFERROR(Summary!$AA$7*D135/J135," ")</f>
        <v xml:space="preserve"> </v>
      </c>
      <c r="L135" s="9">
        <v>0.66</v>
      </c>
      <c r="M135" s="175" t="str">
        <f>IFERROR(Summary!$AA$7*D135/L135," ")</f>
        <v xml:space="preserve"> </v>
      </c>
      <c r="N135" s="18"/>
      <c r="O135" s="175" t="str">
        <f>IFERROR(Summary!$AC$7*D135/N135," ")</f>
        <v xml:space="preserve"> </v>
      </c>
      <c r="P135" s="9">
        <v>0.66</v>
      </c>
      <c r="Q135" s="175" t="str">
        <f>IFERROR(Summary!$AC$7*D135/P135," ")</f>
        <v xml:space="preserve"> </v>
      </c>
      <c r="R135" s="25">
        <v>0.15</v>
      </c>
      <c r="S135" s="176" t="str">
        <f>IFERROR(Summary!$AE$7*E135/R135," ")</f>
        <v xml:space="preserve"> </v>
      </c>
    </row>
    <row r="136" spans="1:19" ht="16.8" customHeight="1" x14ac:dyDescent="0.25">
      <c r="A136" s="2" t="s">
        <v>266</v>
      </c>
      <c r="B136" s="2" t="s">
        <v>267</v>
      </c>
      <c r="C136" s="18"/>
      <c r="D136" s="56" t="str">
        <f>IFERROR(VLOOKUP($A136,'Emissions - TEU-2A'!$A$6:$H$58,5,0), " ")</f>
        <v xml:space="preserve"> </v>
      </c>
      <c r="E136" s="56" t="str">
        <f>IFERROR(VLOOKUP($A136,'Emissions - TEU-2A'!$A$6:$H$58,8,0), " ")</f>
        <v xml:space="preserve"> </v>
      </c>
      <c r="F136" s="18"/>
      <c r="G136" s="175" t="str">
        <f>IFERROR(Summary!$Y$7*D136/F136," ")</f>
        <v xml:space="preserve"> </v>
      </c>
      <c r="H136" s="9">
        <v>0.7</v>
      </c>
      <c r="I136" s="175" t="str">
        <f>IFERROR(Summary!$Y$7*D136/H136," ")</f>
        <v xml:space="preserve"> </v>
      </c>
      <c r="J136" s="18"/>
      <c r="K136" s="175" t="str">
        <f>IFERROR(Summary!$AA$7*D136/J136," ")</f>
        <v xml:space="preserve"> </v>
      </c>
      <c r="L136" s="7">
        <v>3.1</v>
      </c>
      <c r="M136" s="175" t="str">
        <f>IFERROR(Summary!$AA$7*D136/L136," ")</f>
        <v xml:space="preserve"> </v>
      </c>
      <c r="N136" s="18"/>
      <c r="O136" s="175" t="str">
        <f>IFERROR(Summary!$AC$7*D136/N136," ")</f>
        <v xml:space="preserve"> </v>
      </c>
      <c r="P136" s="7">
        <v>3.1</v>
      </c>
      <c r="Q136" s="175" t="str">
        <f>IFERROR(Summary!$AC$7*D136/P136," ")</f>
        <v xml:space="preserve"> </v>
      </c>
      <c r="R136" s="22"/>
      <c r="S136" s="176" t="str">
        <f>IFERROR(Summary!$AE$7*E136/R136," ")</f>
        <v xml:space="preserve"> </v>
      </c>
    </row>
    <row r="137" spans="1:19" ht="29.25" customHeight="1" x14ac:dyDescent="0.25">
      <c r="A137" s="2" t="s">
        <v>268</v>
      </c>
      <c r="B137" s="2" t="s">
        <v>269</v>
      </c>
      <c r="C137" s="6" t="s">
        <v>33</v>
      </c>
      <c r="D137" s="56" t="str">
        <f>IFERROR(VLOOKUP($A137,'Emissions - TEU-2A'!$A$6:$H$58,5,0), " ")</f>
        <v xml:space="preserve"> </v>
      </c>
      <c r="E137" s="56" t="str">
        <f>IFERROR(VLOOKUP($A137,'Emissions - TEU-2A'!$A$6:$H$58,8,0), " ")</f>
        <v xml:space="preserve"> </v>
      </c>
      <c r="F137" s="18"/>
      <c r="G137" s="175" t="str">
        <f>IFERROR(Summary!$Y$7*D137/F137," ")</f>
        <v xml:space="preserve"> </v>
      </c>
      <c r="H137" s="4">
        <v>0.09</v>
      </c>
      <c r="I137" s="175" t="str">
        <f>IFERROR(Summary!$Y$7*D137/H137," ")</f>
        <v xml:space="preserve"> </v>
      </c>
      <c r="J137" s="18"/>
      <c r="K137" s="175" t="str">
        <f>IFERROR(Summary!$AA$7*D137/J137," ")</f>
        <v xml:space="preserve"> </v>
      </c>
      <c r="L137" s="9">
        <v>0.4</v>
      </c>
      <c r="M137" s="175" t="str">
        <f>IFERROR(Summary!$AA$7*D137/L137," ")</f>
        <v xml:space="preserve"> </v>
      </c>
      <c r="N137" s="18"/>
      <c r="O137" s="175" t="str">
        <f>IFERROR(Summary!$AC$7*D137/N137," ")</f>
        <v xml:space="preserve"> </v>
      </c>
      <c r="P137" s="9">
        <v>0.4</v>
      </c>
      <c r="Q137" s="175" t="str">
        <f>IFERROR(Summary!$AC$7*D137/P137," ")</f>
        <v xml:space="preserve"> </v>
      </c>
      <c r="R137" s="25">
        <v>0.3</v>
      </c>
      <c r="S137" s="176" t="str">
        <f>IFERROR(Summary!$AE$7*E137/R137," ")</f>
        <v xml:space="preserve"> </v>
      </c>
    </row>
    <row r="138" spans="1:19" ht="16.8" customHeight="1" x14ac:dyDescent="0.25">
      <c r="A138" s="2" t="s">
        <v>270</v>
      </c>
      <c r="B138" s="2" t="s">
        <v>271</v>
      </c>
      <c r="C138" s="6" t="s">
        <v>80</v>
      </c>
      <c r="D138" s="56" t="str">
        <f>IFERROR(VLOOKUP($A138,'Emissions - TEU-2A'!$A$6:$H$58,5,0), " ")</f>
        <v xml:space="preserve"> </v>
      </c>
      <c r="E138" s="56" t="str">
        <f>IFERROR(VLOOKUP($A138,'Emissions - TEU-2A'!$A$6:$H$58,8,0), " ")</f>
        <v xml:space="preserve"> </v>
      </c>
      <c r="F138" s="18"/>
      <c r="G138" s="175" t="str">
        <f>IFERROR(Summary!$Y$7*D138/F138," ")</f>
        <v xml:space="preserve"> </v>
      </c>
      <c r="H138" s="4">
        <v>7.6999999999999999E-2</v>
      </c>
      <c r="I138" s="175" t="str">
        <f>IFERROR(Summary!$Y$7*D138/H138," ")</f>
        <v xml:space="preserve"> </v>
      </c>
      <c r="J138" s="18"/>
      <c r="K138" s="175" t="str">
        <f>IFERROR(Summary!$AA$7*D138/J138," ")</f>
        <v xml:space="preserve"> </v>
      </c>
      <c r="L138" s="9">
        <v>0.63</v>
      </c>
      <c r="M138" s="175" t="str">
        <f>IFERROR(Summary!$AA$7*D138/L138," ")</f>
        <v xml:space="preserve"> </v>
      </c>
      <c r="N138" s="18"/>
      <c r="O138" s="175" t="str">
        <f>IFERROR(Summary!$AC$7*D138/N138," ")</f>
        <v xml:space="preserve"> </v>
      </c>
      <c r="P138" s="9">
        <v>0.63</v>
      </c>
      <c r="Q138" s="175" t="str">
        <f>IFERROR(Summary!$AC$7*D138/P138," ")</f>
        <v xml:space="preserve"> </v>
      </c>
      <c r="R138" s="25">
        <v>0.6</v>
      </c>
      <c r="S138" s="176" t="str">
        <f>IFERROR(Summary!$AE$7*E138/R138," ")</f>
        <v xml:space="preserve"> </v>
      </c>
    </row>
    <row r="139" spans="1:19" ht="16.95" customHeight="1" x14ac:dyDescent="0.25">
      <c r="A139" s="2" t="s">
        <v>272</v>
      </c>
      <c r="B139" s="2" t="s">
        <v>273</v>
      </c>
      <c r="C139" s="18"/>
      <c r="D139" s="56" t="str">
        <f>IFERROR(VLOOKUP($A139,'Emissions - TEU-2A'!$A$6:$H$58,5,0), " ")</f>
        <v xml:space="preserve"> </v>
      </c>
      <c r="E139" s="56" t="str">
        <f>IFERROR(VLOOKUP($A139,'Emissions - TEU-2A'!$A$6:$H$58,8,0), " ")</f>
        <v xml:space="preserve"> </v>
      </c>
      <c r="F139" s="18"/>
      <c r="G139" s="175" t="str">
        <f>IFERROR(Summary!$Y$7*D139/F139," ")</f>
        <v xml:space="preserve"> </v>
      </c>
      <c r="H139" s="8">
        <v>4000</v>
      </c>
      <c r="I139" s="175" t="str">
        <f>IFERROR(Summary!$Y$7*D139/H139," ")</f>
        <v xml:space="preserve"> </v>
      </c>
      <c r="J139" s="18"/>
      <c r="K139" s="175" t="str">
        <f>IFERROR(Summary!$AA$7*D139/J139," ")</f>
        <v xml:space="preserve"> </v>
      </c>
      <c r="L139" s="8">
        <v>18000</v>
      </c>
      <c r="M139" s="175" t="str">
        <f>IFERROR(Summary!$AA$7*D139/L139," ")</f>
        <v xml:space="preserve"> </v>
      </c>
      <c r="N139" s="18"/>
      <c r="O139" s="175" t="str">
        <f>IFERROR(Summary!$AC$7*D139/N139," ")</f>
        <v xml:space="preserve"> </v>
      </c>
      <c r="P139" s="8">
        <v>18000</v>
      </c>
      <c r="Q139" s="175" t="str">
        <f>IFERROR(Summary!$AC$7*D139/P139," ")</f>
        <v xml:space="preserve"> </v>
      </c>
      <c r="R139" s="23">
        <v>28000</v>
      </c>
      <c r="S139" s="176" t="str">
        <f>IFERROR(Summary!$AE$7*E139/R139," ")</f>
        <v xml:space="preserve"> </v>
      </c>
    </row>
    <row r="140" spans="1:19" ht="29.25" customHeight="1" x14ac:dyDescent="0.25">
      <c r="A140" s="2" t="s">
        <v>274</v>
      </c>
      <c r="B140" s="1" t="s">
        <v>275</v>
      </c>
      <c r="C140" s="18"/>
      <c r="D140" s="56" t="str">
        <f>IFERROR(VLOOKUP($A140,'Emissions - TEU-2A'!$A$6:$H$58,5,0), " ")</f>
        <v xml:space="preserve"> </v>
      </c>
      <c r="E140" s="56" t="str">
        <f>IFERROR(VLOOKUP($A140,'Emissions - TEU-2A'!$A$6:$H$58,8,0), " ")</f>
        <v xml:space="preserve"> </v>
      </c>
      <c r="F140" s="3">
        <v>2.3E-3</v>
      </c>
      <c r="G140" s="175" t="str">
        <f>IFERROR(Summary!$Y$7*D140/F140," ")</f>
        <v xml:space="preserve"> </v>
      </c>
      <c r="H140" s="18"/>
      <c r="I140" s="175" t="str">
        <f>IFERROR(Summary!$Y$7*D140/H140," ")</f>
        <v xml:space="preserve"> </v>
      </c>
      <c r="J140" s="4">
        <v>0.06</v>
      </c>
      <c r="K140" s="175" t="str">
        <f>IFERROR(Summary!$AA$7*D140/J140," ")</f>
        <v xml:space="preserve"> </v>
      </c>
      <c r="L140" s="18"/>
      <c r="M140" s="175" t="str">
        <f>IFERROR(Summary!$AA$7*D140/L140," ")</f>
        <v xml:space="preserve"> </v>
      </c>
      <c r="N140" s="4">
        <v>2.8000000000000001E-2</v>
      </c>
      <c r="O140" s="175" t="str">
        <f>IFERROR(Summary!$AC$7*D140/N140," ")</f>
        <v xml:space="preserve"> </v>
      </c>
      <c r="P140" s="18"/>
      <c r="Q140" s="175" t="str">
        <f>IFERROR(Summary!$AC$7*D140/P140," ")</f>
        <v xml:space="preserve"> </v>
      </c>
      <c r="R140" s="22"/>
      <c r="S140" s="176" t="str">
        <f>IFERROR(Summary!$AE$7*E140/R140," ")</f>
        <v xml:space="preserve"> </v>
      </c>
    </row>
    <row r="141" spans="1:19" ht="29.25" customHeight="1" x14ac:dyDescent="0.25">
      <c r="A141" s="2" t="s">
        <v>276</v>
      </c>
      <c r="B141" s="2" t="s">
        <v>277</v>
      </c>
      <c r="C141" s="18"/>
      <c r="D141" s="56" t="str">
        <f>IFERROR(VLOOKUP($A141,'Emissions - TEU-2A'!$A$6:$H$58,5,0), " ")</f>
        <v xml:space="preserve"> </v>
      </c>
      <c r="E141" s="56" t="str">
        <f>IFERROR(VLOOKUP($A141,'Emissions - TEU-2A'!$A$6:$H$58,8,0), " ")</f>
        <v xml:space="preserve"> </v>
      </c>
      <c r="F141" s="11">
        <v>2.9999999999999997E-4</v>
      </c>
      <c r="G141" s="175" t="str">
        <f>IFERROR(Summary!$Y$7*D141/F141," ")</f>
        <v xml:space="preserve"> </v>
      </c>
      <c r="H141" s="5">
        <v>20</v>
      </c>
      <c r="I141" s="175" t="str">
        <f>IFERROR(Summary!$Y$7*D141/H141," ")</f>
        <v xml:space="preserve"> </v>
      </c>
      <c r="J141" s="4">
        <v>2.3E-2</v>
      </c>
      <c r="K141" s="175" t="str">
        <f>IFERROR(Summary!$AA$7*D141/J141," ")</f>
        <v xml:space="preserve"> </v>
      </c>
      <c r="L141" s="5">
        <v>88</v>
      </c>
      <c r="M141" s="175" t="str">
        <f>IFERROR(Summary!$AA$7*D141/L141," ")</f>
        <v xml:space="preserve"> </v>
      </c>
      <c r="N141" s="4">
        <v>0.01</v>
      </c>
      <c r="O141" s="175" t="str">
        <f>IFERROR(Summary!$AC$7*D141/N141," ")</f>
        <v xml:space="preserve"> </v>
      </c>
      <c r="P141" s="5">
        <v>88</v>
      </c>
      <c r="Q141" s="175" t="str">
        <f>IFERROR(Summary!$AC$7*D141/P141," ")</f>
        <v xml:space="preserve"> </v>
      </c>
      <c r="R141" s="22"/>
      <c r="S141" s="176" t="str">
        <f>IFERROR(Summary!$AE$7*E141/R141," ")</f>
        <v xml:space="preserve"> </v>
      </c>
    </row>
    <row r="142" spans="1:19" ht="29.25" customHeight="1" x14ac:dyDescent="0.25">
      <c r="A142" s="2" t="s">
        <v>278</v>
      </c>
      <c r="B142" s="2" t="s">
        <v>279</v>
      </c>
      <c r="C142" s="18"/>
      <c r="D142" s="56" t="str">
        <f>IFERROR(VLOOKUP($A142,'Emissions - TEU-2A'!$A$6:$H$58,5,0), " ")</f>
        <v xml:space="preserve"> </v>
      </c>
      <c r="E142" s="56" t="str">
        <f>IFERROR(VLOOKUP($A142,'Emissions - TEU-2A'!$A$6:$H$58,8,0), " ")</f>
        <v xml:space="preserve"> </v>
      </c>
      <c r="F142" s="18"/>
      <c r="G142" s="175" t="str">
        <f>IFERROR(Summary!$Y$7*D142/F142," ")</f>
        <v xml:space="preserve"> </v>
      </c>
      <c r="H142" s="4">
        <v>0.08</v>
      </c>
      <c r="I142" s="175" t="str">
        <f>IFERROR(Summary!$Y$7*D142/H142," ")</f>
        <v xml:space="preserve"> </v>
      </c>
      <c r="J142" s="18"/>
      <c r="K142" s="175" t="str">
        <f>IFERROR(Summary!$AA$7*D142/J142," ")</f>
        <v xml:space="preserve"> </v>
      </c>
      <c r="L142" s="9">
        <v>0.35</v>
      </c>
      <c r="M142" s="175" t="str">
        <f>IFERROR(Summary!$AA$7*D142/L142," ")</f>
        <v xml:space="preserve"> </v>
      </c>
      <c r="N142" s="18"/>
      <c r="O142" s="175" t="str">
        <f>IFERROR(Summary!$AC$7*D142/N142," ")</f>
        <v xml:space="preserve"> </v>
      </c>
      <c r="P142" s="9">
        <v>0.35</v>
      </c>
      <c r="Q142" s="175" t="str">
        <f>IFERROR(Summary!$AC$7*D142/P142," ")</f>
        <v xml:space="preserve"> </v>
      </c>
      <c r="R142" s="21">
        <v>12</v>
      </c>
      <c r="S142" s="176" t="str">
        <f>IFERROR(Summary!$AE$7*E142/R142," ")</f>
        <v xml:space="preserve"> </v>
      </c>
    </row>
    <row r="143" spans="1:19" ht="29.25" customHeight="1" x14ac:dyDescent="0.25">
      <c r="A143" s="2" t="s">
        <v>280</v>
      </c>
      <c r="B143" s="2" t="s">
        <v>281</v>
      </c>
      <c r="C143" s="18"/>
      <c r="D143" s="56" t="str">
        <f>IFERROR(VLOOKUP($A143,'Emissions - TEU-2A'!$A$6:$H$58,5,0), " ")</f>
        <v xml:space="preserve"> </v>
      </c>
      <c r="E143" s="56" t="str">
        <f>IFERROR(VLOOKUP($A143,'Emissions - TEU-2A'!$A$6:$H$58,8,0), " ")</f>
        <v xml:space="preserve"> </v>
      </c>
      <c r="F143" s="18"/>
      <c r="G143" s="175" t="str">
        <f>IFERROR(Summary!$Y$7*D143/F143," ")</f>
        <v xml:space="preserve"> </v>
      </c>
      <c r="H143" s="8">
        <v>3000</v>
      </c>
      <c r="I143" s="175" t="str">
        <f>IFERROR(Summary!$Y$7*D143/H143," ")</f>
        <v xml:space="preserve"> </v>
      </c>
      <c r="J143" s="18"/>
      <c r="K143" s="175" t="str">
        <f>IFERROR(Summary!$AA$7*D143/J143," ")</f>
        <v xml:space="preserve"> </v>
      </c>
      <c r="L143" s="8">
        <v>13000</v>
      </c>
      <c r="M143" s="175" t="str">
        <f>IFERROR(Summary!$AA$7*D143/L143," ")</f>
        <v xml:space="preserve"> </v>
      </c>
      <c r="N143" s="18"/>
      <c r="O143" s="175" t="str">
        <f>IFERROR(Summary!$AC$7*D143/N143," ")</f>
        <v xml:space="preserve"> </v>
      </c>
      <c r="P143" s="8">
        <v>13000</v>
      </c>
      <c r="Q143" s="175" t="str">
        <f>IFERROR(Summary!$AC$7*D143/P143," ")</f>
        <v xml:space="preserve"> </v>
      </c>
      <c r="R143" s="22"/>
      <c r="S143" s="176" t="str">
        <f>IFERROR(Summary!$AE$7*E143/R143," ")</f>
        <v xml:space="preserve"> </v>
      </c>
    </row>
    <row r="144" spans="1:19" ht="16.95" customHeight="1" x14ac:dyDescent="0.25">
      <c r="A144" s="2" t="s">
        <v>282</v>
      </c>
      <c r="B144" s="2" t="s">
        <v>283</v>
      </c>
      <c r="C144" s="18"/>
      <c r="D144" s="56" t="str">
        <f>IFERROR(VLOOKUP($A144,'Emissions - TEU-2A'!$A$6:$H$58,5,0), " ")</f>
        <v xml:space="preserve"> </v>
      </c>
      <c r="E144" s="56" t="str">
        <f>IFERROR(VLOOKUP($A144,'Emissions - TEU-2A'!$A$6:$H$58,8,0), " ")</f>
        <v xml:space="preserve"> </v>
      </c>
      <c r="F144" s="18"/>
      <c r="G144" s="175" t="str">
        <f>IFERROR(Summary!$Y$7*D144/F144," ")</f>
        <v xml:space="preserve"> </v>
      </c>
      <c r="H144" s="7">
        <v>1</v>
      </c>
      <c r="I144" s="175" t="str">
        <f>IFERROR(Summary!$Y$7*D144/H144," ")</f>
        <v xml:space="preserve"> </v>
      </c>
      <c r="J144" s="18"/>
      <c r="K144" s="175" t="str">
        <f>IFERROR(Summary!$AA$7*D144/J144," ")</f>
        <v xml:space="preserve"> </v>
      </c>
      <c r="L144" s="7">
        <v>4.4000000000000004</v>
      </c>
      <c r="M144" s="175" t="str">
        <f>IFERROR(Summary!$AA$7*D144/L144," ")</f>
        <v xml:space="preserve"> </v>
      </c>
      <c r="N144" s="18"/>
      <c r="O144" s="175" t="str">
        <f>IFERROR(Summary!$AC$7*D144/N144," ")</f>
        <v xml:space="preserve"> </v>
      </c>
      <c r="P144" s="7">
        <v>4.4000000000000004</v>
      </c>
      <c r="Q144" s="175" t="str">
        <f>IFERROR(Summary!$AC$7*D144/P144," ")</f>
        <v xml:space="preserve"> </v>
      </c>
      <c r="R144" s="22"/>
      <c r="S144" s="176" t="str">
        <f>IFERROR(Summary!$AE$7*E144/R144," ")</f>
        <v xml:space="preserve"> </v>
      </c>
    </row>
    <row r="145" spans="1:19" ht="16.8" customHeight="1" x14ac:dyDescent="0.25">
      <c r="A145" s="2" t="s">
        <v>284</v>
      </c>
      <c r="B145" s="2" t="s">
        <v>285</v>
      </c>
      <c r="C145" s="18"/>
      <c r="D145" s="56" t="str">
        <f>IFERROR(VLOOKUP($A145,'Emissions - TEU-2A'!$A$6:$H$58,5,0), " ")</f>
        <v xml:space="preserve"> </v>
      </c>
      <c r="E145" s="56" t="str">
        <f>IFERROR(VLOOKUP($A145,'Emissions - TEU-2A'!$A$6:$H$58,8,0), " ")</f>
        <v xml:space="preserve"> </v>
      </c>
      <c r="F145" s="18"/>
      <c r="G145" s="175" t="str">
        <f>IFERROR(Summary!$Y$7*D145/F145," ")</f>
        <v xml:space="preserve"> </v>
      </c>
      <c r="H145" s="5">
        <v>700</v>
      </c>
      <c r="I145" s="175" t="str">
        <f>IFERROR(Summary!$Y$7*D145/H145," ")</f>
        <v xml:space="preserve"> </v>
      </c>
      <c r="J145" s="18"/>
      <c r="K145" s="175" t="str">
        <f>IFERROR(Summary!$AA$7*D145/J145," ")</f>
        <v xml:space="preserve"> </v>
      </c>
      <c r="L145" s="8">
        <v>3100</v>
      </c>
      <c r="M145" s="175" t="str">
        <f>IFERROR(Summary!$AA$7*D145/L145," ")</f>
        <v xml:space="preserve"> </v>
      </c>
      <c r="N145" s="18"/>
      <c r="O145" s="175" t="str">
        <f>IFERROR(Summary!$AC$7*D145/N145," ")</f>
        <v xml:space="preserve"> </v>
      </c>
      <c r="P145" s="8">
        <v>3100</v>
      </c>
      <c r="Q145" s="175" t="str">
        <f>IFERROR(Summary!$AC$7*D145/P145," ")</f>
        <v xml:space="preserve"> </v>
      </c>
      <c r="R145" s="22"/>
      <c r="S145" s="176" t="str">
        <f>IFERROR(Summary!$AE$7*E145/R145," ")</f>
        <v xml:space="preserve"> </v>
      </c>
    </row>
    <row r="146" spans="1:19" ht="16.8" customHeight="1" x14ac:dyDescent="0.25">
      <c r="A146" s="2" t="s">
        <v>286</v>
      </c>
      <c r="B146" s="1" t="s">
        <v>287</v>
      </c>
      <c r="C146" s="18"/>
      <c r="D146" s="56" t="str">
        <f>IFERROR(VLOOKUP($A146,'Emissions - TEU-2A'!$A$6:$H$58,5,0), " ")</f>
        <v xml:space="preserve"> </v>
      </c>
      <c r="E146" s="56" t="str">
        <f>IFERROR(VLOOKUP($A146,'Emissions - TEU-2A'!$A$6:$H$58,8,0), " ")</f>
        <v xml:space="preserve"> </v>
      </c>
      <c r="F146" s="7">
        <v>3.8</v>
      </c>
      <c r="G146" s="175" t="str">
        <f>IFERROR(Summary!$Y$7*D146/F146," ")</f>
        <v xml:space="preserve"> </v>
      </c>
      <c r="H146" s="8">
        <v>8000</v>
      </c>
      <c r="I146" s="175" t="str">
        <f>IFERROR(Summary!$Y$7*D146/H146," ")</f>
        <v xml:space="preserve"> </v>
      </c>
      <c r="J146" s="5">
        <v>100</v>
      </c>
      <c r="K146" s="175" t="str">
        <f>IFERROR(Summary!$AA$7*D146/J146," ")</f>
        <v xml:space="preserve"> </v>
      </c>
      <c r="L146" s="8">
        <v>35000</v>
      </c>
      <c r="M146" s="175" t="str">
        <f>IFERROR(Summary!$AA$7*D146/L146," ")</f>
        <v xml:space="preserve"> </v>
      </c>
      <c r="N146" s="5">
        <v>46</v>
      </c>
      <c r="O146" s="175" t="str">
        <f>IFERROR(Summary!$AC$7*D146/N146," ")</f>
        <v xml:space="preserve"> </v>
      </c>
      <c r="P146" s="8">
        <v>35000</v>
      </c>
      <c r="Q146" s="175" t="str">
        <f>IFERROR(Summary!$AC$7*D146/P146," ")</f>
        <v xml:space="preserve"> </v>
      </c>
      <c r="R146" s="23">
        <v>8000</v>
      </c>
      <c r="S146" s="176" t="str">
        <f>IFERROR(Summary!$AE$7*E146/R146," ")</f>
        <v xml:space="preserve"> </v>
      </c>
    </row>
    <row r="147" spans="1:19" ht="16.95" customHeight="1" x14ac:dyDescent="0.25">
      <c r="A147" s="2" t="s">
        <v>288</v>
      </c>
      <c r="B147" s="2" t="s">
        <v>289</v>
      </c>
      <c r="C147" s="18"/>
      <c r="D147" s="56" t="str">
        <f>IFERROR(VLOOKUP($A147,'Emissions - TEU-2A'!$A$6:$H$58,5,0), " ")</f>
        <v xml:space="preserve"> </v>
      </c>
      <c r="E147" s="56" t="str">
        <f>IFERROR(VLOOKUP($A147,'Emissions - TEU-2A'!$A$6:$H$58,8,0), " ")</f>
        <v xml:space="preserve"> </v>
      </c>
      <c r="F147" s="3">
        <v>4.0000000000000001E-3</v>
      </c>
      <c r="G147" s="175" t="str">
        <f>IFERROR(Summary!$Y$7*D147/F147," ")</f>
        <v xml:space="preserve"> </v>
      </c>
      <c r="H147" s="18"/>
      <c r="I147" s="175" t="str">
        <f>IFERROR(Summary!$Y$7*D147/H147," ")</f>
        <v xml:space="preserve"> </v>
      </c>
      <c r="J147" s="9">
        <v>0.1</v>
      </c>
      <c r="K147" s="175" t="str">
        <f>IFERROR(Summary!$AA$7*D147/J147," ")</f>
        <v xml:space="preserve"> </v>
      </c>
      <c r="L147" s="18"/>
      <c r="M147" s="175" t="str">
        <f>IFERROR(Summary!$AA$7*D147/L147," ")</f>
        <v xml:space="preserve"> </v>
      </c>
      <c r="N147" s="4">
        <v>4.8000000000000001E-2</v>
      </c>
      <c r="O147" s="175" t="str">
        <f>IFERROR(Summary!$AC$7*D147/N147," ")</f>
        <v xml:space="preserve"> </v>
      </c>
      <c r="P147" s="18"/>
      <c r="Q147" s="175" t="str">
        <f>IFERROR(Summary!$AC$7*D147/P147," ")</f>
        <v xml:space="preserve"> </v>
      </c>
      <c r="R147" s="22"/>
      <c r="S147" s="176" t="str">
        <f>IFERROR(Summary!$AE$7*E147/R147," ")</f>
        <v xml:space="preserve"> </v>
      </c>
    </row>
    <row r="148" spans="1:19" ht="16.8" customHeight="1" x14ac:dyDescent="0.25">
      <c r="A148" s="2" t="s">
        <v>290</v>
      </c>
      <c r="B148" s="2" t="s">
        <v>291</v>
      </c>
      <c r="C148" s="6" t="s">
        <v>65</v>
      </c>
      <c r="D148" s="56">
        <f>IFERROR(VLOOKUP($A148,'Emissions - TEU-2A'!$A$6:$H$58,5,0), " ")</f>
        <v>3.9329817189941586E-2</v>
      </c>
      <c r="E148" s="56">
        <f>IFERROR(VLOOKUP($A148,'Emissions - TEU-2A'!$A$6:$H$58,8,0), " ")</f>
        <v>1.5731926875976634E-4</v>
      </c>
      <c r="F148" s="4">
        <v>2.9000000000000001E-2</v>
      </c>
      <c r="G148" s="175">
        <f>IFERROR(Summary!$Y$7*D148/F148," ")</f>
        <v>1.3562005927566064E-4</v>
      </c>
      <c r="H148" s="7">
        <v>3.7</v>
      </c>
      <c r="I148" s="175">
        <f>IFERROR(Summary!$Y$7*D148/H148," ")</f>
        <v>1.0629680321605834E-6</v>
      </c>
      <c r="J148" s="9">
        <v>0.76</v>
      </c>
      <c r="K148" s="175">
        <f>IFERROR(Summary!$AA$7*D148/J148," ")</f>
        <v>5.1749759460449455E-6</v>
      </c>
      <c r="L148" s="5">
        <v>16</v>
      </c>
      <c r="M148" s="175">
        <f>IFERROR(Summary!$AA$7*D148/L148," ")</f>
        <v>2.4581135743713491E-7</v>
      </c>
      <c r="N148" s="9">
        <v>0.35</v>
      </c>
      <c r="O148" s="175">
        <f>IFERROR(Summary!$AC$7*D148/N148," ")</f>
        <v>5.0566907815639188E-4</v>
      </c>
      <c r="P148" s="5">
        <v>16</v>
      </c>
      <c r="Q148" s="175">
        <f>IFERROR(Summary!$AC$7*D148/P148," ")</f>
        <v>1.1061511084671071E-5</v>
      </c>
      <c r="R148" s="21">
        <v>200</v>
      </c>
      <c r="S148" s="176">
        <f>IFERROR(Summary!$AE$7*E148/R148," ")</f>
        <v>3.7756624502343923E-6</v>
      </c>
    </row>
    <row r="149" spans="1:19" ht="28.5" customHeight="1" x14ac:dyDescent="0.25">
      <c r="A149" s="1"/>
      <c r="B149" s="2" t="s">
        <v>292</v>
      </c>
      <c r="C149" s="6" t="s">
        <v>293</v>
      </c>
      <c r="D149" s="56" t="str">
        <f>IFERROR(VLOOKUP($A149,'Emissions - TEU-2A'!$A$6:$H$58,5,0), " ")</f>
        <v xml:space="preserve"> </v>
      </c>
      <c r="E149" s="56" t="str">
        <f>IFERROR(VLOOKUP($A149,'Emissions - TEU-2A'!$A$6:$H$58,8,0), " ")</f>
        <v xml:space="preserve"> </v>
      </c>
      <c r="F149" s="3">
        <v>3.8E-3</v>
      </c>
      <c r="G149" s="175" t="str">
        <f>IFERROR(Summary!$Y$7*D149/F149," ")</f>
        <v xml:space="preserve"> </v>
      </c>
      <c r="H149" s="4">
        <v>1.4E-2</v>
      </c>
      <c r="I149" s="175" t="str">
        <f>IFERROR(Summary!$Y$7*D149/H149," ")</f>
        <v xml:space="preserve"> </v>
      </c>
      <c r="J149" s="9">
        <v>0.1</v>
      </c>
      <c r="K149" s="175" t="str">
        <f>IFERROR(Summary!$AA$7*D149/J149," ")</f>
        <v xml:space="preserve"> </v>
      </c>
      <c r="L149" s="4">
        <v>6.2E-2</v>
      </c>
      <c r="M149" s="175" t="str">
        <f>IFERROR(Summary!$AA$7*D149/L149," ")</f>
        <v xml:space="preserve"> </v>
      </c>
      <c r="N149" s="4">
        <v>4.5999999999999999E-2</v>
      </c>
      <c r="O149" s="175" t="str">
        <f>IFERROR(Summary!$AC$7*D149/N149," ")</f>
        <v xml:space="preserve"> </v>
      </c>
      <c r="P149" s="4">
        <v>6.2E-2</v>
      </c>
      <c r="Q149" s="175" t="str">
        <f>IFERROR(Summary!$AC$7*D149/P149," ")</f>
        <v xml:space="preserve"> </v>
      </c>
      <c r="R149" s="25">
        <v>0.2</v>
      </c>
      <c r="S149" s="176" t="str">
        <f>IFERROR(Summary!$AE$7*E149/R149," ")</f>
        <v xml:space="preserve"> </v>
      </c>
    </row>
    <row r="150" spans="1:19" ht="16.8" customHeight="1" x14ac:dyDescent="0.25">
      <c r="A150" s="1"/>
      <c r="B150" s="2" t="s">
        <v>294</v>
      </c>
      <c r="C150" s="6" t="s">
        <v>293</v>
      </c>
      <c r="D150" s="56" t="str">
        <f>IFERROR(VLOOKUP($A150,'Emissions - TEU-2A'!$A$6:$H$58,5,0), " ")</f>
        <v xml:space="preserve"> </v>
      </c>
      <c r="E150" s="56" t="str">
        <f>IFERROR(VLOOKUP($A150,'Emissions - TEU-2A'!$A$6:$H$58,8,0), " ")</f>
        <v xml:space="preserve"> </v>
      </c>
      <c r="F150" s="18"/>
      <c r="G150" s="175" t="str">
        <f>IFERROR(Summary!$Y$7*D150/F150," ")</f>
        <v xml:space="preserve"> </v>
      </c>
      <c r="H150" s="4">
        <v>1.4E-2</v>
      </c>
      <c r="I150" s="175" t="str">
        <f>IFERROR(Summary!$Y$7*D150/H150," ")</f>
        <v xml:space="preserve"> </v>
      </c>
      <c r="J150" s="18"/>
      <c r="K150" s="175" t="str">
        <f>IFERROR(Summary!$AA$7*D150/J150," ")</f>
        <v xml:space="preserve"> </v>
      </c>
      <c r="L150" s="4">
        <v>6.2E-2</v>
      </c>
      <c r="M150" s="175" t="str">
        <f>IFERROR(Summary!$AA$7*D150/L150," ")</f>
        <v xml:space="preserve"> </v>
      </c>
      <c r="N150" s="18"/>
      <c r="O150" s="175" t="str">
        <f>IFERROR(Summary!$AC$7*D150/N150," ")</f>
        <v xml:space="preserve"> </v>
      </c>
      <c r="P150" s="4">
        <v>6.2E-2</v>
      </c>
      <c r="Q150" s="175" t="str">
        <f>IFERROR(Summary!$AC$7*D150/P150," ")</f>
        <v xml:space="preserve"> </v>
      </c>
      <c r="R150" s="25">
        <v>0.2</v>
      </c>
      <c r="S150" s="176" t="str">
        <f>IFERROR(Summary!$AE$7*E150/R150," ")</f>
        <v xml:space="preserve"> </v>
      </c>
    </row>
    <row r="151" spans="1:19" ht="16.95" customHeight="1" x14ac:dyDescent="0.25">
      <c r="A151" s="2" t="s">
        <v>295</v>
      </c>
      <c r="B151" s="2" t="s">
        <v>296</v>
      </c>
      <c r="C151" s="18"/>
      <c r="D151" s="56" t="str">
        <f>IFERROR(VLOOKUP($A151,'Emissions - TEU-2A'!$A$6:$H$58,5,0), " ")</f>
        <v xml:space="preserve"> </v>
      </c>
      <c r="E151" s="56" t="str">
        <f>IFERROR(VLOOKUP($A151,'Emissions - TEU-2A'!$A$6:$H$58,8,0), " ")</f>
        <v xml:space="preserve"> </v>
      </c>
      <c r="F151" s="18"/>
      <c r="G151" s="175" t="str">
        <f>IFERROR(Summary!$Y$7*D151/F151," ")</f>
        <v xml:space="preserve"> </v>
      </c>
      <c r="H151" s="18"/>
      <c r="I151" s="175" t="str">
        <f>IFERROR(Summary!$Y$7*D151/H151," ")</f>
        <v xml:space="preserve"> </v>
      </c>
      <c r="J151" s="18"/>
      <c r="K151" s="175" t="str">
        <f>IFERROR(Summary!$AA$7*D151/J151," ")</f>
        <v xml:space="preserve"> </v>
      </c>
      <c r="L151" s="18"/>
      <c r="M151" s="175" t="str">
        <f>IFERROR(Summary!$AA$7*D151/L151," ")</f>
        <v xml:space="preserve"> </v>
      </c>
      <c r="N151" s="18"/>
      <c r="O151" s="175" t="str">
        <f>IFERROR(Summary!$AC$7*D151/N151," ")</f>
        <v xml:space="preserve"> </v>
      </c>
      <c r="P151" s="18"/>
      <c r="Q151" s="175" t="str">
        <f>IFERROR(Summary!$AC$7*D151/P151," ")</f>
        <v xml:space="preserve"> </v>
      </c>
      <c r="R151" s="21">
        <v>86</v>
      </c>
      <c r="S151" s="176" t="str">
        <f>IFERROR(Summary!$AE$7*E151/R151," ")</f>
        <v xml:space="preserve"> </v>
      </c>
    </row>
    <row r="152" spans="1:19" ht="16.8" customHeight="1" x14ac:dyDescent="0.25">
      <c r="A152" s="2" t="s">
        <v>297</v>
      </c>
      <c r="B152" s="2" t="s">
        <v>298</v>
      </c>
      <c r="C152" s="18"/>
      <c r="D152" s="56" t="str">
        <f>IFERROR(VLOOKUP($A152,'Emissions - TEU-2A'!$A$6:$H$58,5,0), " ")</f>
        <v xml:space="preserve"> </v>
      </c>
      <c r="E152" s="56" t="str">
        <f>IFERROR(VLOOKUP($A152,'Emissions - TEU-2A'!$A$6:$H$58,8,0), " ")</f>
        <v xml:space="preserve"> </v>
      </c>
      <c r="F152" s="4">
        <v>2.5000000000000001E-2</v>
      </c>
      <c r="G152" s="175" t="str">
        <f>IFERROR(Summary!$Y$7*D152/F152," ")</f>
        <v xml:space="preserve"> </v>
      </c>
      <c r="H152" s="7">
        <v>9</v>
      </c>
      <c r="I152" s="175" t="str">
        <f>IFERROR(Summary!$Y$7*D152/H152," ")</f>
        <v xml:space="preserve"> </v>
      </c>
      <c r="J152" s="9">
        <v>0.65</v>
      </c>
      <c r="K152" s="175" t="str">
        <f>IFERROR(Summary!$AA$7*D152/J152," ")</f>
        <v xml:space="preserve"> </v>
      </c>
      <c r="L152" s="5">
        <v>40</v>
      </c>
      <c r="M152" s="175" t="str">
        <f>IFERROR(Summary!$AA$7*D152/L152," ")</f>
        <v xml:space="preserve"> </v>
      </c>
      <c r="N152" s="9">
        <v>0.3</v>
      </c>
      <c r="O152" s="175" t="str">
        <f>IFERROR(Summary!$AC$7*D152/N152," ")</f>
        <v xml:space="preserve"> </v>
      </c>
      <c r="P152" s="5">
        <v>40</v>
      </c>
      <c r="Q152" s="175" t="str">
        <f>IFERROR(Summary!$AC$7*D152/P152," ")</f>
        <v xml:space="preserve"> </v>
      </c>
      <c r="R152" s="22"/>
      <c r="S152" s="176" t="str">
        <f>IFERROR(Summary!$AE$7*E152/R152," ")</f>
        <v xml:space="preserve"> </v>
      </c>
    </row>
    <row r="153" spans="1:19" ht="16.95" customHeight="1" x14ac:dyDescent="0.25">
      <c r="A153" s="2" t="s">
        <v>299</v>
      </c>
      <c r="B153" s="2" t="s">
        <v>300</v>
      </c>
      <c r="C153" s="18"/>
      <c r="D153" s="56" t="str">
        <f>IFERROR(VLOOKUP($A153,'Emissions - TEU-2A'!$A$6:$H$58,5,0), " ")</f>
        <v xml:space="preserve"> </v>
      </c>
      <c r="E153" s="56" t="str">
        <f>IFERROR(VLOOKUP($A153,'Emissions - TEU-2A'!$A$6:$H$58,8,0), " ")</f>
        <v xml:space="preserve"> </v>
      </c>
      <c r="F153" s="18"/>
      <c r="G153" s="175" t="str">
        <f>IFERROR(Summary!$Y$7*D153/F153," ")</f>
        <v xml:space="preserve"> </v>
      </c>
      <c r="H153" s="5">
        <v>20</v>
      </c>
      <c r="I153" s="175" t="str">
        <f>IFERROR(Summary!$Y$7*D153/H153," ")</f>
        <v xml:space="preserve"> </v>
      </c>
      <c r="J153" s="18"/>
      <c r="K153" s="175" t="str">
        <f>IFERROR(Summary!$AA$7*D153/J153," ")</f>
        <v xml:space="preserve"> </v>
      </c>
      <c r="L153" s="5">
        <v>88</v>
      </c>
      <c r="M153" s="175" t="str">
        <f>IFERROR(Summary!$AA$7*D153/L153," ")</f>
        <v xml:space="preserve"> </v>
      </c>
      <c r="N153" s="18"/>
      <c r="O153" s="175" t="str">
        <f>IFERROR(Summary!$AC$7*D153/N153," ")</f>
        <v xml:space="preserve"> </v>
      </c>
      <c r="P153" s="5">
        <v>88</v>
      </c>
      <c r="Q153" s="175" t="str">
        <f>IFERROR(Summary!$AC$7*D153/P153," ")</f>
        <v xml:space="preserve"> </v>
      </c>
      <c r="R153" s="22"/>
      <c r="S153" s="176" t="str">
        <f>IFERROR(Summary!$AE$7*E153/R153," ")</f>
        <v xml:space="preserve"> </v>
      </c>
    </row>
    <row r="154" spans="1:19" ht="16.8" customHeight="1" x14ac:dyDescent="0.25">
      <c r="A154" s="2" t="s">
        <v>301</v>
      </c>
      <c r="B154" s="1" t="s">
        <v>302</v>
      </c>
      <c r="C154" s="18"/>
      <c r="D154" s="56" t="str">
        <f>IFERROR(VLOOKUP($A154,'Emissions - TEU-2A'!$A$6:$H$58,5,0), " ")</f>
        <v xml:space="preserve"> </v>
      </c>
      <c r="E154" s="56" t="str">
        <f>IFERROR(VLOOKUP($A154,'Emissions - TEU-2A'!$A$6:$H$58,8,0), " ")</f>
        <v xml:space="preserve"> </v>
      </c>
      <c r="F154" s="11">
        <v>3.2000000000000003E-4</v>
      </c>
      <c r="G154" s="175" t="str">
        <f>IFERROR(Summary!$Y$7*D154/F154," ")</f>
        <v xml:space="preserve"> </v>
      </c>
      <c r="H154" s="18"/>
      <c r="I154" s="175" t="str">
        <f>IFERROR(Summary!$Y$7*D154/H154," ")</f>
        <v xml:space="preserve"> </v>
      </c>
      <c r="J154" s="3">
        <v>8.3999999999999995E-3</v>
      </c>
      <c r="K154" s="175" t="str">
        <f>IFERROR(Summary!$AA$7*D154/J154," ")</f>
        <v xml:space="preserve"> </v>
      </c>
      <c r="L154" s="18"/>
      <c r="M154" s="175" t="str">
        <f>IFERROR(Summary!$AA$7*D154/L154," ")</f>
        <v xml:space="preserve"> </v>
      </c>
      <c r="N154" s="3">
        <v>3.8999999999999998E-3</v>
      </c>
      <c r="O154" s="175" t="str">
        <f>IFERROR(Summary!$AC$7*D154/N154," ")</f>
        <v xml:space="preserve"> </v>
      </c>
      <c r="P154" s="18"/>
      <c r="Q154" s="175" t="str">
        <f>IFERROR(Summary!$AC$7*D154/P154," ")</f>
        <v xml:space="preserve"> </v>
      </c>
      <c r="R154" s="22"/>
      <c r="S154" s="176" t="str">
        <f>IFERROR(Summary!$AE$7*E154/R154," ")</f>
        <v xml:space="preserve"> </v>
      </c>
    </row>
    <row r="155" spans="1:19" ht="16.8" customHeight="1" x14ac:dyDescent="0.25">
      <c r="A155" s="2" t="s">
        <v>303</v>
      </c>
      <c r="B155" s="1" t="s">
        <v>304</v>
      </c>
      <c r="C155" s="6" t="s">
        <v>23</v>
      </c>
      <c r="D155" s="56" t="str">
        <f>IFERROR(VLOOKUP($A155,'Emissions - TEU-2A'!$A$6:$H$58,5,0), " ")</f>
        <v xml:space="preserve"> </v>
      </c>
      <c r="E155" s="56" t="str">
        <f>IFERROR(VLOOKUP($A155,'Emissions - TEU-2A'!$A$6:$H$58,8,0), " ")</f>
        <v xml:space="preserve"> </v>
      </c>
      <c r="F155" s="10">
        <v>5.8999999999999998E-5</v>
      </c>
      <c r="G155" s="175" t="str">
        <f>IFERROR(Summary!$Y$7*D155/F155," ")</f>
        <v xml:space="preserve"> </v>
      </c>
      <c r="H155" s="18"/>
      <c r="I155" s="175" t="str">
        <f>IFERROR(Summary!$Y$7*D155/H155," ")</f>
        <v xml:space="preserve"> </v>
      </c>
      <c r="J155" s="11">
        <v>6.2E-4</v>
      </c>
      <c r="K155" s="175" t="str">
        <f>IFERROR(Summary!$AA$7*D155/J155," ")</f>
        <v xml:space="preserve"> </v>
      </c>
      <c r="L155" s="18"/>
      <c r="M155" s="175" t="str">
        <f>IFERROR(Summary!$AA$7*D155/L155," ")</f>
        <v xml:space="preserve"> </v>
      </c>
      <c r="N155" s="3">
        <v>1.1999999999999999E-3</v>
      </c>
      <c r="O155" s="175" t="str">
        <f>IFERROR(Summary!$AC$7*D155/N155," ")</f>
        <v xml:space="preserve"> </v>
      </c>
      <c r="P155" s="18"/>
      <c r="Q155" s="175" t="str">
        <f>IFERROR(Summary!$AC$7*D155/P155," ")</f>
        <v xml:space="preserve"> </v>
      </c>
      <c r="R155" s="22"/>
      <c r="S155" s="176" t="str">
        <f>IFERROR(Summary!$AE$7*E155/R155," ")</f>
        <v xml:space="preserve"> </v>
      </c>
    </row>
    <row r="156" spans="1:19" ht="16.95" customHeight="1" x14ac:dyDescent="0.25">
      <c r="A156" s="2" t="s">
        <v>305</v>
      </c>
      <c r="B156" s="1" t="s">
        <v>306</v>
      </c>
      <c r="C156" s="6" t="s">
        <v>23</v>
      </c>
      <c r="D156" s="56" t="str">
        <f>IFERROR(VLOOKUP($A156,'Emissions - TEU-2A'!$A$6:$H$58,5,0), " ")</f>
        <v xml:space="preserve"> </v>
      </c>
      <c r="E156" s="56" t="str">
        <f>IFERROR(VLOOKUP($A156,'Emissions - TEU-2A'!$A$6:$H$58,8,0), " ")</f>
        <v xml:space="preserve"> </v>
      </c>
      <c r="F156" s="11">
        <v>1.2999999999999999E-4</v>
      </c>
      <c r="G156" s="175" t="str">
        <f>IFERROR(Summary!$Y$7*D156/F156," ")</f>
        <v xml:space="preserve"> </v>
      </c>
      <c r="H156" s="18"/>
      <c r="I156" s="175" t="str">
        <f>IFERROR(Summary!$Y$7*D156/H156," ")</f>
        <v xml:space="preserve"> </v>
      </c>
      <c r="J156" s="3">
        <v>1.2999999999999999E-3</v>
      </c>
      <c r="K156" s="175" t="str">
        <f>IFERROR(Summary!$AA$7*D156/J156," ")</f>
        <v xml:space="preserve"> </v>
      </c>
      <c r="L156" s="18"/>
      <c r="M156" s="175" t="str">
        <f>IFERROR(Summary!$AA$7*D156/L156," ")</f>
        <v xml:space="preserve"> </v>
      </c>
      <c r="N156" s="3">
        <v>2.5999999999999999E-3</v>
      </c>
      <c r="O156" s="175" t="str">
        <f>IFERROR(Summary!$AC$7*D156/N156," ")</f>
        <v xml:space="preserve"> </v>
      </c>
      <c r="P156" s="18"/>
      <c r="Q156" s="175" t="str">
        <f>IFERROR(Summary!$AC$7*D156/P156," ")</f>
        <v xml:space="preserve"> </v>
      </c>
      <c r="R156" s="22"/>
      <c r="S156" s="176" t="str">
        <f>IFERROR(Summary!$AE$7*E156/R156," ")</f>
        <v xml:space="preserve"> </v>
      </c>
    </row>
    <row r="157" spans="1:19" ht="16.8" customHeight="1" x14ac:dyDescent="0.25">
      <c r="A157" s="2" t="s">
        <v>307</v>
      </c>
      <c r="B157" s="1" t="s">
        <v>308</v>
      </c>
      <c r="C157" s="18"/>
      <c r="D157" s="56" t="str">
        <f>IFERROR(VLOOKUP($A157,'Emissions - TEU-2A'!$A$6:$H$58,5,0), " ")</f>
        <v xml:space="preserve"> </v>
      </c>
      <c r="E157" s="56" t="str">
        <f>IFERROR(VLOOKUP($A157,'Emissions - TEU-2A'!$A$6:$H$58,8,0), " ")</f>
        <v xml:space="preserve"> </v>
      </c>
      <c r="F157" s="9">
        <v>0.38</v>
      </c>
      <c r="G157" s="175" t="str">
        <f>IFERROR(Summary!$Y$7*D157/F157," ")</f>
        <v xml:space="preserve"> </v>
      </c>
      <c r="H157" s="18"/>
      <c r="I157" s="175" t="str">
        <f>IFERROR(Summary!$Y$7*D157/H157," ")</f>
        <v xml:space="preserve"> </v>
      </c>
      <c r="J157" s="5">
        <v>10</v>
      </c>
      <c r="K157" s="175" t="str">
        <f>IFERROR(Summary!$AA$7*D157/J157," ")</f>
        <v xml:space="preserve"> </v>
      </c>
      <c r="L157" s="18"/>
      <c r="M157" s="175" t="str">
        <f>IFERROR(Summary!$AA$7*D157/L157," ")</f>
        <v xml:space="preserve"> </v>
      </c>
      <c r="N157" s="7">
        <v>4.5999999999999996</v>
      </c>
      <c r="O157" s="175" t="str">
        <f>IFERROR(Summary!$AC$7*D157/N157," ")</f>
        <v xml:space="preserve"> </v>
      </c>
      <c r="P157" s="18"/>
      <c r="Q157" s="175" t="str">
        <f>IFERROR(Summary!$AC$7*D157/P157," ")</f>
        <v xml:space="preserve"> </v>
      </c>
      <c r="R157" s="22"/>
      <c r="S157" s="176" t="str">
        <f>IFERROR(Summary!$AE$7*E157/R157," ")</f>
        <v xml:space="preserve"> </v>
      </c>
    </row>
    <row r="158" spans="1:19" ht="16.95" customHeight="1" x14ac:dyDescent="0.25">
      <c r="A158" s="2" t="s">
        <v>309</v>
      </c>
      <c r="B158" s="1" t="s">
        <v>310</v>
      </c>
      <c r="C158" s="18"/>
      <c r="D158" s="56" t="str">
        <f>IFERROR(VLOOKUP($A158,'Emissions - TEU-2A'!$A$6:$H$58,5,0), " ")</f>
        <v xml:space="preserve"> </v>
      </c>
      <c r="E158" s="56" t="str">
        <f>IFERROR(VLOOKUP($A158,'Emissions - TEU-2A'!$A$6:$H$58,8,0), " ")</f>
        <v xml:space="preserve"> </v>
      </c>
      <c r="F158" s="9">
        <v>0.16</v>
      </c>
      <c r="G158" s="175" t="str">
        <f>IFERROR(Summary!$Y$7*D158/F158," ")</f>
        <v xml:space="preserve"> </v>
      </c>
      <c r="H158" s="18"/>
      <c r="I158" s="175" t="str">
        <f>IFERROR(Summary!$Y$7*D158/H158," ")</f>
        <v xml:space="preserve"> </v>
      </c>
      <c r="J158" s="7">
        <v>4.0999999999999996</v>
      </c>
      <c r="K158" s="175" t="str">
        <f>IFERROR(Summary!$AA$7*D158/J158," ")</f>
        <v xml:space="preserve"> </v>
      </c>
      <c r="L158" s="18"/>
      <c r="M158" s="175" t="str">
        <f>IFERROR(Summary!$AA$7*D158/L158," ")</f>
        <v xml:space="preserve"> </v>
      </c>
      <c r="N158" s="7">
        <v>1.9</v>
      </c>
      <c r="O158" s="175" t="str">
        <f>IFERROR(Summary!$AC$7*D158/N158," ")</f>
        <v xml:space="preserve"> </v>
      </c>
      <c r="P158" s="18"/>
      <c r="Q158" s="175" t="str">
        <f>IFERROR(Summary!$AC$7*D158/P158," ")</f>
        <v xml:space="preserve"> </v>
      </c>
      <c r="R158" s="22"/>
      <c r="S158" s="176" t="str">
        <f>IFERROR(Summary!$AE$7*E158/R158," ")</f>
        <v xml:space="preserve"> </v>
      </c>
    </row>
    <row r="159" spans="1:19" ht="16.8" customHeight="1" x14ac:dyDescent="0.25">
      <c r="A159" s="2" t="s">
        <v>311</v>
      </c>
      <c r="B159" s="1" t="s">
        <v>312</v>
      </c>
      <c r="C159" s="18"/>
      <c r="D159" s="56" t="str">
        <f>IFERROR(VLOOKUP($A159,'Emissions - TEU-2A'!$A$6:$H$58,5,0), " ")</f>
        <v xml:space="preserve"> </v>
      </c>
      <c r="E159" s="56" t="str">
        <f>IFERROR(VLOOKUP($A159,'Emissions - TEU-2A'!$A$6:$H$58,8,0), " ")</f>
        <v xml:space="preserve"> </v>
      </c>
      <c r="F159" s="11">
        <v>5.0000000000000001E-4</v>
      </c>
      <c r="G159" s="175" t="str">
        <f>IFERROR(Summary!$Y$7*D159/F159," ")</f>
        <v xml:space="preserve"> </v>
      </c>
      <c r="H159" s="18"/>
      <c r="I159" s="175" t="str">
        <f>IFERROR(Summary!$Y$7*D159/H159," ")</f>
        <v xml:space="preserve"> </v>
      </c>
      <c r="J159" s="4">
        <v>1.2999999999999999E-2</v>
      </c>
      <c r="K159" s="175" t="str">
        <f>IFERROR(Summary!$AA$7*D159/J159," ")</f>
        <v xml:space="preserve"> </v>
      </c>
      <c r="L159" s="18"/>
      <c r="M159" s="175" t="str">
        <f>IFERROR(Summary!$AA$7*D159/L159," ")</f>
        <v xml:space="preserve"> </v>
      </c>
      <c r="N159" s="3">
        <v>6.0000000000000001E-3</v>
      </c>
      <c r="O159" s="175" t="str">
        <f>IFERROR(Summary!$AC$7*D159/N159," ")</f>
        <v xml:space="preserve"> </v>
      </c>
      <c r="P159" s="18"/>
      <c r="Q159" s="175" t="str">
        <f>IFERROR(Summary!$AC$7*D159/P159," ")</f>
        <v xml:space="preserve"> </v>
      </c>
      <c r="R159" s="22"/>
      <c r="S159" s="176" t="str">
        <f>IFERROR(Summary!$AE$7*E159/R159," ")</f>
        <v xml:space="preserve"> </v>
      </c>
    </row>
    <row r="160" spans="1:19" ht="29.25" customHeight="1" x14ac:dyDescent="0.25">
      <c r="A160" s="2" t="s">
        <v>313</v>
      </c>
      <c r="B160" s="1" t="s">
        <v>314</v>
      </c>
      <c r="C160" s="18"/>
      <c r="D160" s="56" t="str">
        <f>IFERROR(VLOOKUP($A160,'Emissions - TEU-2A'!$A$6:$H$58,5,0), " ")</f>
        <v xml:space="preserve"> </v>
      </c>
      <c r="E160" s="56" t="str">
        <f>IFERROR(VLOOKUP($A160,'Emissions - TEU-2A'!$A$6:$H$58,8,0), " ")</f>
        <v xml:space="preserve"> </v>
      </c>
      <c r="F160" s="11">
        <v>1.6000000000000001E-4</v>
      </c>
      <c r="G160" s="175" t="str">
        <f>IFERROR(Summary!$Y$7*D160/F160," ")</f>
        <v xml:space="preserve"> </v>
      </c>
      <c r="H160" s="18"/>
      <c r="I160" s="175" t="str">
        <f>IFERROR(Summary!$Y$7*D160/H160," ")</f>
        <v xml:space="preserve"> </v>
      </c>
      <c r="J160" s="3">
        <v>4.1000000000000003E-3</v>
      </c>
      <c r="K160" s="175" t="str">
        <f>IFERROR(Summary!$AA$7*D160/J160," ")</f>
        <v xml:space="preserve"> </v>
      </c>
      <c r="L160" s="18"/>
      <c r="M160" s="175" t="str">
        <f>IFERROR(Summary!$AA$7*D160/L160," ")</f>
        <v xml:space="preserve"> </v>
      </c>
      <c r="N160" s="3">
        <v>1.9E-3</v>
      </c>
      <c r="O160" s="175" t="str">
        <f>IFERROR(Summary!$AC$7*D160/N160," ")</f>
        <v xml:space="preserve"> </v>
      </c>
      <c r="P160" s="18"/>
      <c r="Q160" s="175" t="str">
        <f>IFERROR(Summary!$AC$7*D160/P160," ")</f>
        <v xml:space="preserve"> </v>
      </c>
      <c r="R160" s="22"/>
      <c r="S160" s="176" t="str">
        <f>IFERROR(Summary!$AE$7*E160/R160," ")</f>
        <v xml:space="preserve"> </v>
      </c>
    </row>
    <row r="161" spans="1:19" ht="16.8" customHeight="1" x14ac:dyDescent="0.25">
      <c r="A161" s="2" t="s">
        <v>315</v>
      </c>
      <c r="B161" s="1" t="s">
        <v>316</v>
      </c>
      <c r="C161" s="18"/>
      <c r="D161" s="56" t="str">
        <f>IFERROR(VLOOKUP($A161,'Emissions - TEU-2A'!$A$6:$H$58,5,0), " ")</f>
        <v xml:space="preserve"> </v>
      </c>
      <c r="E161" s="56" t="str">
        <f>IFERROR(VLOOKUP($A161,'Emissions - TEU-2A'!$A$6:$H$58,8,0), " ")</f>
        <v xml:space="preserve"> </v>
      </c>
      <c r="F161" s="11">
        <v>5.2999999999999998E-4</v>
      </c>
      <c r="G161" s="175" t="str">
        <f>IFERROR(Summary!$Y$7*D161/F161," ")</f>
        <v xml:space="preserve"> </v>
      </c>
      <c r="H161" s="18"/>
      <c r="I161" s="175" t="str">
        <f>IFERROR(Summary!$Y$7*D161/H161," ")</f>
        <v xml:space="preserve"> </v>
      </c>
      <c r="J161" s="4">
        <v>1.4E-2</v>
      </c>
      <c r="K161" s="175" t="str">
        <f>IFERROR(Summary!$AA$7*D161/J161," ")</f>
        <v xml:space="preserve"> </v>
      </c>
      <c r="L161" s="18"/>
      <c r="M161" s="175" t="str">
        <f>IFERROR(Summary!$AA$7*D161/L161," ")</f>
        <v xml:space="preserve"> </v>
      </c>
      <c r="N161" s="3">
        <v>6.3E-3</v>
      </c>
      <c r="O161" s="175" t="str">
        <f>IFERROR(Summary!$AC$7*D161/N161," ")</f>
        <v xml:space="preserve"> </v>
      </c>
      <c r="P161" s="18"/>
      <c r="Q161" s="175" t="str">
        <f>IFERROR(Summary!$AC$7*D161/P161," ")</f>
        <v xml:space="preserve"> </v>
      </c>
      <c r="R161" s="22"/>
      <c r="S161" s="176" t="str">
        <f>IFERROR(Summary!$AE$7*E161/R161," ")</f>
        <v xml:space="preserve"> </v>
      </c>
    </row>
    <row r="162" spans="1:19" ht="16.95" customHeight="1" x14ac:dyDescent="0.25">
      <c r="A162" s="2" t="s">
        <v>317</v>
      </c>
      <c r="B162" s="1" t="s">
        <v>318</v>
      </c>
      <c r="C162" s="18"/>
      <c r="D162" s="56" t="str">
        <f>IFERROR(VLOOKUP($A162,'Emissions - TEU-2A'!$A$6:$H$58,5,0), " ")</f>
        <v xml:space="preserve"> </v>
      </c>
      <c r="E162" s="56" t="str">
        <f>IFERROR(VLOOKUP($A162,'Emissions - TEU-2A'!$A$6:$H$58,8,0), " ")</f>
        <v xml:space="preserve"> </v>
      </c>
      <c r="F162" s="11">
        <v>3.6999999999999999E-4</v>
      </c>
      <c r="G162" s="175" t="str">
        <f>IFERROR(Summary!$Y$7*D162/F162," ")</f>
        <v xml:space="preserve"> </v>
      </c>
      <c r="H162" s="18"/>
      <c r="I162" s="175" t="str">
        <f>IFERROR(Summary!$Y$7*D162/H162," ")</f>
        <v xml:space="preserve"> </v>
      </c>
      <c r="J162" s="3">
        <v>9.5999999999999992E-3</v>
      </c>
      <c r="K162" s="175" t="str">
        <f>IFERROR(Summary!$AA$7*D162/J162," ")</f>
        <v xml:space="preserve"> </v>
      </c>
      <c r="L162" s="18"/>
      <c r="M162" s="175" t="str">
        <f>IFERROR(Summary!$AA$7*D162/L162," ")</f>
        <v xml:space="preserve"> </v>
      </c>
      <c r="N162" s="3">
        <v>4.4000000000000003E-3</v>
      </c>
      <c r="O162" s="175" t="str">
        <f>IFERROR(Summary!$AC$7*D162/N162," ")</f>
        <v xml:space="preserve"> </v>
      </c>
      <c r="P162" s="18"/>
      <c r="Q162" s="175" t="str">
        <f>IFERROR(Summary!$AC$7*D162/P162," ")</f>
        <v xml:space="preserve"> </v>
      </c>
      <c r="R162" s="22"/>
      <c r="S162" s="176" t="str">
        <f>IFERROR(Summary!$AE$7*E162/R162," ")</f>
        <v xml:space="preserve"> </v>
      </c>
    </row>
    <row r="163" spans="1:19" ht="16.8" customHeight="1" x14ac:dyDescent="0.25">
      <c r="A163" s="2" t="s">
        <v>319</v>
      </c>
      <c r="B163" s="1" t="s">
        <v>320</v>
      </c>
      <c r="C163" s="18"/>
      <c r="D163" s="56" t="str">
        <f>IFERROR(VLOOKUP($A163,'Emissions - TEU-2A'!$A$6:$H$58,5,0), " ")</f>
        <v xml:space="preserve"> </v>
      </c>
      <c r="E163" s="56" t="str">
        <f>IFERROR(VLOOKUP($A163,'Emissions - TEU-2A'!$A$6:$H$58,8,0), " ")</f>
        <v xml:space="preserve"> </v>
      </c>
      <c r="F163" s="3">
        <v>1.6999999999999999E-3</v>
      </c>
      <c r="G163" s="175" t="str">
        <f>IFERROR(Summary!$Y$7*D163/F163," ")</f>
        <v xml:space="preserve"> </v>
      </c>
      <c r="H163" s="18"/>
      <c r="I163" s="175" t="str">
        <f>IFERROR(Summary!$Y$7*D163/H163," ")</f>
        <v xml:space="preserve"> </v>
      </c>
      <c r="J163" s="4">
        <v>4.2999999999999997E-2</v>
      </c>
      <c r="K163" s="175" t="str">
        <f>IFERROR(Summary!$AA$7*D163/J163," ")</f>
        <v xml:space="preserve"> </v>
      </c>
      <c r="L163" s="18"/>
      <c r="M163" s="175" t="str">
        <f>IFERROR(Summary!$AA$7*D163/L163," ")</f>
        <v xml:space="preserve"> </v>
      </c>
      <c r="N163" s="4">
        <v>0.02</v>
      </c>
      <c r="O163" s="175" t="str">
        <f>IFERROR(Summary!$AC$7*D163/N163," ")</f>
        <v xml:space="preserve"> </v>
      </c>
      <c r="P163" s="18"/>
      <c r="Q163" s="175" t="str">
        <f>IFERROR(Summary!$AC$7*D163/P163," ")</f>
        <v xml:space="preserve"> </v>
      </c>
      <c r="R163" s="22"/>
      <c r="S163" s="176" t="str">
        <f>IFERROR(Summary!$AE$7*E163/R163," ")</f>
        <v xml:space="preserve"> </v>
      </c>
    </row>
    <row r="164" spans="1:19" ht="29.25" customHeight="1" x14ac:dyDescent="0.25">
      <c r="A164" s="2" t="s">
        <v>321</v>
      </c>
      <c r="B164" s="2" t="s">
        <v>322</v>
      </c>
      <c r="C164" s="18"/>
      <c r="D164" s="56" t="str">
        <f>IFERROR(VLOOKUP($A164,'Emissions - TEU-2A'!$A$6:$H$58,5,0), " ")</f>
        <v xml:space="preserve"> </v>
      </c>
      <c r="E164" s="56" t="str">
        <f>IFERROR(VLOOKUP($A164,'Emissions - TEU-2A'!$A$6:$H$58,8,0), " ")</f>
        <v xml:space="preserve"> </v>
      </c>
      <c r="F164" s="18"/>
      <c r="G164" s="175" t="str">
        <f>IFERROR(Summary!$Y$7*D164/F164," ")</f>
        <v xml:space="preserve"> </v>
      </c>
      <c r="H164" s="18"/>
      <c r="I164" s="175" t="str">
        <f>IFERROR(Summary!$Y$7*D164/H164," ")</f>
        <v xml:space="preserve"> </v>
      </c>
      <c r="J164" s="18"/>
      <c r="K164" s="175" t="str">
        <f>IFERROR(Summary!$AA$7*D164/J164," ")</f>
        <v xml:space="preserve"> </v>
      </c>
      <c r="L164" s="18"/>
      <c r="M164" s="175" t="str">
        <f>IFERROR(Summary!$AA$7*D164/L164," ")</f>
        <v xml:space="preserve"> </v>
      </c>
      <c r="N164" s="18"/>
      <c r="O164" s="175" t="str">
        <f>IFERROR(Summary!$AC$7*D164/N164," ")</f>
        <v xml:space="preserve"> </v>
      </c>
      <c r="P164" s="18"/>
      <c r="Q164" s="175" t="str">
        <f>IFERROR(Summary!$AC$7*D164/P164," ")</f>
        <v xml:space="preserve"> </v>
      </c>
      <c r="R164" s="21">
        <v>120</v>
      </c>
      <c r="S164" s="176" t="str">
        <f>IFERROR(Summary!$AE$7*E164/R164," ")</f>
        <v xml:space="preserve"> </v>
      </c>
    </row>
    <row r="165" spans="1:19" ht="16.8" customHeight="1" x14ac:dyDescent="0.25">
      <c r="A165" s="2" t="s">
        <v>323</v>
      </c>
      <c r="B165" s="2" t="s">
        <v>324</v>
      </c>
      <c r="C165" s="18"/>
      <c r="D165" s="56" t="str">
        <f>IFERROR(VLOOKUP($A165,'Emissions - TEU-2A'!$A$6:$H$58,5,0), " ")</f>
        <v xml:space="preserve"> </v>
      </c>
      <c r="E165" s="56" t="str">
        <f>IFERROR(VLOOKUP($A165,'Emissions - TEU-2A'!$A$6:$H$58,8,0), " ")</f>
        <v xml:space="preserve"> </v>
      </c>
      <c r="F165" s="18"/>
      <c r="G165" s="175" t="str">
        <f>IFERROR(Summary!$Y$7*D165/F165," ")</f>
        <v xml:space="preserve"> </v>
      </c>
      <c r="H165" s="18"/>
      <c r="I165" s="175" t="str">
        <f>IFERROR(Summary!$Y$7*D165/H165," ")</f>
        <v xml:space="preserve"> </v>
      </c>
      <c r="J165" s="18"/>
      <c r="K165" s="175" t="str">
        <f>IFERROR(Summary!$AA$7*D165/J165," ")</f>
        <v xml:space="preserve"> </v>
      </c>
      <c r="L165" s="18"/>
      <c r="M165" s="175" t="str">
        <f>IFERROR(Summary!$AA$7*D165/L165," ")</f>
        <v xml:space="preserve"> </v>
      </c>
      <c r="N165" s="18"/>
      <c r="O165" s="175" t="str">
        <f>IFERROR(Summary!$AC$7*D165/N165," ")</f>
        <v xml:space="preserve"> </v>
      </c>
      <c r="P165" s="18"/>
      <c r="Q165" s="175" t="str">
        <f>IFERROR(Summary!$AC$7*D165/P165," ")</f>
        <v xml:space="preserve"> </v>
      </c>
      <c r="R165" s="26">
        <v>0.02</v>
      </c>
      <c r="S165" s="176" t="str">
        <f>IFERROR(Summary!$AE$7*E165/R165," ")</f>
        <v xml:space="preserve"> </v>
      </c>
    </row>
    <row r="166" spans="1:19" ht="16.8" customHeight="1" x14ac:dyDescent="0.25">
      <c r="A166" s="2" t="s">
        <v>325</v>
      </c>
      <c r="B166" s="2" t="s">
        <v>326</v>
      </c>
      <c r="C166" s="18"/>
      <c r="D166" s="56" t="str">
        <f>IFERROR(VLOOKUP($A166,'Emissions - TEU-2A'!$A$6:$H$58,5,0), " ")</f>
        <v xml:space="preserve"> </v>
      </c>
      <c r="E166" s="56" t="str">
        <f>IFERROR(VLOOKUP($A166,'Emissions - TEU-2A'!$A$6:$H$58,8,0), " ")</f>
        <v xml:space="preserve"> </v>
      </c>
      <c r="F166" s="9">
        <v>0.2</v>
      </c>
      <c r="G166" s="175" t="str">
        <f>IFERROR(Summary!$Y$7*D166/F166," ")</f>
        <v xml:space="preserve"> </v>
      </c>
      <c r="H166" s="18"/>
      <c r="I166" s="175" t="str">
        <f>IFERROR(Summary!$Y$7*D166/H166," ")</f>
        <v xml:space="preserve"> </v>
      </c>
      <c r="J166" s="7">
        <v>5.0999999999999996</v>
      </c>
      <c r="K166" s="175" t="str">
        <f>IFERROR(Summary!$AA$7*D166/J166," ")</f>
        <v xml:space="preserve"> </v>
      </c>
      <c r="L166" s="18"/>
      <c r="M166" s="175" t="str">
        <f>IFERROR(Summary!$AA$7*D166/L166," ")</f>
        <v xml:space="preserve"> </v>
      </c>
      <c r="N166" s="7">
        <v>2.4</v>
      </c>
      <c r="O166" s="175" t="str">
        <f>IFERROR(Summary!$AC$7*D166/N166," ")</f>
        <v xml:space="preserve"> </v>
      </c>
      <c r="P166" s="18"/>
      <c r="Q166" s="175" t="str">
        <f>IFERROR(Summary!$AC$7*D166/P166," ")</f>
        <v xml:space="preserve"> </v>
      </c>
      <c r="R166" s="22"/>
      <c r="S166" s="176" t="str">
        <f>IFERROR(Summary!$AE$7*E166/R166," ")</f>
        <v xml:space="preserve"> </v>
      </c>
    </row>
    <row r="167" spans="1:19" ht="16.95" customHeight="1" x14ac:dyDescent="0.25">
      <c r="A167" s="2" t="s">
        <v>327</v>
      </c>
      <c r="B167" s="2" t="s">
        <v>328</v>
      </c>
      <c r="C167" s="18"/>
      <c r="D167" s="56" t="str">
        <f>IFERROR(VLOOKUP($A167,'Emissions - TEU-2A'!$A$6:$H$58,5,0), " ")</f>
        <v xml:space="preserve"> </v>
      </c>
      <c r="E167" s="56" t="str">
        <f>IFERROR(VLOOKUP($A167,'Emissions - TEU-2A'!$A$6:$H$58,8,0), " ")</f>
        <v xml:space="preserve"> </v>
      </c>
      <c r="F167" s="18"/>
      <c r="G167" s="175" t="str">
        <f>IFERROR(Summary!$Y$7*D167/F167," ")</f>
        <v xml:space="preserve"> </v>
      </c>
      <c r="H167" s="5">
        <v>200</v>
      </c>
      <c r="I167" s="175" t="str">
        <f>IFERROR(Summary!$Y$7*D167/H167," ")</f>
        <v xml:space="preserve"> </v>
      </c>
      <c r="J167" s="18"/>
      <c r="K167" s="175" t="str">
        <f>IFERROR(Summary!$AA$7*D167/J167," ")</f>
        <v xml:space="preserve"> </v>
      </c>
      <c r="L167" s="5">
        <v>880</v>
      </c>
      <c r="M167" s="175" t="str">
        <f>IFERROR(Summary!$AA$7*D167/L167," ")</f>
        <v xml:space="preserve"> </v>
      </c>
      <c r="N167" s="18"/>
      <c r="O167" s="175" t="str">
        <f>IFERROR(Summary!$AC$7*D167/N167," ")</f>
        <v xml:space="preserve"> </v>
      </c>
      <c r="P167" s="5">
        <v>880</v>
      </c>
      <c r="Q167" s="175" t="str">
        <f>IFERROR(Summary!$AC$7*D167/P167," ")</f>
        <v xml:space="preserve"> </v>
      </c>
      <c r="R167" s="23">
        <v>5800</v>
      </c>
      <c r="S167" s="176" t="str">
        <f>IFERROR(Summary!$AE$7*E167/R167," ")</f>
        <v xml:space="preserve"> </v>
      </c>
    </row>
    <row r="168" spans="1:19" ht="16.8" customHeight="1" x14ac:dyDescent="0.25">
      <c r="A168" s="2" t="s">
        <v>329</v>
      </c>
      <c r="B168" s="2" t="s">
        <v>330</v>
      </c>
      <c r="C168" s="18"/>
      <c r="D168" s="56" t="str">
        <f>IFERROR(VLOOKUP($A168,'Emissions - TEU-2A'!$A$6:$H$58,5,0), " ")</f>
        <v xml:space="preserve"> </v>
      </c>
      <c r="E168" s="56" t="str">
        <f>IFERROR(VLOOKUP($A168,'Emissions - TEU-2A'!$A$6:$H$58,8,0), " ")</f>
        <v xml:space="preserve"> </v>
      </c>
      <c r="F168" s="18"/>
      <c r="G168" s="175" t="str">
        <f>IFERROR(Summary!$Y$7*D168/F168," ")</f>
        <v xml:space="preserve"> </v>
      </c>
      <c r="H168" s="9">
        <v>0.3</v>
      </c>
      <c r="I168" s="175" t="str">
        <f>IFERROR(Summary!$Y$7*D168/H168," ")</f>
        <v xml:space="preserve"> </v>
      </c>
      <c r="J168" s="18"/>
      <c r="K168" s="175" t="str">
        <f>IFERROR(Summary!$AA$7*D168/J168," ")</f>
        <v xml:space="preserve"> </v>
      </c>
      <c r="L168" s="7">
        <v>1.3</v>
      </c>
      <c r="M168" s="175" t="str">
        <f>IFERROR(Summary!$AA$7*D168/L168," ")</f>
        <v xml:space="preserve"> </v>
      </c>
      <c r="N168" s="18"/>
      <c r="O168" s="175" t="str">
        <f>IFERROR(Summary!$AC$7*D168/N168," ")</f>
        <v xml:space="preserve"> </v>
      </c>
      <c r="P168" s="7">
        <v>1.3</v>
      </c>
      <c r="Q168" s="175" t="str">
        <f>IFERROR(Summary!$AC$7*D168/P168," ")</f>
        <v xml:space="preserve"> </v>
      </c>
      <c r="R168" s="24">
        <v>4</v>
      </c>
      <c r="S168" s="176" t="str">
        <f>IFERROR(Summary!$AE$7*E168/R168," ")</f>
        <v xml:space="preserve"> </v>
      </c>
    </row>
    <row r="169" spans="1:19" ht="16.95" customHeight="1" x14ac:dyDescent="0.25">
      <c r="A169" s="2" t="s">
        <v>331</v>
      </c>
      <c r="B169" s="2" t="s">
        <v>332</v>
      </c>
      <c r="C169" s="18"/>
      <c r="D169" s="56" t="str">
        <f>IFERROR(VLOOKUP($A169,'Emissions - TEU-2A'!$A$6:$H$58,5,0), " ")</f>
        <v xml:space="preserve"> </v>
      </c>
      <c r="E169" s="56" t="str">
        <f>IFERROR(VLOOKUP($A169,'Emissions - TEU-2A'!$A$6:$H$58,8,0), " ")</f>
        <v xml:space="preserve"> </v>
      </c>
      <c r="F169" s="18"/>
      <c r="G169" s="175" t="str">
        <f>IFERROR(Summary!$Y$7*D169/F169," ")</f>
        <v xml:space="preserve"> </v>
      </c>
      <c r="H169" s="9">
        <v>0.8</v>
      </c>
      <c r="I169" s="175" t="str">
        <f>IFERROR(Summary!$Y$7*D169/H169," ")</f>
        <v xml:space="preserve"> </v>
      </c>
      <c r="J169" s="18"/>
      <c r="K169" s="175" t="str">
        <f>IFERROR(Summary!$AA$7*D169/J169," ")</f>
        <v xml:space="preserve"> </v>
      </c>
      <c r="L169" s="7">
        <v>3.5</v>
      </c>
      <c r="M169" s="175" t="str">
        <f>IFERROR(Summary!$AA$7*D169/L169," ")</f>
        <v xml:space="preserve"> </v>
      </c>
      <c r="N169" s="18"/>
      <c r="O169" s="175" t="str">
        <f>IFERROR(Summary!$AC$7*D169/N169," ")</f>
        <v xml:space="preserve"> </v>
      </c>
      <c r="P169" s="7">
        <v>3.5</v>
      </c>
      <c r="Q169" s="175" t="str">
        <f>IFERROR(Summary!$AC$7*D169/P169," ")</f>
        <v xml:space="preserve"> </v>
      </c>
      <c r="R169" s="22"/>
      <c r="S169" s="176" t="str">
        <f>IFERROR(Summary!$AE$7*E169/R169," ")</f>
        <v xml:space="preserve"> </v>
      </c>
    </row>
    <row r="170" spans="1:19" ht="16.8" customHeight="1" x14ac:dyDescent="0.25">
      <c r="A170" s="2" t="s">
        <v>333</v>
      </c>
      <c r="B170" s="2" t="s">
        <v>334</v>
      </c>
      <c r="C170" s="18"/>
      <c r="D170" s="56" t="str">
        <f>IFERROR(VLOOKUP($A170,'Emissions - TEU-2A'!$A$6:$H$58,5,0), " ")</f>
        <v xml:space="preserve"> </v>
      </c>
      <c r="E170" s="56" t="str">
        <f>IFERROR(VLOOKUP($A170,'Emissions - TEU-2A'!$A$6:$H$58,8,0), " ")</f>
        <v xml:space="preserve"> </v>
      </c>
      <c r="F170" s="18"/>
      <c r="G170" s="175" t="str">
        <f>IFERROR(Summary!$Y$7*D170/F170," ")</f>
        <v xml:space="preserve"> </v>
      </c>
      <c r="H170" s="5">
        <v>10</v>
      </c>
      <c r="I170" s="175" t="str">
        <f>IFERROR(Summary!$Y$7*D170/H170," ")</f>
        <v xml:space="preserve"> </v>
      </c>
      <c r="J170" s="18"/>
      <c r="K170" s="175" t="str">
        <f>IFERROR(Summary!$AA$7*D170/J170," ")</f>
        <v xml:space="preserve"> </v>
      </c>
      <c r="L170" s="5">
        <v>44</v>
      </c>
      <c r="M170" s="175" t="str">
        <f>IFERROR(Summary!$AA$7*D170/L170," ")</f>
        <v xml:space="preserve"> </v>
      </c>
      <c r="N170" s="18"/>
      <c r="O170" s="175" t="str">
        <f>IFERROR(Summary!$AC$7*D170/N170," ")</f>
        <v xml:space="preserve"> </v>
      </c>
      <c r="P170" s="5">
        <v>44</v>
      </c>
      <c r="Q170" s="175" t="str">
        <f>IFERROR(Summary!$AC$7*D170/P170," ")</f>
        <v xml:space="preserve"> </v>
      </c>
      <c r="R170" s="22"/>
      <c r="S170" s="176" t="str">
        <f>IFERROR(Summary!$AE$7*E170/R170," ")</f>
        <v xml:space="preserve"> </v>
      </c>
    </row>
    <row r="171" spans="1:19" ht="16.8" customHeight="1" x14ac:dyDescent="0.25">
      <c r="A171" s="2" t="s">
        <v>335</v>
      </c>
      <c r="B171" s="2" t="s">
        <v>336</v>
      </c>
      <c r="C171" s="18"/>
      <c r="D171" s="56" t="str">
        <f>IFERROR(VLOOKUP($A171,'Emissions - TEU-2A'!$A$6:$H$58,5,0), " ")</f>
        <v xml:space="preserve"> </v>
      </c>
      <c r="E171" s="56" t="str">
        <f>IFERROR(VLOOKUP($A171,'Emissions - TEU-2A'!$A$6:$H$58,8,0), " ")</f>
        <v xml:space="preserve"> </v>
      </c>
      <c r="F171" s="18"/>
      <c r="G171" s="175" t="str">
        <f>IFERROR(Summary!$Y$7*D171/F171," ")</f>
        <v xml:space="preserve"> </v>
      </c>
      <c r="H171" s="7">
        <v>9</v>
      </c>
      <c r="I171" s="175" t="str">
        <f>IFERROR(Summary!$Y$7*D171/H171," ")</f>
        <v xml:space="preserve"> </v>
      </c>
      <c r="J171" s="18"/>
      <c r="K171" s="175" t="str">
        <f>IFERROR(Summary!$AA$7*D171/J171," ")</f>
        <v xml:space="preserve"> </v>
      </c>
      <c r="L171" s="5">
        <v>40</v>
      </c>
      <c r="M171" s="175" t="str">
        <f>IFERROR(Summary!$AA$7*D171/L171," ")</f>
        <v xml:space="preserve"> </v>
      </c>
      <c r="N171" s="18"/>
      <c r="O171" s="175" t="str">
        <f>IFERROR(Summary!$AC$7*D171/N171," ")</f>
        <v xml:space="preserve"> </v>
      </c>
      <c r="P171" s="5">
        <v>40</v>
      </c>
      <c r="Q171" s="175" t="str">
        <f>IFERROR(Summary!$AC$7*D171/P171," ")</f>
        <v xml:space="preserve"> </v>
      </c>
      <c r="R171" s="21">
        <v>20</v>
      </c>
      <c r="S171" s="176" t="str">
        <f>IFERROR(Summary!$AE$7*E171/R171," ")</f>
        <v xml:space="preserve"> </v>
      </c>
    </row>
    <row r="172" spans="1:19" ht="16.95" customHeight="1" x14ac:dyDescent="0.25">
      <c r="A172" s="2" t="s">
        <v>337</v>
      </c>
      <c r="B172" s="2" t="s">
        <v>338</v>
      </c>
      <c r="C172" s="18"/>
      <c r="D172" s="56" t="str">
        <f>IFERROR(VLOOKUP($A172,'Emissions - TEU-2A'!$A$6:$H$58,5,0), " ")</f>
        <v xml:space="preserve"> </v>
      </c>
      <c r="E172" s="56" t="str">
        <f>IFERROR(VLOOKUP($A172,'Emissions - TEU-2A'!$A$6:$H$58,8,0), " ")</f>
        <v xml:space="preserve"> </v>
      </c>
      <c r="F172" s="18"/>
      <c r="G172" s="175" t="str">
        <f>IFERROR(Summary!$Y$7*D172/F172," ")</f>
        <v xml:space="preserve"> </v>
      </c>
      <c r="H172" s="5">
        <v>20</v>
      </c>
      <c r="I172" s="175" t="str">
        <f>IFERROR(Summary!$Y$7*D172/H172," ")</f>
        <v xml:space="preserve"> </v>
      </c>
      <c r="J172" s="18"/>
      <c r="K172" s="175" t="str">
        <f>IFERROR(Summary!$AA$7*D172/J172," ")</f>
        <v xml:space="preserve"> </v>
      </c>
      <c r="L172" s="5">
        <v>88</v>
      </c>
      <c r="M172" s="175" t="str">
        <f>IFERROR(Summary!$AA$7*D172/L172," ")</f>
        <v xml:space="preserve"> </v>
      </c>
      <c r="N172" s="18"/>
      <c r="O172" s="175" t="str">
        <f>IFERROR(Summary!$AC$7*D172/N172," ")</f>
        <v xml:space="preserve"> </v>
      </c>
      <c r="P172" s="5">
        <v>88</v>
      </c>
      <c r="Q172" s="175" t="str">
        <f>IFERROR(Summary!$AC$7*D172/P172," ")</f>
        <v xml:space="preserve"> </v>
      </c>
      <c r="R172" s="22"/>
      <c r="S172" s="176" t="str">
        <f>IFERROR(Summary!$AE$7*E172/R172," ")</f>
        <v xml:space="preserve"> </v>
      </c>
    </row>
    <row r="173" spans="1:19" ht="28.5" customHeight="1" x14ac:dyDescent="0.25">
      <c r="A173" s="1"/>
      <c r="B173" s="2" t="s">
        <v>339</v>
      </c>
      <c r="C173" s="6" t="s">
        <v>340</v>
      </c>
      <c r="D173" s="56" t="str">
        <f>IFERROR(VLOOKUP($A173,'Emissions - TEU-2A'!$A$6:$H$58,5,0), " ")</f>
        <v xml:space="preserve"> </v>
      </c>
      <c r="E173" s="56" t="str">
        <f>IFERROR(VLOOKUP($A173,'Emissions - TEU-2A'!$A$6:$H$58,8,0), " ")</f>
        <v xml:space="preserve"> </v>
      </c>
      <c r="F173" s="18"/>
      <c r="G173" s="175" t="str">
        <f>IFERROR(Summary!$Y$7*D173/F173," ")</f>
        <v xml:space="preserve"> </v>
      </c>
      <c r="H173" s="18"/>
      <c r="I173" s="175" t="str">
        <f>IFERROR(Summary!$Y$7*D173/H173," ")</f>
        <v xml:space="preserve"> </v>
      </c>
      <c r="J173" s="18"/>
      <c r="K173" s="175" t="str">
        <f>IFERROR(Summary!$AA$7*D173/J173," ")</f>
        <v xml:space="preserve"> </v>
      </c>
      <c r="L173" s="18"/>
      <c r="M173" s="175" t="str">
        <f>IFERROR(Summary!$AA$7*D173/L173," ")</f>
        <v xml:space="preserve"> </v>
      </c>
      <c r="N173" s="18"/>
      <c r="O173" s="175" t="str">
        <f>IFERROR(Summary!$AC$7*D173/N173," ")</f>
        <v xml:space="preserve"> </v>
      </c>
      <c r="P173" s="18"/>
      <c r="Q173" s="175" t="str">
        <f>IFERROR(Summary!$AC$7*D173/P173," ")</f>
        <v xml:space="preserve"> </v>
      </c>
      <c r="R173" s="24">
        <v>6</v>
      </c>
      <c r="S173" s="176" t="str">
        <f>IFERROR(Summary!$AE$7*E173/R173," ")</f>
        <v xml:space="preserve"> </v>
      </c>
    </row>
    <row r="174" spans="1:19" ht="29.25" customHeight="1" x14ac:dyDescent="0.25">
      <c r="A174" s="2" t="s">
        <v>341</v>
      </c>
      <c r="B174" s="2" t="s">
        <v>342</v>
      </c>
      <c r="C174" s="6" t="s">
        <v>65</v>
      </c>
      <c r="D174" s="56" t="str">
        <f>IFERROR(VLOOKUP($A174,'Emissions - TEU-2A'!$A$6:$H$58,5,0), " ")</f>
        <v xml:space="preserve"> </v>
      </c>
      <c r="E174" s="56" t="str">
        <f>IFERROR(VLOOKUP($A174,'Emissions - TEU-2A'!$A$6:$H$58,8,0), " ")</f>
        <v xml:space="preserve"> </v>
      </c>
      <c r="F174" s="11">
        <v>5.2999999999999998E-4</v>
      </c>
      <c r="G174" s="175" t="str">
        <f>IFERROR(Summary!$Y$7*D174/F174," ")</f>
        <v xml:space="preserve"> </v>
      </c>
      <c r="H174" s="18"/>
      <c r="I174" s="175" t="str">
        <f>IFERROR(Summary!$Y$7*D174/H174," ")</f>
        <v xml:space="preserve"> </v>
      </c>
      <c r="J174" s="4">
        <v>0.02</v>
      </c>
      <c r="K174" s="175" t="str">
        <f>IFERROR(Summary!$AA$7*D174/J174," ")</f>
        <v xml:space="preserve"> </v>
      </c>
      <c r="L174" s="18"/>
      <c r="M174" s="175" t="str">
        <f>IFERROR(Summary!$AA$7*D174/L174," ")</f>
        <v xml:space="preserve"> </v>
      </c>
      <c r="N174" s="3">
        <v>9.1999999999999998E-3</v>
      </c>
      <c r="O174" s="175" t="str">
        <f>IFERROR(Summary!$AC$7*D174/N174," ")</f>
        <v xml:space="preserve"> </v>
      </c>
      <c r="P174" s="18"/>
      <c r="Q174" s="175" t="str">
        <f>IFERROR(Summary!$AC$7*D174/P174," ")</f>
        <v xml:space="preserve"> </v>
      </c>
      <c r="R174" s="22"/>
      <c r="S174" s="176" t="str">
        <f>IFERROR(Summary!$AE$7*E174/R174," ")</f>
        <v xml:space="preserve"> </v>
      </c>
    </row>
    <row r="175" spans="1:19" ht="28.5" customHeight="1" x14ac:dyDescent="0.25">
      <c r="A175" s="1"/>
      <c r="B175" s="2" t="s">
        <v>343</v>
      </c>
      <c r="C175" s="6" t="s">
        <v>65</v>
      </c>
      <c r="D175" s="56" t="str">
        <f>IFERROR(VLOOKUP($A175,'Emissions - TEU-2A'!$A$6:$H$58,5,0), " ")</f>
        <v xml:space="preserve"> </v>
      </c>
      <c r="E175" s="56" t="str">
        <f>IFERROR(VLOOKUP($A175,'Emissions - TEU-2A'!$A$6:$H$58,8,0), " ")</f>
        <v xml:space="preserve"> </v>
      </c>
      <c r="F175" s="10">
        <v>1.0000000000000001E-9</v>
      </c>
      <c r="G175" s="175" t="str">
        <f>IFERROR(Summary!$Y$7*D175/F175," ")</f>
        <v xml:space="preserve"> </v>
      </c>
      <c r="H175" s="10">
        <v>1.3E-7</v>
      </c>
      <c r="I175" s="175" t="str">
        <f>IFERROR(Summary!$Y$7*D175/H175," ")</f>
        <v xml:space="preserve"> </v>
      </c>
      <c r="J175" s="10">
        <v>8.9999999999999999E-8</v>
      </c>
      <c r="K175" s="175" t="str">
        <f>IFERROR(Summary!$AA$7*D175/J175," ")</f>
        <v xml:space="preserve"> </v>
      </c>
      <c r="L175" s="10">
        <v>2.5999999999999998E-5</v>
      </c>
      <c r="M175" s="175" t="str">
        <f>IFERROR(Summary!$AA$7*D175/L175," ")</f>
        <v xml:space="preserve"> </v>
      </c>
      <c r="N175" s="10">
        <v>4.1999999999999999E-8</v>
      </c>
      <c r="O175" s="175" t="str">
        <f>IFERROR(Summary!$AC$7*D175/N175," ")</f>
        <v xml:space="preserve"> </v>
      </c>
      <c r="P175" s="10">
        <v>2.5999999999999998E-5</v>
      </c>
      <c r="Q175" s="175" t="str">
        <f>IFERROR(Summary!$AC$7*D175/P175," ")</f>
        <v xml:space="preserve"> </v>
      </c>
      <c r="R175" s="22"/>
      <c r="S175" s="176" t="str">
        <f>IFERROR(Summary!$AE$7*E175/R175," ")</f>
        <v xml:space="preserve"> </v>
      </c>
    </row>
    <row r="176" spans="1:19" ht="29.25" customHeight="1" x14ac:dyDescent="0.25">
      <c r="A176" s="2" t="s">
        <v>344</v>
      </c>
      <c r="B176" s="1" t="s">
        <v>345</v>
      </c>
      <c r="C176" s="6" t="s">
        <v>65</v>
      </c>
      <c r="D176" s="56" t="str">
        <f>IFERROR(VLOOKUP($A176,'Emissions - TEU-2A'!$A$6:$H$58,5,0), " ")</f>
        <v xml:space="preserve"> </v>
      </c>
      <c r="E176" s="56" t="str">
        <f>IFERROR(VLOOKUP($A176,'Emissions - TEU-2A'!$A$6:$H$58,8,0), " ")</f>
        <v xml:space="preserve"> </v>
      </c>
      <c r="F176" s="10">
        <v>1.0000000000000001E-5</v>
      </c>
      <c r="G176" s="175" t="str">
        <f>IFERROR(Summary!$Y$7*D176/F176," ")</f>
        <v xml:space="preserve"> </v>
      </c>
      <c r="H176" s="3">
        <v>1.2999999999999999E-3</v>
      </c>
      <c r="I176" s="175" t="str">
        <f>IFERROR(Summary!$Y$7*D176/H176," ")</f>
        <v xml:space="preserve"> </v>
      </c>
      <c r="J176" s="11">
        <v>8.9999999999999998E-4</v>
      </c>
      <c r="K176" s="175" t="str">
        <f>IFERROR(Summary!$AA$7*D176/J176," ")</f>
        <v xml:space="preserve"> </v>
      </c>
      <c r="L176" s="9">
        <v>0.26</v>
      </c>
      <c r="M176" s="175" t="str">
        <f>IFERROR(Summary!$AA$7*D176/L176," ")</f>
        <v xml:space="preserve"> </v>
      </c>
      <c r="N176" s="11">
        <v>4.2000000000000002E-4</v>
      </c>
      <c r="O176" s="175" t="str">
        <f>IFERROR(Summary!$AC$7*D176/N176," ")</f>
        <v xml:space="preserve"> </v>
      </c>
      <c r="P176" s="9">
        <v>0.26</v>
      </c>
      <c r="Q176" s="175" t="str">
        <f>IFERROR(Summary!$AC$7*D176/P176," ")</f>
        <v xml:space="preserve"> </v>
      </c>
      <c r="R176" s="22"/>
      <c r="S176" s="176" t="str">
        <f>IFERROR(Summary!$AE$7*E176/R176," ")</f>
        <v xml:space="preserve"> </v>
      </c>
    </row>
    <row r="177" spans="1:19" ht="29.25" customHeight="1" x14ac:dyDescent="0.25">
      <c r="A177" s="2" t="s">
        <v>346</v>
      </c>
      <c r="B177" s="1" t="s">
        <v>347</v>
      </c>
      <c r="C177" s="6" t="s">
        <v>65</v>
      </c>
      <c r="D177" s="56" t="str">
        <f>IFERROR(VLOOKUP($A177,'Emissions - TEU-2A'!$A$6:$H$58,5,0), " ")</f>
        <v xml:space="preserve"> </v>
      </c>
      <c r="E177" s="56" t="str">
        <f>IFERROR(VLOOKUP($A177,'Emissions - TEU-2A'!$A$6:$H$58,8,0), " ")</f>
        <v xml:space="preserve"> </v>
      </c>
      <c r="F177" s="10">
        <v>3.4000000000000001E-6</v>
      </c>
      <c r="G177" s="175" t="str">
        <f>IFERROR(Summary!$Y$7*D177/F177," ")</f>
        <v xml:space="preserve"> </v>
      </c>
      <c r="H177" s="11">
        <v>4.2000000000000002E-4</v>
      </c>
      <c r="I177" s="175" t="str">
        <f>IFERROR(Summary!$Y$7*D177/H177," ")</f>
        <v xml:space="preserve"> </v>
      </c>
      <c r="J177" s="11">
        <v>2.9999999999999997E-4</v>
      </c>
      <c r="K177" s="175" t="str">
        <f>IFERROR(Summary!$AA$7*D177/J177," ")</f>
        <v xml:space="preserve"> </v>
      </c>
      <c r="L177" s="4">
        <v>8.5000000000000006E-2</v>
      </c>
      <c r="M177" s="175" t="str">
        <f>IFERROR(Summary!$AA$7*D177/L177," ")</f>
        <v xml:space="preserve"> </v>
      </c>
      <c r="N177" s="11">
        <v>1.3999999999999999E-4</v>
      </c>
      <c r="O177" s="175" t="str">
        <f>IFERROR(Summary!$AC$7*D177/N177," ")</f>
        <v xml:space="preserve"> </v>
      </c>
      <c r="P177" s="4">
        <v>8.5000000000000006E-2</v>
      </c>
      <c r="Q177" s="175" t="str">
        <f>IFERROR(Summary!$AC$7*D177/P177," ")</f>
        <v xml:space="preserve"> </v>
      </c>
      <c r="R177" s="22"/>
      <c r="S177" s="176" t="str">
        <f>IFERROR(Summary!$AE$7*E177/R177," ")</f>
        <v xml:space="preserve"> </v>
      </c>
    </row>
    <row r="178" spans="1:19" ht="29.25" customHeight="1" x14ac:dyDescent="0.25">
      <c r="A178" s="2" t="s">
        <v>348</v>
      </c>
      <c r="B178" s="1" t="s">
        <v>349</v>
      </c>
      <c r="C178" s="6" t="s">
        <v>65</v>
      </c>
      <c r="D178" s="56" t="str">
        <f>IFERROR(VLOOKUP($A178,'Emissions - TEU-2A'!$A$6:$H$58,5,0), " ")</f>
        <v xml:space="preserve"> </v>
      </c>
      <c r="E178" s="56" t="str">
        <f>IFERROR(VLOOKUP($A178,'Emissions - TEU-2A'!$A$6:$H$58,8,0), " ")</f>
        <v xml:space="preserve"> </v>
      </c>
      <c r="F178" s="10">
        <v>3.4E-5</v>
      </c>
      <c r="G178" s="175" t="str">
        <f>IFERROR(Summary!$Y$7*D178/F178," ")</f>
        <v xml:space="preserve"> </v>
      </c>
      <c r="H178" s="3">
        <v>4.1999999999999997E-3</v>
      </c>
      <c r="I178" s="175" t="str">
        <f>IFERROR(Summary!$Y$7*D178/H178," ")</f>
        <v xml:space="preserve"> </v>
      </c>
      <c r="J178" s="3">
        <v>3.0000000000000001E-3</v>
      </c>
      <c r="K178" s="175" t="str">
        <f>IFERROR(Summary!$AA$7*D178/J178," ")</f>
        <v xml:space="preserve"> </v>
      </c>
      <c r="L178" s="9">
        <v>0.85</v>
      </c>
      <c r="M178" s="175" t="str">
        <f>IFERROR(Summary!$AA$7*D178/L178," ")</f>
        <v xml:space="preserve"> </v>
      </c>
      <c r="N178" s="3">
        <v>1.4E-3</v>
      </c>
      <c r="O178" s="175" t="str">
        <f>IFERROR(Summary!$AC$7*D178/N178," ")</f>
        <v xml:space="preserve"> </v>
      </c>
      <c r="P178" s="9">
        <v>0.85</v>
      </c>
      <c r="Q178" s="175" t="str">
        <f>IFERROR(Summary!$AC$7*D178/P178," ")</f>
        <v xml:space="preserve"> </v>
      </c>
      <c r="R178" s="22"/>
      <c r="S178" s="176" t="str">
        <f>IFERROR(Summary!$AE$7*E178/R178," ")</f>
        <v xml:space="preserve"> </v>
      </c>
    </row>
    <row r="179" spans="1:19" ht="29.25" customHeight="1" x14ac:dyDescent="0.25">
      <c r="A179" s="2" t="s">
        <v>350</v>
      </c>
      <c r="B179" s="1" t="s">
        <v>351</v>
      </c>
      <c r="C179" s="6" t="s">
        <v>65</v>
      </c>
      <c r="D179" s="56" t="str">
        <f>IFERROR(VLOOKUP($A179,'Emissions - TEU-2A'!$A$6:$H$58,5,0), " ")</f>
        <v xml:space="preserve"> </v>
      </c>
      <c r="E179" s="56" t="str">
        <f>IFERROR(VLOOKUP($A179,'Emissions - TEU-2A'!$A$6:$H$58,8,0), " ")</f>
        <v xml:space="preserve"> </v>
      </c>
      <c r="F179" s="10">
        <v>3.4E-5</v>
      </c>
      <c r="G179" s="175" t="str">
        <f>IFERROR(Summary!$Y$7*D179/F179," ")</f>
        <v xml:space="preserve"> </v>
      </c>
      <c r="H179" s="3">
        <v>4.1999999999999997E-3</v>
      </c>
      <c r="I179" s="175" t="str">
        <f>IFERROR(Summary!$Y$7*D179/H179," ")</f>
        <v xml:space="preserve"> </v>
      </c>
      <c r="J179" s="3">
        <v>3.0000000000000001E-3</v>
      </c>
      <c r="K179" s="175" t="str">
        <f>IFERROR(Summary!$AA$7*D179/J179," ")</f>
        <v xml:space="preserve"> </v>
      </c>
      <c r="L179" s="9">
        <v>0.85</v>
      </c>
      <c r="M179" s="175" t="str">
        <f>IFERROR(Summary!$AA$7*D179/L179," ")</f>
        <v xml:space="preserve"> </v>
      </c>
      <c r="N179" s="3">
        <v>1.4E-3</v>
      </c>
      <c r="O179" s="175" t="str">
        <f>IFERROR(Summary!$AC$7*D179/N179," ")</f>
        <v xml:space="preserve"> </v>
      </c>
      <c r="P179" s="9">
        <v>0.85</v>
      </c>
      <c r="Q179" s="175" t="str">
        <f>IFERROR(Summary!$AC$7*D179/P179," ")</f>
        <v xml:space="preserve"> </v>
      </c>
      <c r="R179" s="22"/>
      <c r="S179" s="176" t="str">
        <f>IFERROR(Summary!$AE$7*E179/R179," ")</f>
        <v xml:space="preserve"> </v>
      </c>
    </row>
    <row r="180" spans="1:19" ht="29.25" customHeight="1" x14ac:dyDescent="0.25">
      <c r="A180" s="2" t="s">
        <v>352</v>
      </c>
      <c r="B180" s="1" t="s">
        <v>353</v>
      </c>
      <c r="C180" s="6" t="s">
        <v>65</v>
      </c>
      <c r="D180" s="56" t="str">
        <f>IFERROR(VLOOKUP($A180,'Emissions - TEU-2A'!$A$6:$H$58,5,0), " ")</f>
        <v xml:space="preserve"> </v>
      </c>
      <c r="E180" s="56" t="str">
        <f>IFERROR(VLOOKUP($A180,'Emissions - TEU-2A'!$A$6:$H$58,8,0), " ")</f>
        <v xml:space="preserve"> </v>
      </c>
      <c r="F180" s="10">
        <v>3.4E-5</v>
      </c>
      <c r="G180" s="175" t="str">
        <f>IFERROR(Summary!$Y$7*D180/F180," ")</f>
        <v xml:space="preserve"> </v>
      </c>
      <c r="H180" s="3">
        <v>4.1999999999999997E-3</v>
      </c>
      <c r="I180" s="175" t="str">
        <f>IFERROR(Summary!$Y$7*D180/H180," ")</f>
        <v xml:space="preserve"> </v>
      </c>
      <c r="J180" s="3">
        <v>3.0000000000000001E-3</v>
      </c>
      <c r="K180" s="175" t="str">
        <f>IFERROR(Summary!$AA$7*D180/J180," ")</f>
        <v xml:space="preserve"> </v>
      </c>
      <c r="L180" s="9">
        <v>0.85</v>
      </c>
      <c r="M180" s="175" t="str">
        <f>IFERROR(Summary!$AA$7*D180/L180," ")</f>
        <v xml:space="preserve"> </v>
      </c>
      <c r="N180" s="3">
        <v>1.4E-3</v>
      </c>
      <c r="O180" s="175" t="str">
        <f>IFERROR(Summary!$AC$7*D180/N180," ")</f>
        <v xml:space="preserve"> </v>
      </c>
      <c r="P180" s="9">
        <v>0.85</v>
      </c>
      <c r="Q180" s="175" t="str">
        <f>IFERROR(Summary!$AC$7*D180/P180," ")</f>
        <v xml:space="preserve"> </v>
      </c>
      <c r="R180" s="22"/>
      <c r="S180" s="176" t="str">
        <f>IFERROR(Summary!$AE$7*E180/R180," ")</f>
        <v xml:space="preserve"> </v>
      </c>
    </row>
    <row r="181" spans="1:19" ht="29.25" customHeight="1" x14ac:dyDescent="0.25">
      <c r="A181" s="2" t="s">
        <v>354</v>
      </c>
      <c r="B181" s="1" t="s">
        <v>355</v>
      </c>
      <c r="C181" s="6" t="s">
        <v>65</v>
      </c>
      <c r="D181" s="56" t="str">
        <f>IFERROR(VLOOKUP($A181,'Emissions - TEU-2A'!$A$6:$H$58,5,0), " ")</f>
        <v xml:space="preserve"> </v>
      </c>
      <c r="E181" s="56" t="str">
        <f>IFERROR(VLOOKUP($A181,'Emissions - TEU-2A'!$A$6:$H$58,8,0), " ")</f>
        <v xml:space="preserve"> </v>
      </c>
      <c r="F181" s="10">
        <v>3.4E-5</v>
      </c>
      <c r="G181" s="175" t="str">
        <f>IFERROR(Summary!$Y$7*D181/F181," ")</f>
        <v xml:space="preserve"> </v>
      </c>
      <c r="H181" s="3">
        <v>4.1999999999999997E-3</v>
      </c>
      <c r="I181" s="175" t="str">
        <f>IFERROR(Summary!$Y$7*D181/H181," ")</f>
        <v xml:space="preserve"> </v>
      </c>
      <c r="J181" s="3">
        <v>3.0000000000000001E-3</v>
      </c>
      <c r="K181" s="175" t="str">
        <f>IFERROR(Summary!$AA$7*D181/J181," ")</f>
        <v xml:space="preserve"> </v>
      </c>
      <c r="L181" s="9">
        <v>0.85</v>
      </c>
      <c r="M181" s="175" t="str">
        <f>IFERROR(Summary!$AA$7*D181/L181," ")</f>
        <v xml:space="preserve"> </v>
      </c>
      <c r="N181" s="3">
        <v>1.4E-3</v>
      </c>
      <c r="O181" s="175" t="str">
        <f>IFERROR(Summary!$AC$7*D181/N181," ")</f>
        <v xml:space="preserve"> </v>
      </c>
      <c r="P181" s="9">
        <v>0.85</v>
      </c>
      <c r="Q181" s="175" t="str">
        <f>IFERROR(Summary!$AC$7*D181/P181," ")</f>
        <v xml:space="preserve"> </v>
      </c>
      <c r="R181" s="22"/>
      <c r="S181" s="176" t="str">
        <f>IFERROR(Summary!$AE$7*E181/R181," ")</f>
        <v xml:space="preserve"> </v>
      </c>
    </row>
    <row r="182" spans="1:19" ht="29.25" customHeight="1" x14ac:dyDescent="0.25">
      <c r="A182" s="2" t="s">
        <v>356</v>
      </c>
      <c r="B182" s="1" t="s">
        <v>357</v>
      </c>
      <c r="C182" s="6" t="s">
        <v>65</v>
      </c>
      <c r="D182" s="56" t="str">
        <f>IFERROR(VLOOKUP($A182,'Emissions - TEU-2A'!$A$6:$H$58,5,0), " ")</f>
        <v xml:space="preserve"> </v>
      </c>
      <c r="E182" s="56" t="str">
        <f>IFERROR(VLOOKUP($A182,'Emissions - TEU-2A'!$A$6:$H$58,8,0), " ")</f>
        <v xml:space="preserve"> </v>
      </c>
      <c r="F182" s="10">
        <v>1E-8</v>
      </c>
      <c r="G182" s="175" t="str">
        <f>IFERROR(Summary!$Y$7*D182/F182," ")</f>
        <v xml:space="preserve"> </v>
      </c>
      <c r="H182" s="10">
        <v>1.3E-6</v>
      </c>
      <c r="I182" s="175" t="str">
        <f>IFERROR(Summary!$Y$7*D182/H182," ")</f>
        <v xml:space="preserve"> </v>
      </c>
      <c r="J182" s="10">
        <v>8.9999999999999996E-7</v>
      </c>
      <c r="K182" s="175" t="str">
        <f>IFERROR(Summary!$AA$7*D182/J182," ")</f>
        <v xml:space="preserve"> </v>
      </c>
      <c r="L182" s="11">
        <v>2.5999999999999998E-4</v>
      </c>
      <c r="M182" s="175" t="str">
        <f>IFERROR(Summary!$AA$7*D182/L182," ")</f>
        <v xml:space="preserve"> </v>
      </c>
      <c r="N182" s="10">
        <v>4.2E-7</v>
      </c>
      <c r="O182" s="175" t="str">
        <f>IFERROR(Summary!$AC$7*D182/N182," ")</f>
        <v xml:space="preserve"> </v>
      </c>
      <c r="P182" s="11">
        <v>2.5999999999999998E-4</v>
      </c>
      <c r="Q182" s="175" t="str">
        <f>IFERROR(Summary!$AC$7*D182/P182," ")</f>
        <v xml:space="preserve"> </v>
      </c>
      <c r="R182" s="22"/>
      <c r="S182" s="176" t="str">
        <f>IFERROR(Summary!$AE$7*E182/R182," ")</f>
        <v xml:space="preserve"> </v>
      </c>
    </row>
    <row r="183" spans="1:19" ht="29.25" customHeight="1" x14ac:dyDescent="0.25">
      <c r="A183" s="2" t="s">
        <v>358</v>
      </c>
      <c r="B183" s="1" t="s">
        <v>359</v>
      </c>
      <c r="C183" s="6" t="s">
        <v>65</v>
      </c>
      <c r="D183" s="56" t="str">
        <f>IFERROR(VLOOKUP($A183,'Emissions - TEU-2A'!$A$6:$H$58,5,0), " ")</f>
        <v xml:space="preserve"> </v>
      </c>
      <c r="E183" s="56" t="str">
        <f>IFERROR(VLOOKUP($A183,'Emissions - TEU-2A'!$A$6:$H$58,8,0), " ")</f>
        <v xml:space="preserve"> </v>
      </c>
      <c r="F183" s="10">
        <v>3.4E-5</v>
      </c>
      <c r="G183" s="175" t="str">
        <f>IFERROR(Summary!$Y$7*D183/F183," ")</f>
        <v xml:space="preserve"> </v>
      </c>
      <c r="H183" s="3">
        <v>4.1999999999999997E-3</v>
      </c>
      <c r="I183" s="175" t="str">
        <f>IFERROR(Summary!$Y$7*D183/H183," ")</f>
        <v xml:space="preserve"> </v>
      </c>
      <c r="J183" s="3">
        <v>3.0000000000000001E-3</v>
      </c>
      <c r="K183" s="175" t="str">
        <f>IFERROR(Summary!$AA$7*D183/J183," ")</f>
        <v xml:space="preserve"> </v>
      </c>
      <c r="L183" s="9">
        <v>0.85</v>
      </c>
      <c r="M183" s="175" t="str">
        <f>IFERROR(Summary!$AA$7*D183/L183," ")</f>
        <v xml:space="preserve"> </v>
      </c>
      <c r="N183" s="3">
        <v>1.4E-3</v>
      </c>
      <c r="O183" s="175" t="str">
        <f>IFERROR(Summary!$AC$7*D183/N183," ")</f>
        <v xml:space="preserve"> </v>
      </c>
      <c r="P183" s="9">
        <v>0.85</v>
      </c>
      <c r="Q183" s="175" t="str">
        <f>IFERROR(Summary!$AC$7*D183/P183," ")</f>
        <v xml:space="preserve"> </v>
      </c>
      <c r="R183" s="22"/>
      <c r="S183" s="176" t="str">
        <f>IFERROR(Summary!$AE$7*E183/R183," ")</f>
        <v xml:space="preserve"> </v>
      </c>
    </row>
    <row r="184" spans="1:19" ht="29.25" customHeight="1" x14ac:dyDescent="0.25">
      <c r="A184" s="2" t="s">
        <v>360</v>
      </c>
      <c r="B184" s="1" t="s">
        <v>361</v>
      </c>
      <c r="C184" s="6" t="s">
        <v>65</v>
      </c>
      <c r="D184" s="56" t="str">
        <f>IFERROR(VLOOKUP($A184,'Emissions - TEU-2A'!$A$6:$H$58,5,0), " ")</f>
        <v xml:space="preserve"> </v>
      </c>
      <c r="E184" s="56" t="str">
        <f>IFERROR(VLOOKUP($A184,'Emissions - TEU-2A'!$A$6:$H$58,8,0), " ")</f>
        <v xml:space="preserve"> </v>
      </c>
      <c r="F184" s="10">
        <v>3.4E-5</v>
      </c>
      <c r="G184" s="175" t="str">
        <f>IFERROR(Summary!$Y$7*D184/F184," ")</f>
        <v xml:space="preserve"> </v>
      </c>
      <c r="H184" s="3">
        <v>4.1999999999999997E-3</v>
      </c>
      <c r="I184" s="175" t="str">
        <f>IFERROR(Summary!$Y$7*D184/H184," ")</f>
        <v xml:space="preserve"> </v>
      </c>
      <c r="J184" s="3">
        <v>3.0000000000000001E-3</v>
      </c>
      <c r="K184" s="175" t="str">
        <f>IFERROR(Summary!$AA$7*D184/J184," ")</f>
        <v xml:space="preserve"> </v>
      </c>
      <c r="L184" s="9">
        <v>0.85</v>
      </c>
      <c r="M184" s="175" t="str">
        <f>IFERROR(Summary!$AA$7*D184/L184," ")</f>
        <v xml:space="preserve"> </v>
      </c>
      <c r="N184" s="3">
        <v>1.4E-3</v>
      </c>
      <c r="O184" s="175" t="str">
        <f>IFERROR(Summary!$AC$7*D184/N184," ")</f>
        <v xml:space="preserve"> </v>
      </c>
      <c r="P184" s="9">
        <v>0.85</v>
      </c>
      <c r="Q184" s="175" t="str">
        <f>IFERROR(Summary!$AC$7*D184/P184," ")</f>
        <v xml:space="preserve"> </v>
      </c>
      <c r="R184" s="22"/>
      <c r="S184" s="176" t="str">
        <f>IFERROR(Summary!$AE$7*E184/R184," ")</f>
        <v xml:space="preserve"> </v>
      </c>
    </row>
    <row r="185" spans="1:19" ht="29.25" customHeight="1" x14ac:dyDescent="0.25">
      <c r="A185" s="2" t="s">
        <v>362</v>
      </c>
      <c r="B185" s="1" t="s">
        <v>363</v>
      </c>
      <c r="C185" s="6" t="s">
        <v>65</v>
      </c>
      <c r="D185" s="56" t="str">
        <f>IFERROR(VLOOKUP($A185,'Emissions - TEU-2A'!$A$6:$H$58,5,0), " ")</f>
        <v xml:space="preserve"> </v>
      </c>
      <c r="E185" s="56" t="str">
        <f>IFERROR(VLOOKUP($A185,'Emissions - TEU-2A'!$A$6:$H$58,8,0), " ")</f>
        <v xml:space="preserve"> </v>
      </c>
      <c r="F185" s="10">
        <v>3.4E-5</v>
      </c>
      <c r="G185" s="175" t="str">
        <f>IFERROR(Summary!$Y$7*D185/F185," ")</f>
        <v xml:space="preserve"> </v>
      </c>
      <c r="H185" s="3">
        <v>4.1999999999999997E-3</v>
      </c>
      <c r="I185" s="175" t="str">
        <f>IFERROR(Summary!$Y$7*D185/H185," ")</f>
        <v xml:space="preserve"> </v>
      </c>
      <c r="J185" s="3">
        <v>3.0000000000000001E-3</v>
      </c>
      <c r="K185" s="175" t="str">
        <f>IFERROR(Summary!$AA$7*D185/J185," ")</f>
        <v xml:space="preserve"> </v>
      </c>
      <c r="L185" s="9">
        <v>0.85</v>
      </c>
      <c r="M185" s="175" t="str">
        <f>IFERROR(Summary!$AA$7*D185/L185," ")</f>
        <v xml:space="preserve"> </v>
      </c>
      <c r="N185" s="3">
        <v>1.4E-3</v>
      </c>
      <c r="O185" s="175" t="str">
        <f>IFERROR(Summary!$AC$7*D185/N185," ")</f>
        <v xml:space="preserve"> </v>
      </c>
      <c r="P185" s="9">
        <v>0.85</v>
      </c>
      <c r="Q185" s="175" t="str">
        <f>IFERROR(Summary!$AC$7*D185/P185," ")</f>
        <v xml:space="preserve"> </v>
      </c>
      <c r="R185" s="22"/>
      <c r="S185" s="176" t="str">
        <f>IFERROR(Summary!$AE$7*E185/R185," ")</f>
        <v xml:space="preserve"> </v>
      </c>
    </row>
    <row r="186" spans="1:19" ht="29.25" customHeight="1" x14ac:dyDescent="0.25">
      <c r="A186" s="2" t="s">
        <v>364</v>
      </c>
      <c r="B186" s="1" t="s">
        <v>365</v>
      </c>
      <c r="C186" s="6" t="s">
        <v>65</v>
      </c>
      <c r="D186" s="56" t="str">
        <f>IFERROR(VLOOKUP($A186,'Emissions - TEU-2A'!$A$6:$H$58,5,0), " ")</f>
        <v xml:space="preserve"> </v>
      </c>
      <c r="E186" s="56" t="str">
        <f>IFERROR(VLOOKUP($A186,'Emissions - TEU-2A'!$A$6:$H$58,8,0), " ")</f>
        <v xml:space="preserve"> </v>
      </c>
      <c r="F186" s="10">
        <v>3.4E-8</v>
      </c>
      <c r="G186" s="175" t="str">
        <f>IFERROR(Summary!$Y$7*D186/F186," ")</f>
        <v xml:space="preserve"> </v>
      </c>
      <c r="H186" s="10">
        <v>4.1999999999999996E-6</v>
      </c>
      <c r="I186" s="175" t="str">
        <f>IFERROR(Summary!$Y$7*D186/H186," ")</f>
        <v xml:space="preserve"> </v>
      </c>
      <c r="J186" s="10">
        <v>3.0000000000000001E-6</v>
      </c>
      <c r="K186" s="175" t="str">
        <f>IFERROR(Summary!$AA$7*D186/J186," ")</f>
        <v xml:space="preserve"> </v>
      </c>
      <c r="L186" s="11">
        <v>8.4999999999999995E-4</v>
      </c>
      <c r="M186" s="175" t="str">
        <f>IFERROR(Summary!$AA$7*D186/L186," ")</f>
        <v xml:space="preserve"> </v>
      </c>
      <c r="N186" s="10">
        <v>1.3999999999999999E-6</v>
      </c>
      <c r="O186" s="175" t="str">
        <f>IFERROR(Summary!$AC$7*D186/N186," ")</f>
        <v xml:space="preserve"> </v>
      </c>
      <c r="P186" s="11">
        <v>8.4999999999999995E-4</v>
      </c>
      <c r="Q186" s="175" t="str">
        <f>IFERROR(Summary!$AC$7*D186/P186," ")</f>
        <v xml:space="preserve"> </v>
      </c>
      <c r="R186" s="22"/>
      <c r="S186" s="176" t="str">
        <f>IFERROR(Summary!$AE$7*E186/R186," ")</f>
        <v xml:space="preserve"> </v>
      </c>
    </row>
    <row r="187" spans="1:19" ht="29.25" customHeight="1" x14ac:dyDescent="0.25">
      <c r="A187" s="2" t="s">
        <v>366</v>
      </c>
      <c r="B187" s="1" t="s">
        <v>367</v>
      </c>
      <c r="C187" s="6" t="s">
        <v>65</v>
      </c>
      <c r="D187" s="56" t="str">
        <f>IFERROR(VLOOKUP($A187,'Emissions - TEU-2A'!$A$6:$H$58,5,0), " ")</f>
        <v xml:space="preserve"> </v>
      </c>
      <c r="E187" s="56" t="str">
        <f>IFERROR(VLOOKUP($A187,'Emissions - TEU-2A'!$A$6:$H$58,8,0), " ")</f>
        <v xml:space="preserve"> </v>
      </c>
      <c r="F187" s="11">
        <v>8.8000000000000003E-4</v>
      </c>
      <c r="G187" s="175" t="str">
        <f>IFERROR(Summary!$Y$7*D187/F187," ")</f>
        <v xml:space="preserve"> </v>
      </c>
      <c r="H187" s="7">
        <v>1.3</v>
      </c>
      <c r="I187" s="175" t="str">
        <f>IFERROR(Summary!$Y$7*D187/H187," ")</f>
        <v xml:space="preserve"> </v>
      </c>
      <c r="J187" s="4">
        <v>2.3E-2</v>
      </c>
      <c r="K187" s="175" t="str">
        <f>IFERROR(Summary!$AA$7*D187/J187," ")</f>
        <v xml:space="preserve"> </v>
      </c>
      <c r="L187" s="7">
        <v>5.7</v>
      </c>
      <c r="M187" s="175" t="str">
        <f>IFERROR(Summary!$AA$7*D187/L187," ")</f>
        <v xml:space="preserve"> </v>
      </c>
      <c r="N187" s="4">
        <v>1.0999999999999999E-2</v>
      </c>
      <c r="O187" s="175" t="str">
        <f>IFERROR(Summary!$AC$7*D187/N187," ")</f>
        <v xml:space="preserve"> </v>
      </c>
      <c r="P187" s="7">
        <v>5.7</v>
      </c>
      <c r="Q187" s="175" t="str">
        <f>IFERROR(Summary!$AC$7*D187/P187," ")</f>
        <v xml:space="preserve"> </v>
      </c>
      <c r="R187" s="22"/>
      <c r="S187" s="176" t="str">
        <f>IFERROR(Summary!$AE$7*E187/R187," ")</f>
        <v xml:space="preserve"> </v>
      </c>
    </row>
    <row r="188" spans="1:19" ht="54" customHeight="1" x14ac:dyDescent="0.25">
      <c r="A188" s="1"/>
      <c r="B188" s="1" t="s">
        <v>368</v>
      </c>
      <c r="C188" s="6" t="s">
        <v>65</v>
      </c>
      <c r="D188" s="56" t="str">
        <f>IFERROR(VLOOKUP($A188,'Emissions - TEU-2A'!$A$6:$H$58,5,0), " ")</f>
        <v xml:space="preserve"> </v>
      </c>
      <c r="E188" s="56" t="str">
        <f>IFERROR(VLOOKUP($A188,'Emissions - TEU-2A'!$A$6:$H$58,8,0), " ")</f>
        <v xml:space="preserve"> </v>
      </c>
      <c r="F188" s="10">
        <v>1.0000000000000001E-9</v>
      </c>
      <c r="G188" s="175" t="str">
        <f>IFERROR(Summary!$Y$7*D188/F188," ")</f>
        <v xml:space="preserve"> </v>
      </c>
      <c r="H188" s="10">
        <v>1.3E-7</v>
      </c>
      <c r="I188" s="175" t="str">
        <f>IFERROR(Summary!$Y$7*D188/H188," ")</f>
        <v xml:space="preserve"> </v>
      </c>
      <c r="J188" s="10">
        <v>8.9999999999999999E-8</v>
      </c>
      <c r="K188" s="175" t="str">
        <f>IFERROR(Summary!$AA$7*D188/J188," ")</f>
        <v xml:space="preserve"> </v>
      </c>
      <c r="L188" s="10">
        <v>2.5999999999999998E-5</v>
      </c>
      <c r="M188" s="175" t="str">
        <f>IFERROR(Summary!$AA$7*D188/L188," ")</f>
        <v xml:space="preserve"> </v>
      </c>
      <c r="N188" s="10">
        <v>4.1999999999999999E-8</v>
      </c>
      <c r="O188" s="175" t="str">
        <f>IFERROR(Summary!$AC$7*D188/N188," ")</f>
        <v xml:space="preserve"> </v>
      </c>
      <c r="P188" s="19">
        <v>2.5999999999999998E-5</v>
      </c>
      <c r="Q188" s="175" t="str">
        <f>IFERROR(Summary!$AC$7*D188/P188," ")</f>
        <v xml:space="preserve"> </v>
      </c>
      <c r="R188" s="22"/>
      <c r="S188" s="176" t="str">
        <f>IFERROR(Summary!$AE$7*E188/R188," ")</f>
        <v xml:space="preserve"> </v>
      </c>
    </row>
    <row r="189" spans="1:19" ht="42" customHeight="1" x14ac:dyDescent="0.25">
      <c r="A189" s="2" t="s">
        <v>369</v>
      </c>
      <c r="B189" s="1" t="s">
        <v>370</v>
      </c>
      <c r="C189" s="6" t="s">
        <v>65</v>
      </c>
      <c r="D189" s="56" t="str">
        <f>IFERROR(VLOOKUP($A189,'Emissions - TEU-2A'!$A$6:$H$58,5,0), " ")</f>
        <v xml:space="preserve"> </v>
      </c>
      <c r="E189" s="56" t="str">
        <f>IFERROR(VLOOKUP($A189,'Emissions - TEU-2A'!$A$6:$H$58,8,0), " ")</f>
        <v xml:space="preserve"> </v>
      </c>
      <c r="F189" s="10">
        <v>1.0000000000000001E-9</v>
      </c>
      <c r="G189" s="175" t="str">
        <f>IFERROR(Summary!$Y$7*D189/F189," ")</f>
        <v xml:space="preserve"> </v>
      </c>
      <c r="H189" s="10">
        <v>1.3E-7</v>
      </c>
      <c r="I189" s="175" t="str">
        <f>IFERROR(Summary!$Y$7*D189/H189," ")</f>
        <v xml:space="preserve"> </v>
      </c>
      <c r="J189" s="10">
        <v>8.9999999999999999E-8</v>
      </c>
      <c r="K189" s="175" t="str">
        <f>IFERROR(Summary!$AA$7*D189/J189," ")</f>
        <v xml:space="preserve"> </v>
      </c>
      <c r="L189" s="10">
        <v>2.5999999999999998E-5</v>
      </c>
      <c r="M189" s="175" t="str">
        <f>IFERROR(Summary!$AA$7*D189/L189," ")</f>
        <v xml:space="preserve"> </v>
      </c>
      <c r="N189" s="10">
        <v>4.1999999999999999E-8</v>
      </c>
      <c r="O189" s="175" t="str">
        <f>IFERROR(Summary!$AC$7*D189/N189," ")</f>
        <v xml:space="preserve"> </v>
      </c>
      <c r="P189" s="19">
        <v>2.5999999999999998E-5</v>
      </c>
      <c r="Q189" s="175" t="str">
        <f>IFERROR(Summary!$AC$7*D189/P189," ")</f>
        <v xml:space="preserve"> </v>
      </c>
      <c r="R189" s="22"/>
      <c r="S189" s="176" t="str">
        <f>IFERROR(Summary!$AE$7*E189/R189," ")</f>
        <v xml:space="preserve"> </v>
      </c>
    </row>
    <row r="190" spans="1:19" ht="42" customHeight="1" x14ac:dyDescent="0.25">
      <c r="A190" s="2" t="s">
        <v>371</v>
      </c>
      <c r="B190" s="1" t="s">
        <v>372</v>
      </c>
      <c r="C190" s="6" t="s">
        <v>65</v>
      </c>
      <c r="D190" s="56" t="str">
        <f>IFERROR(VLOOKUP($A190,'Emissions - TEU-2A'!$A$6:$H$58,5,0), " ")</f>
        <v xml:space="preserve"> </v>
      </c>
      <c r="E190" s="56" t="str">
        <f>IFERROR(VLOOKUP($A190,'Emissions - TEU-2A'!$A$6:$H$58,8,0), " ")</f>
        <v xml:space="preserve"> </v>
      </c>
      <c r="F190" s="10">
        <v>1.0000000000000001E-9</v>
      </c>
      <c r="G190" s="175" t="str">
        <f>IFERROR(Summary!$Y$7*D190/F190," ")</f>
        <v xml:space="preserve"> </v>
      </c>
      <c r="H190" s="10">
        <v>1.3E-7</v>
      </c>
      <c r="I190" s="175" t="str">
        <f>IFERROR(Summary!$Y$7*D190/H190," ")</f>
        <v xml:space="preserve"> </v>
      </c>
      <c r="J190" s="10">
        <v>8.9999999999999999E-8</v>
      </c>
      <c r="K190" s="175" t="str">
        <f>IFERROR(Summary!$AA$7*D190/J190," ")</f>
        <v xml:space="preserve"> </v>
      </c>
      <c r="L190" s="10">
        <v>2.5999999999999998E-5</v>
      </c>
      <c r="M190" s="175" t="str">
        <f>IFERROR(Summary!$AA$7*D190/L190," ")</f>
        <v xml:space="preserve"> </v>
      </c>
      <c r="N190" s="10">
        <v>4.1999999999999999E-8</v>
      </c>
      <c r="O190" s="175" t="str">
        <f>IFERROR(Summary!$AC$7*D190/N190," ")</f>
        <v xml:space="preserve"> </v>
      </c>
      <c r="P190" s="19">
        <v>2.5999999999999998E-5</v>
      </c>
      <c r="Q190" s="175" t="str">
        <f>IFERROR(Summary!$AC$7*D190/P190," ")</f>
        <v xml:space="preserve"> </v>
      </c>
      <c r="R190" s="22"/>
      <c r="S190" s="176" t="str">
        <f>IFERROR(Summary!$AE$7*E190/R190," ")</f>
        <v xml:space="preserve"> </v>
      </c>
    </row>
    <row r="191" spans="1:19" ht="42" customHeight="1" x14ac:dyDescent="0.25">
      <c r="A191" s="2" t="s">
        <v>373</v>
      </c>
      <c r="B191" s="1" t="s">
        <v>374</v>
      </c>
      <c r="C191" s="6" t="s">
        <v>65</v>
      </c>
      <c r="D191" s="56" t="str">
        <f>IFERROR(VLOOKUP($A191,'Emissions - TEU-2A'!$A$6:$H$58,5,0), " ")</f>
        <v xml:space="preserve"> </v>
      </c>
      <c r="E191" s="56" t="str">
        <f>IFERROR(VLOOKUP($A191,'Emissions - TEU-2A'!$A$6:$H$58,8,0), " ")</f>
        <v xml:space="preserve"> </v>
      </c>
      <c r="F191" s="10">
        <v>1E-8</v>
      </c>
      <c r="G191" s="175" t="str">
        <f>IFERROR(Summary!$Y$7*D191/F191," ")</f>
        <v xml:space="preserve"> </v>
      </c>
      <c r="H191" s="10">
        <v>1.3E-6</v>
      </c>
      <c r="I191" s="175" t="str">
        <f>IFERROR(Summary!$Y$7*D191/H191," ")</f>
        <v xml:space="preserve"> </v>
      </c>
      <c r="J191" s="10">
        <v>8.9999999999999996E-7</v>
      </c>
      <c r="K191" s="175" t="str">
        <f>IFERROR(Summary!$AA$7*D191/J191," ")</f>
        <v xml:space="preserve"> </v>
      </c>
      <c r="L191" s="11">
        <v>2.5999999999999998E-4</v>
      </c>
      <c r="M191" s="175" t="str">
        <f>IFERROR(Summary!$AA$7*D191/L191," ")</f>
        <v xml:space="preserve"> </v>
      </c>
      <c r="N191" s="10">
        <v>4.2E-7</v>
      </c>
      <c r="O191" s="175" t="str">
        <f>IFERROR(Summary!$AC$7*D191/N191," ")</f>
        <v xml:space="preserve"> </v>
      </c>
      <c r="P191" s="11">
        <v>2.5999999999999998E-4</v>
      </c>
      <c r="Q191" s="175" t="str">
        <f>IFERROR(Summary!$AC$7*D191/P191," ")</f>
        <v xml:space="preserve"> </v>
      </c>
      <c r="R191" s="22"/>
      <c r="S191" s="176" t="str">
        <f>IFERROR(Summary!$AE$7*E191/R191," ")</f>
        <v xml:space="preserve"> </v>
      </c>
    </row>
    <row r="192" spans="1:19" ht="42" customHeight="1" x14ac:dyDescent="0.25">
      <c r="A192" s="2" t="s">
        <v>375</v>
      </c>
      <c r="B192" s="1" t="s">
        <v>376</v>
      </c>
      <c r="C192" s="6" t="s">
        <v>65</v>
      </c>
      <c r="D192" s="56" t="str">
        <f>IFERROR(VLOOKUP($A192,'Emissions - TEU-2A'!$A$6:$H$58,5,0), " ")</f>
        <v xml:space="preserve"> </v>
      </c>
      <c r="E192" s="56" t="str">
        <f>IFERROR(VLOOKUP($A192,'Emissions - TEU-2A'!$A$6:$H$58,8,0), " ")</f>
        <v xml:space="preserve"> </v>
      </c>
      <c r="F192" s="10">
        <v>1E-8</v>
      </c>
      <c r="G192" s="175" t="str">
        <f>IFERROR(Summary!$Y$7*D192/F192," ")</f>
        <v xml:space="preserve"> </v>
      </c>
      <c r="H192" s="10">
        <v>1.3E-6</v>
      </c>
      <c r="I192" s="175" t="str">
        <f>IFERROR(Summary!$Y$7*D192/H192," ")</f>
        <v xml:space="preserve"> </v>
      </c>
      <c r="J192" s="10">
        <v>8.9999999999999996E-7</v>
      </c>
      <c r="K192" s="175" t="str">
        <f>IFERROR(Summary!$AA$7*D192/J192," ")</f>
        <v xml:space="preserve"> </v>
      </c>
      <c r="L192" s="11">
        <v>2.5999999999999998E-4</v>
      </c>
      <c r="M192" s="175" t="str">
        <f>IFERROR(Summary!$AA$7*D192/L192," ")</f>
        <v xml:space="preserve"> </v>
      </c>
      <c r="N192" s="10">
        <v>4.2E-7</v>
      </c>
      <c r="O192" s="175" t="str">
        <f>IFERROR(Summary!$AC$7*D192/N192," ")</f>
        <v xml:space="preserve"> </v>
      </c>
      <c r="P192" s="11">
        <v>2.5999999999999998E-4</v>
      </c>
      <c r="Q192" s="175" t="str">
        <f>IFERROR(Summary!$AC$7*D192/P192," ")</f>
        <v xml:space="preserve"> </v>
      </c>
      <c r="R192" s="22"/>
      <c r="S192" s="176" t="str">
        <f>IFERROR(Summary!$AE$7*E192/R192," ")</f>
        <v xml:space="preserve"> </v>
      </c>
    </row>
    <row r="193" spans="1:19" ht="42" customHeight="1" x14ac:dyDescent="0.25">
      <c r="A193" s="2" t="s">
        <v>377</v>
      </c>
      <c r="B193" s="1" t="s">
        <v>378</v>
      </c>
      <c r="C193" s="6" t="s">
        <v>65</v>
      </c>
      <c r="D193" s="56" t="str">
        <f>IFERROR(VLOOKUP($A193,'Emissions - TEU-2A'!$A$6:$H$58,5,0), " ")</f>
        <v xml:space="preserve"> </v>
      </c>
      <c r="E193" s="56" t="str">
        <f>IFERROR(VLOOKUP($A193,'Emissions - TEU-2A'!$A$6:$H$58,8,0), " ")</f>
        <v xml:space="preserve"> </v>
      </c>
      <c r="F193" s="10">
        <v>1E-8</v>
      </c>
      <c r="G193" s="175" t="str">
        <f>IFERROR(Summary!$Y$7*D193/F193," ")</f>
        <v xml:space="preserve"> </v>
      </c>
      <c r="H193" s="10">
        <v>1.3E-6</v>
      </c>
      <c r="I193" s="175" t="str">
        <f>IFERROR(Summary!$Y$7*D193/H193," ")</f>
        <v xml:space="preserve"> </v>
      </c>
      <c r="J193" s="10">
        <v>8.9999999999999996E-7</v>
      </c>
      <c r="K193" s="175" t="str">
        <f>IFERROR(Summary!$AA$7*D193/J193," ")</f>
        <v xml:space="preserve"> </v>
      </c>
      <c r="L193" s="11">
        <v>2.5999999999999998E-4</v>
      </c>
      <c r="M193" s="175" t="str">
        <f>IFERROR(Summary!$AA$7*D193/L193," ")</f>
        <v xml:space="preserve"> </v>
      </c>
      <c r="N193" s="10">
        <v>4.2E-7</v>
      </c>
      <c r="O193" s="175" t="str">
        <f>IFERROR(Summary!$AC$7*D193/N193," ")</f>
        <v xml:space="preserve"> </v>
      </c>
      <c r="P193" s="11">
        <v>2.5999999999999998E-4</v>
      </c>
      <c r="Q193" s="175" t="str">
        <f>IFERROR(Summary!$AC$7*D193/P193," ")</f>
        <v xml:space="preserve"> </v>
      </c>
      <c r="R193" s="22"/>
      <c r="S193" s="176" t="str">
        <f>IFERROR(Summary!$AE$7*E193/R193," ")</f>
        <v xml:space="preserve"> </v>
      </c>
    </row>
    <row r="194" spans="1:19" ht="42" customHeight="1" x14ac:dyDescent="0.25">
      <c r="A194" s="2" t="s">
        <v>379</v>
      </c>
      <c r="B194" s="1" t="s">
        <v>380</v>
      </c>
      <c r="C194" s="6" t="s">
        <v>65</v>
      </c>
      <c r="D194" s="56" t="str">
        <f>IFERROR(VLOOKUP($A194,'Emissions - TEU-2A'!$A$6:$H$58,5,0), " ")</f>
        <v xml:space="preserve"> </v>
      </c>
      <c r="E194" s="56" t="str">
        <f>IFERROR(VLOOKUP($A194,'Emissions - TEU-2A'!$A$6:$H$58,8,0), " ")</f>
        <v xml:space="preserve"> </v>
      </c>
      <c r="F194" s="10">
        <v>9.9999999999999995E-8</v>
      </c>
      <c r="G194" s="175" t="str">
        <f>IFERROR(Summary!$Y$7*D194/F194," ")</f>
        <v xml:space="preserve"> </v>
      </c>
      <c r="H194" s="10">
        <v>1.2999999999999999E-5</v>
      </c>
      <c r="I194" s="175" t="str">
        <f>IFERROR(Summary!$Y$7*D194/H194," ")</f>
        <v xml:space="preserve"> </v>
      </c>
      <c r="J194" s="10">
        <v>9.0000000000000002E-6</v>
      </c>
      <c r="K194" s="175" t="str">
        <f>IFERROR(Summary!$AA$7*D194/J194," ")</f>
        <v xml:space="preserve"> </v>
      </c>
      <c r="L194" s="3">
        <v>2.5999999999999999E-3</v>
      </c>
      <c r="M194" s="175" t="str">
        <f>IFERROR(Summary!$AA$7*D194/L194," ")</f>
        <v xml:space="preserve"> </v>
      </c>
      <c r="N194" s="10">
        <v>4.1999999999999996E-6</v>
      </c>
      <c r="O194" s="175" t="str">
        <f>IFERROR(Summary!$AC$7*D194/N194," ")</f>
        <v xml:space="preserve"> </v>
      </c>
      <c r="P194" s="3">
        <v>2.5999999999999999E-3</v>
      </c>
      <c r="Q194" s="175" t="str">
        <f>IFERROR(Summary!$AC$7*D194/P194," ")</f>
        <v xml:space="preserve"> </v>
      </c>
      <c r="R194" s="22"/>
      <c r="S194" s="176" t="str">
        <f>IFERROR(Summary!$AE$7*E194/R194," ")</f>
        <v xml:space="preserve"> </v>
      </c>
    </row>
    <row r="195" spans="1:19" ht="29.25" customHeight="1" x14ac:dyDescent="0.25">
      <c r="A195" s="2" t="s">
        <v>381</v>
      </c>
      <c r="B195" s="1" t="s">
        <v>382</v>
      </c>
      <c r="C195" s="6" t="s">
        <v>65</v>
      </c>
      <c r="D195" s="56" t="str">
        <f>IFERROR(VLOOKUP($A195,'Emissions - TEU-2A'!$A$6:$H$58,5,0), " ")</f>
        <v xml:space="preserve"> </v>
      </c>
      <c r="E195" s="56" t="str">
        <f>IFERROR(VLOOKUP($A195,'Emissions - TEU-2A'!$A$6:$H$58,8,0), " ")</f>
        <v xml:space="preserve"> </v>
      </c>
      <c r="F195" s="10">
        <v>3.4000000000000001E-6</v>
      </c>
      <c r="G195" s="175" t="str">
        <f>IFERROR(Summary!$Y$7*D195/F195," ")</f>
        <v xml:space="preserve"> </v>
      </c>
      <c r="H195" s="11">
        <v>4.2000000000000002E-4</v>
      </c>
      <c r="I195" s="175" t="str">
        <f>IFERROR(Summary!$Y$7*D195/H195," ")</f>
        <v xml:space="preserve"> </v>
      </c>
      <c r="J195" s="11">
        <v>2.9999999999999997E-4</v>
      </c>
      <c r="K195" s="175" t="str">
        <f>IFERROR(Summary!$AA$7*D195/J195," ")</f>
        <v xml:space="preserve"> </v>
      </c>
      <c r="L195" s="4">
        <v>8.5000000000000006E-2</v>
      </c>
      <c r="M195" s="175" t="str">
        <f>IFERROR(Summary!$AA$7*D195/L195," ")</f>
        <v xml:space="preserve"> </v>
      </c>
      <c r="N195" s="11">
        <v>1.3999999999999999E-4</v>
      </c>
      <c r="O195" s="175" t="str">
        <f>IFERROR(Summary!$AC$7*D195/N195," ")</f>
        <v xml:space="preserve"> </v>
      </c>
      <c r="P195" s="4">
        <v>8.5000000000000006E-2</v>
      </c>
      <c r="Q195" s="175" t="str">
        <f>IFERROR(Summary!$AC$7*D195/P195," ")</f>
        <v xml:space="preserve"> </v>
      </c>
      <c r="R195" s="22"/>
      <c r="S195" s="176" t="str">
        <f>IFERROR(Summary!$AE$7*E195/R195," ")</f>
        <v xml:space="preserve"> </v>
      </c>
    </row>
    <row r="196" spans="1:19" ht="42" customHeight="1" x14ac:dyDescent="0.25">
      <c r="A196" s="2" t="s">
        <v>383</v>
      </c>
      <c r="B196" s="1" t="s">
        <v>384</v>
      </c>
      <c r="C196" s="6" t="s">
        <v>65</v>
      </c>
      <c r="D196" s="56" t="str">
        <f>IFERROR(VLOOKUP($A196,'Emissions - TEU-2A'!$A$6:$H$58,5,0), " ")</f>
        <v xml:space="preserve"> </v>
      </c>
      <c r="E196" s="56" t="str">
        <f>IFERROR(VLOOKUP($A196,'Emissions - TEU-2A'!$A$6:$H$58,8,0), " ")</f>
        <v xml:space="preserve"> </v>
      </c>
      <c r="F196" s="10">
        <v>1E-8</v>
      </c>
      <c r="G196" s="175" t="str">
        <f>IFERROR(Summary!$Y$7*D196/F196," ")</f>
        <v xml:space="preserve"> </v>
      </c>
      <c r="H196" s="10">
        <v>1.3E-6</v>
      </c>
      <c r="I196" s="175" t="str">
        <f>IFERROR(Summary!$Y$7*D196/H196," ")</f>
        <v xml:space="preserve"> </v>
      </c>
      <c r="J196" s="10">
        <v>8.9999999999999996E-7</v>
      </c>
      <c r="K196" s="175" t="str">
        <f>IFERROR(Summary!$AA$7*D196/J196," ")</f>
        <v xml:space="preserve"> </v>
      </c>
      <c r="L196" s="11">
        <v>2.5999999999999998E-4</v>
      </c>
      <c r="M196" s="175" t="str">
        <f>IFERROR(Summary!$AA$7*D196/L196," ")</f>
        <v xml:space="preserve"> </v>
      </c>
      <c r="N196" s="10">
        <v>4.2E-7</v>
      </c>
      <c r="O196" s="175" t="str">
        <f>IFERROR(Summary!$AC$7*D196/N196," ")</f>
        <v xml:space="preserve"> </v>
      </c>
      <c r="P196" s="11">
        <v>2.5999999999999998E-4</v>
      </c>
      <c r="Q196" s="175" t="str">
        <f>IFERROR(Summary!$AC$7*D196/P196," ")</f>
        <v xml:space="preserve"> </v>
      </c>
      <c r="R196" s="22"/>
      <c r="S196" s="176" t="str">
        <f>IFERROR(Summary!$AE$7*E196/R196," ")</f>
        <v xml:space="preserve"> </v>
      </c>
    </row>
    <row r="197" spans="1:19" ht="42" customHeight="1" x14ac:dyDescent="0.25">
      <c r="A197" s="2" t="s">
        <v>385</v>
      </c>
      <c r="B197" s="1" t="s">
        <v>386</v>
      </c>
      <c r="C197" s="6" t="s">
        <v>65</v>
      </c>
      <c r="D197" s="56" t="str">
        <f>IFERROR(VLOOKUP($A197,'Emissions - TEU-2A'!$A$6:$H$58,5,0), " ")</f>
        <v xml:space="preserve"> </v>
      </c>
      <c r="E197" s="56" t="str">
        <f>IFERROR(VLOOKUP($A197,'Emissions - TEU-2A'!$A$6:$H$58,8,0), " ")</f>
        <v xml:space="preserve"> </v>
      </c>
      <c r="F197" s="10">
        <v>3.4E-8</v>
      </c>
      <c r="G197" s="175" t="str">
        <f>IFERROR(Summary!$Y$7*D197/F197," ")</f>
        <v xml:space="preserve"> </v>
      </c>
      <c r="H197" s="10">
        <v>4.1999999999999996E-6</v>
      </c>
      <c r="I197" s="175" t="str">
        <f>IFERROR(Summary!$Y$7*D197/H197," ")</f>
        <v xml:space="preserve"> </v>
      </c>
      <c r="J197" s="10">
        <v>3.0000000000000001E-6</v>
      </c>
      <c r="K197" s="175" t="str">
        <f>IFERROR(Summary!$AA$7*D197/J197," ")</f>
        <v xml:space="preserve"> </v>
      </c>
      <c r="L197" s="11">
        <v>8.4999999999999995E-4</v>
      </c>
      <c r="M197" s="175" t="str">
        <f>IFERROR(Summary!$AA$7*D197/L197," ")</f>
        <v xml:space="preserve"> </v>
      </c>
      <c r="N197" s="10">
        <v>1.3999999999999999E-6</v>
      </c>
      <c r="O197" s="175" t="str">
        <f>IFERROR(Summary!$AC$7*D197/N197," ")</f>
        <v xml:space="preserve"> </v>
      </c>
      <c r="P197" s="11">
        <v>8.4999999999999995E-4</v>
      </c>
      <c r="Q197" s="175" t="str">
        <f>IFERROR(Summary!$AC$7*D197/P197," ")</f>
        <v xml:space="preserve"> </v>
      </c>
      <c r="R197" s="22"/>
      <c r="S197" s="176" t="str">
        <f>IFERROR(Summary!$AE$7*E197/R197," ")</f>
        <v xml:space="preserve"> </v>
      </c>
    </row>
    <row r="198" spans="1:19" ht="42" customHeight="1" x14ac:dyDescent="0.25">
      <c r="A198" s="2" t="s">
        <v>387</v>
      </c>
      <c r="B198" s="1" t="s">
        <v>388</v>
      </c>
      <c r="C198" s="6" t="s">
        <v>65</v>
      </c>
      <c r="D198" s="56" t="str">
        <f>IFERROR(VLOOKUP($A198,'Emissions - TEU-2A'!$A$6:$H$58,5,0), " ")</f>
        <v xml:space="preserve"> </v>
      </c>
      <c r="E198" s="56" t="str">
        <f>IFERROR(VLOOKUP($A198,'Emissions - TEU-2A'!$A$6:$H$58,8,0), " ")</f>
        <v xml:space="preserve"> </v>
      </c>
      <c r="F198" s="10">
        <v>3.3999999999999998E-9</v>
      </c>
      <c r="G198" s="175" t="str">
        <f>IFERROR(Summary!$Y$7*D198/F198," ")</f>
        <v xml:space="preserve"> </v>
      </c>
      <c r="H198" s="10">
        <v>4.2E-7</v>
      </c>
      <c r="I198" s="175" t="str">
        <f>IFERROR(Summary!$Y$7*D198/H198," ")</f>
        <v xml:space="preserve"> </v>
      </c>
      <c r="J198" s="10">
        <v>2.9999999999999999E-7</v>
      </c>
      <c r="K198" s="175" t="str">
        <f>IFERROR(Summary!$AA$7*D198/J198," ")</f>
        <v xml:space="preserve"> </v>
      </c>
      <c r="L198" s="10">
        <v>8.5000000000000006E-5</v>
      </c>
      <c r="M198" s="175" t="str">
        <f>IFERROR(Summary!$AA$7*D198/L198," ")</f>
        <v xml:space="preserve"> </v>
      </c>
      <c r="N198" s="10">
        <v>1.4000000000000001E-7</v>
      </c>
      <c r="O198" s="175" t="str">
        <f>IFERROR(Summary!$AC$7*D198/N198," ")</f>
        <v xml:space="preserve"> </v>
      </c>
      <c r="P198" s="10">
        <v>8.5000000000000006E-5</v>
      </c>
      <c r="Q198" s="175" t="str">
        <f>IFERROR(Summary!$AC$7*D198/P198," ")</f>
        <v xml:space="preserve"> </v>
      </c>
      <c r="R198" s="22"/>
      <c r="S198" s="176" t="str">
        <f>IFERROR(Summary!$AE$7*E198/R198," ")</f>
        <v xml:space="preserve"> </v>
      </c>
    </row>
    <row r="199" spans="1:19" ht="42" customHeight="1" x14ac:dyDescent="0.25">
      <c r="A199" s="2" t="s">
        <v>389</v>
      </c>
      <c r="B199" s="1" t="s">
        <v>390</v>
      </c>
      <c r="C199" s="6" t="s">
        <v>65</v>
      </c>
      <c r="D199" s="56" t="str">
        <f>IFERROR(VLOOKUP($A199,'Emissions - TEU-2A'!$A$6:$H$58,5,0), " ")</f>
        <v xml:space="preserve"> </v>
      </c>
      <c r="E199" s="56" t="str">
        <f>IFERROR(VLOOKUP($A199,'Emissions - TEU-2A'!$A$6:$H$58,8,0), " ")</f>
        <v xml:space="preserve"> </v>
      </c>
      <c r="F199" s="10">
        <v>1E-8</v>
      </c>
      <c r="G199" s="175" t="str">
        <f>IFERROR(Summary!$Y$7*D199/F199," ")</f>
        <v xml:space="preserve"> </v>
      </c>
      <c r="H199" s="10">
        <v>1.3E-6</v>
      </c>
      <c r="I199" s="175" t="str">
        <f>IFERROR(Summary!$Y$7*D199/H199," ")</f>
        <v xml:space="preserve"> </v>
      </c>
      <c r="J199" s="10">
        <v>8.9999999999999996E-7</v>
      </c>
      <c r="K199" s="175" t="str">
        <f>IFERROR(Summary!$AA$7*D199/J199," ")</f>
        <v xml:space="preserve"> </v>
      </c>
      <c r="L199" s="11">
        <v>2.5999999999999998E-4</v>
      </c>
      <c r="M199" s="175" t="str">
        <f>IFERROR(Summary!$AA$7*D199/L199," ")</f>
        <v xml:space="preserve"> </v>
      </c>
      <c r="N199" s="10">
        <v>4.2E-7</v>
      </c>
      <c r="O199" s="175" t="str">
        <f>IFERROR(Summary!$AC$7*D199/N199," ")</f>
        <v xml:space="preserve"> </v>
      </c>
      <c r="P199" s="11">
        <v>2.5999999999999998E-4</v>
      </c>
      <c r="Q199" s="175" t="str">
        <f>IFERROR(Summary!$AC$7*D199/P199," ")</f>
        <v xml:space="preserve"> </v>
      </c>
      <c r="R199" s="22"/>
      <c r="S199" s="176" t="str">
        <f>IFERROR(Summary!$AE$7*E199/R199," ")</f>
        <v xml:space="preserve"> </v>
      </c>
    </row>
    <row r="200" spans="1:19" ht="42" customHeight="1" x14ac:dyDescent="0.25">
      <c r="A200" s="2" t="s">
        <v>391</v>
      </c>
      <c r="B200" s="1" t="s">
        <v>392</v>
      </c>
      <c r="C200" s="6" t="s">
        <v>65</v>
      </c>
      <c r="D200" s="56" t="str">
        <f>IFERROR(VLOOKUP($A200,'Emissions - TEU-2A'!$A$6:$H$58,5,0), " ")</f>
        <v xml:space="preserve"> </v>
      </c>
      <c r="E200" s="56" t="str">
        <f>IFERROR(VLOOKUP($A200,'Emissions - TEU-2A'!$A$6:$H$58,8,0), " ")</f>
        <v xml:space="preserve"> </v>
      </c>
      <c r="F200" s="10">
        <v>1E-8</v>
      </c>
      <c r="G200" s="175" t="str">
        <f>IFERROR(Summary!$Y$7*D200/F200," ")</f>
        <v xml:space="preserve"> </v>
      </c>
      <c r="H200" s="10">
        <v>1.3E-6</v>
      </c>
      <c r="I200" s="175" t="str">
        <f>IFERROR(Summary!$Y$7*D200/H200," ")</f>
        <v xml:space="preserve"> </v>
      </c>
      <c r="J200" s="10">
        <v>8.9999999999999996E-7</v>
      </c>
      <c r="K200" s="175" t="str">
        <f>IFERROR(Summary!$AA$7*D200/J200," ")</f>
        <v xml:space="preserve"> </v>
      </c>
      <c r="L200" s="11">
        <v>2.5999999999999998E-4</v>
      </c>
      <c r="M200" s="175" t="str">
        <f>IFERROR(Summary!$AA$7*D200/L200," ")</f>
        <v xml:space="preserve"> </v>
      </c>
      <c r="N200" s="10">
        <v>4.2E-7</v>
      </c>
      <c r="O200" s="175" t="str">
        <f>IFERROR(Summary!$AC$7*D200/N200," ")</f>
        <v xml:space="preserve"> </v>
      </c>
      <c r="P200" s="11">
        <v>2.5999999999999998E-4</v>
      </c>
      <c r="Q200" s="175" t="str">
        <f>IFERROR(Summary!$AC$7*D200/P200," ")</f>
        <v xml:space="preserve"> </v>
      </c>
      <c r="R200" s="22"/>
      <c r="S200" s="176" t="str">
        <f>IFERROR(Summary!$AE$7*E200/R200," ")</f>
        <v xml:space="preserve"> </v>
      </c>
    </row>
    <row r="201" spans="1:19" ht="42" customHeight="1" x14ac:dyDescent="0.25">
      <c r="A201" s="2" t="s">
        <v>393</v>
      </c>
      <c r="B201" s="1" t="s">
        <v>394</v>
      </c>
      <c r="C201" s="6" t="s">
        <v>65</v>
      </c>
      <c r="D201" s="56" t="str">
        <f>IFERROR(VLOOKUP($A201,'Emissions - TEU-2A'!$A$6:$H$58,5,0), " ")</f>
        <v xml:space="preserve"> </v>
      </c>
      <c r="E201" s="56" t="str">
        <f>IFERROR(VLOOKUP($A201,'Emissions - TEU-2A'!$A$6:$H$58,8,0), " ")</f>
        <v xml:space="preserve"> </v>
      </c>
      <c r="F201" s="10">
        <v>1E-8</v>
      </c>
      <c r="G201" s="175" t="str">
        <f>IFERROR(Summary!$Y$7*D201/F201," ")</f>
        <v xml:space="preserve"> </v>
      </c>
      <c r="H201" s="10">
        <v>1.3E-6</v>
      </c>
      <c r="I201" s="175" t="str">
        <f>IFERROR(Summary!$Y$7*D201/H201," ")</f>
        <v xml:space="preserve"> </v>
      </c>
      <c r="J201" s="10">
        <v>8.9999999999999996E-7</v>
      </c>
      <c r="K201" s="175" t="str">
        <f>IFERROR(Summary!$AA$7*D201/J201," ")</f>
        <v xml:space="preserve"> </v>
      </c>
      <c r="L201" s="11">
        <v>2.5999999999999998E-4</v>
      </c>
      <c r="M201" s="175" t="str">
        <f>IFERROR(Summary!$AA$7*D201/L201," ")</f>
        <v xml:space="preserve"> </v>
      </c>
      <c r="N201" s="10">
        <v>4.2E-7</v>
      </c>
      <c r="O201" s="175" t="str">
        <f>IFERROR(Summary!$AC$7*D201/N201," ")</f>
        <v xml:space="preserve"> </v>
      </c>
      <c r="P201" s="11">
        <v>2.5999999999999998E-4</v>
      </c>
      <c r="Q201" s="175" t="str">
        <f>IFERROR(Summary!$AC$7*D201/P201," ")</f>
        <v xml:space="preserve"> </v>
      </c>
      <c r="R201" s="22"/>
      <c r="S201" s="176" t="str">
        <f>IFERROR(Summary!$AE$7*E201/R201," ")</f>
        <v xml:space="preserve"> </v>
      </c>
    </row>
    <row r="202" spans="1:19" ht="42" customHeight="1" x14ac:dyDescent="0.25">
      <c r="A202" s="2" t="s">
        <v>395</v>
      </c>
      <c r="B202" s="1" t="s">
        <v>396</v>
      </c>
      <c r="C202" s="6" t="s">
        <v>65</v>
      </c>
      <c r="D202" s="56" t="str">
        <f>IFERROR(VLOOKUP($A202,'Emissions - TEU-2A'!$A$6:$H$58,5,0), " ")</f>
        <v xml:space="preserve"> </v>
      </c>
      <c r="E202" s="56" t="str">
        <f>IFERROR(VLOOKUP($A202,'Emissions - TEU-2A'!$A$6:$H$58,8,0), " ")</f>
        <v xml:space="preserve"> </v>
      </c>
      <c r="F202" s="10">
        <v>1E-8</v>
      </c>
      <c r="G202" s="175" t="str">
        <f>IFERROR(Summary!$Y$7*D202/F202," ")</f>
        <v xml:space="preserve"> </v>
      </c>
      <c r="H202" s="10">
        <v>1.3E-6</v>
      </c>
      <c r="I202" s="175" t="str">
        <f>IFERROR(Summary!$Y$7*D202/H202," ")</f>
        <v xml:space="preserve"> </v>
      </c>
      <c r="J202" s="10">
        <v>8.9999999999999996E-7</v>
      </c>
      <c r="K202" s="175" t="str">
        <f>IFERROR(Summary!$AA$7*D202/J202," ")</f>
        <v xml:space="preserve"> </v>
      </c>
      <c r="L202" s="11">
        <v>2.5999999999999998E-4</v>
      </c>
      <c r="M202" s="175" t="str">
        <f>IFERROR(Summary!$AA$7*D202/L202," ")</f>
        <v xml:space="preserve"> </v>
      </c>
      <c r="N202" s="10">
        <v>4.2E-7</v>
      </c>
      <c r="O202" s="175" t="str">
        <f>IFERROR(Summary!$AC$7*D202/N202," ")</f>
        <v xml:space="preserve"> </v>
      </c>
      <c r="P202" s="11">
        <v>2.5999999999999998E-4</v>
      </c>
      <c r="Q202" s="175" t="str">
        <f>IFERROR(Summary!$AC$7*D202/P202," ")</f>
        <v xml:space="preserve"> </v>
      </c>
      <c r="R202" s="22"/>
      <c r="S202" s="176" t="str">
        <f>IFERROR(Summary!$AE$7*E202/R202," ")</f>
        <v xml:space="preserve"> </v>
      </c>
    </row>
    <row r="203" spans="1:19" ht="42" customHeight="1" x14ac:dyDescent="0.25">
      <c r="A203" s="2" t="s">
        <v>397</v>
      </c>
      <c r="B203" s="1" t="s">
        <v>398</v>
      </c>
      <c r="C203" s="6" t="s">
        <v>65</v>
      </c>
      <c r="D203" s="56" t="str">
        <f>IFERROR(VLOOKUP($A203,'Emissions - TEU-2A'!$A$6:$H$58,5,0), " ")</f>
        <v xml:space="preserve"> </v>
      </c>
      <c r="E203" s="56" t="str">
        <f>IFERROR(VLOOKUP($A203,'Emissions - TEU-2A'!$A$6:$H$58,8,0), " ")</f>
        <v xml:space="preserve"> </v>
      </c>
      <c r="F203" s="10">
        <v>9.9999999999999995E-8</v>
      </c>
      <c r="G203" s="175" t="str">
        <f>IFERROR(Summary!$Y$7*D203/F203," ")</f>
        <v xml:space="preserve"> </v>
      </c>
      <c r="H203" s="10">
        <v>1.2999999999999999E-5</v>
      </c>
      <c r="I203" s="175" t="str">
        <f>IFERROR(Summary!$Y$7*D203/H203," ")</f>
        <v xml:space="preserve"> </v>
      </c>
      <c r="J203" s="10">
        <v>9.0000000000000002E-6</v>
      </c>
      <c r="K203" s="175" t="str">
        <f>IFERROR(Summary!$AA$7*D203/J203," ")</f>
        <v xml:space="preserve"> </v>
      </c>
      <c r="L203" s="3">
        <v>2.5999999999999999E-3</v>
      </c>
      <c r="M203" s="175" t="str">
        <f>IFERROR(Summary!$AA$7*D203/L203," ")</f>
        <v xml:space="preserve"> </v>
      </c>
      <c r="N203" s="10">
        <v>4.1999999999999996E-6</v>
      </c>
      <c r="O203" s="175" t="str">
        <f>IFERROR(Summary!$AC$7*D203/N203," ")</f>
        <v xml:space="preserve"> </v>
      </c>
      <c r="P203" s="3">
        <v>2.5999999999999999E-3</v>
      </c>
      <c r="Q203" s="175" t="str">
        <f>IFERROR(Summary!$AC$7*D203/P203," ")</f>
        <v xml:space="preserve"> </v>
      </c>
      <c r="R203" s="22"/>
      <c r="S203" s="176" t="str">
        <f>IFERROR(Summary!$AE$7*E203/R203," ")</f>
        <v xml:space="preserve"> </v>
      </c>
    </row>
    <row r="204" spans="1:19" ht="42" customHeight="1" x14ac:dyDescent="0.25">
      <c r="A204" s="2" t="s">
        <v>399</v>
      </c>
      <c r="B204" s="1" t="s">
        <v>400</v>
      </c>
      <c r="C204" s="6" t="s">
        <v>65</v>
      </c>
      <c r="D204" s="56" t="str">
        <f>IFERROR(VLOOKUP($A204,'Emissions - TEU-2A'!$A$6:$H$58,5,0), " ")</f>
        <v xml:space="preserve"> </v>
      </c>
      <c r="E204" s="56" t="str">
        <f>IFERROR(VLOOKUP($A204,'Emissions - TEU-2A'!$A$6:$H$58,8,0), " ")</f>
        <v xml:space="preserve"> </v>
      </c>
      <c r="F204" s="10">
        <v>9.9999999999999995E-8</v>
      </c>
      <c r="G204" s="175" t="str">
        <f>IFERROR(Summary!$Y$7*D204/F204," ")</f>
        <v xml:space="preserve"> </v>
      </c>
      <c r="H204" s="10">
        <v>1.2999999999999999E-5</v>
      </c>
      <c r="I204" s="175" t="str">
        <f>IFERROR(Summary!$Y$7*D204/H204," ")</f>
        <v xml:space="preserve"> </v>
      </c>
      <c r="J204" s="10">
        <v>9.0000000000000002E-6</v>
      </c>
      <c r="K204" s="175" t="str">
        <f>IFERROR(Summary!$AA$7*D204/J204," ")</f>
        <v xml:space="preserve"> </v>
      </c>
      <c r="L204" s="3">
        <v>2.5999999999999999E-3</v>
      </c>
      <c r="M204" s="175" t="str">
        <f>IFERROR(Summary!$AA$7*D204/L204," ")</f>
        <v xml:space="preserve"> </v>
      </c>
      <c r="N204" s="10">
        <v>4.1999999999999996E-6</v>
      </c>
      <c r="O204" s="175" t="str">
        <f>IFERROR(Summary!$AC$7*D204/N204," ")</f>
        <v xml:space="preserve"> </v>
      </c>
      <c r="P204" s="3">
        <v>2.5999999999999999E-3</v>
      </c>
      <c r="Q204" s="175" t="str">
        <f>IFERROR(Summary!$AC$7*D204/P204," ")</f>
        <v xml:space="preserve"> </v>
      </c>
      <c r="R204" s="22"/>
      <c r="S204" s="176" t="str">
        <f>IFERROR(Summary!$AE$7*E204/R204," ")</f>
        <v xml:space="preserve"> </v>
      </c>
    </row>
    <row r="205" spans="1:19" ht="29.25" customHeight="1" x14ac:dyDescent="0.25">
      <c r="A205" s="2" t="s">
        <v>401</v>
      </c>
      <c r="B205" s="2" t="s">
        <v>402</v>
      </c>
      <c r="C205" s="6" t="s">
        <v>65</v>
      </c>
      <c r="D205" s="56" t="str">
        <f>IFERROR(VLOOKUP($A205,'Emissions - TEU-2A'!$A$6:$H$58,5,0), " ")</f>
        <v xml:space="preserve"> </v>
      </c>
      <c r="E205" s="56" t="str">
        <f>IFERROR(VLOOKUP($A205,'Emissions - TEU-2A'!$A$6:$H$58,8,0), " ")</f>
        <v xml:space="preserve"> </v>
      </c>
      <c r="F205" s="10">
        <v>3.4000000000000001E-6</v>
      </c>
      <c r="G205" s="175" t="str">
        <f>IFERROR(Summary!$Y$7*D205/F205," ")</f>
        <v xml:space="preserve"> </v>
      </c>
      <c r="H205" s="11">
        <v>4.2000000000000002E-4</v>
      </c>
      <c r="I205" s="175" t="str">
        <f>IFERROR(Summary!$Y$7*D205/H205," ")</f>
        <v xml:space="preserve"> </v>
      </c>
      <c r="J205" s="11">
        <v>2.9999999999999997E-4</v>
      </c>
      <c r="K205" s="175" t="str">
        <f>IFERROR(Summary!$AA$7*D205/J205," ")</f>
        <v xml:space="preserve"> </v>
      </c>
      <c r="L205" s="4">
        <v>8.5000000000000006E-2</v>
      </c>
      <c r="M205" s="175" t="str">
        <f>IFERROR(Summary!$AA$7*D205/L205," ")</f>
        <v xml:space="preserve"> </v>
      </c>
      <c r="N205" s="11">
        <v>1.3999999999999999E-4</v>
      </c>
      <c r="O205" s="175" t="str">
        <f>IFERROR(Summary!$AC$7*D205/N205," ")</f>
        <v xml:space="preserve"> </v>
      </c>
      <c r="P205" s="4">
        <v>8.5000000000000006E-2</v>
      </c>
      <c r="Q205" s="175" t="str">
        <f>IFERROR(Summary!$AC$7*D205/P205," ")</f>
        <v xml:space="preserve"> </v>
      </c>
      <c r="R205" s="22"/>
      <c r="S205" s="176" t="str">
        <f>IFERROR(Summary!$AE$7*E205/R205," ")</f>
        <v xml:space="preserve"> </v>
      </c>
    </row>
    <row r="206" spans="1:19" ht="28.5" customHeight="1" x14ac:dyDescent="0.25">
      <c r="A206" s="1"/>
      <c r="B206" s="2" t="s">
        <v>403</v>
      </c>
      <c r="C206" s="6" t="s">
        <v>404</v>
      </c>
      <c r="D206" s="56" t="str">
        <f>IFERROR(VLOOKUP($A206,'Emissions - TEU-2A'!$A$6:$H$58,5,0), " ")</f>
        <v xml:space="preserve"> </v>
      </c>
      <c r="E206" s="56" t="str">
        <f>IFERROR(VLOOKUP($A206,'Emissions - TEU-2A'!$A$6:$H$58,8,0), " ")</f>
        <v xml:space="preserve"> </v>
      </c>
      <c r="F206" s="10">
        <v>4.3000000000000002E-5</v>
      </c>
      <c r="G206" s="175" t="str">
        <f>IFERROR(Summary!$Y$7*D206/F206," ")</f>
        <v xml:space="preserve"> </v>
      </c>
      <c r="H206" s="18"/>
      <c r="I206" s="175" t="str">
        <f>IFERROR(Summary!$Y$7*D206/H206," ")</f>
        <v xml:space="preserve"> </v>
      </c>
      <c r="J206" s="3">
        <v>1.6000000000000001E-3</v>
      </c>
      <c r="K206" s="175" t="str">
        <f>IFERROR(Summary!$AA$7*D206/J206," ")</f>
        <v xml:space="preserve"> </v>
      </c>
      <c r="L206" s="18"/>
      <c r="M206" s="175" t="str">
        <f>IFERROR(Summary!$AA$7*D206/L206," ")</f>
        <v xml:space="preserve"> </v>
      </c>
      <c r="N206" s="3">
        <v>3.0000000000000001E-3</v>
      </c>
      <c r="O206" s="175" t="str">
        <f>IFERROR(Summary!$AC$7*D206/N206," ")</f>
        <v xml:space="preserve"> </v>
      </c>
      <c r="P206" s="18"/>
      <c r="Q206" s="175" t="str">
        <f>IFERROR(Summary!$AC$7*D206/P206," ")</f>
        <v xml:space="preserve"> </v>
      </c>
      <c r="R206" s="22"/>
      <c r="S206" s="176" t="str">
        <f>IFERROR(Summary!$AE$7*E206/R206," ")</f>
        <v xml:space="preserve"> </v>
      </c>
    </row>
    <row r="207" spans="1:19" ht="16.8" customHeight="1" x14ac:dyDescent="0.25">
      <c r="A207" s="2" t="s">
        <v>405</v>
      </c>
      <c r="B207" s="2" t="s">
        <v>406</v>
      </c>
      <c r="C207" s="6" t="s">
        <v>404</v>
      </c>
      <c r="D207" s="56" t="str">
        <f>IFERROR(VLOOKUP($A207,'Emissions - TEU-2A'!$A$6:$H$58,5,0), " ")</f>
        <v xml:space="preserve"> </v>
      </c>
      <c r="E207" s="56" t="str">
        <f>IFERROR(VLOOKUP($A207,'Emissions - TEU-2A'!$A$6:$H$58,8,0), " ")</f>
        <v xml:space="preserve"> </v>
      </c>
      <c r="F207" s="11">
        <v>1.1E-4</v>
      </c>
      <c r="G207" s="175" t="str">
        <f>IFERROR(Summary!$Y$7*D207/F207," ")</f>
        <v xml:space="preserve"> </v>
      </c>
      <c r="H207" s="18"/>
      <c r="I207" s="175" t="str">
        <f>IFERROR(Summary!$Y$7*D207/H207," ")</f>
        <v xml:space="preserve"> </v>
      </c>
      <c r="J207" s="3">
        <v>3.8999999999999998E-3</v>
      </c>
      <c r="K207" s="175" t="str">
        <f>IFERROR(Summary!$AA$7*D207/J207," ")</f>
        <v xml:space="preserve"> </v>
      </c>
      <c r="L207" s="18"/>
      <c r="M207" s="175" t="str">
        <f>IFERROR(Summary!$AA$7*D207/L207," ")</f>
        <v xml:space="preserve"> </v>
      </c>
      <c r="N207" s="3">
        <v>7.6E-3</v>
      </c>
      <c r="O207" s="175" t="str">
        <f>IFERROR(Summary!$AC$7*D207/N207," ")</f>
        <v xml:space="preserve"> </v>
      </c>
      <c r="P207" s="18"/>
      <c r="Q207" s="175" t="str">
        <f>IFERROR(Summary!$AC$7*D207/P207," ")</f>
        <v xml:space="preserve"> </v>
      </c>
      <c r="R207" s="22"/>
      <c r="S207" s="176" t="str">
        <f>IFERROR(Summary!$AE$7*E207/R207," ")</f>
        <v xml:space="preserve"> </v>
      </c>
    </row>
    <row r="208" spans="1:19" ht="16.95" customHeight="1" x14ac:dyDescent="0.25">
      <c r="A208" s="2" t="s">
        <v>407</v>
      </c>
      <c r="B208" s="2" t="s">
        <v>408</v>
      </c>
      <c r="C208" s="6" t="s">
        <v>404</v>
      </c>
      <c r="D208" s="56" t="str">
        <f>IFERROR(VLOOKUP($A208,'Emissions - TEU-2A'!$A$6:$H$58,5,0), " ")</f>
        <v xml:space="preserve"> </v>
      </c>
      <c r="E208" s="56" t="str">
        <f>IFERROR(VLOOKUP($A208,'Emissions - TEU-2A'!$A$6:$H$58,8,0), " ")</f>
        <v xml:space="preserve"> </v>
      </c>
      <c r="F208" s="11">
        <v>2.1000000000000001E-4</v>
      </c>
      <c r="G208" s="175" t="str">
        <f>IFERROR(Summary!$Y$7*D208/F208," ")</f>
        <v xml:space="preserve"> </v>
      </c>
      <c r="H208" s="18"/>
      <c r="I208" s="175" t="str">
        <f>IFERROR(Summary!$Y$7*D208/H208," ")</f>
        <v xml:space="preserve"> </v>
      </c>
      <c r="J208" s="3">
        <v>7.7999999999999996E-3</v>
      </c>
      <c r="K208" s="175" t="str">
        <f>IFERROR(Summary!$AA$7*D208/J208," ")</f>
        <v xml:space="preserve"> </v>
      </c>
      <c r="L208" s="18"/>
      <c r="M208" s="175" t="str">
        <f>IFERROR(Summary!$AA$7*D208/L208," ")</f>
        <v xml:space="preserve"> </v>
      </c>
      <c r="N208" s="4">
        <v>1.4999999999999999E-2</v>
      </c>
      <c r="O208" s="175" t="str">
        <f>IFERROR(Summary!$AC$7*D208/N208," ")</f>
        <v xml:space="preserve"> </v>
      </c>
      <c r="P208" s="18"/>
      <c r="Q208" s="175" t="str">
        <f>IFERROR(Summary!$AC$7*D208/P208," ")</f>
        <v xml:space="preserve"> </v>
      </c>
      <c r="R208" s="22"/>
      <c r="S208" s="176" t="str">
        <f>IFERROR(Summary!$AE$7*E208/R208," ")</f>
        <v xml:space="preserve"> </v>
      </c>
    </row>
    <row r="209" spans="1:19" ht="16.8" customHeight="1" x14ac:dyDescent="0.25">
      <c r="A209" s="2" t="s">
        <v>409</v>
      </c>
      <c r="B209" s="2" t="s">
        <v>410</v>
      </c>
      <c r="C209" s="6" t="s">
        <v>404</v>
      </c>
      <c r="D209" s="56" t="str">
        <f>IFERROR(VLOOKUP($A209,'Emissions - TEU-2A'!$A$6:$H$58,5,0), " ")</f>
        <v xml:space="preserve"> </v>
      </c>
      <c r="E209" s="56" t="str">
        <f>IFERROR(VLOOKUP($A209,'Emissions - TEU-2A'!$A$6:$H$58,8,0), " ")</f>
        <v xml:space="preserve"> </v>
      </c>
      <c r="F209" s="10">
        <v>4.3000000000000002E-5</v>
      </c>
      <c r="G209" s="175" t="str">
        <f>IFERROR(Summary!$Y$7*D209/F209," ")</f>
        <v xml:space="preserve"> </v>
      </c>
      <c r="H209" s="3">
        <v>2E-3</v>
      </c>
      <c r="I209" s="175" t="str">
        <f>IFERROR(Summary!$Y$7*D209/H209," ")</f>
        <v xml:space="preserve"> </v>
      </c>
      <c r="J209" s="3">
        <v>1.6000000000000001E-3</v>
      </c>
      <c r="K209" s="175" t="str">
        <f>IFERROR(Summary!$AA$7*D209/J209," ")</f>
        <v xml:space="preserve"> </v>
      </c>
      <c r="L209" s="3">
        <v>8.8000000000000005E-3</v>
      </c>
      <c r="M209" s="175" t="str">
        <f>IFERROR(Summary!$AA$7*D209/L209," ")</f>
        <v xml:space="preserve"> </v>
      </c>
      <c r="N209" s="3">
        <v>3.0000000000000001E-3</v>
      </c>
      <c r="O209" s="175" t="str">
        <f>IFERROR(Summary!$AC$7*D209/N209," ")</f>
        <v xml:space="preserve"> </v>
      </c>
      <c r="P209" s="3">
        <v>8.8000000000000005E-3</v>
      </c>
      <c r="Q209" s="175" t="str">
        <f>IFERROR(Summary!$AC$7*D209/P209," ")</f>
        <v xml:space="preserve"> </v>
      </c>
      <c r="R209" s="27">
        <v>2E-3</v>
      </c>
      <c r="S209" s="176" t="str">
        <f>IFERROR(Summary!$AE$7*E209/R209," ")</f>
        <v xml:space="preserve"> </v>
      </c>
    </row>
    <row r="210" spans="1:19" ht="16.95" customHeight="1" x14ac:dyDescent="0.25">
      <c r="A210" s="2" t="s">
        <v>411</v>
      </c>
      <c r="B210" s="2" t="s">
        <v>412</v>
      </c>
      <c r="C210" s="6" t="s">
        <v>404</v>
      </c>
      <c r="D210" s="56" t="str">
        <f>IFERROR(VLOOKUP($A210,'Emissions - TEU-2A'!$A$6:$H$58,5,0), " ")</f>
        <v xml:space="preserve"> </v>
      </c>
      <c r="E210" s="56" t="str">
        <f>IFERROR(VLOOKUP($A210,'Emissions - TEU-2A'!$A$6:$H$58,8,0), " ")</f>
        <v xml:space="preserve"> </v>
      </c>
      <c r="F210" s="10">
        <v>5.3000000000000001E-5</v>
      </c>
      <c r="G210" s="175" t="str">
        <f>IFERROR(Summary!$Y$7*D210/F210," ")</f>
        <v xml:space="preserve"> </v>
      </c>
      <c r="H210" s="18"/>
      <c r="I210" s="175" t="str">
        <f>IFERROR(Summary!$Y$7*D210/H210," ")</f>
        <v xml:space="preserve"> </v>
      </c>
      <c r="J210" s="3">
        <v>2E-3</v>
      </c>
      <c r="K210" s="175" t="str">
        <f>IFERROR(Summary!$AA$7*D210/J210," ")</f>
        <v xml:space="preserve"> </v>
      </c>
      <c r="L210" s="18"/>
      <c r="M210" s="175" t="str">
        <f>IFERROR(Summary!$AA$7*D210/L210," ")</f>
        <v xml:space="preserve"> </v>
      </c>
      <c r="N210" s="3">
        <v>3.8E-3</v>
      </c>
      <c r="O210" s="175" t="str">
        <f>IFERROR(Summary!$AC$7*D210/N210," ")</f>
        <v xml:space="preserve"> </v>
      </c>
      <c r="P210" s="18"/>
      <c r="Q210" s="175" t="str">
        <f>IFERROR(Summary!$AC$7*D210/P210," ")</f>
        <v xml:space="preserve"> </v>
      </c>
      <c r="R210" s="22"/>
      <c r="S210" s="176" t="str">
        <f>IFERROR(Summary!$AE$7*E210/R210," ")</f>
        <v xml:space="preserve"> </v>
      </c>
    </row>
    <row r="211" spans="1:19" ht="19.5" customHeight="1" x14ac:dyDescent="0.25">
      <c r="A211" s="2" t="s">
        <v>413</v>
      </c>
      <c r="B211" s="2" t="s">
        <v>414</v>
      </c>
      <c r="C211" s="6" t="s">
        <v>404</v>
      </c>
      <c r="D211" s="56" t="str">
        <f>IFERROR(VLOOKUP($A211,'Emissions - TEU-2A'!$A$6:$H$58,5,0), " ")</f>
        <v xml:space="preserve"> </v>
      </c>
      <c r="E211" s="56" t="str">
        <f>IFERROR(VLOOKUP($A211,'Emissions - TEU-2A'!$A$6:$H$58,8,0), " ")</f>
        <v xml:space="preserve"> </v>
      </c>
      <c r="F211" s="10">
        <v>2.0999999999999998E-6</v>
      </c>
      <c r="G211" s="175" t="str">
        <f>IFERROR(Summary!$Y$7*D211/F211," ")</f>
        <v xml:space="preserve"> </v>
      </c>
      <c r="H211" s="18"/>
      <c r="I211" s="175" t="str">
        <f>IFERROR(Summary!$Y$7*D211/H211," ")</f>
        <v xml:space="preserve"> </v>
      </c>
      <c r="J211" s="10">
        <v>7.7999999999999999E-5</v>
      </c>
      <c r="K211" s="175" t="str">
        <f>IFERROR(Summary!$AA$7*D211/J211," ")</f>
        <v xml:space="preserve"> </v>
      </c>
      <c r="L211" s="18"/>
      <c r="M211" s="175" t="str">
        <f>IFERROR(Summary!$AA$7*D211/L211," ")</f>
        <v xml:space="preserve"> </v>
      </c>
      <c r="N211" s="11">
        <v>1.4999999999999999E-4</v>
      </c>
      <c r="O211" s="175" t="str">
        <f>IFERROR(Summary!$AC$7*D211/N211," ")</f>
        <v xml:space="preserve"> </v>
      </c>
      <c r="P211" s="18"/>
      <c r="Q211" s="175" t="str">
        <f>IFERROR(Summary!$AC$7*D211/P211," ")</f>
        <v xml:space="preserve"> </v>
      </c>
      <c r="R211" s="22"/>
      <c r="S211" s="176" t="str">
        <f>IFERROR(Summary!$AE$7*E211/R211," ")</f>
        <v xml:space="preserve"> </v>
      </c>
    </row>
    <row r="212" spans="1:19" ht="16.95" customHeight="1" x14ac:dyDescent="0.25">
      <c r="A212" s="2" t="s">
        <v>415</v>
      </c>
      <c r="B212" s="2" t="s">
        <v>416</v>
      </c>
      <c r="C212" s="6" t="s">
        <v>404</v>
      </c>
      <c r="D212" s="56">
        <f>IFERROR(VLOOKUP($A212,'Emissions - TEU-2A'!$A$6:$H$58,5,0), " ")</f>
        <v>2.1775025881171297E-14</v>
      </c>
      <c r="E212" s="56">
        <f>IFERROR(VLOOKUP($A212,'Emissions - TEU-2A'!$A$6:$H$58,8,0), " ")</f>
        <v>8.7100103524685197E-17</v>
      </c>
      <c r="F212" s="3">
        <v>4.7000000000000002E-3</v>
      </c>
      <c r="G212" s="175">
        <f>IFERROR(Summary!$Y$7*D212/F212," ")</f>
        <v>4.6329842300364464E-16</v>
      </c>
      <c r="H212" s="18"/>
      <c r="I212" s="175" t="str">
        <f>IFERROR(Summary!$Y$7*D212/H212," ")</f>
        <v xml:space="preserve"> </v>
      </c>
      <c r="J212" s="9">
        <v>0.17</v>
      </c>
      <c r="K212" s="175">
        <f>IFERROR(Summary!$AA$7*D212/J212," ")</f>
        <v>1.2808838753630174E-17</v>
      </c>
      <c r="L212" s="18"/>
      <c r="M212" s="175" t="str">
        <f>IFERROR(Summary!$AA$7*D212/L212," ")</f>
        <v xml:space="preserve"> </v>
      </c>
      <c r="N212" s="9">
        <v>0.34</v>
      </c>
      <c r="O212" s="175">
        <f>IFERROR(Summary!$AC$7*D212/N212," ")</f>
        <v>2.8819887195667889E-16</v>
      </c>
      <c r="P212" s="18"/>
      <c r="Q212" s="175" t="str">
        <f>IFERROR(Summary!$AC$7*D212/P212," ")</f>
        <v xml:space="preserve"> </v>
      </c>
      <c r="R212" s="22"/>
      <c r="S212" s="176" t="str">
        <f>IFERROR(Summary!$AE$7*E212/R212," ")</f>
        <v xml:space="preserve"> </v>
      </c>
    </row>
    <row r="213" spans="1:19" ht="16.8" customHeight="1" x14ac:dyDescent="0.25">
      <c r="A213" s="2" t="s">
        <v>417</v>
      </c>
      <c r="B213" s="2" t="s">
        <v>418</v>
      </c>
      <c r="C213" s="6" t="s">
        <v>404</v>
      </c>
      <c r="D213" s="56" t="str">
        <f>IFERROR(VLOOKUP($A213,'Emissions - TEU-2A'!$A$6:$H$58,5,0), " ")</f>
        <v xml:space="preserve"> </v>
      </c>
      <c r="E213" s="56" t="str">
        <f>IFERROR(VLOOKUP($A213,'Emissions - TEU-2A'!$A$6:$H$58,8,0), " ")</f>
        <v xml:space="preserve"> </v>
      </c>
      <c r="F213" s="11">
        <v>1.3999999999999999E-4</v>
      </c>
      <c r="G213" s="175" t="str">
        <f>IFERROR(Summary!$Y$7*D213/F213," ")</f>
        <v xml:space="preserve"> </v>
      </c>
      <c r="H213" s="18"/>
      <c r="I213" s="175" t="str">
        <f>IFERROR(Summary!$Y$7*D213/H213," ")</f>
        <v xml:space="preserve"> </v>
      </c>
      <c r="J213" s="3">
        <v>5.1999999999999998E-3</v>
      </c>
      <c r="K213" s="175" t="str">
        <f>IFERROR(Summary!$AA$7*D213/J213," ")</f>
        <v xml:space="preserve"> </v>
      </c>
      <c r="L213" s="18"/>
      <c r="M213" s="175" t="str">
        <f>IFERROR(Summary!$AA$7*D213/L213," ")</f>
        <v xml:space="preserve"> </v>
      </c>
      <c r="N213" s="4">
        <v>0.01</v>
      </c>
      <c r="O213" s="175" t="str">
        <f>IFERROR(Summary!$AC$7*D213/N213," ")</f>
        <v xml:space="preserve"> </v>
      </c>
      <c r="P213" s="18"/>
      <c r="Q213" s="175" t="str">
        <f>IFERROR(Summary!$AC$7*D213/P213," ")</f>
        <v xml:space="preserve"> </v>
      </c>
      <c r="R213" s="22"/>
      <c r="S213" s="176" t="str">
        <f>IFERROR(Summary!$AE$7*E213/R213," ")</f>
        <v xml:space="preserve"> </v>
      </c>
    </row>
    <row r="214" spans="1:19" ht="16.95" customHeight="1" x14ac:dyDescent="0.25">
      <c r="A214" s="2" t="s">
        <v>419</v>
      </c>
      <c r="B214" s="2" t="s">
        <v>420</v>
      </c>
      <c r="C214" s="6" t="s">
        <v>404</v>
      </c>
      <c r="D214" s="56" t="str">
        <f>IFERROR(VLOOKUP($A214,'Emissions - TEU-2A'!$A$6:$H$58,5,0), " ")</f>
        <v xml:space="preserve"> </v>
      </c>
      <c r="E214" s="56" t="str">
        <f>IFERROR(VLOOKUP($A214,'Emissions - TEU-2A'!$A$6:$H$58,8,0), " ")</f>
        <v xml:space="preserve"> </v>
      </c>
      <c r="F214" s="3">
        <v>1.4E-3</v>
      </c>
      <c r="G214" s="175" t="str">
        <f>IFERROR(Summary!$Y$7*D214/F214," ")</f>
        <v xml:space="preserve"> </v>
      </c>
      <c r="H214" s="18"/>
      <c r="I214" s="175" t="str">
        <f>IFERROR(Summary!$Y$7*D214/H214," ")</f>
        <v xml:space="preserve"> </v>
      </c>
      <c r="J214" s="4">
        <v>5.1999999999999998E-2</v>
      </c>
      <c r="K214" s="175" t="str">
        <f>IFERROR(Summary!$AA$7*D214/J214," ")</f>
        <v xml:space="preserve"> </v>
      </c>
      <c r="L214" s="18"/>
      <c r="M214" s="175" t="str">
        <f>IFERROR(Summary!$AA$7*D214/L214," ")</f>
        <v xml:space="preserve"> </v>
      </c>
      <c r="N214" s="9">
        <v>0.1</v>
      </c>
      <c r="O214" s="175" t="str">
        <f>IFERROR(Summary!$AC$7*D214/N214," ")</f>
        <v xml:space="preserve"> </v>
      </c>
      <c r="P214" s="18"/>
      <c r="Q214" s="175" t="str">
        <f>IFERROR(Summary!$AC$7*D214/P214," ")</f>
        <v xml:space="preserve"> </v>
      </c>
      <c r="R214" s="22"/>
      <c r="S214" s="176" t="str">
        <f>IFERROR(Summary!$AE$7*E214/R214," ")</f>
        <v xml:space="preserve"> </v>
      </c>
    </row>
    <row r="215" spans="1:19" ht="16.8" customHeight="1" x14ac:dyDescent="0.25">
      <c r="A215" s="2" t="s">
        <v>421</v>
      </c>
      <c r="B215" s="2" t="s">
        <v>422</v>
      </c>
      <c r="C215" s="6" t="s">
        <v>404</v>
      </c>
      <c r="D215" s="56">
        <f>IFERROR(VLOOKUP($A215,'Emissions - TEU-2A'!$A$6:$H$58,5,0), " ")</f>
        <v>5.3878783770083502E-12</v>
      </c>
      <c r="E215" s="56">
        <f>IFERROR(VLOOKUP($A215,'Emissions - TEU-2A'!$A$6:$H$58,8,0), " ")</f>
        <v>2.1551513508033402E-14</v>
      </c>
      <c r="F215" s="11">
        <v>4.2999999999999999E-4</v>
      </c>
      <c r="G215" s="175">
        <f>IFERROR(Summary!$Y$7*D215/F215," ")</f>
        <v>1.2529949713972907E-12</v>
      </c>
      <c r="H215" s="18"/>
      <c r="I215" s="175" t="str">
        <f>IFERROR(Summary!$Y$7*D215/H215," ")</f>
        <v xml:space="preserve"> </v>
      </c>
      <c r="J215" s="4">
        <v>1.6E-2</v>
      </c>
      <c r="K215" s="175">
        <f>IFERROR(Summary!$AA$7*D215/J215," ")</f>
        <v>3.3674239856302186E-14</v>
      </c>
      <c r="L215" s="18"/>
      <c r="M215" s="175" t="str">
        <f>IFERROR(Summary!$AA$7*D215/L215," ")</f>
        <v xml:space="preserve"> </v>
      </c>
      <c r="N215" s="4">
        <v>0.03</v>
      </c>
      <c r="O215" s="175">
        <f>IFERROR(Summary!$AC$7*D215/N215," ")</f>
        <v>8.0818175655125257E-13</v>
      </c>
      <c r="P215" s="18"/>
      <c r="Q215" s="175" t="str">
        <f>IFERROR(Summary!$AC$7*D215/P215," ")</f>
        <v xml:space="preserve"> </v>
      </c>
      <c r="R215" s="22"/>
      <c r="S215" s="176" t="str">
        <f>IFERROR(Summary!$AE$7*E215/R215," ")</f>
        <v xml:space="preserve"> </v>
      </c>
    </row>
    <row r="216" spans="1:19" ht="16.95" customHeight="1" x14ac:dyDescent="0.25">
      <c r="A216" s="2" t="s">
        <v>423</v>
      </c>
      <c r="B216" s="2" t="s">
        <v>424</v>
      </c>
      <c r="C216" s="6" t="s">
        <v>404</v>
      </c>
      <c r="D216" s="56" t="str">
        <f>IFERROR(VLOOKUP($A216,'Emissions - TEU-2A'!$A$6:$H$58,5,0), " ")</f>
        <v xml:space="preserve"> </v>
      </c>
      <c r="E216" s="56" t="str">
        <f>IFERROR(VLOOKUP($A216,'Emissions - TEU-2A'!$A$6:$H$58,8,0), " ")</f>
        <v xml:space="preserve"> </v>
      </c>
      <c r="F216" s="11">
        <v>1.1E-4</v>
      </c>
      <c r="G216" s="175" t="str">
        <f>IFERROR(Summary!$Y$7*D216/F216," ")</f>
        <v xml:space="preserve"> </v>
      </c>
      <c r="H216" s="18"/>
      <c r="I216" s="175" t="str">
        <f>IFERROR(Summary!$Y$7*D216/H216," ")</f>
        <v xml:space="preserve"> </v>
      </c>
      <c r="J216" s="3">
        <v>3.8999999999999998E-3</v>
      </c>
      <c r="K216" s="175" t="str">
        <f>IFERROR(Summary!$AA$7*D216/J216," ")</f>
        <v xml:space="preserve"> </v>
      </c>
      <c r="L216" s="18"/>
      <c r="M216" s="175" t="str">
        <f>IFERROR(Summary!$AA$7*D216/L216," ")</f>
        <v xml:space="preserve"> </v>
      </c>
      <c r="N216" s="3">
        <v>7.6E-3</v>
      </c>
      <c r="O216" s="175" t="str">
        <f>IFERROR(Summary!$AC$7*D216/N216," ")</f>
        <v xml:space="preserve"> </v>
      </c>
      <c r="P216" s="18"/>
      <c r="Q216" s="175" t="str">
        <f>IFERROR(Summary!$AC$7*D216/P216," ")</f>
        <v xml:space="preserve"> </v>
      </c>
      <c r="R216" s="22"/>
      <c r="S216" s="176" t="str">
        <f>IFERROR(Summary!$AE$7*E216/R216," ")</f>
        <v xml:space="preserve"> </v>
      </c>
    </row>
    <row r="217" spans="1:19" ht="16.8" customHeight="1" x14ac:dyDescent="0.25">
      <c r="A217" s="2" t="s">
        <v>425</v>
      </c>
      <c r="B217" s="2" t="s">
        <v>426</v>
      </c>
      <c r="C217" s="6" t="s">
        <v>404</v>
      </c>
      <c r="D217" s="56" t="str">
        <f>IFERROR(VLOOKUP($A217,'Emissions - TEU-2A'!$A$6:$H$58,5,0), " ")</f>
        <v xml:space="preserve"> </v>
      </c>
      <c r="E217" s="56" t="str">
        <f>IFERROR(VLOOKUP($A217,'Emissions - TEU-2A'!$A$6:$H$58,8,0), " ")</f>
        <v xml:space="preserve"> </v>
      </c>
      <c r="F217" s="10">
        <v>4.3000000000000003E-6</v>
      </c>
      <c r="G217" s="175" t="str">
        <f>IFERROR(Summary!$Y$7*D217/F217," ")</f>
        <v xml:space="preserve"> </v>
      </c>
      <c r="H217" s="18"/>
      <c r="I217" s="175" t="str">
        <f>IFERROR(Summary!$Y$7*D217/H217," ")</f>
        <v xml:space="preserve"> </v>
      </c>
      <c r="J217" s="11">
        <v>1.6000000000000001E-4</v>
      </c>
      <c r="K217" s="175" t="str">
        <f>IFERROR(Summary!$AA$7*D217/J217," ")</f>
        <v xml:space="preserve"> </v>
      </c>
      <c r="L217" s="18"/>
      <c r="M217" s="175" t="str">
        <f>IFERROR(Summary!$AA$7*D217/L217," ")</f>
        <v xml:space="preserve"> </v>
      </c>
      <c r="N217" s="11">
        <v>2.9999999999999997E-4</v>
      </c>
      <c r="O217" s="175" t="str">
        <f>IFERROR(Summary!$AC$7*D217/N217," ")</f>
        <v xml:space="preserve"> </v>
      </c>
      <c r="P217" s="18"/>
      <c r="Q217" s="175" t="str">
        <f>IFERROR(Summary!$AC$7*D217/P217," ")</f>
        <v xml:space="preserve"> </v>
      </c>
      <c r="R217" s="22"/>
      <c r="S217" s="176" t="str">
        <f>IFERROR(Summary!$AE$7*E217/R217," ")</f>
        <v xml:space="preserve"> </v>
      </c>
    </row>
    <row r="218" spans="1:19" ht="16.8" customHeight="1" x14ac:dyDescent="0.25">
      <c r="A218" s="2" t="s">
        <v>427</v>
      </c>
      <c r="B218" s="2" t="s">
        <v>428</v>
      </c>
      <c r="C218" s="6" t="s">
        <v>404</v>
      </c>
      <c r="D218" s="56" t="str">
        <f>IFERROR(VLOOKUP($A218,'Emissions - TEU-2A'!$A$6:$H$58,5,0), " ")</f>
        <v xml:space="preserve"> </v>
      </c>
      <c r="E218" s="56" t="str">
        <f>IFERROR(VLOOKUP($A218,'Emissions - TEU-2A'!$A$6:$H$58,8,0), " ")</f>
        <v xml:space="preserve"> </v>
      </c>
      <c r="F218" s="11">
        <v>1.1E-4</v>
      </c>
      <c r="G218" s="175" t="str">
        <f>IFERROR(Summary!$Y$7*D218/F218," ")</f>
        <v xml:space="preserve"> </v>
      </c>
      <c r="H218" s="18"/>
      <c r="I218" s="175" t="str">
        <f>IFERROR(Summary!$Y$7*D218/H218," ")</f>
        <v xml:space="preserve"> </v>
      </c>
      <c r="J218" s="3">
        <v>3.8999999999999998E-3</v>
      </c>
      <c r="K218" s="175" t="str">
        <f>IFERROR(Summary!$AA$7*D218/J218," ")</f>
        <v xml:space="preserve"> </v>
      </c>
      <c r="L218" s="18"/>
      <c r="M218" s="175" t="str">
        <f>IFERROR(Summary!$AA$7*D218/L218," ")</f>
        <v xml:space="preserve"> </v>
      </c>
      <c r="N218" s="3">
        <v>7.6E-3</v>
      </c>
      <c r="O218" s="175" t="str">
        <f>IFERROR(Summary!$AC$7*D218/N218," ")</f>
        <v xml:space="preserve"> </v>
      </c>
      <c r="P218" s="18"/>
      <c r="Q218" s="175" t="str">
        <f>IFERROR(Summary!$AC$7*D218/P218," ")</f>
        <v xml:space="preserve"> </v>
      </c>
      <c r="R218" s="22"/>
      <c r="S218" s="176" t="str">
        <f>IFERROR(Summary!$AE$7*E218/R218," ")</f>
        <v xml:space="preserve"> </v>
      </c>
    </row>
    <row r="219" spans="1:19" ht="16.95" customHeight="1" x14ac:dyDescent="0.25">
      <c r="A219" s="2" t="s">
        <v>429</v>
      </c>
      <c r="B219" s="2" t="s">
        <v>430</v>
      </c>
      <c r="C219" s="6" t="s">
        <v>404</v>
      </c>
      <c r="D219" s="56" t="str">
        <f>IFERROR(VLOOKUP($A219,'Emissions - TEU-2A'!$A$6:$H$58,5,0), " ")</f>
        <v xml:space="preserve"> </v>
      </c>
      <c r="E219" s="56" t="str">
        <f>IFERROR(VLOOKUP($A219,'Emissions - TEU-2A'!$A$6:$H$58,8,0), " ")</f>
        <v xml:space="preserve"> </v>
      </c>
      <c r="F219" s="10">
        <v>4.6999999999999997E-5</v>
      </c>
      <c r="G219" s="175" t="str">
        <f>IFERROR(Summary!$Y$7*D219/F219," ")</f>
        <v xml:space="preserve"> </v>
      </c>
      <c r="H219" s="18"/>
      <c r="I219" s="175" t="str">
        <f>IFERROR(Summary!$Y$7*D219/H219," ")</f>
        <v xml:space="preserve"> </v>
      </c>
      <c r="J219" s="3">
        <v>1.6999999999999999E-3</v>
      </c>
      <c r="K219" s="175" t="str">
        <f>IFERROR(Summary!$AA$7*D219/J219," ")</f>
        <v xml:space="preserve"> </v>
      </c>
      <c r="L219" s="18"/>
      <c r="M219" s="175" t="str">
        <f>IFERROR(Summary!$AA$7*D219/L219," ")</f>
        <v xml:space="preserve"> </v>
      </c>
      <c r="N219" s="3">
        <v>3.3999999999999998E-3</v>
      </c>
      <c r="O219" s="175" t="str">
        <f>IFERROR(Summary!$AC$7*D219/N219," ")</f>
        <v xml:space="preserve"> </v>
      </c>
      <c r="P219" s="18"/>
      <c r="Q219" s="175" t="str">
        <f>IFERROR(Summary!$AC$7*D219/P219," ")</f>
        <v xml:space="preserve"> </v>
      </c>
      <c r="R219" s="22"/>
      <c r="S219" s="176" t="str">
        <f>IFERROR(Summary!$AE$7*E219/R219," ")</f>
        <v xml:space="preserve"> </v>
      </c>
    </row>
    <row r="220" spans="1:19" ht="16.8" customHeight="1" x14ac:dyDescent="0.25">
      <c r="A220" s="2" t="s">
        <v>431</v>
      </c>
      <c r="B220" s="2" t="s">
        <v>432</v>
      </c>
      <c r="C220" s="6" t="s">
        <v>404</v>
      </c>
      <c r="D220" s="56" t="str">
        <f>IFERROR(VLOOKUP($A220,'Emissions - TEU-2A'!$A$6:$H$58,5,0), " ")</f>
        <v xml:space="preserve"> </v>
      </c>
      <c r="E220" s="56" t="str">
        <f>IFERROR(VLOOKUP($A220,'Emissions - TEU-2A'!$A$6:$H$58,8,0), " ")</f>
        <v xml:space="preserve"> </v>
      </c>
      <c r="F220" s="10">
        <v>7.1000000000000005E-5</v>
      </c>
      <c r="G220" s="175" t="str">
        <f>IFERROR(Summary!$Y$7*D220/F220," ")</f>
        <v xml:space="preserve"> </v>
      </c>
      <c r="H220" s="18"/>
      <c r="I220" s="175" t="str">
        <f>IFERROR(Summary!$Y$7*D220/H220," ")</f>
        <v xml:space="preserve"> </v>
      </c>
      <c r="J220" s="3">
        <v>2.5999999999999999E-3</v>
      </c>
      <c r="K220" s="175" t="str">
        <f>IFERROR(Summary!$AA$7*D220/J220," ")</f>
        <v xml:space="preserve"> </v>
      </c>
      <c r="L220" s="18"/>
      <c r="M220" s="175" t="str">
        <f>IFERROR(Summary!$AA$7*D220/L220," ")</f>
        <v xml:space="preserve"> </v>
      </c>
      <c r="N220" s="3">
        <v>5.1000000000000004E-3</v>
      </c>
      <c r="O220" s="175" t="str">
        <f>IFERROR(Summary!$AC$7*D220/N220," ")</f>
        <v xml:space="preserve"> </v>
      </c>
      <c r="P220" s="18"/>
      <c r="Q220" s="175" t="str">
        <f>IFERROR(Summary!$AC$7*D220/P220," ")</f>
        <v xml:space="preserve"> </v>
      </c>
      <c r="R220" s="22"/>
      <c r="S220" s="176" t="str">
        <f>IFERROR(Summary!$AE$7*E220/R220," ")</f>
        <v xml:space="preserve"> </v>
      </c>
    </row>
    <row r="221" spans="1:19" ht="19.8" customHeight="1" x14ac:dyDescent="0.25">
      <c r="A221" s="2" t="s">
        <v>433</v>
      </c>
      <c r="B221" s="2" t="s">
        <v>434</v>
      </c>
      <c r="C221" s="6" t="s">
        <v>404</v>
      </c>
      <c r="D221" s="56" t="str">
        <f>IFERROR(VLOOKUP($A221,'Emissions - TEU-2A'!$A$6:$H$58,5,0), " ")</f>
        <v xml:space="preserve"> </v>
      </c>
      <c r="E221" s="56" t="str">
        <f>IFERROR(VLOOKUP($A221,'Emissions - TEU-2A'!$A$6:$H$58,8,0), " ")</f>
        <v xml:space="preserve"> </v>
      </c>
      <c r="F221" s="10">
        <v>1.3999999999999999E-6</v>
      </c>
      <c r="G221" s="175" t="str">
        <f>IFERROR(Summary!$Y$7*D221/F221," ")</f>
        <v xml:space="preserve"> </v>
      </c>
      <c r="H221" s="18"/>
      <c r="I221" s="175" t="str">
        <f>IFERROR(Summary!$Y$7*D221/H221," ")</f>
        <v xml:space="preserve"> </v>
      </c>
      <c r="J221" s="10">
        <v>5.1999999999999997E-5</v>
      </c>
      <c r="K221" s="175" t="str">
        <f>IFERROR(Summary!$AA$7*D221/J221," ")</f>
        <v xml:space="preserve"> </v>
      </c>
      <c r="L221" s="18"/>
      <c r="M221" s="175" t="str">
        <f>IFERROR(Summary!$AA$7*D221/L221," ")</f>
        <v xml:space="preserve"> </v>
      </c>
      <c r="N221" s="11">
        <v>1E-4</v>
      </c>
      <c r="O221" s="175" t="str">
        <f>IFERROR(Summary!$AC$7*D221/N221," ")</f>
        <v xml:space="preserve"> </v>
      </c>
      <c r="P221" s="18"/>
      <c r="Q221" s="175" t="str">
        <f>IFERROR(Summary!$AC$7*D221/P221," ")</f>
        <v xml:space="preserve"> </v>
      </c>
      <c r="R221" s="22"/>
      <c r="S221" s="176" t="str">
        <f>IFERROR(Summary!$AE$7*E221/R221," ")</f>
        <v xml:space="preserve"> </v>
      </c>
    </row>
    <row r="222" spans="1:19" ht="16.8" customHeight="1" x14ac:dyDescent="0.25">
      <c r="A222" s="2" t="s">
        <v>435</v>
      </c>
      <c r="B222" s="2" t="s">
        <v>436</v>
      </c>
      <c r="C222" s="6" t="s">
        <v>404</v>
      </c>
      <c r="D222" s="56" t="str">
        <f>IFERROR(VLOOKUP($A222,'Emissions - TEU-2A'!$A$6:$H$58,5,0), " ")</f>
        <v xml:space="preserve"> </v>
      </c>
      <c r="E222" s="56" t="str">
        <f>IFERROR(VLOOKUP($A222,'Emissions - TEU-2A'!$A$6:$H$58,8,0), " ")</f>
        <v xml:space="preserve"> </v>
      </c>
      <c r="F222" s="11">
        <v>5.2999999999999998E-4</v>
      </c>
      <c r="G222" s="175" t="str">
        <f>IFERROR(Summary!$Y$7*D222/F222," ")</f>
        <v xml:space="preserve"> </v>
      </c>
      <c r="H222" s="18"/>
      <c r="I222" s="175" t="str">
        <f>IFERROR(Summary!$Y$7*D222/H222," ")</f>
        <v xml:space="preserve"> </v>
      </c>
      <c r="J222" s="4">
        <v>0.02</v>
      </c>
      <c r="K222" s="175" t="str">
        <f>IFERROR(Summary!$AA$7*D222/J222," ")</f>
        <v xml:space="preserve"> </v>
      </c>
      <c r="L222" s="18"/>
      <c r="M222" s="175" t="str">
        <f>IFERROR(Summary!$AA$7*D222/L222," ")</f>
        <v xml:space="preserve"> </v>
      </c>
      <c r="N222" s="4">
        <v>3.7999999999999999E-2</v>
      </c>
      <c r="O222" s="175" t="str">
        <f>IFERROR(Summary!$AC$7*D222/N222," ")</f>
        <v xml:space="preserve"> </v>
      </c>
      <c r="P222" s="18"/>
      <c r="Q222" s="175" t="str">
        <f>IFERROR(Summary!$AC$7*D222/P222," ")</f>
        <v xml:space="preserve"> </v>
      </c>
      <c r="R222" s="22"/>
      <c r="S222" s="176" t="str">
        <f>IFERROR(Summary!$AE$7*E222/R222," ")</f>
        <v xml:space="preserve"> </v>
      </c>
    </row>
    <row r="223" spans="1:19" ht="16.95" customHeight="1" x14ac:dyDescent="0.25">
      <c r="A223" s="2" t="s">
        <v>437</v>
      </c>
      <c r="B223" s="2" t="s">
        <v>438</v>
      </c>
      <c r="C223" s="6" t="s">
        <v>404</v>
      </c>
      <c r="D223" s="56" t="str">
        <f>IFERROR(VLOOKUP($A223,'Emissions - TEU-2A'!$A$6:$H$58,5,0), " ")</f>
        <v xml:space="preserve"> </v>
      </c>
      <c r="E223" s="56" t="str">
        <f>IFERROR(VLOOKUP($A223,'Emissions - TEU-2A'!$A$6:$H$58,8,0), " ")</f>
        <v xml:space="preserve"> </v>
      </c>
      <c r="F223" s="11">
        <v>6.0999999999999997E-4</v>
      </c>
      <c r="G223" s="175" t="str">
        <f>IFERROR(Summary!$Y$7*D223/F223," ")</f>
        <v xml:space="preserve"> </v>
      </c>
      <c r="H223" s="18"/>
      <c r="I223" s="175" t="str">
        <f>IFERROR(Summary!$Y$7*D223/H223," ")</f>
        <v xml:space="preserve"> </v>
      </c>
      <c r="J223" s="4">
        <v>2.1999999999999999E-2</v>
      </c>
      <c r="K223" s="175" t="str">
        <f>IFERROR(Summary!$AA$7*D223/J223," ")</f>
        <v xml:space="preserve"> </v>
      </c>
      <c r="L223" s="18"/>
      <c r="M223" s="175" t="str">
        <f>IFERROR(Summary!$AA$7*D223/L223," ")</f>
        <v xml:space="preserve"> </v>
      </c>
      <c r="N223" s="4">
        <v>4.2999999999999997E-2</v>
      </c>
      <c r="O223" s="175" t="str">
        <f>IFERROR(Summary!$AC$7*D223/N223," ")</f>
        <v xml:space="preserve"> </v>
      </c>
      <c r="P223" s="18"/>
      <c r="Q223" s="175" t="str">
        <f>IFERROR(Summary!$AC$7*D223/P223," ")</f>
        <v xml:space="preserve"> </v>
      </c>
      <c r="R223" s="22"/>
      <c r="S223" s="176" t="str">
        <f>IFERROR(Summary!$AE$7*E223/R223," ")</f>
        <v xml:space="preserve"> </v>
      </c>
    </row>
    <row r="224" spans="1:19" ht="19.8" customHeight="1" x14ac:dyDescent="0.25">
      <c r="A224" s="2" t="s">
        <v>439</v>
      </c>
      <c r="B224" s="2" t="s">
        <v>440</v>
      </c>
      <c r="C224" s="6" t="s">
        <v>404</v>
      </c>
      <c r="D224" s="56" t="str">
        <f>IFERROR(VLOOKUP($A224,'Emissions - TEU-2A'!$A$6:$H$58,5,0), " ")</f>
        <v xml:space="preserve"> </v>
      </c>
      <c r="E224" s="56" t="str">
        <f>IFERROR(VLOOKUP($A224,'Emissions - TEU-2A'!$A$6:$H$58,8,0), " ")</f>
        <v xml:space="preserve"> </v>
      </c>
      <c r="F224" s="10">
        <v>4.3000000000000002E-5</v>
      </c>
      <c r="G224" s="175" t="str">
        <f>IFERROR(Summary!$Y$7*D224/F224," ")</f>
        <v xml:space="preserve"> </v>
      </c>
      <c r="H224" s="18"/>
      <c r="I224" s="175" t="str">
        <f>IFERROR(Summary!$Y$7*D224/H224," ")</f>
        <v xml:space="preserve"> </v>
      </c>
      <c r="J224" s="3">
        <v>1.6000000000000001E-3</v>
      </c>
      <c r="K224" s="175" t="str">
        <f>IFERROR(Summary!$AA$7*D224/J224," ")</f>
        <v xml:space="preserve"> </v>
      </c>
      <c r="L224" s="18"/>
      <c r="M224" s="175" t="str">
        <f>IFERROR(Summary!$AA$7*D224/L224," ")</f>
        <v xml:space="preserve"> </v>
      </c>
      <c r="N224" s="3">
        <v>3.0000000000000001E-3</v>
      </c>
      <c r="O224" s="175" t="str">
        <f>IFERROR(Summary!$AC$7*D224/N224," ")</f>
        <v xml:space="preserve"> </v>
      </c>
      <c r="P224" s="18"/>
      <c r="Q224" s="175" t="str">
        <f>IFERROR(Summary!$AC$7*D224/P224," ")</f>
        <v xml:space="preserve"> </v>
      </c>
      <c r="R224" s="22"/>
      <c r="S224" s="176" t="str">
        <f>IFERROR(Summary!$AE$7*E224/R224," ")</f>
        <v xml:space="preserve"> </v>
      </c>
    </row>
    <row r="225" spans="1:19" ht="16.8" customHeight="1" x14ac:dyDescent="0.25">
      <c r="A225" s="17">
        <v>2043937</v>
      </c>
      <c r="B225" s="2" t="s">
        <v>441</v>
      </c>
      <c r="C225" s="6" t="s">
        <v>404</v>
      </c>
      <c r="D225" s="56" t="str">
        <f>IFERROR(VLOOKUP($A225,'Emissions - TEU-2A'!$A$6:$H$58,5,0), " ")</f>
        <v xml:space="preserve"> </v>
      </c>
      <c r="E225" s="56" t="str">
        <f>IFERROR(VLOOKUP($A225,'Emissions - TEU-2A'!$A$6:$H$58,8,0), " ")</f>
        <v xml:space="preserve"> </v>
      </c>
      <c r="F225" s="10">
        <v>4.3000000000000003E-6</v>
      </c>
      <c r="G225" s="175" t="str">
        <f>IFERROR(Summary!$Y$7*D225/F225," ")</f>
        <v xml:space="preserve"> </v>
      </c>
      <c r="H225" s="18"/>
      <c r="I225" s="175" t="str">
        <f>IFERROR(Summary!$Y$7*D225/H225," ")</f>
        <v xml:space="preserve"> </v>
      </c>
      <c r="J225" s="11">
        <v>1.6000000000000001E-4</v>
      </c>
      <c r="K225" s="175" t="str">
        <f>IFERROR(Summary!$AA$7*D225/J225," ")</f>
        <v xml:space="preserve"> </v>
      </c>
      <c r="L225" s="18"/>
      <c r="M225" s="175" t="str">
        <f>IFERROR(Summary!$AA$7*D225/L225," ")</f>
        <v xml:space="preserve"> </v>
      </c>
      <c r="N225" s="11">
        <v>2.9999999999999997E-4</v>
      </c>
      <c r="O225" s="175" t="str">
        <f>IFERROR(Summary!$AC$7*D225/N225," ")</f>
        <v xml:space="preserve"> </v>
      </c>
      <c r="P225" s="18"/>
      <c r="Q225" s="175" t="str">
        <f>IFERROR(Summary!$AC$7*D225/P225," ")</f>
        <v xml:space="preserve"> </v>
      </c>
      <c r="R225" s="22"/>
      <c r="S225" s="176" t="str">
        <f>IFERROR(Summary!$AE$7*E225/R225," ")</f>
        <v xml:space="preserve"> </v>
      </c>
    </row>
    <row r="226" spans="1:19" ht="16.95" customHeight="1" x14ac:dyDescent="0.25">
      <c r="A226" s="17">
        <v>2139594</v>
      </c>
      <c r="B226" s="2" t="s">
        <v>442</v>
      </c>
      <c r="C226" s="18"/>
      <c r="D226" s="56" t="str">
        <f>IFERROR(VLOOKUP($A226,'Emissions - TEU-2A'!$A$6:$H$58,5,0), " ")</f>
        <v xml:space="preserve"> </v>
      </c>
      <c r="E226" s="56" t="str">
        <f>IFERROR(VLOOKUP($A226,'Emissions - TEU-2A'!$A$6:$H$58,8,0), " ")</f>
        <v xml:space="preserve"> </v>
      </c>
      <c r="F226" s="3">
        <v>7.1000000000000004E-3</v>
      </c>
      <c r="G226" s="175" t="str">
        <f>IFERROR(Summary!$Y$7*D226/F226," ")</f>
        <v xml:space="preserve"> </v>
      </c>
      <c r="H226" s="18"/>
      <c r="I226" s="175" t="str">
        <f>IFERROR(Summary!$Y$7*D226/H226," ")</f>
        <v xml:space="preserve"> </v>
      </c>
      <c r="J226" s="9">
        <v>0.19</v>
      </c>
      <c r="K226" s="175" t="str">
        <f>IFERROR(Summary!$AA$7*D226/J226," ")</f>
        <v xml:space="preserve"> </v>
      </c>
      <c r="L226" s="18"/>
      <c r="M226" s="175" t="str">
        <f>IFERROR(Summary!$AA$7*D226/L226," ")</f>
        <v xml:space="preserve"> </v>
      </c>
      <c r="N226" s="4">
        <v>8.5999999999999993E-2</v>
      </c>
      <c r="O226" s="175" t="str">
        <f>IFERROR(Summary!$AC$7*D226/N226," ")</f>
        <v xml:space="preserve"> </v>
      </c>
      <c r="P226" s="18"/>
      <c r="Q226" s="175" t="str">
        <f>IFERROR(Summary!$AC$7*D226/P226," ")</f>
        <v xml:space="preserve"> </v>
      </c>
      <c r="R226" s="22"/>
      <c r="S226" s="176" t="str">
        <f>IFERROR(Summary!$AE$7*E226/R226," ")</f>
        <v xml:space="preserve"> </v>
      </c>
    </row>
    <row r="227" spans="1:19" ht="16.8" customHeight="1" x14ac:dyDescent="0.25">
      <c r="A227" s="2" t="s">
        <v>443</v>
      </c>
      <c r="B227" s="2" t="s">
        <v>444</v>
      </c>
      <c r="C227" s="18"/>
      <c r="D227" s="56" t="str">
        <f>IFERROR(VLOOKUP($A227,'Emissions - TEU-2A'!$A$6:$H$58,5,0), " ")</f>
        <v xml:space="preserve"> </v>
      </c>
      <c r="E227" s="56" t="str">
        <f>IFERROR(VLOOKUP($A227,'Emissions - TEU-2A'!$A$6:$H$58,8,0), " ")</f>
        <v xml:space="preserve"> </v>
      </c>
      <c r="F227" s="3">
        <v>1.4E-3</v>
      </c>
      <c r="G227" s="175" t="str">
        <f>IFERROR(Summary!$Y$7*D227/F227," ")</f>
        <v xml:space="preserve"> </v>
      </c>
      <c r="H227" s="18"/>
      <c r="I227" s="175" t="str">
        <f>IFERROR(Summary!$Y$7*D227/H227," ")</f>
        <v xml:space="preserve"> </v>
      </c>
      <c r="J227" s="4">
        <v>3.7999999999999999E-2</v>
      </c>
      <c r="K227" s="175" t="str">
        <f>IFERROR(Summary!$AA$7*D227/J227," ")</f>
        <v xml:space="preserve"> </v>
      </c>
      <c r="L227" s="18"/>
      <c r="M227" s="175" t="str">
        <f>IFERROR(Summary!$AA$7*D227/L227," ")</f>
        <v xml:space="preserve"> </v>
      </c>
      <c r="N227" s="4">
        <v>1.7000000000000001E-2</v>
      </c>
      <c r="O227" s="175" t="str">
        <f>IFERROR(Summary!$AC$7*D227/N227," ")</f>
        <v xml:space="preserve"> </v>
      </c>
      <c r="P227" s="18"/>
      <c r="Q227" s="175" t="str">
        <f>IFERROR(Summary!$AC$7*D227/P227," ")</f>
        <v xml:space="preserve"> </v>
      </c>
      <c r="R227" s="22"/>
      <c r="S227" s="176" t="str">
        <f>IFERROR(Summary!$AE$7*E227/R227," ")</f>
        <v xml:space="preserve"> </v>
      </c>
    </row>
    <row r="228" spans="1:19" ht="16.8" customHeight="1" x14ac:dyDescent="0.25">
      <c r="A228" s="2" t="s">
        <v>445</v>
      </c>
      <c r="B228" s="2" t="s">
        <v>446</v>
      </c>
      <c r="C228" s="18"/>
      <c r="D228" s="56" t="str">
        <f>IFERROR(VLOOKUP($A228,'Emissions - TEU-2A'!$A$6:$H$58,5,0), " ")</f>
        <v xml:space="preserve"> </v>
      </c>
      <c r="E228" s="56" t="str">
        <f>IFERROR(VLOOKUP($A228,'Emissions - TEU-2A'!$A$6:$H$58,8,0), " ")</f>
        <v xml:space="preserve"> </v>
      </c>
      <c r="F228" s="18"/>
      <c r="G228" s="175" t="str">
        <f>IFERROR(Summary!$Y$7*D228/F228," ")</f>
        <v xml:space="preserve"> </v>
      </c>
      <c r="H228" s="7">
        <v>8</v>
      </c>
      <c r="I228" s="175" t="str">
        <f>IFERROR(Summary!$Y$7*D228/H228," ")</f>
        <v xml:space="preserve"> </v>
      </c>
      <c r="J228" s="18"/>
      <c r="K228" s="175" t="str">
        <f>IFERROR(Summary!$AA$7*D228/J228," ")</f>
        <v xml:space="preserve"> </v>
      </c>
      <c r="L228" s="5">
        <v>35</v>
      </c>
      <c r="M228" s="175" t="str">
        <f>IFERROR(Summary!$AA$7*D228/L228," ")</f>
        <v xml:space="preserve"> </v>
      </c>
      <c r="N228" s="18"/>
      <c r="O228" s="175" t="str">
        <f>IFERROR(Summary!$AC$7*D228/N228," ")</f>
        <v xml:space="preserve"> </v>
      </c>
      <c r="P228" s="5">
        <v>35</v>
      </c>
      <c r="Q228" s="175" t="str">
        <f>IFERROR(Summary!$AC$7*D228/P228," ")</f>
        <v xml:space="preserve"> </v>
      </c>
      <c r="R228" s="22"/>
      <c r="S228" s="176" t="str">
        <f>IFERROR(Summary!$AE$7*E228/R228," ")</f>
        <v xml:space="preserve"> </v>
      </c>
    </row>
    <row r="229" spans="1:19" ht="16.95" customHeight="1" x14ac:dyDescent="0.25">
      <c r="A229" s="2" t="s">
        <v>447</v>
      </c>
      <c r="B229" s="2" t="s">
        <v>448</v>
      </c>
      <c r="C229" s="18"/>
      <c r="D229" s="56" t="str">
        <f>IFERROR(VLOOKUP($A229,'Emissions - TEU-2A'!$A$6:$H$58,5,0), " ")</f>
        <v xml:space="preserve"> </v>
      </c>
      <c r="E229" s="56" t="str">
        <f>IFERROR(VLOOKUP($A229,'Emissions - TEU-2A'!$A$6:$H$58,8,0), " ")</f>
        <v xml:space="preserve"> </v>
      </c>
      <c r="F229" s="18"/>
      <c r="G229" s="175" t="str">
        <f>IFERROR(Summary!$Y$7*D229/F229," ")</f>
        <v xml:space="preserve"> </v>
      </c>
      <c r="H229" s="8">
        <v>3000</v>
      </c>
      <c r="I229" s="175" t="str">
        <f>IFERROR(Summary!$Y$7*D229/H229," ")</f>
        <v xml:space="preserve"> </v>
      </c>
      <c r="J229" s="18"/>
      <c r="K229" s="175" t="str">
        <f>IFERROR(Summary!$AA$7*D229/J229," ")</f>
        <v xml:space="preserve"> </v>
      </c>
      <c r="L229" s="8">
        <v>13000</v>
      </c>
      <c r="M229" s="175" t="str">
        <f>IFERROR(Summary!$AA$7*D229/L229," ")</f>
        <v xml:space="preserve"> </v>
      </c>
      <c r="N229" s="18"/>
      <c r="O229" s="175" t="str">
        <f>IFERROR(Summary!$AC$7*D229/N229," ")</f>
        <v xml:space="preserve"> </v>
      </c>
      <c r="P229" s="8">
        <v>13000</v>
      </c>
      <c r="Q229" s="175" t="str">
        <f>IFERROR(Summary!$AC$7*D229/P229," ")</f>
        <v xml:space="preserve"> </v>
      </c>
      <c r="R229" s="22"/>
      <c r="S229" s="176" t="str">
        <f>IFERROR(Summary!$AE$7*E229/R229," ")</f>
        <v xml:space="preserve"> </v>
      </c>
    </row>
    <row r="230" spans="1:19" ht="16.8" customHeight="1" x14ac:dyDescent="0.25">
      <c r="A230" s="2" t="s">
        <v>449</v>
      </c>
      <c r="B230" s="2" t="s">
        <v>450</v>
      </c>
      <c r="C230" s="18"/>
      <c r="D230" s="56" t="str">
        <f>IFERROR(VLOOKUP($A230,'Emissions - TEU-2A'!$A$6:$H$58,5,0), " ")</f>
        <v xml:space="preserve"> </v>
      </c>
      <c r="E230" s="56" t="str">
        <f>IFERROR(VLOOKUP($A230,'Emissions - TEU-2A'!$A$6:$H$58,8,0), " ")</f>
        <v xml:space="preserve"> </v>
      </c>
      <c r="F230" s="18"/>
      <c r="G230" s="175" t="str">
        <f>IFERROR(Summary!$Y$7*D230/F230," ")</f>
        <v xml:space="preserve"> </v>
      </c>
      <c r="H230" s="9">
        <v>0.27</v>
      </c>
      <c r="I230" s="175" t="str">
        <f>IFERROR(Summary!$Y$7*D230/H230," ")</f>
        <v xml:space="preserve"> </v>
      </c>
      <c r="J230" s="18"/>
      <c r="K230" s="175" t="str">
        <f>IFERROR(Summary!$AA$7*D230/J230," ")</f>
        <v xml:space="preserve"> </v>
      </c>
      <c r="L230" s="7">
        <v>1.2</v>
      </c>
      <c r="M230" s="175" t="str">
        <f>IFERROR(Summary!$AA$7*D230/L230," ")</f>
        <v xml:space="preserve"> </v>
      </c>
      <c r="N230" s="18"/>
      <c r="O230" s="175" t="str">
        <f>IFERROR(Summary!$AC$7*D230/N230," ")</f>
        <v xml:space="preserve"> </v>
      </c>
      <c r="P230" s="7">
        <v>1.2</v>
      </c>
      <c r="Q230" s="175" t="str">
        <f>IFERROR(Summary!$AC$7*D230/P230," ")</f>
        <v xml:space="preserve"> </v>
      </c>
      <c r="R230" s="21">
        <v>20</v>
      </c>
      <c r="S230" s="176" t="str">
        <f>IFERROR(Summary!$AE$7*E230/R230," ")</f>
        <v xml:space="preserve"> </v>
      </c>
    </row>
    <row r="231" spans="1:19" ht="29.25" customHeight="1" x14ac:dyDescent="0.25">
      <c r="A231" s="2" t="s">
        <v>451</v>
      </c>
      <c r="B231" s="2" t="s">
        <v>452</v>
      </c>
      <c r="C231" s="18"/>
      <c r="D231" s="56" t="str">
        <f>IFERROR(VLOOKUP($A231,'Emissions - TEU-2A'!$A$6:$H$58,5,0), " ")</f>
        <v xml:space="preserve"> </v>
      </c>
      <c r="E231" s="56" t="str">
        <f>IFERROR(VLOOKUP($A231,'Emissions - TEU-2A'!$A$6:$H$58,8,0), " ")</f>
        <v xml:space="preserve"> </v>
      </c>
      <c r="F231" s="18"/>
      <c r="G231" s="175" t="str">
        <f>IFERROR(Summary!$Y$7*D231/F231," ")</f>
        <v xml:space="preserve"> </v>
      </c>
      <c r="H231" s="8">
        <v>7000</v>
      </c>
      <c r="I231" s="175" t="str">
        <f>IFERROR(Summary!$Y$7*D231/H231," ")</f>
        <v xml:space="preserve"> </v>
      </c>
      <c r="J231" s="18"/>
      <c r="K231" s="175" t="str">
        <f>IFERROR(Summary!$AA$7*D231/J231," ")</f>
        <v xml:space="preserve"> </v>
      </c>
      <c r="L231" s="8">
        <v>31000</v>
      </c>
      <c r="M231" s="175" t="str">
        <f>IFERROR(Summary!$AA$7*D231/L231," ")</f>
        <v xml:space="preserve"> </v>
      </c>
      <c r="N231" s="18"/>
      <c r="O231" s="175" t="str">
        <f>IFERROR(Summary!$AC$7*D231/N231," ")</f>
        <v xml:space="preserve"> </v>
      </c>
      <c r="P231" s="8">
        <v>31000</v>
      </c>
      <c r="Q231" s="175" t="str">
        <f>IFERROR(Summary!$AC$7*D231/P231," ")</f>
        <v xml:space="preserve"> </v>
      </c>
      <c r="R231" s="22"/>
      <c r="S231" s="176" t="str">
        <f>IFERROR(Summary!$AE$7*E231/R231," ")</f>
        <v xml:space="preserve"> </v>
      </c>
    </row>
    <row r="232" spans="1:19" ht="16.8" customHeight="1" x14ac:dyDescent="0.25">
      <c r="A232" s="2" t="s">
        <v>453</v>
      </c>
      <c r="B232" s="2" t="s">
        <v>454</v>
      </c>
      <c r="C232" s="18"/>
      <c r="D232" s="56" t="str">
        <f>IFERROR(VLOOKUP($A232,'Emissions - TEU-2A'!$A$6:$H$58,5,0), " ")</f>
        <v xml:space="preserve"> </v>
      </c>
      <c r="E232" s="56" t="str">
        <f>IFERROR(VLOOKUP($A232,'Emissions - TEU-2A'!$A$6:$H$58,8,0), " ")</f>
        <v xml:space="preserve"> </v>
      </c>
      <c r="F232" s="9">
        <v>0.27</v>
      </c>
      <c r="G232" s="175" t="str">
        <f>IFERROR(Summary!$Y$7*D232/F232," ")</f>
        <v xml:space="preserve"> </v>
      </c>
      <c r="H232" s="5">
        <v>30</v>
      </c>
      <c r="I232" s="175" t="str">
        <f>IFERROR(Summary!$Y$7*D232/H232," ")</f>
        <v xml:space="preserve"> </v>
      </c>
      <c r="J232" s="7">
        <v>7</v>
      </c>
      <c r="K232" s="175" t="str">
        <f>IFERROR(Summary!$AA$7*D232/J232," ")</f>
        <v xml:space="preserve"> </v>
      </c>
      <c r="L232" s="5">
        <v>130</v>
      </c>
      <c r="M232" s="175" t="str">
        <f>IFERROR(Summary!$AA$7*D232/L232," ")</f>
        <v xml:space="preserve"> </v>
      </c>
      <c r="N232" s="7">
        <v>3.2</v>
      </c>
      <c r="O232" s="175" t="str">
        <f>IFERROR(Summary!$AC$7*D232/N232," ")</f>
        <v xml:space="preserve"> </v>
      </c>
      <c r="P232" s="5">
        <v>130</v>
      </c>
      <c r="Q232" s="175" t="str">
        <f>IFERROR(Summary!$AC$7*D232/P232," ")</f>
        <v xml:space="preserve"> </v>
      </c>
      <c r="R232" s="23">
        <v>3100</v>
      </c>
      <c r="S232" s="176" t="str">
        <f>IFERROR(Summary!$AE$7*E232/R232," ")</f>
        <v xml:space="preserve"> </v>
      </c>
    </row>
    <row r="233" spans="1:19" ht="16.95" customHeight="1" x14ac:dyDescent="0.25">
      <c r="A233" s="1"/>
      <c r="B233" s="2" t="s">
        <v>455</v>
      </c>
      <c r="C233" s="6" t="s">
        <v>48</v>
      </c>
      <c r="D233" s="56" t="str">
        <f>IFERROR(VLOOKUP($A233,'Emissions - TEU-2A'!$A$6:$H$58,5,0), " ")</f>
        <v xml:space="preserve"> </v>
      </c>
      <c r="E233" s="56" t="str">
        <f>IFERROR(VLOOKUP($A233,'Emissions - TEU-2A'!$A$6:$H$58,8,0), " ")</f>
        <v xml:space="preserve"> </v>
      </c>
      <c r="F233" s="18"/>
      <c r="G233" s="175" t="str">
        <f>IFERROR(Summary!$Y$7*D233/F233," ")</f>
        <v xml:space="preserve"> </v>
      </c>
      <c r="H233" s="4">
        <v>0.03</v>
      </c>
      <c r="I233" s="175" t="str">
        <f>IFERROR(Summary!$Y$7*D233/H233," ")</f>
        <v xml:space="preserve"> </v>
      </c>
      <c r="J233" s="18"/>
      <c r="K233" s="175" t="str">
        <f>IFERROR(Summary!$AA$7*D233/J233," ")</f>
        <v xml:space="preserve"> </v>
      </c>
      <c r="L233" s="9">
        <v>0.13</v>
      </c>
      <c r="M233" s="175" t="str">
        <f>IFERROR(Summary!$AA$7*D233/L233," ")</f>
        <v xml:space="preserve"> </v>
      </c>
      <c r="N233" s="18"/>
      <c r="O233" s="175" t="str">
        <f>IFERROR(Summary!$AC$7*D233/N233," ")</f>
        <v xml:space="preserve"> </v>
      </c>
      <c r="P233" s="9">
        <v>0.13</v>
      </c>
      <c r="Q233" s="175" t="str">
        <f>IFERROR(Summary!$AC$7*D233/P233," ")</f>
        <v xml:space="preserve"> </v>
      </c>
      <c r="R233" s="22"/>
      <c r="S233" s="176" t="str">
        <f>IFERROR(Summary!$AE$7*E233/R233," ")</f>
        <v xml:space="preserve"> </v>
      </c>
    </row>
    <row r="234" spans="1:19" ht="16.8" customHeight="1" x14ac:dyDescent="0.25">
      <c r="A234" s="17">
        <v>2148909</v>
      </c>
      <c r="B234" s="2" t="s">
        <v>456</v>
      </c>
      <c r="C234" s="18"/>
      <c r="D234" s="56" t="str">
        <f>IFERROR(VLOOKUP($A234,'Emissions - TEU-2A'!$A$6:$H$58,5,0), " ")</f>
        <v xml:space="preserve"> </v>
      </c>
      <c r="E234" s="56" t="str">
        <f>IFERROR(VLOOKUP($A234,'Emissions - TEU-2A'!$A$6:$H$58,8,0), " ")</f>
        <v xml:space="preserve"> </v>
      </c>
      <c r="F234" s="18"/>
      <c r="G234" s="175" t="str">
        <f>IFERROR(Summary!$Y$7*D234/F234," ")</f>
        <v xml:space="preserve"> </v>
      </c>
      <c r="H234" s="18"/>
      <c r="I234" s="175" t="str">
        <f>IFERROR(Summary!$Y$7*D234/H234," ")</f>
        <v xml:space="preserve"> </v>
      </c>
      <c r="J234" s="18"/>
      <c r="K234" s="175" t="str">
        <f>IFERROR(Summary!$AA$7*D234/J234," ")</f>
        <v xml:space="preserve"> </v>
      </c>
      <c r="L234" s="18"/>
      <c r="M234" s="175" t="str">
        <f>IFERROR(Summary!$AA$7*D234/L234," ")</f>
        <v xml:space="preserve"> </v>
      </c>
      <c r="N234" s="18"/>
      <c r="O234" s="175" t="str">
        <f>IFERROR(Summary!$AC$7*D234/N234," ")</f>
        <v xml:space="preserve"> </v>
      </c>
      <c r="P234" s="18"/>
      <c r="Q234" s="175" t="str">
        <f>IFERROR(Summary!$AC$7*D234/P234," ")</f>
        <v xml:space="preserve"> </v>
      </c>
      <c r="R234" s="24">
        <v>5</v>
      </c>
      <c r="S234" s="176" t="str">
        <f>IFERROR(Summary!$AE$7*E234/R234," ")</f>
        <v xml:space="preserve"> </v>
      </c>
    </row>
    <row r="235" spans="1:19" ht="16.95" customHeight="1" x14ac:dyDescent="0.25">
      <c r="A235" s="2" t="s">
        <v>457</v>
      </c>
      <c r="B235" s="2" t="s">
        <v>458</v>
      </c>
      <c r="C235" s="6" t="s">
        <v>33</v>
      </c>
      <c r="D235" s="56" t="str">
        <f>IFERROR(VLOOKUP($A235,'Emissions - TEU-2A'!$A$6:$H$58,5,0), " ")</f>
        <v xml:space="preserve"> </v>
      </c>
      <c r="E235" s="56" t="str">
        <f>IFERROR(VLOOKUP($A235,'Emissions - TEU-2A'!$A$6:$H$58,8,0), " ")</f>
        <v xml:space="preserve"> </v>
      </c>
      <c r="F235" s="18"/>
      <c r="G235" s="175" t="str">
        <f>IFERROR(Summary!$Y$7*D235/F235," ")</f>
        <v xml:space="preserve"> </v>
      </c>
      <c r="H235" s="18"/>
      <c r="I235" s="175" t="str">
        <f>IFERROR(Summary!$Y$7*D235/H235," ")</f>
        <v xml:space="preserve"> </v>
      </c>
      <c r="J235" s="18"/>
      <c r="K235" s="175" t="str">
        <f>IFERROR(Summary!$AA$7*D235/J235," ")</f>
        <v xml:space="preserve"> </v>
      </c>
      <c r="L235" s="18"/>
      <c r="M235" s="175" t="str">
        <f>IFERROR(Summary!$AA$7*D235/L235," ")</f>
        <v xml:space="preserve"> </v>
      </c>
      <c r="N235" s="18"/>
      <c r="O235" s="175" t="str">
        <f>IFERROR(Summary!$AC$7*D235/N235," ")</f>
        <v xml:space="preserve"> </v>
      </c>
      <c r="P235" s="18"/>
      <c r="Q235" s="175" t="str">
        <f>IFERROR(Summary!$AC$7*D235/P235," ")</f>
        <v xml:space="preserve"> </v>
      </c>
      <c r="R235" s="24">
        <v>2</v>
      </c>
      <c r="S235" s="176" t="str">
        <f>IFERROR(Summary!$AE$7*E235/R235," ")</f>
        <v xml:space="preserve"> </v>
      </c>
    </row>
    <row r="236" spans="1:19" ht="29.25" customHeight="1" x14ac:dyDescent="0.25">
      <c r="A236" s="2" t="s">
        <v>459</v>
      </c>
      <c r="B236" s="2" t="s">
        <v>460</v>
      </c>
      <c r="C236" s="18"/>
      <c r="D236" s="56" t="str">
        <f>IFERROR(VLOOKUP($A236,'Emissions - TEU-2A'!$A$6:$H$58,5,0), " ")</f>
        <v xml:space="preserve"> </v>
      </c>
      <c r="E236" s="56" t="str">
        <f>IFERROR(VLOOKUP($A236,'Emissions - TEU-2A'!$A$6:$H$58,8,0), " ")</f>
        <v xml:space="preserve"> </v>
      </c>
      <c r="F236" s="18"/>
      <c r="G236" s="175" t="str">
        <f>IFERROR(Summary!$Y$7*D236/F236," ")</f>
        <v xml:space="preserve"> </v>
      </c>
      <c r="H236" s="7">
        <v>3</v>
      </c>
      <c r="I236" s="175" t="str">
        <f>IFERROR(Summary!$Y$7*D236/H236," ")</f>
        <v xml:space="preserve"> </v>
      </c>
      <c r="J236" s="18"/>
      <c r="K236" s="175" t="str">
        <f>IFERROR(Summary!$AA$7*D236/J236," ")</f>
        <v xml:space="preserve"> </v>
      </c>
      <c r="L236" s="5">
        <v>13</v>
      </c>
      <c r="M236" s="175" t="str">
        <f>IFERROR(Summary!$AA$7*D236/L236," ")</f>
        <v xml:space="preserve"> </v>
      </c>
      <c r="N236" s="18"/>
      <c r="O236" s="175" t="str">
        <f>IFERROR(Summary!$AC$7*D236/N236," ")</f>
        <v xml:space="preserve"> </v>
      </c>
      <c r="P236" s="5">
        <v>13</v>
      </c>
      <c r="Q236" s="175" t="str">
        <f>IFERROR(Summary!$AC$7*D236/P236," ")</f>
        <v xml:space="preserve"> </v>
      </c>
      <c r="R236" s="22"/>
      <c r="S236" s="176" t="str">
        <f>IFERROR(Summary!$AE$7*E236/R236," ")</f>
        <v xml:space="preserve"> </v>
      </c>
    </row>
    <row r="237" spans="1:19" ht="16.95" customHeight="1" x14ac:dyDescent="0.25">
      <c r="A237" s="2" t="s">
        <v>461</v>
      </c>
      <c r="B237" s="2" t="s">
        <v>462</v>
      </c>
      <c r="C237" s="18"/>
      <c r="D237" s="56" t="str">
        <f>IFERROR(VLOOKUP($A237,'Emissions - TEU-2A'!$A$6:$H$58,5,0), " ")</f>
        <v xml:space="preserve"> </v>
      </c>
      <c r="E237" s="56" t="str">
        <f>IFERROR(VLOOKUP($A237,'Emissions - TEU-2A'!$A$6:$H$58,8,0), " ")</f>
        <v xml:space="preserve"> </v>
      </c>
      <c r="F237" s="18"/>
      <c r="G237" s="175" t="str">
        <f>IFERROR(Summary!$Y$7*D237/F237," ")</f>
        <v xml:space="preserve"> </v>
      </c>
      <c r="H237" s="18"/>
      <c r="I237" s="175" t="str">
        <f>IFERROR(Summary!$Y$7*D237/H237," ")</f>
        <v xml:space="preserve"> </v>
      </c>
      <c r="J237" s="18"/>
      <c r="K237" s="175" t="str">
        <f>IFERROR(Summary!$AA$7*D237/J237," ")</f>
        <v xml:space="preserve"> </v>
      </c>
      <c r="L237" s="18"/>
      <c r="M237" s="175" t="str">
        <f>IFERROR(Summary!$AA$7*D237/L237," ")</f>
        <v xml:space="preserve"> </v>
      </c>
      <c r="N237" s="18"/>
      <c r="O237" s="175" t="str">
        <f>IFERROR(Summary!$AC$7*D237/N237," ")</f>
        <v xml:space="preserve"> </v>
      </c>
      <c r="P237" s="18"/>
      <c r="Q237" s="175" t="str">
        <f>IFERROR(Summary!$AC$7*D237/P237," ")</f>
        <v xml:space="preserve"> </v>
      </c>
      <c r="R237" s="24">
        <v>8</v>
      </c>
      <c r="S237" s="176" t="str">
        <f>IFERROR(Summary!$AE$7*E237/R237," ")</f>
        <v xml:space="preserve"> </v>
      </c>
    </row>
    <row r="238" spans="1:19" ht="16.8" customHeight="1" x14ac:dyDescent="0.25">
      <c r="A238" s="2" t="s">
        <v>463</v>
      </c>
      <c r="B238" s="2" t="s">
        <v>464</v>
      </c>
      <c r="C238" s="18"/>
      <c r="D238" s="56" t="str">
        <f>IFERROR(VLOOKUP($A238,'Emissions - TEU-2A'!$A$6:$H$58,5,0), " ")</f>
        <v xml:space="preserve"> </v>
      </c>
      <c r="E238" s="56" t="str">
        <f>IFERROR(VLOOKUP($A238,'Emissions - TEU-2A'!$A$6:$H$58,8,0), " ")</f>
        <v xml:space="preserve"> </v>
      </c>
      <c r="F238" s="18"/>
      <c r="G238" s="175" t="str">
        <f>IFERROR(Summary!$Y$7*D238/F238," ")</f>
        <v xml:space="preserve"> </v>
      </c>
      <c r="H238" s="8">
        <v>1000</v>
      </c>
      <c r="I238" s="175" t="str">
        <f>IFERROR(Summary!$Y$7*D238/H238," ")</f>
        <v xml:space="preserve"> </v>
      </c>
      <c r="J238" s="18"/>
      <c r="K238" s="175" t="str">
        <f>IFERROR(Summary!$AA$7*D238/J238," ")</f>
        <v xml:space="preserve"> </v>
      </c>
      <c r="L238" s="8">
        <v>4400</v>
      </c>
      <c r="M238" s="175" t="str">
        <f>IFERROR(Summary!$AA$7*D238/L238," ")</f>
        <v xml:space="preserve"> </v>
      </c>
      <c r="N238" s="18"/>
      <c r="O238" s="175" t="str">
        <f>IFERROR(Summary!$AC$7*D238/N238," ")</f>
        <v xml:space="preserve"> </v>
      </c>
      <c r="P238" s="8">
        <v>4400</v>
      </c>
      <c r="Q238" s="175" t="str">
        <f>IFERROR(Summary!$AC$7*D238/P238," ")</f>
        <v xml:space="preserve"> </v>
      </c>
      <c r="R238" s="23">
        <v>21000</v>
      </c>
      <c r="S238" s="176" t="str">
        <f>IFERROR(Summary!$AE$7*E238/R238," ")</f>
        <v xml:space="preserve"> </v>
      </c>
    </row>
    <row r="239" spans="1:19" ht="16.8" customHeight="1" x14ac:dyDescent="0.25">
      <c r="A239" s="2" t="s">
        <v>465</v>
      </c>
      <c r="B239" s="2" t="s">
        <v>466</v>
      </c>
      <c r="C239" s="18"/>
      <c r="D239" s="56" t="str">
        <f>IFERROR(VLOOKUP($A239,'Emissions - TEU-2A'!$A$6:$H$58,5,0), " ")</f>
        <v xml:space="preserve"> </v>
      </c>
      <c r="E239" s="56" t="str">
        <f>IFERROR(VLOOKUP($A239,'Emissions - TEU-2A'!$A$6:$H$58,8,0), " ")</f>
        <v xml:space="preserve"> </v>
      </c>
      <c r="F239" s="18"/>
      <c r="G239" s="175" t="str">
        <f>IFERROR(Summary!$Y$7*D239/F239," ")</f>
        <v xml:space="preserve"> </v>
      </c>
      <c r="H239" s="7">
        <v>1</v>
      </c>
      <c r="I239" s="175" t="str">
        <f>IFERROR(Summary!$Y$7*D239/H239," ")</f>
        <v xml:space="preserve"> </v>
      </c>
      <c r="J239" s="18"/>
      <c r="K239" s="175" t="str">
        <f>IFERROR(Summary!$AA$7*D239/J239," ")</f>
        <v xml:space="preserve"> </v>
      </c>
      <c r="L239" s="7">
        <v>4.4000000000000004</v>
      </c>
      <c r="M239" s="175" t="str">
        <f>IFERROR(Summary!$AA$7*D239/L239," ")</f>
        <v xml:space="preserve"> </v>
      </c>
      <c r="N239" s="18"/>
      <c r="O239" s="175" t="str">
        <f>IFERROR(Summary!$AC$7*D239/N239," ")</f>
        <v xml:space="preserve"> </v>
      </c>
      <c r="P239" s="7">
        <v>4.4000000000000004</v>
      </c>
      <c r="Q239" s="175" t="str">
        <f>IFERROR(Summary!$AC$7*D239/P239," ")</f>
        <v xml:space="preserve"> </v>
      </c>
      <c r="R239" s="21">
        <v>120</v>
      </c>
      <c r="S239" s="176" t="str">
        <f>IFERROR(Summary!$AE$7*E239/R239," ")</f>
        <v xml:space="preserve"> </v>
      </c>
    </row>
    <row r="240" spans="1:19" ht="16.95" customHeight="1" x14ac:dyDescent="0.25">
      <c r="A240" s="2" t="s">
        <v>467</v>
      </c>
      <c r="B240" s="2" t="s">
        <v>468</v>
      </c>
      <c r="C240" s="18"/>
      <c r="D240" s="56" t="str">
        <f>IFERROR(VLOOKUP($A240,'Emissions - TEU-2A'!$A$6:$H$58,5,0), " ")</f>
        <v xml:space="preserve"> </v>
      </c>
      <c r="E240" s="56" t="str">
        <f>IFERROR(VLOOKUP($A240,'Emissions - TEU-2A'!$A$6:$H$58,8,0), " ")</f>
        <v xml:space="preserve"> </v>
      </c>
      <c r="F240" s="18"/>
      <c r="G240" s="175" t="str">
        <f>IFERROR(Summary!$Y$7*D240/F240," ")</f>
        <v xml:space="preserve"> </v>
      </c>
      <c r="H240" s="18"/>
      <c r="I240" s="175" t="str">
        <f>IFERROR(Summary!$Y$7*D240/H240," ")</f>
        <v xml:space="preserve"> </v>
      </c>
      <c r="J240" s="18"/>
      <c r="K240" s="175" t="str">
        <f>IFERROR(Summary!$AA$7*D240/J240," ")</f>
        <v xml:space="preserve"> </v>
      </c>
      <c r="L240" s="18"/>
      <c r="M240" s="175" t="str">
        <f>IFERROR(Summary!$AA$7*D240/L240," ")</f>
        <v xml:space="preserve"> </v>
      </c>
      <c r="N240" s="18"/>
      <c r="O240" s="175" t="str">
        <f>IFERROR(Summary!$AC$7*D240/N240," ")</f>
        <v xml:space="preserve"> </v>
      </c>
      <c r="P240" s="18"/>
      <c r="Q240" s="175" t="str">
        <f>IFERROR(Summary!$AC$7*D240/P240," ")</f>
        <v xml:space="preserve"> </v>
      </c>
      <c r="R240" s="25">
        <v>0.7</v>
      </c>
      <c r="S240" s="176" t="str">
        <f>IFERROR(Summary!$AE$7*E240/R240," ")</f>
        <v xml:space="preserve"> </v>
      </c>
    </row>
    <row r="241" spans="1:19" ht="16.8" customHeight="1" x14ac:dyDescent="0.25">
      <c r="A241" s="2" t="s">
        <v>469</v>
      </c>
      <c r="B241" s="2" t="s">
        <v>470</v>
      </c>
      <c r="C241" s="18"/>
      <c r="D241" s="56" t="str">
        <f>IFERROR(VLOOKUP($A241,'Emissions - TEU-2A'!$A$6:$H$58,5,0), " ")</f>
        <v xml:space="preserve"> </v>
      </c>
      <c r="E241" s="56" t="str">
        <f>IFERROR(VLOOKUP($A241,'Emissions - TEU-2A'!$A$6:$H$58,8,0), " ")</f>
        <v xml:space="preserve"> </v>
      </c>
      <c r="F241" s="18"/>
      <c r="G241" s="175" t="str">
        <f>IFERROR(Summary!$Y$7*D241/F241," ")</f>
        <v xml:space="preserve"> </v>
      </c>
      <c r="H241" s="7">
        <v>1</v>
      </c>
      <c r="I241" s="175" t="str">
        <f>IFERROR(Summary!$Y$7*D241/H241," ")</f>
        <v xml:space="preserve"> </v>
      </c>
      <c r="J241" s="18"/>
      <c r="K241" s="175" t="str">
        <f>IFERROR(Summary!$AA$7*D241/J241," ")</f>
        <v xml:space="preserve"> </v>
      </c>
      <c r="L241" s="7">
        <v>4.4000000000000004</v>
      </c>
      <c r="M241" s="175" t="str">
        <f>IFERROR(Summary!$AA$7*D241/L241," ")</f>
        <v xml:space="preserve"> </v>
      </c>
      <c r="N241" s="18"/>
      <c r="O241" s="175" t="str">
        <f>IFERROR(Summary!$AC$7*D241/N241," ")</f>
        <v xml:space="preserve"> </v>
      </c>
      <c r="P241" s="7">
        <v>4.4000000000000004</v>
      </c>
      <c r="Q241" s="175" t="str">
        <f>IFERROR(Summary!$AC$7*D241/P241," ")</f>
        <v xml:space="preserve"> </v>
      </c>
      <c r="R241" s="21">
        <v>120</v>
      </c>
      <c r="S241" s="176" t="str">
        <f>IFERROR(Summary!$AE$7*E241/R241," ")</f>
        <v xml:space="preserve"> </v>
      </c>
    </row>
    <row r="242" spans="1:19" ht="16.95" customHeight="1" x14ac:dyDescent="0.25">
      <c r="A242" s="2" t="s">
        <v>471</v>
      </c>
      <c r="B242" s="2" t="s">
        <v>472</v>
      </c>
      <c r="C242" s="18"/>
      <c r="D242" s="56" t="str">
        <f>IFERROR(VLOOKUP($A242,'Emissions - TEU-2A'!$A$6:$H$58,5,0), " ")</f>
        <v xml:space="preserve"> </v>
      </c>
      <c r="E242" s="56" t="str">
        <f>IFERROR(VLOOKUP($A242,'Emissions - TEU-2A'!$A$6:$H$58,8,0), " ")</f>
        <v xml:space="preserve"> </v>
      </c>
      <c r="F242" s="9">
        <v>0.14000000000000001</v>
      </c>
      <c r="G242" s="175" t="str">
        <f>IFERROR(Summary!$Y$7*D242/F242," ")</f>
        <v xml:space="preserve"> </v>
      </c>
      <c r="H242" s="18"/>
      <c r="I242" s="175" t="str">
        <f>IFERROR(Summary!$Y$7*D242/H242," ")</f>
        <v xml:space="preserve"> </v>
      </c>
      <c r="J242" s="7">
        <v>3.5</v>
      </c>
      <c r="K242" s="175" t="str">
        <f>IFERROR(Summary!$AA$7*D242/J242," ")</f>
        <v xml:space="preserve"> </v>
      </c>
      <c r="L242" s="18"/>
      <c r="M242" s="175" t="str">
        <f>IFERROR(Summary!$AA$7*D242/L242," ")</f>
        <v xml:space="preserve"> </v>
      </c>
      <c r="N242" s="7">
        <v>1.6</v>
      </c>
      <c r="O242" s="175" t="str">
        <f>IFERROR(Summary!$AC$7*D242/N242," ")</f>
        <v xml:space="preserve"> </v>
      </c>
      <c r="P242" s="18"/>
      <c r="Q242" s="175" t="str">
        <f>IFERROR(Summary!$AC$7*D242/P242," ")</f>
        <v xml:space="preserve"> </v>
      </c>
      <c r="R242" s="22"/>
      <c r="S242" s="176" t="str">
        <f>IFERROR(Summary!$AE$7*E242/R242," ")</f>
        <v xml:space="preserve"> </v>
      </c>
    </row>
    <row r="243" spans="1:19" ht="16.8" customHeight="1" x14ac:dyDescent="0.25">
      <c r="A243" s="2" t="s">
        <v>473</v>
      </c>
      <c r="B243" s="2" t="s">
        <v>474</v>
      </c>
      <c r="C243" s="18"/>
      <c r="D243" s="56" t="str">
        <f>IFERROR(VLOOKUP($A243,'Emissions - TEU-2A'!$A$6:$H$58,5,0), " ")</f>
        <v xml:space="preserve"> </v>
      </c>
      <c r="E243" s="56" t="str">
        <f>IFERROR(VLOOKUP($A243,'Emissions - TEU-2A'!$A$6:$H$58,8,0), " ")</f>
        <v xml:space="preserve"> </v>
      </c>
      <c r="F243" s="4">
        <v>1.7000000000000001E-2</v>
      </c>
      <c r="G243" s="175" t="str">
        <f>IFERROR(Summary!$Y$7*D243/F243," ")</f>
        <v xml:space="preserve"> </v>
      </c>
      <c r="H243" s="18"/>
      <c r="I243" s="175" t="str">
        <f>IFERROR(Summary!$Y$7*D243/H243," ")</f>
        <v xml:space="preserve"> </v>
      </c>
      <c r="J243" s="9">
        <v>0.45</v>
      </c>
      <c r="K243" s="175" t="str">
        <f>IFERROR(Summary!$AA$7*D243/J243," ")</f>
        <v xml:space="preserve"> </v>
      </c>
      <c r="L243" s="18"/>
      <c r="M243" s="175" t="str">
        <f>IFERROR(Summary!$AA$7*D243/L243," ")</f>
        <v xml:space="preserve"> </v>
      </c>
      <c r="N243" s="9">
        <v>0.21</v>
      </c>
      <c r="O243" s="175" t="str">
        <f>IFERROR(Summary!$AC$7*D243/N243," ")</f>
        <v xml:space="preserve"> </v>
      </c>
      <c r="P243" s="18"/>
      <c r="Q243" s="175" t="str">
        <f>IFERROR(Summary!$AC$7*D243/P243," ")</f>
        <v xml:space="preserve"> </v>
      </c>
      <c r="R243" s="22"/>
      <c r="S243" s="176" t="str">
        <f>IFERROR(Summary!$AE$7*E243/R243," ")</f>
        <v xml:space="preserve"> </v>
      </c>
    </row>
    <row r="244" spans="1:19" ht="29.25" customHeight="1" x14ac:dyDescent="0.25">
      <c r="A244" s="2" t="s">
        <v>475</v>
      </c>
      <c r="B244" s="2" t="s">
        <v>476</v>
      </c>
      <c r="C244" s="18"/>
      <c r="D244" s="56" t="str">
        <f>IFERROR(VLOOKUP($A244,'Emissions - TEU-2A'!$A$6:$H$58,5,0), " ")</f>
        <v xml:space="preserve"> </v>
      </c>
      <c r="E244" s="56" t="str">
        <f>IFERROR(VLOOKUP($A244,'Emissions - TEU-2A'!$A$6:$H$58,8,0), " ")</f>
        <v xml:space="preserve"> </v>
      </c>
      <c r="F244" s="7">
        <v>3.8</v>
      </c>
      <c r="G244" s="175" t="str">
        <f>IFERROR(Summary!$Y$7*D244/F244," ")</f>
        <v xml:space="preserve"> </v>
      </c>
      <c r="H244" s="5">
        <v>41</v>
      </c>
      <c r="I244" s="175" t="str">
        <f>IFERROR(Summary!$Y$7*D244/H244," ")</f>
        <v xml:space="preserve"> </v>
      </c>
      <c r="J244" s="5">
        <v>100</v>
      </c>
      <c r="K244" s="175" t="str">
        <f>IFERROR(Summary!$AA$7*D244/J244," ")</f>
        <v xml:space="preserve"> </v>
      </c>
      <c r="L244" s="5">
        <v>180</v>
      </c>
      <c r="M244" s="175" t="str">
        <f>IFERROR(Summary!$AA$7*D244/L244," ")</f>
        <v xml:space="preserve"> </v>
      </c>
      <c r="N244" s="5">
        <v>46</v>
      </c>
      <c r="O244" s="175" t="str">
        <f>IFERROR(Summary!$AC$7*D244/N244," ")</f>
        <v xml:space="preserve"> </v>
      </c>
      <c r="P244" s="5">
        <v>180</v>
      </c>
      <c r="Q244" s="175" t="str">
        <f>IFERROR(Summary!$AC$7*D244/P244," ")</f>
        <v xml:space="preserve"> </v>
      </c>
      <c r="R244" s="21">
        <v>41</v>
      </c>
      <c r="S244" s="176" t="str">
        <f>IFERROR(Summary!$AE$7*E244/R244," ")</f>
        <v xml:space="preserve"> </v>
      </c>
    </row>
    <row r="245" spans="1:19" ht="16.8" customHeight="1" x14ac:dyDescent="0.25">
      <c r="A245" s="2" t="s">
        <v>477</v>
      </c>
      <c r="B245" s="2" t="s">
        <v>478</v>
      </c>
      <c r="C245" s="18"/>
      <c r="D245" s="56" t="str">
        <f>IFERROR(VLOOKUP($A245,'Emissions - TEU-2A'!$A$6:$H$58,5,0), " ")</f>
        <v xml:space="preserve"> </v>
      </c>
      <c r="E245" s="56" t="str">
        <f>IFERROR(VLOOKUP($A245,'Emissions - TEU-2A'!$A$6:$H$58,8,0), " ")</f>
        <v xml:space="preserve"> </v>
      </c>
      <c r="F245" s="18"/>
      <c r="G245" s="175" t="str">
        <f>IFERROR(Summary!$Y$7*D245/F245," ")</f>
        <v xml:space="preserve"> </v>
      </c>
      <c r="H245" s="8">
        <v>80000</v>
      </c>
      <c r="I245" s="175" t="str">
        <f>IFERROR(Summary!$Y$7*D245/H245," ")</f>
        <v xml:space="preserve"> </v>
      </c>
      <c r="J245" s="18"/>
      <c r="K245" s="175" t="str">
        <f>IFERROR(Summary!$AA$7*D245/J245," ")</f>
        <v xml:space="preserve"> </v>
      </c>
      <c r="L245" s="8">
        <v>350000</v>
      </c>
      <c r="M245" s="175" t="str">
        <f>IFERROR(Summary!$AA$7*D245/L245," ")</f>
        <v xml:space="preserve"> </v>
      </c>
      <c r="N245" s="18"/>
      <c r="O245" s="175" t="str">
        <f>IFERROR(Summary!$AC$7*D245/N245," ")</f>
        <v xml:space="preserve"> </v>
      </c>
      <c r="P245" s="8">
        <v>350000</v>
      </c>
      <c r="Q245" s="175" t="str">
        <f>IFERROR(Summary!$AC$7*D245/P245," ")</f>
        <v xml:space="preserve"> </v>
      </c>
      <c r="R245" s="22"/>
      <c r="S245" s="176" t="str">
        <f>IFERROR(Summary!$AE$7*E245/R245," ")</f>
        <v xml:space="preserve"> </v>
      </c>
    </row>
    <row r="246" spans="1:19" ht="16.95" customHeight="1" x14ac:dyDescent="0.25">
      <c r="A246" s="2" t="s">
        <v>479</v>
      </c>
      <c r="B246" s="2" t="s">
        <v>480</v>
      </c>
      <c r="C246" s="18"/>
      <c r="D246" s="56" t="str">
        <f>IFERROR(VLOOKUP($A246,'Emissions - TEU-2A'!$A$6:$H$58,5,0), " ")</f>
        <v xml:space="preserve"> </v>
      </c>
      <c r="E246" s="56" t="str">
        <f>IFERROR(VLOOKUP($A246,'Emissions - TEU-2A'!$A$6:$H$58,8,0), " ")</f>
        <v xml:space="preserve"> </v>
      </c>
      <c r="F246" s="11">
        <v>5.9000000000000003E-4</v>
      </c>
      <c r="G246" s="175" t="str">
        <f>IFERROR(Summary!$Y$7*D246/F246," ")</f>
        <v xml:space="preserve"> </v>
      </c>
      <c r="H246" s="18"/>
      <c r="I246" s="175" t="str">
        <f>IFERROR(Summary!$Y$7*D246/H246," ")</f>
        <v xml:space="preserve"> </v>
      </c>
      <c r="J246" s="4">
        <v>1.4999999999999999E-2</v>
      </c>
      <c r="K246" s="175" t="str">
        <f>IFERROR(Summary!$AA$7*D246/J246," ")</f>
        <v xml:space="preserve"> </v>
      </c>
      <c r="L246" s="18"/>
      <c r="M246" s="175" t="str">
        <f>IFERROR(Summary!$AA$7*D246/L246," ")</f>
        <v xml:space="preserve"> </v>
      </c>
      <c r="N246" s="3">
        <v>7.1000000000000004E-3</v>
      </c>
      <c r="O246" s="175" t="str">
        <f>IFERROR(Summary!$AC$7*D246/N246," ")</f>
        <v xml:space="preserve"> </v>
      </c>
      <c r="P246" s="18"/>
      <c r="Q246" s="175" t="str">
        <f>IFERROR(Summary!$AC$7*D246/P246," ")</f>
        <v xml:space="preserve"> </v>
      </c>
      <c r="R246" s="22"/>
      <c r="S246" s="176" t="str">
        <f>IFERROR(Summary!$AE$7*E246/R246," ")</f>
        <v xml:space="preserve"> </v>
      </c>
    </row>
    <row r="247" spans="1:19" ht="16.8" customHeight="1" x14ac:dyDescent="0.25">
      <c r="A247" s="2" t="s">
        <v>481</v>
      </c>
      <c r="B247" s="2" t="s">
        <v>482</v>
      </c>
      <c r="C247" s="18"/>
      <c r="D247" s="56" t="str">
        <f>IFERROR(VLOOKUP($A247,'Emissions - TEU-2A'!$A$6:$H$58,5,0), " ")</f>
        <v xml:space="preserve"> </v>
      </c>
      <c r="E247" s="56" t="str">
        <f>IFERROR(VLOOKUP($A247,'Emissions - TEU-2A'!$A$6:$H$58,8,0), " ")</f>
        <v xml:space="preserve"> </v>
      </c>
      <c r="F247" s="18"/>
      <c r="G247" s="175" t="str">
        <f>IFERROR(Summary!$Y$7*D247/F247," ")</f>
        <v xml:space="preserve"> </v>
      </c>
      <c r="H247" s="9">
        <v>0.1</v>
      </c>
      <c r="I247" s="175" t="str">
        <f>IFERROR(Summary!$Y$7*D247/H247," ")</f>
        <v xml:space="preserve"> </v>
      </c>
      <c r="J247" s="18"/>
      <c r="K247" s="175" t="str">
        <f>IFERROR(Summary!$AA$7*D247/J247," ")</f>
        <v xml:space="preserve"> </v>
      </c>
      <c r="L247" s="9">
        <v>0.44</v>
      </c>
      <c r="M247" s="175" t="str">
        <f>IFERROR(Summary!$AA$7*D247/L247," ")</f>
        <v xml:space="preserve"> </v>
      </c>
      <c r="N247" s="18"/>
      <c r="O247" s="175" t="str">
        <f>IFERROR(Summary!$AC$7*D247/N247," ")</f>
        <v xml:space="preserve"> </v>
      </c>
      <c r="P247" s="9">
        <v>0.44</v>
      </c>
      <c r="Q247" s="175" t="str">
        <f>IFERROR(Summary!$AC$7*D247/P247," ")</f>
        <v xml:space="preserve"> </v>
      </c>
      <c r="R247" s="21">
        <v>10</v>
      </c>
      <c r="S247" s="176" t="str">
        <f>IFERROR(Summary!$AE$7*E247/R247," ")</f>
        <v xml:space="preserve"> </v>
      </c>
    </row>
    <row r="248" spans="1:19" ht="16.8" customHeight="1" x14ac:dyDescent="0.25">
      <c r="A248" s="2" t="s">
        <v>483</v>
      </c>
      <c r="B248" s="2" t="s">
        <v>484</v>
      </c>
      <c r="C248" s="18"/>
      <c r="D248" s="56">
        <f>IFERROR(VLOOKUP($A248,'Emissions - TEU-2A'!$A$6:$H$58,5,0), " ")</f>
        <v>2.7014167865881626</v>
      </c>
      <c r="E248" s="56">
        <f>IFERROR(VLOOKUP($A248,'Emissions - TEU-2A'!$A$6:$H$58,8,0), " ")</f>
        <v>1.080566714635265E-2</v>
      </c>
      <c r="F248" s="18"/>
      <c r="G248" s="175" t="str">
        <f>IFERROR(Summary!$Y$7*D248/F248," ")</f>
        <v xml:space="preserve"> </v>
      </c>
      <c r="H248" s="8">
        <v>5000</v>
      </c>
      <c r="I248" s="175">
        <f>IFERROR(Summary!$Y$7*D248/H248," ")</f>
        <v>5.4028335731763254E-8</v>
      </c>
      <c r="J248" s="18"/>
      <c r="K248" s="175" t="str">
        <f>IFERROR(Summary!$AA$7*D248/J248," ")</f>
        <v xml:space="preserve"> </v>
      </c>
      <c r="L248" s="8">
        <v>22000</v>
      </c>
      <c r="M248" s="175">
        <f>IFERROR(Summary!$AA$7*D248/L248," ")</f>
        <v>1.2279167211764375E-8</v>
      </c>
      <c r="N248" s="18"/>
      <c r="O248" s="175" t="str">
        <f>IFERROR(Summary!$AC$7*D248/N248," ")</f>
        <v xml:space="preserve"> </v>
      </c>
      <c r="P248" s="8">
        <v>22000</v>
      </c>
      <c r="Q248" s="175">
        <f>IFERROR(Summary!$AC$7*D248/P248," ")</f>
        <v>5.5256252452939688E-7</v>
      </c>
      <c r="R248" s="23">
        <v>7500</v>
      </c>
      <c r="S248" s="176">
        <f>IFERROR(Summary!$AE$7*E248/R248," ")</f>
        <v>6.9156269736656957E-6</v>
      </c>
    </row>
    <row r="249" spans="1:19" ht="29.25" customHeight="1" x14ac:dyDescent="0.25">
      <c r="A249" s="2" t="s">
        <v>485</v>
      </c>
      <c r="B249" s="2" t="s">
        <v>486</v>
      </c>
      <c r="C249" s="18"/>
      <c r="D249" s="56" t="str">
        <f>IFERROR(VLOOKUP($A249,'Emissions - TEU-2A'!$A$6:$H$58,5,0), " ")</f>
        <v xml:space="preserve"> </v>
      </c>
      <c r="E249" s="56" t="str">
        <f>IFERROR(VLOOKUP($A249,'Emissions - TEU-2A'!$A$6:$H$58,8,0), " ")</f>
        <v xml:space="preserve"> </v>
      </c>
      <c r="F249" s="4">
        <v>9.0999999999999998E-2</v>
      </c>
      <c r="G249" s="175" t="str">
        <f>IFERROR(Summary!$Y$7*D249/F249," ")</f>
        <v xml:space="preserve"> </v>
      </c>
      <c r="H249" s="4">
        <v>2.1000000000000001E-2</v>
      </c>
      <c r="I249" s="175" t="str">
        <f>IFERROR(Summary!$Y$7*D249/H249," ")</f>
        <v xml:space="preserve"> </v>
      </c>
      <c r="J249" s="7">
        <v>2.4</v>
      </c>
      <c r="K249" s="175" t="str">
        <f>IFERROR(Summary!$AA$7*D249/J249," ")</f>
        <v xml:space="preserve"> </v>
      </c>
      <c r="L249" s="4">
        <v>9.1999999999999998E-2</v>
      </c>
      <c r="M249" s="175" t="str">
        <f>IFERROR(Summary!$AA$7*D249/L249," ")</f>
        <v xml:space="preserve"> </v>
      </c>
      <c r="N249" s="7">
        <v>1.1000000000000001</v>
      </c>
      <c r="O249" s="175" t="str">
        <f>IFERROR(Summary!$AC$7*D249/N249," ")</f>
        <v xml:space="preserve"> </v>
      </c>
      <c r="P249" s="4">
        <v>9.1999999999999998E-2</v>
      </c>
      <c r="Q249" s="175" t="str">
        <f>IFERROR(Summary!$AC$7*D249/P249," ")</f>
        <v xml:space="preserve"> </v>
      </c>
      <c r="R249" s="26">
        <v>7.0999999999999994E-2</v>
      </c>
      <c r="S249" s="176" t="str">
        <f>IFERROR(Summary!$AE$7*E249/R249," ")</f>
        <v xml:space="preserve"> </v>
      </c>
    </row>
    <row r="250" spans="1:19" ht="42" customHeight="1" x14ac:dyDescent="0.25">
      <c r="A250" s="2" t="s">
        <v>487</v>
      </c>
      <c r="B250" s="2" t="s">
        <v>488</v>
      </c>
      <c r="C250" s="18"/>
      <c r="D250" s="56" t="str">
        <f>IFERROR(VLOOKUP($A250,'Emissions - TEU-2A'!$A$6:$H$58,5,0), " ")</f>
        <v xml:space="preserve"> </v>
      </c>
      <c r="E250" s="56" t="str">
        <f>IFERROR(VLOOKUP($A250,'Emissions - TEU-2A'!$A$6:$H$58,8,0), " ")</f>
        <v xml:space="preserve"> </v>
      </c>
      <c r="F250" s="3">
        <v>3.0999999999999999E-3</v>
      </c>
      <c r="G250" s="175" t="str">
        <f>IFERROR(Summary!$Y$7*D250/F250," ")</f>
        <v xml:space="preserve"> </v>
      </c>
      <c r="H250" s="18"/>
      <c r="I250" s="175" t="str">
        <f>IFERROR(Summary!$Y$7*D250/H250," ")</f>
        <v xml:space="preserve"> </v>
      </c>
      <c r="J250" s="4">
        <v>8.1000000000000003E-2</v>
      </c>
      <c r="K250" s="175" t="str">
        <f>IFERROR(Summary!$AA$7*D250/J250," ")</f>
        <v xml:space="preserve"> </v>
      </c>
      <c r="L250" s="18"/>
      <c r="M250" s="175" t="str">
        <f>IFERROR(Summary!$AA$7*D250/L250," ")</f>
        <v xml:space="preserve"> </v>
      </c>
      <c r="N250" s="4">
        <v>3.7999999999999999E-2</v>
      </c>
      <c r="O250" s="175" t="str">
        <f>IFERROR(Summary!$AC$7*D250/N250," ")</f>
        <v xml:space="preserve"> </v>
      </c>
      <c r="P250" s="18"/>
      <c r="Q250" s="175" t="str">
        <f>IFERROR(Summary!$AC$7*D250/P250," ")</f>
        <v xml:space="preserve"> </v>
      </c>
      <c r="R250" s="22"/>
      <c r="S250" s="176" t="str">
        <f>IFERROR(Summary!$AE$7*E250/R250," ")</f>
        <v xml:space="preserve"> </v>
      </c>
    </row>
    <row r="251" spans="1:19" ht="29.25" customHeight="1" x14ac:dyDescent="0.25">
      <c r="A251" s="2" t="s">
        <v>489</v>
      </c>
      <c r="B251" s="2" t="s">
        <v>490</v>
      </c>
      <c r="C251" s="18"/>
      <c r="D251" s="56" t="str">
        <f>IFERROR(VLOOKUP($A251,'Emissions - TEU-2A'!$A$6:$H$58,5,0), " ")</f>
        <v xml:space="preserve"> </v>
      </c>
      <c r="E251" s="56" t="str">
        <f>IFERROR(VLOOKUP($A251,'Emissions - TEU-2A'!$A$6:$H$58,8,0), " ")</f>
        <v xml:space="preserve"> </v>
      </c>
      <c r="F251" s="18"/>
      <c r="G251" s="175" t="str">
        <f>IFERROR(Summary!$Y$7*D251/F251," ")</f>
        <v xml:space="preserve"> </v>
      </c>
      <c r="H251" s="8">
        <v>5000</v>
      </c>
      <c r="I251" s="175" t="str">
        <f>IFERROR(Summary!$Y$7*D251/H251," ")</f>
        <v xml:space="preserve"> </v>
      </c>
      <c r="J251" s="18"/>
      <c r="K251" s="175" t="str">
        <f>IFERROR(Summary!$AA$7*D251/J251," ")</f>
        <v xml:space="preserve"> </v>
      </c>
      <c r="L251" s="8">
        <v>22000</v>
      </c>
      <c r="M251" s="175" t="str">
        <f>IFERROR(Summary!$AA$7*D251/L251," ")</f>
        <v xml:space="preserve"> </v>
      </c>
      <c r="N251" s="18"/>
      <c r="O251" s="175" t="str">
        <f>IFERROR(Summary!$AC$7*D251/N251," ")</f>
        <v xml:space="preserve"> </v>
      </c>
      <c r="P251" s="8">
        <v>22000</v>
      </c>
      <c r="Q251" s="175" t="str">
        <f>IFERROR(Summary!$AC$7*D251/P251," ")</f>
        <v xml:space="preserve"> </v>
      </c>
      <c r="R251" s="23">
        <v>11000</v>
      </c>
      <c r="S251" s="176" t="str">
        <f>IFERROR(Summary!$AE$7*E251/R251," ")</f>
        <v xml:space="preserve"> </v>
      </c>
    </row>
    <row r="252" spans="1:19" ht="29.25" customHeight="1" x14ac:dyDescent="0.25">
      <c r="A252" s="2" t="s">
        <v>491</v>
      </c>
      <c r="B252" s="2" t="s">
        <v>492</v>
      </c>
      <c r="C252" s="18"/>
      <c r="D252" s="56" t="str">
        <f>IFERROR(VLOOKUP($A252,'Emissions - TEU-2A'!$A$6:$H$58,5,0), " ")</f>
        <v xml:space="preserve"> </v>
      </c>
      <c r="E252" s="56" t="str">
        <f>IFERROR(VLOOKUP($A252,'Emissions - TEU-2A'!$A$6:$H$58,8,0), " ")</f>
        <v xml:space="preserve"> </v>
      </c>
      <c r="F252" s="4">
        <v>6.3E-2</v>
      </c>
      <c r="G252" s="175" t="str">
        <f>IFERROR(Summary!$Y$7*D252/F252," ")</f>
        <v xml:space="preserve"> </v>
      </c>
      <c r="H252" s="18"/>
      <c r="I252" s="175" t="str">
        <f>IFERROR(Summary!$Y$7*D252/H252," ")</f>
        <v xml:space="preserve"> </v>
      </c>
      <c r="J252" s="7">
        <v>1.6</v>
      </c>
      <c r="K252" s="175" t="str">
        <f>IFERROR(Summary!$AA$7*D252/J252," ")</f>
        <v xml:space="preserve"> </v>
      </c>
      <c r="L252" s="18"/>
      <c r="M252" s="175" t="str">
        <f>IFERROR(Summary!$AA$7*D252/L252," ")</f>
        <v xml:space="preserve"> </v>
      </c>
      <c r="N252" s="9">
        <v>0.75</v>
      </c>
      <c r="O252" s="175" t="str">
        <f>IFERROR(Summary!$AC$7*D252/N252," ")</f>
        <v xml:space="preserve"> </v>
      </c>
      <c r="P252" s="18"/>
      <c r="Q252" s="175" t="str">
        <f>IFERROR(Summary!$AC$7*D252/P252," ")</f>
        <v xml:space="preserve"> </v>
      </c>
      <c r="R252" s="22"/>
      <c r="S252" s="176" t="str">
        <f>IFERROR(Summary!$AE$7*E252/R252," ")</f>
        <v xml:space="preserve"> </v>
      </c>
    </row>
    <row r="253" spans="1:19" ht="29.25" customHeight="1" x14ac:dyDescent="0.25">
      <c r="A253" s="12">
        <v>65386</v>
      </c>
      <c r="B253" s="2" t="s">
        <v>493</v>
      </c>
      <c r="C253" s="6" t="s">
        <v>23</v>
      </c>
      <c r="D253" s="56" t="str">
        <f>IFERROR(VLOOKUP($A253,'Emissions - TEU-2A'!$A$6:$H$58,5,0), " ")</f>
        <v xml:space="preserve"> </v>
      </c>
      <c r="E253" s="56" t="str">
        <f>IFERROR(VLOOKUP($A253,'Emissions - TEU-2A'!$A$6:$H$58,8,0), " ")</f>
        <v xml:space="preserve"> </v>
      </c>
      <c r="F253" s="9">
        <v>0.2</v>
      </c>
      <c r="G253" s="175" t="str">
        <f>IFERROR(Summary!$Y$7*D253/F253," ")</f>
        <v xml:space="preserve"> </v>
      </c>
      <c r="H253" s="7">
        <v>2.1</v>
      </c>
      <c r="I253" s="175" t="str">
        <f>IFERROR(Summary!$Y$7*D253/H253," ")</f>
        <v xml:space="preserve"> </v>
      </c>
      <c r="J253" s="7">
        <v>3.5</v>
      </c>
      <c r="K253" s="175" t="str">
        <f>IFERROR(Summary!$AA$7*D253/J253," ")</f>
        <v xml:space="preserve"> </v>
      </c>
      <c r="L253" s="7">
        <v>9.1999999999999993</v>
      </c>
      <c r="M253" s="175" t="str">
        <f>IFERROR(Summary!$AA$7*D253/L253," ")</f>
        <v xml:space="preserve"> </v>
      </c>
      <c r="N253" s="7">
        <v>2.9</v>
      </c>
      <c r="O253" s="175" t="str">
        <f>IFERROR(Summary!$AC$7*D253/N253," ")</f>
        <v xml:space="preserve"> </v>
      </c>
      <c r="P253" s="7">
        <v>9.1999999999999993</v>
      </c>
      <c r="Q253" s="175" t="str">
        <f>IFERROR(Summary!$AC$7*D253/P253," ")</f>
        <v xml:space="preserve"> </v>
      </c>
      <c r="R253" s="24">
        <v>2.1</v>
      </c>
      <c r="S253" s="176" t="str">
        <f>IFERROR(Summary!$AE$7*E253/R253," ")</f>
        <v xml:space="preserve"> </v>
      </c>
    </row>
    <row r="254" spans="1:19" ht="16.8" customHeight="1" x14ac:dyDescent="0.25">
      <c r="A254" s="12">
        <v>68821</v>
      </c>
      <c r="B254" s="2" t="s">
        <v>494</v>
      </c>
      <c r="C254" s="18"/>
      <c r="D254" s="56" t="str">
        <f>IFERROR(VLOOKUP($A254,'Emissions - TEU-2A'!$A$6:$H$58,5,0), " ")</f>
        <v xml:space="preserve"> </v>
      </c>
      <c r="E254" s="56" t="str">
        <f>IFERROR(VLOOKUP($A254,'Emissions - TEU-2A'!$A$6:$H$58,8,0), " ")</f>
        <v xml:space="preserve"> </v>
      </c>
      <c r="F254" s="4">
        <v>0.05</v>
      </c>
      <c r="G254" s="175" t="str">
        <f>IFERROR(Summary!$Y$7*D254/F254," ")</f>
        <v xml:space="preserve"> </v>
      </c>
      <c r="H254" s="18"/>
      <c r="I254" s="175" t="str">
        <f>IFERROR(Summary!$Y$7*D254/H254," ")</f>
        <v xml:space="preserve"> </v>
      </c>
      <c r="J254" s="7">
        <v>1.3</v>
      </c>
      <c r="K254" s="175" t="str">
        <f>IFERROR(Summary!$AA$7*D254/J254," ")</f>
        <v xml:space="preserve"> </v>
      </c>
      <c r="L254" s="18"/>
      <c r="M254" s="175" t="str">
        <f>IFERROR(Summary!$AA$7*D254/L254," ")</f>
        <v xml:space="preserve"> </v>
      </c>
      <c r="N254" s="9">
        <v>0.6</v>
      </c>
      <c r="O254" s="175" t="str">
        <f>IFERROR(Summary!$AC$7*D254/N254," ")</f>
        <v xml:space="preserve"> </v>
      </c>
      <c r="P254" s="18"/>
      <c r="Q254" s="175" t="str">
        <f>IFERROR(Summary!$AC$7*D254/P254," ")</f>
        <v xml:space="preserve"> </v>
      </c>
      <c r="R254" s="22"/>
      <c r="S254" s="176" t="str">
        <f>IFERROR(Summary!$AE$7*E254/R254," ")</f>
        <v xml:space="preserve"> </v>
      </c>
    </row>
    <row r="255" spans="1:19" ht="16.95" customHeight="1" x14ac:dyDescent="0.25">
      <c r="A255" s="2" t="s">
        <v>495</v>
      </c>
      <c r="B255" s="2" t="s">
        <v>496</v>
      </c>
      <c r="C255" s="18"/>
      <c r="D255" s="56" t="str">
        <f>IFERROR(VLOOKUP($A255,'Emissions - TEU-2A'!$A$6:$H$58,5,0), " ")</f>
        <v xml:space="preserve"> </v>
      </c>
      <c r="E255" s="56" t="str">
        <f>IFERROR(VLOOKUP($A255,'Emissions - TEU-2A'!$A$6:$H$58,8,0), " ")</f>
        <v xml:space="preserve"> </v>
      </c>
      <c r="F255" s="18"/>
      <c r="G255" s="175" t="str">
        <f>IFERROR(Summary!$Y$7*D255/F255," ")</f>
        <v xml:space="preserve"> </v>
      </c>
      <c r="H255" s="9">
        <v>0.3</v>
      </c>
      <c r="I255" s="175" t="str">
        <f>IFERROR(Summary!$Y$7*D255/H255," ")</f>
        <v xml:space="preserve"> </v>
      </c>
      <c r="J255" s="18"/>
      <c r="K255" s="175" t="str">
        <f>IFERROR(Summary!$AA$7*D255/J255," ")</f>
        <v xml:space="preserve"> </v>
      </c>
      <c r="L255" s="7">
        <v>1.3</v>
      </c>
      <c r="M255" s="175" t="str">
        <f>IFERROR(Summary!$AA$7*D255/L255," ")</f>
        <v xml:space="preserve"> </v>
      </c>
      <c r="N255" s="18"/>
      <c r="O255" s="175" t="str">
        <f>IFERROR(Summary!$AC$7*D255/N255," ")</f>
        <v xml:space="preserve"> </v>
      </c>
      <c r="P255" s="7">
        <v>1.3</v>
      </c>
      <c r="Q255" s="175" t="str">
        <f>IFERROR(Summary!$AC$7*D255/P255," ")</f>
        <v xml:space="preserve"> </v>
      </c>
      <c r="R255" s="24">
        <v>1.8</v>
      </c>
      <c r="S255" s="176" t="str">
        <f>IFERROR(Summary!$AE$7*E255/R255," ")</f>
        <v xml:space="preserve"> </v>
      </c>
    </row>
    <row r="256" spans="1:19" ht="16.8" customHeight="1" x14ac:dyDescent="0.25">
      <c r="A256" s="2" t="s">
        <v>497</v>
      </c>
      <c r="B256" s="2" t="s">
        <v>498</v>
      </c>
      <c r="C256" s="18"/>
      <c r="D256" s="56" t="str">
        <f>IFERROR(VLOOKUP($A256,'Emissions - TEU-2A'!$A$6:$H$58,5,0), " ")</f>
        <v xml:space="preserve"> </v>
      </c>
      <c r="E256" s="56" t="str">
        <f>IFERROR(VLOOKUP($A256,'Emissions - TEU-2A'!$A$6:$H$58,8,0), " ")</f>
        <v xml:space="preserve"> </v>
      </c>
      <c r="F256" s="18"/>
      <c r="G256" s="175" t="str">
        <f>IFERROR(Summary!$Y$7*D256/F256," ")</f>
        <v xml:space="preserve"> </v>
      </c>
      <c r="H256" s="5">
        <v>200</v>
      </c>
      <c r="I256" s="175" t="str">
        <f>IFERROR(Summary!$Y$7*D256/H256," ")</f>
        <v xml:space="preserve"> </v>
      </c>
      <c r="J256" s="18"/>
      <c r="K256" s="175" t="str">
        <f>IFERROR(Summary!$AA$7*D256/J256," ")</f>
        <v xml:space="preserve"> </v>
      </c>
      <c r="L256" s="5">
        <v>880</v>
      </c>
      <c r="M256" s="175" t="str">
        <f>IFERROR(Summary!$AA$7*D256/L256," ")</f>
        <v xml:space="preserve"> </v>
      </c>
      <c r="N256" s="18"/>
      <c r="O256" s="175" t="str">
        <f>IFERROR(Summary!$AC$7*D256/N256," ")</f>
        <v xml:space="preserve"> </v>
      </c>
      <c r="P256" s="5">
        <v>880</v>
      </c>
      <c r="Q256" s="175" t="str">
        <f>IFERROR(Summary!$AC$7*D256/P256," ")</f>
        <v xml:space="preserve"> </v>
      </c>
      <c r="R256" s="23">
        <v>2800</v>
      </c>
      <c r="S256" s="176" t="str">
        <f>IFERROR(Summary!$AE$7*E256/R256," ")</f>
        <v xml:space="preserve"> </v>
      </c>
    </row>
    <row r="257" spans="1:19" ht="16.95" customHeight="1" x14ac:dyDescent="0.25">
      <c r="A257" s="2" t="s">
        <v>499</v>
      </c>
      <c r="B257" s="2" t="s">
        <v>500</v>
      </c>
      <c r="C257" s="18"/>
      <c r="D257" s="56" t="str">
        <f>IFERROR(VLOOKUP($A257,'Emissions - TEU-2A'!$A$6:$H$58,5,0), " ")</f>
        <v xml:space="preserve"> </v>
      </c>
      <c r="E257" s="56" t="str">
        <f>IFERROR(VLOOKUP($A257,'Emissions - TEU-2A'!$A$6:$H$58,8,0), " ")</f>
        <v xml:space="preserve"> </v>
      </c>
      <c r="F257" s="18"/>
      <c r="G257" s="175" t="str">
        <f>IFERROR(Summary!$Y$7*D257/F257," ")</f>
        <v xml:space="preserve"> </v>
      </c>
      <c r="H257" s="5">
        <v>60</v>
      </c>
      <c r="I257" s="175" t="str">
        <f>IFERROR(Summary!$Y$7*D257/H257," ")</f>
        <v xml:space="preserve"> </v>
      </c>
      <c r="J257" s="18"/>
      <c r="K257" s="175" t="str">
        <f>IFERROR(Summary!$AA$7*D257/J257," ")</f>
        <v xml:space="preserve"> </v>
      </c>
      <c r="L257" s="5">
        <v>260</v>
      </c>
      <c r="M257" s="175" t="str">
        <f>IFERROR(Summary!$AA$7*D257/L257," ")</f>
        <v xml:space="preserve"> </v>
      </c>
      <c r="N257" s="18"/>
      <c r="O257" s="175" t="str">
        <f>IFERROR(Summary!$AC$7*D257/N257," ")</f>
        <v xml:space="preserve"> </v>
      </c>
      <c r="P257" s="5">
        <v>260</v>
      </c>
      <c r="Q257" s="175" t="str">
        <f>IFERROR(Summary!$AC$7*D257/P257," ")</f>
        <v xml:space="preserve"> </v>
      </c>
      <c r="R257" s="22"/>
      <c r="S257" s="176" t="str">
        <f>IFERROR(Summary!$AE$7*E257/R257," ")</f>
        <v xml:space="preserve"> </v>
      </c>
    </row>
    <row r="258" spans="1:19" ht="16.8" customHeight="1" x14ac:dyDescent="0.25">
      <c r="A258" s="2" t="s">
        <v>501</v>
      </c>
      <c r="B258" s="2" t="s">
        <v>502</v>
      </c>
      <c r="C258" s="18"/>
      <c r="D258" s="56">
        <f>IFERROR(VLOOKUP($A258,'Emissions - TEU-2A'!$A$6:$H$58,5,0), " ")</f>
        <v>4.7070820944505609</v>
      </c>
      <c r="E258" s="56">
        <f>IFERROR(VLOOKUP($A258,'Emissions - TEU-2A'!$A$6:$H$58,8,0), " ")</f>
        <v>1.8828328377802246E-2</v>
      </c>
      <c r="F258" s="18"/>
      <c r="G258" s="175" t="str">
        <f>IFERROR(Summary!$Y$7*D258/F258," ")</f>
        <v xml:space="preserve"> </v>
      </c>
      <c r="H258" s="5">
        <v>60</v>
      </c>
      <c r="I258" s="175">
        <f>IFERROR(Summary!$Y$7*D258/H258," ")</f>
        <v>7.845136824084269E-6</v>
      </c>
      <c r="J258" s="18"/>
      <c r="K258" s="175" t="str">
        <f>IFERROR(Summary!$AA$7*D258/J258," ")</f>
        <v xml:space="preserve"> </v>
      </c>
      <c r="L258" s="5">
        <v>260</v>
      </c>
      <c r="M258" s="175">
        <f>IFERROR(Summary!$AA$7*D258/L258," ")</f>
        <v>1.8104161901732927E-6</v>
      </c>
      <c r="N258" s="18"/>
      <c r="O258" s="175" t="str">
        <f>IFERROR(Summary!$AC$7*D258/N258," ")</f>
        <v xml:space="preserve"> </v>
      </c>
      <c r="P258" s="5">
        <v>260</v>
      </c>
      <c r="Q258" s="175">
        <f>IFERROR(Summary!$AC$7*D258/P258," ")</f>
        <v>8.146872855779817E-5</v>
      </c>
      <c r="R258" s="22"/>
      <c r="S258" s="176" t="str">
        <f>IFERROR(Summary!$AE$7*E258/R258," ")</f>
        <v xml:space="preserve"> </v>
      </c>
    </row>
    <row r="259" spans="1:19" ht="16.8" customHeight="1" x14ac:dyDescent="0.25">
      <c r="A259" s="2" t="s">
        <v>503</v>
      </c>
      <c r="B259" s="2" t="s">
        <v>504</v>
      </c>
      <c r="C259" s="18"/>
      <c r="D259" s="56" t="str">
        <f>IFERROR(VLOOKUP($A259,'Emissions - TEU-2A'!$A$6:$H$58,5,0), " ")</f>
        <v xml:space="preserve"> </v>
      </c>
      <c r="E259" s="56" t="str">
        <f>IFERROR(VLOOKUP($A259,'Emissions - TEU-2A'!$A$6:$H$58,8,0), " ")</f>
        <v xml:space="preserve"> </v>
      </c>
      <c r="F259" s="18"/>
      <c r="G259" s="175" t="str">
        <f>IFERROR(Summary!$Y$7*D259/F259," ")</f>
        <v xml:space="preserve"> </v>
      </c>
      <c r="H259" s="5">
        <v>60</v>
      </c>
      <c r="I259" s="175" t="str">
        <f>IFERROR(Summary!$Y$7*D259/H259," ")</f>
        <v xml:space="preserve"> </v>
      </c>
      <c r="J259" s="18"/>
      <c r="K259" s="175" t="str">
        <f>IFERROR(Summary!$AA$7*D259/J259," ")</f>
        <v xml:space="preserve"> </v>
      </c>
      <c r="L259" s="5">
        <v>260</v>
      </c>
      <c r="M259" s="175" t="str">
        <f>IFERROR(Summary!$AA$7*D259/L259," ")</f>
        <v xml:space="preserve"> </v>
      </c>
      <c r="N259" s="18"/>
      <c r="O259" s="175" t="str">
        <f>IFERROR(Summary!$AC$7*D259/N259," ")</f>
        <v xml:space="preserve"> </v>
      </c>
      <c r="P259" s="5">
        <v>260</v>
      </c>
      <c r="Q259" s="175" t="str">
        <f>IFERROR(Summary!$AC$7*D259/P259," ")</f>
        <v xml:space="preserve"> </v>
      </c>
      <c r="R259" s="22"/>
      <c r="S259" s="176" t="str">
        <f>IFERROR(Summary!$AE$7*E259/R259," ")</f>
        <v xml:space="preserve"> </v>
      </c>
    </row>
    <row r="260" spans="1:19" ht="29.25" customHeight="1" x14ac:dyDescent="0.25">
      <c r="A260" s="2" t="s">
        <v>505</v>
      </c>
      <c r="B260" s="2" t="s">
        <v>506</v>
      </c>
      <c r="C260" s="6" t="s">
        <v>23</v>
      </c>
      <c r="D260" s="56" t="str">
        <f>IFERROR(VLOOKUP($A260,'Emissions - TEU-2A'!$A$6:$H$58,5,0), " ")</f>
        <v xml:space="preserve"> </v>
      </c>
      <c r="E260" s="56" t="str">
        <f>IFERROR(VLOOKUP($A260,'Emissions - TEU-2A'!$A$6:$H$58,8,0), " ")</f>
        <v xml:space="preserve"> </v>
      </c>
      <c r="F260" s="3">
        <v>2E-3</v>
      </c>
      <c r="G260" s="175" t="str">
        <f>IFERROR(Summary!$Y$7*D260/F260," ")</f>
        <v xml:space="preserve"> </v>
      </c>
      <c r="H260" s="18"/>
      <c r="I260" s="175" t="str">
        <f>IFERROR(Summary!$Y$7*D260/H260," ")</f>
        <v xml:space="preserve"> </v>
      </c>
      <c r="J260" s="4">
        <v>2.1000000000000001E-2</v>
      </c>
      <c r="K260" s="175" t="str">
        <f>IFERROR(Summary!$AA$7*D260/J260," ")</f>
        <v xml:space="preserve"> </v>
      </c>
      <c r="L260" s="18"/>
      <c r="M260" s="175" t="str">
        <f>IFERROR(Summary!$AA$7*D260/L260," ")</f>
        <v xml:space="preserve"> </v>
      </c>
      <c r="N260" s="4">
        <v>4.1000000000000002E-2</v>
      </c>
      <c r="O260" s="175" t="str">
        <f>IFERROR(Summary!$AC$7*D260/N260," ")</f>
        <v xml:space="preserve"> </v>
      </c>
      <c r="P260" s="18"/>
      <c r="Q260" s="175" t="str">
        <f>IFERROR(Summary!$AC$7*D260/P260," ")</f>
        <v xml:space="preserve"> </v>
      </c>
      <c r="R260" s="22"/>
      <c r="S260" s="176" t="str">
        <f>IFERROR(Summary!$AE$7*E260/R260," ")</f>
        <v xml:space="preserve"> </v>
      </c>
    </row>
    <row r="261" spans="1:19" ht="16.8" customHeight="1" x14ac:dyDescent="0.25">
      <c r="A261" s="2" t="s">
        <v>507</v>
      </c>
      <c r="B261" s="2" t="s">
        <v>508</v>
      </c>
      <c r="C261" s="18"/>
      <c r="D261" s="56" t="str">
        <f>IFERROR(VLOOKUP($A261,'Emissions - TEU-2A'!$A$6:$H$58,5,0), " ")</f>
        <v xml:space="preserve"> </v>
      </c>
      <c r="E261" s="56" t="str">
        <f>IFERROR(VLOOKUP($A261,'Emissions - TEU-2A'!$A$6:$H$58,8,0), " ")</f>
        <v xml:space="preserve"> </v>
      </c>
      <c r="F261" s="18"/>
      <c r="G261" s="175" t="str">
        <f>IFERROR(Summary!$Y$7*D261/F261," ")</f>
        <v xml:space="preserve"> </v>
      </c>
      <c r="H261" s="9">
        <v>0.1</v>
      </c>
      <c r="I261" s="175" t="str">
        <f>IFERROR(Summary!$Y$7*D261/H261," ")</f>
        <v xml:space="preserve"> </v>
      </c>
      <c r="J261" s="18"/>
      <c r="K261" s="175" t="str">
        <f>IFERROR(Summary!$AA$7*D261/J261," ")</f>
        <v xml:space="preserve"> </v>
      </c>
      <c r="L261" s="9">
        <v>0.44</v>
      </c>
      <c r="M261" s="175" t="str">
        <f>IFERROR(Summary!$AA$7*D261/L261," ")</f>
        <v xml:space="preserve"> </v>
      </c>
      <c r="N261" s="18"/>
      <c r="O261" s="175" t="str">
        <f>IFERROR(Summary!$AC$7*D261/N261," ")</f>
        <v xml:space="preserve"> </v>
      </c>
      <c r="P261" s="9">
        <v>0.44</v>
      </c>
      <c r="Q261" s="175" t="str">
        <f>IFERROR(Summary!$AC$7*D261/P261," ")</f>
        <v xml:space="preserve"> </v>
      </c>
      <c r="R261" s="25">
        <v>0.8</v>
      </c>
      <c r="S261" s="176" t="str">
        <f>IFERROR(Summary!$AE$7*E261/R261," ")</f>
        <v xml:space="preserve"> </v>
      </c>
    </row>
    <row r="262" spans="1:19" ht="16.95" customHeight="1" x14ac:dyDescent="0.25">
      <c r="A262" s="2" t="s">
        <v>509</v>
      </c>
      <c r="B262" s="2" t="s">
        <v>510</v>
      </c>
      <c r="C262" s="18"/>
      <c r="D262" s="56" t="str">
        <f>IFERROR(VLOOKUP($A262,'Emissions - TEU-2A'!$A$6:$H$58,5,0), " ")</f>
        <v xml:space="preserve"> </v>
      </c>
      <c r="E262" s="56" t="str">
        <f>IFERROR(VLOOKUP($A262,'Emissions - TEU-2A'!$A$6:$H$58,8,0), " ")</f>
        <v xml:space="preserve"> </v>
      </c>
      <c r="F262" s="11">
        <v>1.2E-4</v>
      </c>
      <c r="G262" s="175" t="str">
        <f>IFERROR(Summary!$Y$7*D262/F262," ")</f>
        <v xml:space="preserve"> </v>
      </c>
      <c r="H262" s="3">
        <v>7.0000000000000001E-3</v>
      </c>
      <c r="I262" s="175" t="str">
        <f>IFERROR(Summary!$Y$7*D262/H262," ")</f>
        <v xml:space="preserve"> </v>
      </c>
      <c r="J262" s="3">
        <v>3.0999999999999999E-3</v>
      </c>
      <c r="K262" s="175" t="str">
        <f>IFERROR(Summary!$AA$7*D262/J262," ")</f>
        <v xml:space="preserve"> </v>
      </c>
      <c r="L262" s="4">
        <v>3.1E-2</v>
      </c>
      <c r="M262" s="175" t="str">
        <f>IFERROR(Summary!$AA$7*D262/L262," ")</f>
        <v xml:space="preserve"> </v>
      </c>
      <c r="N262" s="3">
        <v>1.4E-3</v>
      </c>
      <c r="O262" s="175" t="str">
        <f>IFERROR(Summary!$AC$7*D262/N262," ")</f>
        <v xml:space="preserve"> </v>
      </c>
      <c r="P262" s="4">
        <v>3.1E-2</v>
      </c>
      <c r="Q262" s="175" t="str">
        <f>IFERROR(Summary!$AC$7*D262/P262," ")</f>
        <v xml:space="preserve"> </v>
      </c>
      <c r="R262" s="21">
        <v>30</v>
      </c>
      <c r="S262" s="176" t="str">
        <f>IFERROR(Summary!$AE$7*E262/R262," ")</f>
        <v xml:space="preserve"> </v>
      </c>
    </row>
    <row r="263" spans="1:19" ht="16.8" customHeight="1" x14ac:dyDescent="0.25">
      <c r="A263" s="2" t="s">
        <v>511</v>
      </c>
      <c r="B263" s="2" t="s">
        <v>512</v>
      </c>
      <c r="C263" s="18"/>
      <c r="D263" s="56" t="str">
        <f>IFERROR(VLOOKUP($A263,'Emissions - TEU-2A'!$A$6:$H$58,5,0), " ")</f>
        <v xml:space="preserve"> </v>
      </c>
      <c r="E263" s="56" t="str">
        <f>IFERROR(VLOOKUP($A263,'Emissions - TEU-2A'!$A$6:$H$58,8,0), " ")</f>
        <v xml:space="preserve"> </v>
      </c>
      <c r="F263" s="18"/>
      <c r="G263" s="175" t="str">
        <f>IFERROR(Summary!$Y$7*D263/F263," ")</f>
        <v xml:space="preserve"> </v>
      </c>
      <c r="H263" s="5">
        <v>200</v>
      </c>
      <c r="I263" s="175" t="str">
        <f>IFERROR(Summary!$Y$7*D263/H263," ")</f>
        <v xml:space="preserve"> </v>
      </c>
      <c r="J263" s="18"/>
      <c r="K263" s="175" t="str">
        <f>IFERROR(Summary!$AA$7*D263/J263," ")</f>
        <v xml:space="preserve"> </v>
      </c>
      <c r="L263" s="5">
        <v>880</v>
      </c>
      <c r="M263" s="175" t="str">
        <f>IFERROR(Summary!$AA$7*D263/L263," ")</f>
        <v xml:space="preserve"> </v>
      </c>
      <c r="N263" s="18"/>
      <c r="O263" s="175" t="str">
        <f>IFERROR(Summary!$AC$7*D263/N263," ")</f>
        <v xml:space="preserve"> </v>
      </c>
      <c r="P263" s="5">
        <v>880</v>
      </c>
      <c r="Q263" s="175" t="str">
        <f>IFERROR(Summary!$AC$7*D263/P263," ")</f>
        <v xml:space="preserve"> </v>
      </c>
      <c r="R263" s="21">
        <v>200</v>
      </c>
      <c r="S263" s="176" t="str">
        <f>IFERROR(Summary!$AE$7*E263/R263," ")</f>
        <v xml:space="preserve"> </v>
      </c>
    </row>
    <row r="264" spans="1:19" ht="16.95" customHeight="1" x14ac:dyDescent="0.25">
      <c r="A264" s="2" t="s">
        <v>513</v>
      </c>
      <c r="B264" s="2" t="s">
        <v>514</v>
      </c>
      <c r="C264" s="18"/>
      <c r="D264" s="56" t="str">
        <f>IFERROR(VLOOKUP($A264,'Emissions - TEU-2A'!$A$6:$H$58,5,0), " ")</f>
        <v xml:space="preserve"> </v>
      </c>
      <c r="E264" s="56" t="str">
        <f>IFERROR(VLOOKUP($A264,'Emissions - TEU-2A'!$A$6:$H$58,8,0), " ")</f>
        <v xml:space="preserve"> </v>
      </c>
      <c r="F264" s="18"/>
      <c r="G264" s="175" t="str">
        <f>IFERROR(Summary!$Y$7*D264/F264," ")</f>
        <v xml:space="preserve"> </v>
      </c>
      <c r="H264" s="7">
        <v>3</v>
      </c>
      <c r="I264" s="175" t="str">
        <f>IFERROR(Summary!$Y$7*D264/H264," ")</f>
        <v xml:space="preserve"> </v>
      </c>
      <c r="J264" s="18"/>
      <c r="K264" s="175" t="str">
        <f>IFERROR(Summary!$AA$7*D264/J264," ")</f>
        <v xml:space="preserve"> </v>
      </c>
      <c r="L264" s="5">
        <v>13</v>
      </c>
      <c r="M264" s="175" t="str">
        <f>IFERROR(Summary!$AA$7*D264/L264," ")</f>
        <v xml:space="preserve"> </v>
      </c>
      <c r="N264" s="18"/>
      <c r="O264" s="175" t="str">
        <f>IFERROR(Summary!$AC$7*D264/N264," ")</f>
        <v xml:space="preserve"> </v>
      </c>
      <c r="P264" s="5">
        <v>13</v>
      </c>
      <c r="Q264" s="175" t="str">
        <f>IFERROR(Summary!$AC$7*D264/P264," ")</f>
        <v xml:space="preserve"> </v>
      </c>
      <c r="R264" s="22"/>
      <c r="S264" s="176" t="str">
        <f>IFERROR(Summary!$AE$7*E264/R264," ")</f>
        <v xml:space="preserve"> </v>
      </c>
    </row>
    <row r="265" spans="1:19" ht="16.8" customHeight="1" x14ac:dyDescent="0.25">
      <c r="A265" s="12">
        <v>63923</v>
      </c>
      <c r="B265" s="2" t="s">
        <v>515</v>
      </c>
      <c r="C265" s="6" t="s">
        <v>516</v>
      </c>
      <c r="D265" s="56" t="str">
        <f>IFERROR(VLOOKUP($A265,'Emissions - TEU-2A'!$A$6:$H$58,5,0), " ")</f>
        <v xml:space="preserve"> </v>
      </c>
      <c r="E265" s="56" t="str">
        <f>IFERROR(VLOOKUP($A265,'Emissions - TEU-2A'!$A$6:$H$58,8,0), " ")</f>
        <v xml:space="preserve"> </v>
      </c>
      <c r="F265" s="9">
        <v>0.11</v>
      </c>
      <c r="G265" s="175" t="str">
        <f>IFERROR(Summary!$Y$7*D265/F265," ")</f>
        <v xml:space="preserve"> </v>
      </c>
      <c r="H265" s="5">
        <v>100</v>
      </c>
      <c r="I265" s="175" t="str">
        <f>IFERROR(Summary!$Y$7*D265/H265," ")</f>
        <v xml:space="preserve"> </v>
      </c>
      <c r="J265" s="9">
        <v>0.22</v>
      </c>
      <c r="K265" s="175" t="str">
        <f>IFERROR(Summary!$AA$7*D265/J265," ")</f>
        <v xml:space="preserve"> </v>
      </c>
      <c r="L265" s="5">
        <v>440</v>
      </c>
      <c r="M265" s="175" t="str">
        <f>IFERROR(Summary!$AA$7*D265/L265," ")</f>
        <v xml:space="preserve"> </v>
      </c>
      <c r="N265" s="7">
        <v>2.7</v>
      </c>
      <c r="O265" s="175" t="str">
        <f>IFERROR(Summary!$AC$7*D265/N265," ")</f>
        <v xml:space="preserve"> </v>
      </c>
      <c r="P265" s="5">
        <v>440</v>
      </c>
      <c r="Q265" s="175" t="str">
        <f>IFERROR(Summary!$AC$7*D265/P265," ")</f>
        <v xml:space="preserve"> </v>
      </c>
      <c r="R265" s="23">
        <v>1300</v>
      </c>
      <c r="S265" s="176" t="str">
        <f>IFERROR(Summary!$AE$7*E265/R265," ")</f>
        <v xml:space="preserve"> </v>
      </c>
    </row>
    <row r="266" spans="1:19" ht="16.8" customHeight="1" x14ac:dyDescent="0.25">
      <c r="A266" s="2" t="s">
        <v>517</v>
      </c>
      <c r="B266" s="2" t="s">
        <v>518</v>
      </c>
      <c r="C266" s="18"/>
      <c r="D266" s="56" t="str">
        <f>IFERROR(VLOOKUP($A266,'Emissions - TEU-2A'!$A$6:$H$58,5,0), " ")</f>
        <v xml:space="preserve"> </v>
      </c>
      <c r="E266" s="56" t="str">
        <f>IFERROR(VLOOKUP($A266,'Emissions - TEU-2A'!$A$6:$H$58,8,0), " ")</f>
        <v xml:space="preserve"> </v>
      </c>
      <c r="F266" s="18"/>
      <c r="G266" s="175" t="str">
        <f>IFERROR(Summary!$Y$7*D266/F266," ")</f>
        <v xml:space="preserve"> </v>
      </c>
      <c r="H266" s="5">
        <v>200</v>
      </c>
      <c r="I266" s="175" t="str">
        <f>IFERROR(Summary!$Y$7*D266/H266," ")</f>
        <v xml:space="preserve"> </v>
      </c>
      <c r="J266" s="18"/>
      <c r="K266" s="175" t="str">
        <f>IFERROR(Summary!$AA$7*D266/J266," ")</f>
        <v xml:space="preserve"> </v>
      </c>
      <c r="L266" s="5">
        <v>880</v>
      </c>
      <c r="M266" s="175" t="str">
        <f>IFERROR(Summary!$AA$7*D266/L266," ")</f>
        <v xml:space="preserve"> </v>
      </c>
      <c r="N266" s="18"/>
      <c r="O266" s="175" t="str">
        <f>IFERROR(Summary!$AC$7*D266/N266," ")</f>
        <v xml:space="preserve"> </v>
      </c>
      <c r="P266" s="5">
        <v>880</v>
      </c>
      <c r="Q266" s="175" t="str">
        <f>IFERROR(Summary!$AC$7*D266/P266," ")</f>
        <v xml:space="preserve"> </v>
      </c>
      <c r="R266" s="21">
        <v>200</v>
      </c>
      <c r="S266" s="176" t="str">
        <f>IFERROR(Summary!$AE$7*E266/R266," ")</f>
        <v xml:space="preserve"> </v>
      </c>
    </row>
    <row r="267" spans="1:19" ht="42" customHeight="1" x14ac:dyDescent="0.25">
      <c r="A267" s="42" t="s">
        <v>590</v>
      </c>
      <c r="B267" s="1" t="s">
        <v>520</v>
      </c>
      <c r="C267" s="18"/>
      <c r="D267" s="56">
        <f>IFERROR(VLOOKUP($A267,'Emissions - TEU-2A'!$A$6:$H$58,5,0), " ")</f>
        <v>6.3792500626237212</v>
      </c>
      <c r="E267" s="56">
        <f>IFERROR(VLOOKUP($A267,'Emissions - TEU-2A'!$A$6:$H$58,8,0), " ")</f>
        <v>2.5517000250494883E-2</v>
      </c>
      <c r="F267" s="18"/>
      <c r="G267" s="175" t="str">
        <f>IFERROR(Summary!$Y$7*D267/F267," ")</f>
        <v xml:space="preserve"> </v>
      </c>
      <c r="H267" s="5">
        <v>220</v>
      </c>
      <c r="I267" s="175">
        <f>IFERROR(Summary!$Y$7*D267/H267," ")</f>
        <v>2.899659119374419E-6</v>
      </c>
      <c r="J267" s="18"/>
      <c r="K267" s="175" t="str">
        <f>IFERROR(Summary!$AA$7*D267/J267," ")</f>
        <v xml:space="preserve"> </v>
      </c>
      <c r="L267" s="5">
        <v>970</v>
      </c>
      <c r="M267" s="175">
        <f>IFERROR(Summary!$AA$7*D267/L267," ")</f>
        <v>6.5765464563131153E-7</v>
      </c>
      <c r="N267" s="18"/>
      <c r="O267" s="175" t="str">
        <f>IFERROR(Summary!$AC$7*D267/N267," ")</f>
        <v xml:space="preserve"> </v>
      </c>
      <c r="P267" s="5">
        <v>970</v>
      </c>
      <c r="Q267" s="175">
        <f>IFERROR(Summary!$AC$7*D267/P267," ")</f>
        <v>2.9594459053409016E-5</v>
      </c>
      <c r="R267" s="23">
        <v>8700</v>
      </c>
      <c r="S267" s="176">
        <f>IFERROR(Summary!$AE$7*E267/R267," ")</f>
        <v>1.4078344965790279E-5</v>
      </c>
    </row>
    <row r="268" spans="1:19" ht="42" customHeight="1" x14ac:dyDescent="0.25">
      <c r="A268" s="49"/>
      <c r="B268" s="48"/>
      <c r="C268" s="50"/>
      <c r="D268" s="57">
        <f>COUNT(D7:D267)</f>
        <v>9</v>
      </c>
      <c r="E268" s="57"/>
      <c r="F268" s="57"/>
      <c r="G268" s="57">
        <f>COUNT(G7:G267)</f>
        <v>5</v>
      </c>
      <c r="H268" s="57"/>
      <c r="I268" s="57">
        <f>COUNT(I7:I267)</f>
        <v>7</v>
      </c>
      <c r="J268" s="50"/>
      <c r="K268" s="57">
        <f>COUNT(K7:K267)</f>
        <v>5</v>
      </c>
      <c r="L268" s="52"/>
      <c r="M268" s="53"/>
      <c r="N268" s="50"/>
      <c r="O268" s="53"/>
      <c r="P268" s="52"/>
      <c r="Q268" s="53"/>
      <c r="R268" s="54"/>
      <c r="S268" s="53"/>
    </row>
    <row r="269" spans="1:19" ht="63" customHeight="1" x14ac:dyDescent="0.25">
      <c r="A269" s="49"/>
      <c r="B269" s="48"/>
      <c r="C269" s="50"/>
      <c r="D269" s="51"/>
      <c r="E269" s="51"/>
      <c r="F269" s="33" t="s">
        <v>535</v>
      </c>
      <c r="G269" s="32" t="s">
        <v>743</v>
      </c>
      <c r="H269" s="33" t="s">
        <v>536</v>
      </c>
      <c r="I269" s="32" t="s">
        <v>750</v>
      </c>
      <c r="J269" s="33" t="s">
        <v>537</v>
      </c>
      <c r="K269" s="32" t="s">
        <v>746</v>
      </c>
      <c r="L269" s="33" t="s">
        <v>538</v>
      </c>
      <c r="M269" s="32" t="s">
        <v>747</v>
      </c>
      <c r="N269" s="33" t="s">
        <v>539</v>
      </c>
      <c r="O269" s="32" t="s">
        <v>748</v>
      </c>
      <c r="P269" s="33" t="s">
        <v>540</v>
      </c>
      <c r="Q269" s="32" t="s">
        <v>749</v>
      </c>
      <c r="R269" s="33" t="s">
        <v>536</v>
      </c>
      <c r="S269" s="32" t="s">
        <v>750</v>
      </c>
    </row>
    <row r="270" spans="1:19" ht="42" customHeight="1" x14ac:dyDescent="0.25">
      <c r="A270" s="49"/>
      <c r="B270" s="48"/>
      <c r="C270" s="50"/>
      <c r="D270" s="51"/>
      <c r="E270" s="51"/>
      <c r="F270" s="33" t="s">
        <v>542</v>
      </c>
      <c r="G270" s="32" t="s">
        <v>524</v>
      </c>
      <c r="H270" s="35" t="s">
        <v>542</v>
      </c>
      <c r="I270" s="32" t="s">
        <v>524</v>
      </c>
      <c r="J270" s="33" t="s">
        <v>542</v>
      </c>
      <c r="K270" s="32" t="s">
        <v>524</v>
      </c>
      <c r="L270" s="33" t="s">
        <v>542</v>
      </c>
      <c r="M270" s="32" t="s">
        <v>524</v>
      </c>
      <c r="N270" s="33" t="s">
        <v>542</v>
      </c>
      <c r="O270" s="32" t="s">
        <v>524</v>
      </c>
      <c r="P270" s="33" t="s">
        <v>542</v>
      </c>
      <c r="Q270" s="32" t="s">
        <v>524</v>
      </c>
      <c r="R270" s="33" t="s">
        <v>542</v>
      </c>
      <c r="S270" s="34" t="s">
        <v>524</v>
      </c>
    </row>
    <row r="271" spans="1:19" ht="42" customHeight="1" x14ac:dyDescent="0.25">
      <c r="A271" s="60" t="s">
        <v>677</v>
      </c>
      <c r="B271" s="61"/>
      <c r="C271" s="62"/>
      <c r="D271" s="63"/>
      <c r="E271" s="63"/>
      <c r="F271" s="59"/>
      <c r="G271" s="58">
        <f t="shared" ref="G271:S271" si="0">SUM(G7:G267)</f>
        <v>4.0866200841561051E-4</v>
      </c>
      <c r="H271" s="58"/>
      <c r="I271" s="58">
        <f t="shared" si="0"/>
        <v>2.0259873007300721E-5</v>
      </c>
      <c r="J271" s="58"/>
      <c r="K271" s="58">
        <f t="shared" si="0"/>
        <v>1.598107287302261E-5</v>
      </c>
      <c r="L271" s="58"/>
      <c r="M271" s="58">
        <f t="shared" si="0"/>
        <v>4.6648520257663166E-6</v>
      </c>
      <c r="N271" s="58"/>
      <c r="O271" s="58">
        <f t="shared" si="0"/>
        <v>1.5581826865260452E-3</v>
      </c>
      <c r="P271" s="58"/>
      <c r="Q271" s="58">
        <f t="shared" si="0"/>
        <v>2.0991834115948425E-4</v>
      </c>
      <c r="R271" s="58"/>
      <c r="S271" s="58">
        <f t="shared" si="0"/>
        <v>1.8919804601007806E-4</v>
      </c>
    </row>
    <row r="272" spans="1:19" ht="230.7" customHeight="1" x14ac:dyDescent="0.25">
      <c r="A272" s="257" t="s">
        <v>521</v>
      </c>
      <c r="B272" s="257"/>
      <c r="C272" s="257"/>
      <c r="D272" s="257"/>
      <c r="E272" s="257"/>
      <c r="F272" s="257"/>
      <c r="G272" s="257"/>
      <c r="H272" s="257"/>
      <c r="I272" s="257"/>
      <c r="J272" s="257"/>
      <c r="K272" s="257"/>
      <c r="L272" s="257"/>
      <c r="M272" s="257"/>
      <c r="N272" s="257"/>
      <c r="O272" s="257"/>
      <c r="P272" s="257"/>
      <c r="Q272" s="257"/>
      <c r="R272" s="257"/>
      <c r="S272" s="257"/>
    </row>
    <row r="273" spans="1:19" ht="126" customHeight="1" x14ac:dyDescent="0.25">
      <c r="A273" s="257" t="s">
        <v>522</v>
      </c>
      <c r="B273" s="257"/>
      <c r="C273" s="257"/>
      <c r="D273" s="257"/>
      <c r="E273" s="257"/>
      <c r="F273" s="257"/>
      <c r="G273" s="257"/>
      <c r="H273" s="257"/>
      <c r="I273" s="257"/>
      <c r="J273" s="257"/>
      <c r="K273" s="257"/>
      <c r="L273" s="257"/>
      <c r="M273" s="257"/>
      <c r="N273" s="257"/>
      <c r="O273" s="257"/>
      <c r="P273" s="257"/>
      <c r="Q273" s="257"/>
      <c r="R273" s="257"/>
      <c r="S273" s="257"/>
    </row>
    <row r="274" spans="1:19" ht="45" customHeight="1" x14ac:dyDescent="0.25">
      <c r="A274" s="258" t="s">
        <v>523</v>
      </c>
      <c r="B274" s="258"/>
      <c r="C274" s="258"/>
      <c r="D274" s="258"/>
      <c r="E274" s="258"/>
      <c r="F274" s="258"/>
      <c r="G274" s="258"/>
      <c r="H274" s="258"/>
      <c r="I274" s="258"/>
      <c r="J274" s="258"/>
      <c r="K274" s="258"/>
      <c r="L274" s="258"/>
      <c r="M274" s="258"/>
      <c r="N274" s="258"/>
      <c r="O274" s="258"/>
      <c r="P274" s="258"/>
      <c r="Q274" s="258"/>
      <c r="R274" s="258"/>
      <c r="S274" s="258"/>
    </row>
    <row r="276" spans="1:19" ht="35.4" customHeight="1" x14ac:dyDescent="0.25">
      <c r="A276" s="259" t="s">
        <v>525</v>
      </c>
      <c r="B276" s="259"/>
      <c r="C276" s="259"/>
      <c r="D276" s="259"/>
      <c r="E276" s="259"/>
      <c r="F276" s="259"/>
      <c r="G276" s="259"/>
      <c r="H276" s="259"/>
    </row>
  </sheetData>
  <mergeCells count="10">
    <mergeCell ref="A272:S272"/>
    <mergeCell ref="A273:S273"/>
    <mergeCell ref="A274:S274"/>
    <mergeCell ref="A276:H276"/>
    <mergeCell ref="A3:S3"/>
    <mergeCell ref="A4:C5"/>
    <mergeCell ref="D4:E4"/>
    <mergeCell ref="F4:I4"/>
    <mergeCell ref="J4:Q4"/>
    <mergeCell ref="R4:S4"/>
  </mergeCells>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2B17D-BAE7-402D-A7FC-AD26D743613A}">
  <dimension ref="A1:S276"/>
  <sheetViews>
    <sheetView workbookViewId="0">
      <selection activeCell="A2" sqref="A2"/>
    </sheetView>
  </sheetViews>
  <sheetFormatPr defaultRowHeight="13.2" x14ac:dyDescent="0.25"/>
  <cols>
    <col min="1" max="1" width="15.6640625" style="15" customWidth="1"/>
    <col min="2" max="2" width="25.5546875" style="15" customWidth="1"/>
    <col min="3" max="5" width="9.33203125" style="15" customWidth="1"/>
    <col min="6" max="13" width="10.44140625" style="15" customWidth="1"/>
    <col min="14" max="19" width="9.33203125" style="15" customWidth="1"/>
    <col min="20" max="16384" width="8.88671875" style="15"/>
  </cols>
  <sheetData>
    <row r="1" spans="1:19" ht="40.200000000000003" customHeight="1" x14ac:dyDescent="0.25">
      <c r="A1" s="31" t="s">
        <v>867</v>
      </c>
      <c r="B1" s="31"/>
    </row>
    <row r="2" spans="1:19" s="30" customFormat="1" ht="30" customHeight="1" x14ac:dyDescent="0.25">
      <c r="A2" s="43" t="str" cm="1">
        <f t="array" ref="A2:B2">Summary!A23:B23</f>
        <v>TEU-2NH</v>
      </c>
      <c r="B2" s="44" t="str">
        <v>PDX RFO Storage Tanks</v>
      </c>
      <c r="C2" s="44"/>
      <c r="D2" s="44"/>
      <c r="G2" s="46"/>
    </row>
    <row r="3" spans="1:19" ht="48.75" customHeight="1" x14ac:dyDescent="0.25">
      <c r="A3" s="260" t="s">
        <v>526</v>
      </c>
      <c r="B3" s="261"/>
      <c r="C3" s="261"/>
      <c r="D3" s="261"/>
      <c r="E3" s="261"/>
      <c r="F3" s="261"/>
      <c r="G3" s="261"/>
      <c r="H3" s="261"/>
      <c r="I3" s="261"/>
      <c r="J3" s="261"/>
      <c r="K3" s="261"/>
      <c r="L3" s="261"/>
      <c r="M3" s="261"/>
      <c r="N3" s="261"/>
      <c r="O3" s="261"/>
      <c r="P3" s="261"/>
      <c r="Q3" s="261"/>
      <c r="R3" s="261"/>
      <c r="S3" s="261"/>
    </row>
    <row r="4" spans="1:19" ht="23.55" customHeight="1" x14ac:dyDescent="0.25">
      <c r="A4" s="262"/>
      <c r="B4" s="263"/>
      <c r="C4" s="264"/>
      <c r="D4" s="268" t="s">
        <v>527</v>
      </c>
      <c r="E4" s="269"/>
      <c r="F4" s="268" t="s">
        <v>530</v>
      </c>
      <c r="G4" s="269"/>
      <c r="H4" s="269"/>
      <c r="I4" s="270"/>
      <c r="J4" s="268" t="s">
        <v>531</v>
      </c>
      <c r="K4" s="269"/>
      <c r="L4" s="269"/>
      <c r="M4" s="269"/>
      <c r="N4" s="269"/>
      <c r="O4" s="269"/>
      <c r="P4" s="269"/>
      <c r="Q4" s="270"/>
      <c r="R4" s="268" t="s">
        <v>532</v>
      </c>
      <c r="S4" s="270"/>
    </row>
    <row r="5" spans="1:19" ht="61.8" customHeight="1" x14ac:dyDescent="0.25">
      <c r="A5" s="265"/>
      <c r="B5" s="266"/>
      <c r="C5" s="267"/>
      <c r="D5" s="32" t="s">
        <v>528</v>
      </c>
      <c r="E5" s="32" t="s">
        <v>529</v>
      </c>
      <c r="F5" s="33" t="s">
        <v>535</v>
      </c>
      <c r="G5" s="178" t="s">
        <v>743</v>
      </c>
      <c r="H5" s="33" t="s">
        <v>536</v>
      </c>
      <c r="I5" s="178" t="s">
        <v>750</v>
      </c>
      <c r="J5" s="33" t="s">
        <v>537</v>
      </c>
      <c r="K5" s="178" t="s">
        <v>746</v>
      </c>
      <c r="L5" s="33" t="s">
        <v>538</v>
      </c>
      <c r="M5" s="178" t="s">
        <v>747</v>
      </c>
      <c r="N5" s="33" t="s">
        <v>539</v>
      </c>
      <c r="O5" s="178" t="s">
        <v>748</v>
      </c>
      <c r="P5" s="33" t="s">
        <v>540</v>
      </c>
      <c r="Q5" s="178" t="s">
        <v>749</v>
      </c>
      <c r="R5" s="33" t="s">
        <v>536</v>
      </c>
      <c r="S5" s="178" t="s">
        <v>750</v>
      </c>
    </row>
    <row r="6" spans="1:19" ht="17.55" customHeight="1" x14ac:dyDescent="0.25">
      <c r="A6" s="33" t="s">
        <v>541</v>
      </c>
      <c r="B6" s="35" t="s">
        <v>533</v>
      </c>
      <c r="C6" s="35" t="s">
        <v>534</v>
      </c>
      <c r="D6" s="35" t="s">
        <v>543</v>
      </c>
      <c r="E6" s="35" t="s">
        <v>544</v>
      </c>
      <c r="F6" s="33" t="s">
        <v>542</v>
      </c>
      <c r="G6" s="32" t="s">
        <v>524</v>
      </c>
      <c r="H6" s="35" t="s">
        <v>542</v>
      </c>
      <c r="I6" s="32" t="s">
        <v>524</v>
      </c>
      <c r="J6" s="33" t="s">
        <v>542</v>
      </c>
      <c r="K6" s="32" t="s">
        <v>524</v>
      </c>
      <c r="L6" s="33" t="s">
        <v>542</v>
      </c>
      <c r="M6" s="32" t="s">
        <v>524</v>
      </c>
      <c r="N6" s="33" t="s">
        <v>542</v>
      </c>
      <c r="O6" s="32" t="s">
        <v>524</v>
      </c>
      <c r="P6" s="33" t="s">
        <v>542</v>
      </c>
      <c r="Q6" s="32" t="s">
        <v>524</v>
      </c>
      <c r="R6" s="33" t="s">
        <v>542</v>
      </c>
      <c r="S6" s="34" t="s">
        <v>524</v>
      </c>
    </row>
    <row r="7" spans="1:19" ht="16.8" customHeight="1" x14ac:dyDescent="0.25">
      <c r="A7" s="2" t="s">
        <v>13</v>
      </c>
      <c r="B7" s="2" t="s">
        <v>14</v>
      </c>
      <c r="C7" s="18"/>
      <c r="D7" s="56" t="str">
        <f>IFERROR(VLOOKUP($A7,'Emissions - TEU-2NH'!$A$6:$H$58,5,0), " ")</f>
        <v xml:space="preserve"> </v>
      </c>
      <c r="E7" s="56" t="str">
        <f>IFERROR(VLOOKUP($A7,'Emissions - TEU-2NH'!$A$6:$H$58,8,0), " ")</f>
        <v xml:space="preserve"> </v>
      </c>
      <c r="F7" s="9">
        <v>0.45</v>
      </c>
      <c r="G7" s="175" t="str">
        <f>IFERROR(Summary!$Y$7*D7/F7," ")</f>
        <v xml:space="preserve"> </v>
      </c>
      <c r="H7" s="5">
        <v>140</v>
      </c>
      <c r="I7" s="175" t="str">
        <f>IFERROR(Summary!$Y$7*D7/H7," ")</f>
        <v xml:space="preserve"> </v>
      </c>
      <c r="J7" s="5">
        <v>12</v>
      </c>
      <c r="K7" s="175" t="str">
        <f>IFERROR(Summary!$AA$7*D7/J7," ")</f>
        <v xml:space="preserve"> </v>
      </c>
      <c r="L7" s="5">
        <v>620</v>
      </c>
      <c r="M7" s="175" t="str">
        <f>IFERROR(Summary!$AA$7*D7/L7," ")</f>
        <v xml:space="preserve"> </v>
      </c>
      <c r="N7" s="7">
        <v>5.5</v>
      </c>
      <c r="O7" s="175" t="str">
        <f>IFERROR(Summary!$AC$7*D7/N7," ")</f>
        <v xml:space="preserve"> </v>
      </c>
      <c r="P7" s="5">
        <v>620</v>
      </c>
      <c r="Q7" s="175" t="str">
        <f>IFERROR(Summary!$AC$7*D7/P7," ")</f>
        <v xml:space="preserve"> </v>
      </c>
      <c r="R7" s="21">
        <v>470</v>
      </c>
      <c r="S7" s="177" t="str">
        <f>IFERROR(Summary!$AE$7*E7/R7," ")</f>
        <v xml:space="preserve"> </v>
      </c>
    </row>
    <row r="8" spans="1:19" ht="16.8" customHeight="1" x14ac:dyDescent="0.25">
      <c r="A8" s="2" t="s">
        <v>15</v>
      </c>
      <c r="B8" s="2" t="s">
        <v>16</v>
      </c>
      <c r="C8" s="18"/>
      <c r="D8" s="56" t="str">
        <f>IFERROR(VLOOKUP($A8,'Emissions - TEU-2NH'!$A$6:$H$58,5,0), " ")</f>
        <v xml:space="preserve"> </v>
      </c>
      <c r="E8" s="56" t="str">
        <f>IFERROR(VLOOKUP($A8,'Emissions - TEU-2NH'!$A$6:$H$58,8,0), " ")</f>
        <v xml:space="preserve"> </v>
      </c>
      <c r="F8" s="4">
        <v>0.05</v>
      </c>
      <c r="G8" s="175" t="str">
        <f>IFERROR(Summary!$Y$7*D8/F8," ")</f>
        <v xml:space="preserve"> </v>
      </c>
      <c r="H8" s="18"/>
      <c r="I8" s="175" t="str">
        <f>IFERROR(Summary!$Y$7*D8/H8," ")</f>
        <v xml:space="preserve"> </v>
      </c>
      <c r="J8" s="7">
        <v>1.3</v>
      </c>
      <c r="K8" s="175" t="str">
        <f>IFERROR(Summary!$AA$7*D8/J8," ")</f>
        <v xml:space="preserve"> </v>
      </c>
      <c r="L8" s="18"/>
      <c r="M8" s="175" t="str">
        <f>IFERROR(Summary!$AA$7*D8/L8," ")</f>
        <v xml:space="preserve"> </v>
      </c>
      <c r="N8" s="9">
        <v>0.6</v>
      </c>
      <c r="O8" s="175" t="str">
        <f>IFERROR(Summary!$AC$7*D8/N8," ")</f>
        <v xml:space="preserve"> </v>
      </c>
      <c r="P8" s="18"/>
      <c r="Q8" s="175" t="str">
        <f>IFERROR(Summary!$AC$7*D8/P8," ")</f>
        <v xml:space="preserve"> </v>
      </c>
      <c r="R8" s="22"/>
      <c r="S8" s="177" t="str">
        <f>IFERROR(Summary!$AE$7*E8/R8," ")</f>
        <v xml:space="preserve"> </v>
      </c>
    </row>
    <row r="9" spans="1:19" ht="16.95" customHeight="1" x14ac:dyDescent="0.25">
      <c r="A9" s="2" t="s">
        <v>17</v>
      </c>
      <c r="B9" s="2" t="s">
        <v>18</v>
      </c>
      <c r="C9" s="18"/>
      <c r="D9" s="56" t="str">
        <f>IFERROR(VLOOKUP($A9,'Emissions - TEU-2NH'!$A$6:$H$58,5,0), " ")</f>
        <v xml:space="preserve"> </v>
      </c>
      <c r="E9" s="56" t="str">
        <f>IFERROR(VLOOKUP($A9,'Emissions - TEU-2NH'!$A$6:$H$58,8,0), " ")</f>
        <v xml:space="preserve"> </v>
      </c>
      <c r="F9" s="18"/>
      <c r="G9" s="175" t="str">
        <f>IFERROR(Summary!$Y$7*D9/F9," ")</f>
        <v xml:space="preserve"> </v>
      </c>
      <c r="H9" s="8">
        <v>31000</v>
      </c>
      <c r="I9" s="175" t="str">
        <f>IFERROR(Summary!$Y$7*D9/H9," ")</f>
        <v xml:space="preserve"> </v>
      </c>
      <c r="J9" s="18"/>
      <c r="K9" s="175" t="str">
        <f>IFERROR(Summary!$AA$7*D9/J9," ")</f>
        <v xml:space="preserve"> </v>
      </c>
      <c r="L9" s="8">
        <v>140000</v>
      </c>
      <c r="M9" s="175" t="str">
        <f>IFERROR(Summary!$AA$7*D9/L9," ")</f>
        <v xml:space="preserve"> </v>
      </c>
      <c r="N9" s="18"/>
      <c r="O9" s="175" t="str">
        <f>IFERROR(Summary!$AC$7*D9/N9," ")</f>
        <v xml:space="preserve"> </v>
      </c>
      <c r="P9" s="8">
        <v>140000</v>
      </c>
      <c r="Q9" s="175" t="str">
        <f>IFERROR(Summary!$AC$7*D9/P9," ")</f>
        <v xml:space="preserve"> </v>
      </c>
      <c r="R9" s="23">
        <v>62000</v>
      </c>
      <c r="S9" s="177" t="str">
        <f>IFERROR(Summary!$AE$7*E9/R9," ")</f>
        <v xml:space="preserve"> </v>
      </c>
    </row>
    <row r="10" spans="1:19" ht="16.8" customHeight="1" x14ac:dyDescent="0.25">
      <c r="A10" s="12">
        <v>64047</v>
      </c>
      <c r="B10" s="2" t="s">
        <v>19</v>
      </c>
      <c r="C10" s="18"/>
      <c r="D10" s="56" t="str">
        <f>IFERROR(VLOOKUP($A10,'Emissions - TEU-2NH'!$A$6:$H$58,5,0), " ")</f>
        <v xml:space="preserve"> </v>
      </c>
      <c r="E10" s="56" t="str">
        <f>IFERROR(VLOOKUP($A10,'Emissions - TEU-2NH'!$A$6:$H$58,8,0), " ")</f>
        <v xml:space="preserve"> </v>
      </c>
      <c r="F10" s="18"/>
      <c r="G10" s="175" t="str">
        <f>IFERROR(Summary!$Y$7*D10/F10," ")</f>
        <v xml:space="preserve"> </v>
      </c>
      <c r="H10" s="5">
        <v>60</v>
      </c>
      <c r="I10" s="175" t="str">
        <f>IFERROR(Summary!$Y$7*D10/H10," ")</f>
        <v xml:space="preserve"> </v>
      </c>
      <c r="J10" s="18"/>
      <c r="K10" s="175" t="str">
        <f>IFERROR(Summary!$AA$7*D10/J10," ")</f>
        <v xml:space="preserve"> </v>
      </c>
      <c r="L10" s="5">
        <v>260</v>
      </c>
      <c r="M10" s="175" t="str">
        <f>IFERROR(Summary!$AA$7*D10/L10," ")</f>
        <v xml:space="preserve"> </v>
      </c>
      <c r="N10" s="18"/>
      <c r="O10" s="175" t="str">
        <f>IFERROR(Summary!$AC$7*D10/N10," ")</f>
        <v xml:space="preserve"> </v>
      </c>
      <c r="P10" s="5">
        <v>260</v>
      </c>
      <c r="Q10" s="175" t="str">
        <f>IFERROR(Summary!$AC$7*D10/P10," ")</f>
        <v xml:space="preserve"> </v>
      </c>
      <c r="R10" s="22"/>
      <c r="S10" s="177" t="str">
        <f>IFERROR(Summary!$AE$7*E10/R10," ")</f>
        <v xml:space="preserve"> </v>
      </c>
    </row>
    <row r="11" spans="1:19" ht="16.95" customHeight="1" x14ac:dyDescent="0.25">
      <c r="A11" s="2" t="s">
        <v>20</v>
      </c>
      <c r="B11" s="2" t="s">
        <v>21</v>
      </c>
      <c r="C11" s="18"/>
      <c r="D11" s="56" t="str">
        <f>IFERROR(VLOOKUP($A11,'Emissions - TEU-2NH'!$A$6:$H$58,5,0), " ")</f>
        <v xml:space="preserve"> </v>
      </c>
      <c r="E11" s="56" t="str">
        <f>IFERROR(VLOOKUP($A11,'Emissions - TEU-2NH'!$A$6:$H$58,8,0), " ")</f>
        <v xml:space="preserve"> </v>
      </c>
      <c r="F11" s="18"/>
      <c r="G11" s="175" t="str">
        <f>IFERROR(Summary!$Y$7*D11/F11," ")</f>
        <v xml:space="preserve"> </v>
      </c>
      <c r="H11" s="9">
        <v>0.35</v>
      </c>
      <c r="I11" s="175" t="str">
        <f>IFERROR(Summary!$Y$7*D11/H11," ")</f>
        <v xml:space="preserve"> </v>
      </c>
      <c r="J11" s="18"/>
      <c r="K11" s="175" t="str">
        <f>IFERROR(Summary!$AA$7*D11/J11," ")</f>
        <v xml:space="preserve"> </v>
      </c>
      <c r="L11" s="7">
        <v>1.5</v>
      </c>
      <c r="M11" s="175" t="str">
        <f>IFERROR(Summary!$AA$7*D11/L11," ")</f>
        <v xml:space="preserve"> </v>
      </c>
      <c r="N11" s="18"/>
      <c r="O11" s="175" t="str">
        <f>IFERROR(Summary!$AC$7*D11/N11," ")</f>
        <v xml:space="preserve"> </v>
      </c>
      <c r="P11" s="7">
        <v>1.5</v>
      </c>
      <c r="Q11" s="175" t="str">
        <f>IFERROR(Summary!$AC$7*D11/P11," ")</f>
        <v xml:space="preserve"> </v>
      </c>
      <c r="R11" s="24">
        <v>6.9</v>
      </c>
      <c r="S11" s="177" t="str">
        <f>IFERROR(Summary!$AE$7*E11/R11," ")</f>
        <v xml:space="preserve"> </v>
      </c>
    </row>
    <row r="12" spans="1:19" ht="16.8" customHeight="1" x14ac:dyDescent="0.25">
      <c r="A12" s="12">
        <v>65532</v>
      </c>
      <c r="B12" s="2" t="s">
        <v>22</v>
      </c>
      <c r="C12" s="6" t="s">
        <v>23</v>
      </c>
      <c r="D12" s="56" t="str">
        <f>IFERROR(VLOOKUP($A12,'Emissions - TEU-2NH'!$A$6:$H$58,5,0), " ")</f>
        <v xml:space="preserve"> </v>
      </c>
      <c r="E12" s="56" t="str">
        <f>IFERROR(VLOOKUP($A12,'Emissions - TEU-2NH'!$A$6:$H$58,8,0), " ")</f>
        <v xml:space="preserve"> </v>
      </c>
      <c r="F12" s="3">
        <v>5.8999999999999999E-3</v>
      </c>
      <c r="G12" s="175" t="str">
        <f>IFERROR(Summary!$Y$7*D12/F12," ")</f>
        <v xml:space="preserve"> </v>
      </c>
      <c r="H12" s="7">
        <v>6</v>
      </c>
      <c r="I12" s="175" t="str">
        <f>IFERROR(Summary!$Y$7*D12/H12," ")</f>
        <v xml:space="preserve"> </v>
      </c>
      <c r="J12" s="4">
        <v>6.2E-2</v>
      </c>
      <c r="K12" s="175" t="str">
        <f>IFERROR(Summary!$AA$7*D12/J12," ")</f>
        <v xml:space="preserve"> </v>
      </c>
      <c r="L12" s="5">
        <v>26</v>
      </c>
      <c r="M12" s="175" t="str">
        <f>IFERROR(Summary!$AA$7*D12/L12," ")</f>
        <v xml:space="preserve"> </v>
      </c>
      <c r="N12" s="9">
        <v>0.12</v>
      </c>
      <c r="O12" s="175" t="str">
        <f>IFERROR(Summary!$AC$7*D12/N12," ")</f>
        <v xml:space="preserve"> </v>
      </c>
      <c r="P12" s="5">
        <v>26</v>
      </c>
      <c r="Q12" s="175" t="str">
        <f>IFERROR(Summary!$AC$7*D12/P12," ")</f>
        <v xml:space="preserve"> </v>
      </c>
      <c r="R12" s="22"/>
      <c r="S12" s="177" t="str">
        <f>IFERROR(Summary!$AE$7*E12/R12," ")</f>
        <v xml:space="preserve"> </v>
      </c>
    </row>
    <row r="13" spans="1:19" ht="16.8" customHeight="1" x14ac:dyDescent="0.25">
      <c r="A13" s="12">
        <v>65660</v>
      </c>
      <c r="B13" s="2" t="s">
        <v>24</v>
      </c>
      <c r="C13" s="18"/>
      <c r="D13" s="56" t="str">
        <f>IFERROR(VLOOKUP($A13,'Emissions - TEU-2NH'!$A$6:$H$58,5,0), " ")</f>
        <v xml:space="preserve"> </v>
      </c>
      <c r="E13" s="56" t="str">
        <f>IFERROR(VLOOKUP($A13,'Emissions - TEU-2NH'!$A$6:$H$58,8,0), " ")</f>
        <v xml:space="preserve"> </v>
      </c>
      <c r="F13" s="18"/>
      <c r="G13" s="175" t="str">
        <f>IFERROR(Summary!$Y$7*D13/F13," ")</f>
        <v xml:space="preserve"> </v>
      </c>
      <c r="H13" s="7">
        <v>1</v>
      </c>
      <c r="I13" s="175" t="str">
        <f>IFERROR(Summary!$Y$7*D13/H13," ")</f>
        <v xml:space="preserve"> </v>
      </c>
      <c r="J13" s="18"/>
      <c r="K13" s="175" t="str">
        <f>IFERROR(Summary!$AA$7*D13/J13," ")</f>
        <v xml:space="preserve"> </v>
      </c>
      <c r="L13" s="7">
        <v>4.4000000000000004</v>
      </c>
      <c r="M13" s="175" t="str">
        <f>IFERROR(Summary!$AA$7*D13/L13," ")</f>
        <v xml:space="preserve"> </v>
      </c>
      <c r="N13" s="18"/>
      <c r="O13" s="175" t="str">
        <f>IFERROR(Summary!$AC$7*D13/N13," ")</f>
        <v xml:space="preserve"> </v>
      </c>
      <c r="P13" s="7">
        <v>4.4000000000000004</v>
      </c>
      <c r="Q13" s="175" t="str">
        <f>IFERROR(Summary!$AC$7*D13/P13," ")</f>
        <v xml:space="preserve"> </v>
      </c>
      <c r="R13" s="23">
        <v>6000</v>
      </c>
      <c r="S13" s="177" t="str">
        <f>IFERROR(Summary!$AE$7*E13/R13," ")</f>
        <v xml:space="preserve"> </v>
      </c>
    </row>
    <row r="14" spans="1:19" ht="16.95" customHeight="1" x14ac:dyDescent="0.25">
      <c r="A14" s="2" t="s">
        <v>25</v>
      </c>
      <c r="B14" s="2" t="s">
        <v>26</v>
      </c>
      <c r="C14" s="18"/>
      <c r="D14" s="56" t="str">
        <f>IFERROR(VLOOKUP($A14,'Emissions - TEU-2NH'!$A$6:$H$58,5,0), " ")</f>
        <v xml:space="preserve"> </v>
      </c>
      <c r="E14" s="56" t="str">
        <f>IFERROR(VLOOKUP($A14,'Emissions - TEU-2NH'!$A$6:$H$58,8,0), " ")</f>
        <v xml:space="preserve"> </v>
      </c>
      <c r="F14" s="4">
        <v>1.4999999999999999E-2</v>
      </c>
      <c r="G14" s="175" t="str">
        <f>IFERROR(Summary!$Y$7*D14/F14," ")</f>
        <v xml:space="preserve"> </v>
      </c>
      <c r="H14" s="7">
        <v>5</v>
      </c>
      <c r="I14" s="175" t="str">
        <f>IFERROR(Summary!$Y$7*D14/H14," ")</f>
        <v xml:space="preserve"> </v>
      </c>
      <c r="J14" s="9">
        <v>0.38</v>
      </c>
      <c r="K14" s="175" t="str">
        <f>IFERROR(Summary!$AA$7*D14/J14," ")</f>
        <v xml:space="preserve"> </v>
      </c>
      <c r="L14" s="5">
        <v>22</v>
      </c>
      <c r="M14" s="175" t="str">
        <f>IFERROR(Summary!$AA$7*D14/L14," ")</f>
        <v xml:space="preserve"> </v>
      </c>
      <c r="N14" s="9">
        <v>0.18</v>
      </c>
      <c r="O14" s="175" t="str">
        <f>IFERROR(Summary!$AC$7*D14/N14," ")</f>
        <v xml:space="preserve"> </v>
      </c>
      <c r="P14" s="5">
        <v>22</v>
      </c>
      <c r="Q14" s="175" t="str">
        <f>IFERROR(Summary!$AC$7*D14/P14," ")</f>
        <v xml:space="preserve"> </v>
      </c>
      <c r="R14" s="21">
        <v>220</v>
      </c>
      <c r="S14" s="177" t="str">
        <f>IFERROR(Summary!$AE$7*E14/R14," ")</f>
        <v xml:space="preserve"> </v>
      </c>
    </row>
    <row r="15" spans="1:19" ht="16.8" customHeight="1" x14ac:dyDescent="0.25">
      <c r="A15" s="2" t="s">
        <v>27</v>
      </c>
      <c r="B15" s="2" t="s">
        <v>28</v>
      </c>
      <c r="C15" s="18"/>
      <c r="D15" s="56" t="str">
        <f>IFERROR(VLOOKUP($A15,'Emissions - TEU-2NH'!$A$6:$H$58,5,0), " ")</f>
        <v xml:space="preserve"> </v>
      </c>
      <c r="E15" s="56" t="str">
        <f>IFERROR(VLOOKUP($A15,'Emissions - TEU-2NH'!$A$6:$H$58,8,0), " ")</f>
        <v xml:space="preserve"> </v>
      </c>
      <c r="F15" s="11">
        <v>2.0000000000000001E-4</v>
      </c>
      <c r="G15" s="175" t="str">
        <f>IFERROR(Summary!$Y$7*D15/F15," ")</f>
        <v xml:space="preserve"> </v>
      </c>
      <c r="H15" s="18"/>
      <c r="I15" s="175" t="str">
        <f>IFERROR(Summary!$Y$7*D15/H15," ")</f>
        <v xml:space="preserve"> </v>
      </c>
      <c r="J15" s="3">
        <v>5.3E-3</v>
      </c>
      <c r="K15" s="175" t="str">
        <f>IFERROR(Summary!$AA$7*D15/J15," ")</f>
        <v xml:space="preserve"> </v>
      </c>
      <c r="L15" s="18"/>
      <c r="M15" s="175" t="str">
        <f>IFERROR(Summary!$AA$7*D15/L15," ")</f>
        <v xml:space="preserve"> </v>
      </c>
      <c r="N15" s="3">
        <v>2.3999999999999998E-3</v>
      </c>
      <c r="O15" s="175" t="str">
        <f>IFERROR(Summary!$AC$7*D15/N15," ")</f>
        <v xml:space="preserve"> </v>
      </c>
      <c r="P15" s="18"/>
      <c r="Q15" s="175" t="str">
        <f>IFERROR(Summary!$AC$7*D15/P15," ")</f>
        <v xml:space="preserve"> </v>
      </c>
      <c r="R15" s="22"/>
      <c r="S15" s="177" t="str">
        <f>IFERROR(Summary!$AE$7*E15/R15," ")</f>
        <v xml:space="preserve"> </v>
      </c>
    </row>
    <row r="16" spans="1:19" ht="16.95" customHeight="1" x14ac:dyDescent="0.25">
      <c r="A16" s="2" t="s">
        <v>29</v>
      </c>
      <c r="B16" s="2" t="s">
        <v>30</v>
      </c>
      <c r="C16" s="18"/>
      <c r="D16" s="56" t="str">
        <f>IFERROR(VLOOKUP($A16,'Emissions - TEU-2NH'!$A$6:$H$58,5,0), " ")</f>
        <v xml:space="preserve"> </v>
      </c>
      <c r="E16" s="56" t="str">
        <f>IFERROR(VLOOKUP($A16,'Emissions - TEU-2NH'!$A$6:$H$58,8,0), " ")</f>
        <v xml:space="preserve"> </v>
      </c>
      <c r="F16" s="9">
        <v>0.17</v>
      </c>
      <c r="G16" s="175" t="str">
        <f>IFERROR(Summary!$Y$7*D16/F16," ")</f>
        <v xml:space="preserve"> </v>
      </c>
      <c r="H16" s="7">
        <v>1</v>
      </c>
      <c r="I16" s="175" t="str">
        <f>IFERROR(Summary!$Y$7*D16/H16," ")</f>
        <v xml:space="preserve"> </v>
      </c>
      <c r="J16" s="7">
        <v>4.3</v>
      </c>
      <c r="K16" s="175" t="str">
        <f>IFERROR(Summary!$AA$7*D16/J16," ")</f>
        <v xml:space="preserve"> </v>
      </c>
      <c r="L16" s="7">
        <v>4.4000000000000004</v>
      </c>
      <c r="M16" s="175" t="str">
        <f>IFERROR(Summary!$AA$7*D16/L16," ")</f>
        <v xml:space="preserve"> </v>
      </c>
      <c r="N16" s="7">
        <v>2</v>
      </c>
      <c r="O16" s="175" t="str">
        <f>IFERROR(Summary!$AC$7*D16/N16," ")</f>
        <v xml:space="preserve"> </v>
      </c>
      <c r="P16" s="7">
        <v>4.4000000000000004</v>
      </c>
      <c r="Q16" s="175" t="str">
        <f>IFERROR(Summary!$AC$7*D16/P16," ")</f>
        <v xml:space="preserve"> </v>
      </c>
      <c r="R16" s="22"/>
      <c r="S16" s="177" t="str">
        <f>IFERROR(Summary!$AE$7*E16/R16," ")</f>
        <v xml:space="preserve"> </v>
      </c>
    </row>
    <row r="17" spans="1:19" ht="16.8" customHeight="1" x14ac:dyDescent="0.25">
      <c r="A17" s="2" t="s">
        <v>31</v>
      </c>
      <c r="B17" s="2" t="s">
        <v>32</v>
      </c>
      <c r="C17" s="6" t="s">
        <v>33</v>
      </c>
      <c r="D17" s="56" t="str">
        <f>IFERROR(VLOOKUP($A17,'Emissions - TEU-2NH'!$A$6:$H$58,5,0), " ")</f>
        <v xml:space="preserve"> </v>
      </c>
      <c r="E17" s="56" t="str">
        <f>IFERROR(VLOOKUP($A17,'Emissions - TEU-2NH'!$A$6:$H$58,8,0), " ")</f>
        <v xml:space="preserve"> </v>
      </c>
      <c r="F17" s="18"/>
      <c r="G17" s="175" t="str">
        <f>IFERROR(Summary!$Y$7*D17/F17," ")</f>
        <v xml:space="preserve"> </v>
      </c>
      <c r="H17" s="7">
        <v>5</v>
      </c>
      <c r="I17" s="175" t="str">
        <f>IFERROR(Summary!$Y$7*D17/H17," ")</f>
        <v xml:space="preserve"> </v>
      </c>
      <c r="J17" s="18"/>
      <c r="K17" s="175" t="str">
        <f>IFERROR(Summary!$AA$7*D17/J17," ")</f>
        <v xml:space="preserve"> </v>
      </c>
      <c r="L17" s="5">
        <v>22</v>
      </c>
      <c r="M17" s="175" t="str">
        <f>IFERROR(Summary!$AA$7*D17/L17," ")</f>
        <v xml:space="preserve"> </v>
      </c>
      <c r="N17" s="18"/>
      <c r="O17" s="175" t="str">
        <f>IFERROR(Summary!$AC$7*D17/N17," ")</f>
        <v xml:space="preserve"> </v>
      </c>
      <c r="P17" s="5">
        <v>22</v>
      </c>
      <c r="Q17" s="175" t="str">
        <f>IFERROR(Summary!$AC$7*D17/P17," ")</f>
        <v xml:space="preserve"> </v>
      </c>
      <c r="R17" s="22"/>
      <c r="S17" s="177" t="str">
        <f>IFERROR(Summary!$AE$7*E17/R17," ")</f>
        <v xml:space="preserve"> </v>
      </c>
    </row>
    <row r="18" spans="1:19" ht="16.8" customHeight="1" x14ac:dyDescent="0.25">
      <c r="A18" s="2" t="s">
        <v>34</v>
      </c>
      <c r="B18" s="2" t="s">
        <v>35</v>
      </c>
      <c r="C18" s="18"/>
      <c r="D18" s="56" t="str">
        <f>IFERROR(VLOOKUP($A18,'Emissions - TEU-2NH'!$A$6:$H$58,5,0), " ")</f>
        <v xml:space="preserve"> </v>
      </c>
      <c r="E18" s="56" t="str">
        <f>IFERROR(VLOOKUP($A18,'Emissions - TEU-2NH'!$A$6:$H$58,8,0), " ")</f>
        <v xml:space="preserve"> </v>
      </c>
      <c r="F18" s="18"/>
      <c r="G18" s="175" t="str">
        <f>IFERROR(Summary!$Y$7*D18/F18," ")</f>
        <v xml:space="preserve"> </v>
      </c>
      <c r="H18" s="5">
        <v>500</v>
      </c>
      <c r="I18" s="175" t="str">
        <f>IFERROR(Summary!$Y$7*D18/H18," ")</f>
        <v xml:space="preserve"> </v>
      </c>
      <c r="J18" s="18"/>
      <c r="K18" s="175" t="str">
        <f>IFERROR(Summary!$AA$7*D18/J18," ")</f>
        <v xml:space="preserve"> </v>
      </c>
      <c r="L18" s="8">
        <v>2200</v>
      </c>
      <c r="M18" s="175" t="str">
        <f>IFERROR(Summary!$AA$7*D18/L18," ")</f>
        <v xml:space="preserve"> </v>
      </c>
      <c r="N18" s="18"/>
      <c r="O18" s="175" t="str">
        <f>IFERROR(Summary!$AC$7*D18/N18," ")</f>
        <v xml:space="preserve"> </v>
      </c>
      <c r="P18" s="8">
        <v>2200</v>
      </c>
      <c r="Q18" s="175" t="str">
        <f>IFERROR(Summary!$AC$7*D18/P18," ")</f>
        <v xml:space="preserve"> </v>
      </c>
      <c r="R18" s="23">
        <v>1200</v>
      </c>
      <c r="S18" s="177" t="str">
        <f>IFERROR(Summary!$AE$7*E18/R18," ")</f>
        <v xml:space="preserve"> </v>
      </c>
    </row>
    <row r="19" spans="1:19" ht="16.95" customHeight="1" x14ac:dyDescent="0.25">
      <c r="A19" s="2" t="s">
        <v>36</v>
      </c>
      <c r="B19" s="2" t="s">
        <v>37</v>
      </c>
      <c r="C19" s="18"/>
      <c r="D19" s="56" t="str">
        <f>IFERROR(VLOOKUP($A19,'Emissions - TEU-2NH'!$A$6:$H$58,5,0), " ")</f>
        <v xml:space="preserve"> </v>
      </c>
      <c r="E19" s="56" t="str">
        <f>IFERROR(VLOOKUP($A19,'Emissions - TEU-2NH'!$A$6:$H$58,8,0), " ")</f>
        <v xml:space="preserve"> </v>
      </c>
      <c r="F19" s="9">
        <v>0.63</v>
      </c>
      <c r="G19" s="175" t="str">
        <f>IFERROR(Summary!$Y$7*D19/F19," ")</f>
        <v xml:space="preserve"> </v>
      </c>
      <c r="H19" s="7">
        <v>1</v>
      </c>
      <c r="I19" s="175" t="str">
        <f>IFERROR(Summary!$Y$7*D19/H19," ")</f>
        <v xml:space="preserve"> </v>
      </c>
      <c r="J19" s="5">
        <v>16</v>
      </c>
      <c r="K19" s="175" t="str">
        <f>IFERROR(Summary!$AA$7*D19/J19," ")</f>
        <v xml:space="preserve"> </v>
      </c>
      <c r="L19" s="7">
        <v>4.4000000000000004</v>
      </c>
      <c r="M19" s="175" t="str">
        <f>IFERROR(Summary!$AA$7*D19/L19," ")</f>
        <v xml:space="preserve"> </v>
      </c>
      <c r="N19" s="7">
        <v>7.5</v>
      </c>
      <c r="O19" s="175" t="str">
        <f>IFERROR(Summary!$AC$7*D19/N19," ")</f>
        <v xml:space="preserve"> </v>
      </c>
      <c r="P19" s="7">
        <v>4.4000000000000004</v>
      </c>
      <c r="Q19" s="175" t="str">
        <f>IFERROR(Summary!$AC$7*D19/P19," ")</f>
        <v xml:space="preserve"> </v>
      </c>
      <c r="R19" s="22"/>
      <c r="S19" s="177" t="str">
        <f>IFERROR(Summary!$AE$7*E19/R19," ")</f>
        <v xml:space="preserve"> </v>
      </c>
    </row>
    <row r="20" spans="1:19" ht="16.8" customHeight="1" x14ac:dyDescent="0.25">
      <c r="A20" s="2" t="s">
        <v>38</v>
      </c>
      <c r="B20" s="2" t="s">
        <v>39</v>
      </c>
      <c r="C20" s="6" t="s">
        <v>33</v>
      </c>
      <c r="D20" s="56" t="str">
        <f>IFERROR(VLOOKUP($A20,'Emissions - TEU-2NH'!$A$6:$H$58,5,0), " ")</f>
        <v xml:space="preserve"> </v>
      </c>
      <c r="E20" s="56" t="str">
        <f>IFERROR(VLOOKUP($A20,'Emissions - TEU-2NH'!$A$6:$H$58,8,0), " ")</f>
        <v xml:space="preserve"> </v>
      </c>
      <c r="F20" s="18"/>
      <c r="G20" s="175" t="str">
        <f>IFERROR(Summary!$Y$7*D20/F20," ")</f>
        <v xml:space="preserve"> </v>
      </c>
      <c r="H20" s="9">
        <v>0.3</v>
      </c>
      <c r="I20" s="175" t="str">
        <f>IFERROR(Summary!$Y$7*D20/H20," ")</f>
        <v xml:space="preserve"> </v>
      </c>
      <c r="J20" s="18"/>
      <c r="K20" s="175" t="str">
        <f>IFERROR(Summary!$AA$7*D20/J20," ")</f>
        <v xml:space="preserve"> </v>
      </c>
      <c r="L20" s="7">
        <v>1.3</v>
      </c>
      <c r="M20" s="175" t="str">
        <f>IFERROR(Summary!$AA$7*D20/L20," ")</f>
        <v xml:space="preserve"> </v>
      </c>
      <c r="N20" s="18"/>
      <c r="O20" s="175" t="str">
        <f>IFERROR(Summary!$AC$7*D20/N20," ")</f>
        <v xml:space="preserve"> </v>
      </c>
      <c r="P20" s="7">
        <v>1.3</v>
      </c>
      <c r="Q20" s="175" t="str">
        <f>IFERROR(Summary!$AC$7*D20/P20," ")</f>
        <v xml:space="preserve"> </v>
      </c>
      <c r="R20" s="22"/>
      <c r="S20" s="177" t="str">
        <f>IFERROR(Summary!$AE$7*E20/R20," ")</f>
        <v xml:space="preserve"> </v>
      </c>
    </row>
    <row r="21" spans="1:19" ht="16.95" customHeight="1" x14ac:dyDescent="0.25">
      <c r="A21" s="2" t="s">
        <v>40</v>
      </c>
      <c r="B21" s="2" t="s">
        <v>41</v>
      </c>
      <c r="C21" s="18"/>
      <c r="D21" s="56" t="str">
        <f>IFERROR(VLOOKUP($A21,'Emissions - TEU-2NH'!$A$6:$H$58,5,0), " ")</f>
        <v xml:space="preserve"> </v>
      </c>
      <c r="E21" s="56" t="str">
        <f>IFERROR(VLOOKUP($A21,'Emissions - TEU-2NH'!$A$6:$H$58,8,0), " ")</f>
        <v xml:space="preserve"> </v>
      </c>
      <c r="F21" s="9">
        <v>0.14000000000000001</v>
      </c>
      <c r="G21" s="175" t="str">
        <f>IFERROR(Summary!$Y$7*D21/F21," ")</f>
        <v xml:space="preserve"> </v>
      </c>
      <c r="H21" s="18"/>
      <c r="I21" s="175" t="str">
        <f>IFERROR(Summary!$Y$7*D21/H21," ")</f>
        <v xml:space="preserve"> </v>
      </c>
      <c r="J21" s="7">
        <v>3.7</v>
      </c>
      <c r="K21" s="175" t="str">
        <f>IFERROR(Summary!$AA$7*D21/J21," ")</f>
        <v xml:space="preserve"> </v>
      </c>
      <c r="L21" s="18"/>
      <c r="M21" s="175" t="str">
        <f>IFERROR(Summary!$AA$7*D21/L21," ")</f>
        <v xml:space="preserve"> </v>
      </c>
      <c r="N21" s="7">
        <v>1.7</v>
      </c>
      <c r="O21" s="175" t="str">
        <f>IFERROR(Summary!$AC$7*D21/N21," ")</f>
        <v xml:space="preserve"> </v>
      </c>
      <c r="P21" s="18"/>
      <c r="Q21" s="175" t="str">
        <f>IFERROR(Summary!$AC$7*D21/P21," ")</f>
        <v xml:space="preserve"> </v>
      </c>
      <c r="R21" s="22"/>
      <c r="S21" s="177" t="str">
        <f>IFERROR(Summary!$AE$7*E21/R21," ")</f>
        <v xml:space="preserve"> </v>
      </c>
    </row>
    <row r="22" spans="1:19" ht="16.8" customHeight="1" x14ac:dyDescent="0.25">
      <c r="A22" s="2" t="s">
        <v>42</v>
      </c>
      <c r="B22" s="2" t="s">
        <v>43</v>
      </c>
      <c r="C22" s="6" t="s">
        <v>33</v>
      </c>
      <c r="D22" s="56" t="str">
        <f>IFERROR(VLOOKUP($A22,'Emissions - TEU-2NH'!$A$6:$H$58,5,0), " ")</f>
        <v xml:space="preserve"> </v>
      </c>
      <c r="E22" s="56" t="str">
        <f>IFERROR(VLOOKUP($A22,'Emissions - TEU-2NH'!$A$6:$H$58,8,0), " ")</f>
        <v xml:space="preserve"> </v>
      </c>
      <c r="F22" s="10">
        <v>2.4000000000000001E-5</v>
      </c>
      <c r="G22" s="175" t="str">
        <f>IFERROR(Summary!$Y$7*D22/F22," ")</f>
        <v xml:space="preserve"> </v>
      </c>
      <c r="H22" s="11">
        <v>1.7000000000000001E-4</v>
      </c>
      <c r="I22" s="175" t="str">
        <f>IFERROR(Summary!$Y$7*D22/H22," ")</f>
        <v xml:space="preserve"> </v>
      </c>
      <c r="J22" s="3">
        <v>1.2999999999999999E-3</v>
      </c>
      <c r="K22" s="175" t="str">
        <f>IFERROR(Summary!$AA$7*D22/J22," ")</f>
        <v xml:space="preserve"> </v>
      </c>
      <c r="L22" s="3">
        <v>2.3999999999999998E-3</v>
      </c>
      <c r="M22" s="175" t="str">
        <f>IFERROR(Summary!$AA$7*D22/L22," ")</f>
        <v xml:space="preserve"> </v>
      </c>
      <c r="N22" s="11">
        <v>6.2E-4</v>
      </c>
      <c r="O22" s="175" t="str">
        <f>IFERROR(Summary!$AC$7*D22/N22," ")</f>
        <v xml:space="preserve"> </v>
      </c>
      <c r="P22" s="3">
        <v>2.3999999999999998E-3</v>
      </c>
      <c r="Q22" s="175" t="str">
        <f>IFERROR(Summary!$AC$7*D22/P22," ")</f>
        <v xml:space="preserve"> </v>
      </c>
      <c r="R22" s="25">
        <v>0.2</v>
      </c>
      <c r="S22" s="177" t="str">
        <f>IFERROR(Summary!$AE$7*E22/R22," ")</f>
        <v xml:space="preserve"> </v>
      </c>
    </row>
    <row r="23" spans="1:19" ht="16.8" customHeight="1" x14ac:dyDescent="0.25">
      <c r="A23" s="2" t="s">
        <v>44</v>
      </c>
      <c r="B23" s="2" t="s">
        <v>45</v>
      </c>
      <c r="C23" s="18"/>
      <c r="D23" s="56" t="str">
        <f>IFERROR(VLOOKUP($A23,'Emissions - TEU-2NH'!$A$6:$H$58,5,0), " ")</f>
        <v xml:space="preserve"> </v>
      </c>
      <c r="E23" s="56" t="str">
        <f>IFERROR(VLOOKUP($A23,'Emissions - TEU-2NH'!$A$6:$H$58,8,0), " ")</f>
        <v xml:space="preserve"> </v>
      </c>
      <c r="F23" s="18"/>
      <c r="G23" s="175" t="str">
        <f>IFERROR(Summary!$Y$7*D23/F23," ")</f>
        <v xml:space="preserve"> </v>
      </c>
      <c r="H23" s="4">
        <v>1.4999999999999999E-2</v>
      </c>
      <c r="I23" s="175" t="str">
        <f>IFERROR(Summary!$Y$7*D23/H23," ")</f>
        <v xml:space="preserve"> </v>
      </c>
      <c r="J23" s="18"/>
      <c r="K23" s="175" t="str">
        <f>IFERROR(Summary!$AA$7*D23/J23," ")</f>
        <v xml:space="preserve"> </v>
      </c>
      <c r="L23" s="4">
        <v>6.6000000000000003E-2</v>
      </c>
      <c r="M23" s="175" t="str">
        <f>IFERROR(Summary!$AA$7*D23/L23," ")</f>
        <v xml:space="preserve"> </v>
      </c>
      <c r="N23" s="18"/>
      <c r="O23" s="175" t="str">
        <f>IFERROR(Summary!$AC$7*D23/N23," ")</f>
        <v xml:space="preserve"> </v>
      </c>
      <c r="P23" s="4">
        <v>6.6000000000000003E-2</v>
      </c>
      <c r="Q23" s="175" t="str">
        <f>IFERROR(Summary!$AC$7*D23/P23," ")</f>
        <v xml:space="preserve"> </v>
      </c>
      <c r="R23" s="25">
        <v>0.2</v>
      </c>
      <c r="S23" s="177" t="str">
        <f>IFERROR(Summary!$AE$7*E23/R23," ")</f>
        <v xml:space="preserve"> </v>
      </c>
    </row>
    <row r="24" spans="1:19" ht="16.95" customHeight="1" x14ac:dyDescent="0.25">
      <c r="A24" s="2" t="s">
        <v>46</v>
      </c>
      <c r="B24" s="2" t="s">
        <v>47</v>
      </c>
      <c r="C24" s="6" t="s">
        <v>48</v>
      </c>
      <c r="D24" s="56" t="str">
        <f>IFERROR(VLOOKUP($A24,'Emissions - TEU-2NH'!$A$6:$H$58,5,0), " ")</f>
        <v xml:space="preserve"> </v>
      </c>
      <c r="E24" s="56" t="str">
        <f>IFERROR(VLOOKUP($A24,'Emissions - TEU-2NH'!$A$6:$H$58,8,0), " ")</f>
        <v xml:space="preserve"> </v>
      </c>
      <c r="F24" s="10">
        <v>4.3000000000000003E-6</v>
      </c>
      <c r="G24" s="175" t="str">
        <f>IFERROR(Summary!$Y$7*D24/F24," ")</f>
        <v xml:space="preserve"> </v>
      </c>
      <c r="H24" s="18"/>
      <c r="I24" s="175" t="str">
        <f>IFERROR(Summary!$Y$7*D24/H24," ")</f>
        <v xml:space="preserve"> </v>
      </c>
      <c r="J24" s="11">
        <v>1.1E-4</v>
      </c>
      <c r="K24" s="175" t="str">
        <f>IFERROR(Summary!$AA$7*D24/J24," ")</f>
        <v xml:space="preserve"> </v>
      </c>
      <c r="L24" s="18"/>
      <c r="M24" s="175" t="str">
        <f>IFERROR(Summary!$AA$7*D24/L24," ")</f>
        <v xml:space="preserve"> </v>
      </c>
      <c r="N24" s="10">
        <v>5.1999999999999997E-5</v>
      </c>
      <c r="O24" s="175" t="str">
        <f>IFERROR(Summary!$AC$7*D24/N24," ")</f>
        <v xml:space="preserve"> </v>
      </c>
      <c r="P24" s="18"/>
      <c r="Q24" s="175" t="str">
        <f>IFERROR(Summary!$AC$7*D24/P24," ")</f>
        <v xml:space="preserve"> </v>
      </c>
      <c r="R24" s="22"/>
      <c r="S24" s="177" t="str">
        <f>IFERROR(Summary!$AE$7*E24/R24," ")</f>
        <v xml:space="preserve"> </v>
      </c>
    </row>
    <row r="25" spans="1:19" ht="16.8" customHeight="1" x14ac:dyDescent="0.25">
      <c r="A25" s="2" t="s">
        <v>49</v>
      </c>
      <c r="B25" s="2" t="s">
        <v>50</v>
      </c>
      <c r="C25" s="18"/>
      <c r="D25" s="56" t="str">
        <f>IFERROR(VLOOKUP($A25,'Emissions - TEU-2NH'!$A$6:$H$58,5,0), " ")</f>
        <v xml:space="preserve"> </v>
      </c>
      <c r="E25" s="56" t="str">
        <f>IFERROR(VLOOKUP($A25,'Emissions - TEU-2NH'!$A$6:$H$58,8,0), " ")</f>
        <v xml:space="preserve"> </v>
      </c>
      <c r="F25" s="4">
        <v>3.2000000000000001E-2</v>
      </c>
      <c r="G25" s="175" t="str">
        <f>IFERROR(Summary!$Y$7*D25/F25," ")</f>
        <v xml:space="preserve"> </v>
      </c>
      <c r="H25" s="18"/>
      <c r="I25" s="175" t="str">
        <f>IFERROR(Summary!$Y$7*D25/H25," ")</f>
        <v xml:space="preserve"> </v>
      </c>
      <c r="J25" s="9">
        <v>0.84</v>
      </c>
      <c r="K25" s="175" t="str">
        <f>IFERROR(Summary!$AA$7*D25/J25," ")</f>
        <v xml:space="preserve"> </v>
      </c>
      <c r="L25" s="18"/>
      <c r="M25" s="175" t="str">
        <f>IFERROR(Summary!$AA$7*D25/L25," ")</f>
        <v xml:space="preserve"> </v>
      </c>
      <c r="N25" s="9">
        <v>0.39</v>
      </c>
      <c r="O25" s="175" t="str">
        <f>IFERROR(Summary!$AC$7*D25/N25," ")</f>
        <v xml:space="preserve"> </v>
      </c>
      <c r="P25" s="18"/>
      <c r="Q25" s="175" t="str">
        <f>IFERROR(Summary!$AC$7*D25/P25," ")</f>
        <v xml:space="preserve"> </v>
      </c>
      <c r="R25" s="22"/>
      <c r="S25" s="177" t="str">
        <f>IFERROR(Summary!$AE$7*E25/R25," ")</f>
        <v xml:space="preserve"> </v>
      </c>
    </row>
    <row r="26" spans="1:19" ht="16.95" customHeight="1" x14ac:dyDescent="0.25">
      <c r="A26" s="2" t="s">
        <v>51</v>
      </c>
      <c r="B26" s="2" t="s">
        <v>52</v>
      </c>
      <c r="C26" s="18"/>
      <c r="D26" s="56">
        <f>IFERROR(VLOOKUP($A26,'Emissions - TEU-2NH'!$A$6:$H$58,5,0), " ")</f>
        <v>0.11270699662978782</v>
      </c>
      <c r="E26" s="56">
        <f>IFERROR(VLOOKUP($A26,'Emissions - TEU-2NH'!$A$6:$H$58,8,0), " ")</f>
        <v>1.3524839595574539E-3</v>
      </c>
      <c r="F26" s="9">
        <v>0.13</v>
      </c>
      <c r="G26" s="175">
        <f>IFERROR(Summary!$Y$7*D26/F26," ")</f>
        <v>8.6697689715221405E-5</v>
      </c>
      <c r="H26" s="7">
        <v>3</v>
      </c>
      <c r="I26" s="175">
        <f>IFERROR(Summary!$Y$7*D26/H26," ")</f>
        <v>3.756899887659594E-6</v>
      </c>
      <c r="J26" s="7">
        <v>3.3</v>
      </c>
      <c r="K26" s="175">
        <f>IFERROR(Summary!$AA$7*D26/J26," ")</f>
        <v>3.4153635342359948E-6</v>
      </c>
      <c r="L26" s="5">
        <v>13</v>
      </c>
      <c r="M26" s="175">
        <f>IFERROR(Summary!$AA$7*D26/L26," ")</f>
        <v>8.6697689715221401E-7</v>
      </c>
      <c r="N26" s="7">
        <v>1.5</v>
      </c>
      <c r="O26" s="175">
        <f>IFERROR(Summary!$AC$7*D26/N26," ")</f>
        <v>3.3812098988936348E-4</v>
      </c>
      <c r="P26" s="5">
        <v>13</v>
      </c>
      <c r="Q26" s="175">
        <f>IFERROR(Summary!$AC$7*D26/P26," ")</f>
        <v>3.9013960371849632E-5</v>
      </c>
      <c r="R26" s="21">
        <v>29</v>
      </c>
      <c r="S26" s="177">
        <f>IFERROR(Summary!$AE$7*E26/R26," ")</f>
        <v>2.2385941399571651E-4</v>
      </c>
    </row>
    <row r="27" spans="1:19" ht="19.8" customHeight="1" x14ac:dyDescent="0.25">
      <c r="A27" s="2" t="s">
        <v>53</v>
      </c>
      <c r="B27" s="2" t="s">
        <v>54</v>
      </c>
      <c r="C27" s="6" t="s">
        <v>23</v>
      </c>
      <c r="D27" s="56" t="str">
        <f>IFERROR(VLOOKUP($A27,'Emissions - TEU-2NH'!$A$6:$H$58,5,0), " ")</f>
        <v xml:space="preserve"> </v>
      </c>
      <c r="E27" s="56" t="str">
        <f>IFERROR(VLOOKUP($A27,'Emissions - TEU-2NH'!$A$6:$H$58,8,0), " ")</f>
        <v xml:space="preserve"> </v>
      </c>
      <c r="F27" s="10">
        <v>4.1999999999999996E-6</v>
      </c>
      <c r="G27" s="175" t="str">
        <f>IFERROR(Summary!$Y$7*D27/F27," ")</f>
        <v xml:space="preserve"> </v>
      </c>
      <c r="H27" s="18"/>
      <c r="I27" s="175" t="str">
        <f>IFERROR(Summary!$Y$7*D27/H27," ")</f>
        <v xml:space="preserve"> </v>
      </c>
      <c r="J27" s="10">
        <v>4.3999999999999999E-5</v>
      </c>
      <c r="K27" s="175" t="str">
        <f>IFERROR(Summary!$AA$7*D27/J27," ")</f>
        <v xml:space="preserve"> </v>
      </c>
      <c r="L27" s="18"/>
      <c r="M27" s="175" t="str">
        <f>IFERROR(Summary!$AA$7*D27/L27," ")</f>
        <v xml:space="preserve"> </v>
      </c>
      <c r="N27" s="10">
        <v>8.6000000000000003E-5</v>
      </c>
      <c r="O27" s="175" t="str">
        <f>IFERROR(Summary!$AC$7*D27/N27," ")</f>
        <v xml:space="preserve"> </v>
      </c>
      <c r="P27" s="18"/>
      <c r="Q27" s="175" t="str">
        <f>IFERROR(Summary!$AC$7*D27/P27," ")</f>
        <v xml:space="preserve"> </v>
      </c>
      <c r="R27" s="22"/>
      <c r="S27" s="177" t="str">
        <f>IFERROR(Summary!$AE$7*E27/R27," ")</f>
        <v xml:space="preserve"> </v>
      </c>
    </row>
    <row r="28" spans="1:19" ht="16.8" customHeight="1" x14ac:dyDescent="0.25">
      <c r="A28" s="2" t="s">
        <v>55</v>
      </c>
      <c r="B28" s="2" t="s">
        <v>56</v>
      </c>
      <c r="C28" s="18"/>
      <c r="D28" s="56" t="str">
        <f>IFERROR(VLOOKUP($A28,'Emissions - TEU-2NH'!$A$6:$H$58,5,0), " ")</f>
        <v xml:space="preserve"> </v>
      </c>
      <c r="E28" s="56" t="str">
        <f>IFERROR(VLOOKUP($A28,'Emissions - TEU-2NH'!$A$6:$H$58,8,0), " ")</f>
        <v xml:space="preserve"> </v>
      </c>
      <c r="F28" s="4">
        <v>0.02</v>
      </c>
      <c r="G28" s="175" t="str">
        <f>IFERROR(Summary!$Y$7*D28/F28," ")</f>
        <v xml:space="preserve"> </v>
      </c>
      <c r="H28" s="7">
        <v>1</v>
      </c>
      <c r="I28" s="175" t="str">
        <f>IFERROR(Summary!$Y$7*D28/H28," ")</f>
        <v xml:space="preserve"> </v>
      </c>
      <c r="J28" s="9">
        <v>0.53</v>
      </c>
      <c r="K28" s="175" t="str">
        <f>IFERROR(Summary!$AA$7*D28/J28," ")</f>
        <v xml:space="preserve"> </v>
      </c>
      <c r="L28" s="7">
        <v>4.4000000000000004</v>
      </c>
      <c r="M28" s="175" t="str">
        <f>IFERROR(Summary!$AA$7*D28/L28," ")</f>
        <v xml:space="preserve"> </v>
      </c>
      <c r="N28" s="9">
        <v>0.24</v>
      </c>
      <c r="O28" s="175" t="str">
        <f>IFERROR(Summary!$AC$7*D28/N28," ")</f>
        <v xml:space="preserve"> </v>
      </c>
      <c r="P28" s="7">
        <v>4.4000000000000004</v>
      </c>
      <c r="Q28" s="175" t="str">
        <f>IFERROR(Summary!$AC$7*D28/P28," ")</f>
        <v xml:space="preserve"> </v>
      </c>
      <c r="R28" s="21">
        <v>240</v>
      </c>
      <c r="S28" s="177" t="str">
        <f>IFERROR(Summary!$AE$7*E28/R28," ")</f>
        <v xml:space="preserve"> </v>
      </c>
    </row>
    <row r="29" spans="1:19" ht="16.95" customHeight="1" x14ac:dyDescent="0.25">
      <c r="A29" s="2" t="s">
        <v>57</v>
      </c>
      <c r="B29" s="2" t="s">
        <v>58</v>
      </c>
      <c r="C29" s="6" t="s">
        <v>33</v>
      </c>
      <c r="D29" s="56" t="str">
        <f>IFERROR(VLOOKUP($A29,'Emissions - TEU-2NH'!$A$6:$H$58,5,0), " ")</f>
        <v xml:space="preserve"> </v>
      </c>
      <c r="E29" s="56" t="str">
        <f>IFERROR(VLOOKUP($A29,'Emissions - TEU-2NH'!$A$6:$H$58,8,0), " ")</f>
        <v xml:space="preserve"> </v>
      </c>
      <c r="F29" s="11">
        <v>4.2000000000000002E-4</v>
      </c>
      <c r="G29" s="175" t="str">
        <f>IFERROR(Summary!$Y$7*D29/F29," ")</f>
        <v xml:space="preserve"> </v>
      </c>
      <c r="H29" s="3">
        <v>7.0000000000000001E-3</v>
      </c>
      <c r="I29" s="175" t="str">
        <f>IFERROR(Summary!$Y$7*D29/H29," ")</f>
        <v xml:space="preserve"> </v>
      </c>
      <c r="J29" s="4">
        <v>1.0999999999999999E-2</v>
      </c>
      <c r="K29" s="175" t="str">
        <f>IFERROR(Summary!$AA$7*D29/J29," ")</f>
        <v xml:space="preserve"> </v>
      </c>
      <c r="L29" s="4">
        <v>3.1E-2</v>
      </c>
      <c r="M29" s="175" t="str">
        <f>IFERROR(Summary!$AA$7*D29/L29," ")</f>
        <v xml:space="preserve"> </v>
      </c>
      <c r="N29" s="3">
        <v>5.0000000000000001E-3</v>
      </c>
      <c r="O29" s="175" t="str">
        <f>IFERROR(Summary!$AC$7*D29/N29," ")</f>
        <v xml:space="preserve"> </v>
      </c>
      <c r="P29" s="4">
        <v>3.1E-2</v>
      </c>
      <c r="Q29" s="175" t="str">
        <f>IFERROR(Summary!$AC$7*D29/P29," ")</f>
        <v xml:space="preserve"> </v>
      </c>
      <c r="R29" s="26">
        <v>0.02</v>
      </c>
      <c r="S29" s="177" t="str">
        <f>IFERROR(Summary!$AE$7*E29/R29," ")</f>
        <v xml:space="preserve"> </v>
      </c>
    </row>
    <row r="30" spans="1:19" ht="29.25" customHeight="1" x14ac:dyDescent="0.25">
      <c r="A30" s="2" t="s">
        <v>59</v>
      </c>
      <c r="B30" s="1" t="s">
        <v>60</v>
      </c>
      <c r="C30" s="18"/>
      <c r="D30" s="56" t="str">
        <f>IFERROR(VLOOKUP($A30,'Emissions - TEU-2NH'!$A$6:$H$58,5,0), " ")</f>
        <v xml:space="preserve"> </v>
      </c>
      <c r="E30" s="56" t="str">
        <f>IFERROR(VLOOKUP($A30,'Emissions - TEU-2NH'!$A$6:$H$58,8,0), " ")</f>
        <v xml:space="preserve"> </v>
      </c>
      <c r="F30" s="3">
        <v>1.4E-3</v>
      </c>
      <c r="G30" s="175" t="str">
        <f>IFERROR(Summary!$Y$7*D30/F30," ")</f>
        <v xml:space="preserve"> </v>
      </c>
      <c r="H30" s="18"/>
      <c r="I30" s="175" t="str">
        <f>IFERROR(Summary!$Y$7*D30/H30," ")</f>
        <v xml:space="preserve"> </v>
      </c>
      <c r="J30" s="4">
        <v>3.6999999999999998E-2</v>
      </c>
      <c r="K30" s="175" t="str">
        <f>IFERROR(Summary!$AA$7*D30/J30," ")</f>
        <v xml:space="preserve"> </v>
      </c>
      <c r="L30" s="18"/>
      <c r="M30" s="175" t="str">
        <f>IFERROR(Summary!$AA$7*D30/L30," ")</f>
        <v xml:space="preserve"> </v>
      </c>
      <c r="N30" s="4">
        <v>1.7000000000000001E-2</v>
      </c>
      <c r="O30" s="175" t="str">
        <f>IFERROR(Summary!$AC$7*D30/N30," ")</f>
        <v xml:space="preserve"> </v>
      </c>
      <c r="P30" s="18"/>
      <c r="Q30" s="175" t="str">
        <f>IFERROR(Summary!$AC$7*D30/P30," ")</f>
        <v xml:space="preserve"> </v>
      </c>
      <c r="R30" s="21">
        <v>120</v>
      </c>
      <c r="S30" s="177" t="str">
        <f>IFERROR(Summary!$AE$7*E30/R30," ")</f>
        <v xml:space="preserve"> </v>
      </c>
    </row>
    <row r="31" spans="1:19" ht="16.95" customHeight="1" x14ac:dyDescent="0.25">
      <c r="A31" s="2" t="s">
        <v>61</v>
      </c>
      <c r="B31" s="1" t="s">
        <v>62</v>
      </c>
      <c r="C31" s="18"/>
      <c r="D31" s="56" t="str">
        <f>IFERROR(VLOOKUP($A31,'Emissions - TEU-2NH'!$A$6:$H$58,5,0), " ")</f>
        <v xml:space="preserve"> </v>
      </c>
      <c r="E31" s="56" t="str">
        <f>IFERROR(VLOOKUP($A31,'Emissions - TEU-2NH'!$A$6:$H$58,8,0), " ")</f>
        <v xml:space="preserve"> </v>
      </c>
      <c r="F31" s="10">
        <v>7.7000000000000001E-5</v>
      </c>
      <c r="G31" s="175" t="str">
        <f>IFERROR(Summary!$Y$7*D31/F31," ")</f>
        <v xml:space="preserve"> </v>
      </c>
      <c r="H31" s="18"/>
      <c r="I31" s="175" t="str">
        <f>IFERROR(Summary!$Y$7*D31/H31," ")</f>
        <v xml:space="preserve"> </v>
      </c>
      <c r="J31" s="3">
        <v>2E-3</v>
      </c>
      <c r="K31" s="175" t="str">
        <f>IFERROR(Summary!$AA$7*D31/J31," ")</f>
        <v xml:space="preserve"> </v>
      </c>
      <c r="L31" s="18"/>
      <c r="M31" s="175" t="str">
        <f>IFERROR(Summary!$AA$7*D31/L31," ")</f>
        <v xml:space="preserve"> </v>
      </c>
      <c r="N31" s="11">
        <v>9.2000000000000003E-4</v>
      </c>
      <c r="O31" s="175" t="str">
        <f>IFERROR(Summary!$AC$7*D31/N31," ")</f>
        <v xml:space="preserve"> </v>
      </c>
      <c r="P31" s="18"/>
      <c r="Q31" s="175" t="str">
        <f>IFERROR(Summary!$AC$7*D31/P31," ")</f>
        <v xml:space="preserve"> </v>
      </c>
      <c r="R31" s="24">
        <v>1.4</v>
      </c>
      <c r="S31" s="177" t="str">
        <f>IFERROR(Summary!$AE$7*E31/R31," ")</f>
        <v xml:space="preserve"> </v>
      </c>
    </row>
    <row r="32" spans="1:19" ht="29.25" customHeight="1" x14ac:dyDescent="0.25">
      <c r="A32" s="2" t="s">
        <v>63</v>
      </c>
      <c r="B32" s="1" t="s">
        <v>64</v>
      </c>
      <c r="C32" s="6" t="s">
        <v>65</v>
      </c>
      <c r="D32" s="56" t="str">
        <f>IFERROR(VLOOKUP($A32,'Emissions - TEU-2NH'!$A$6:$H$58,5,0), " ")</f>
        <v xml:space="preserve"> </v>
      </c>
      <c r="E32" s="56" t="str">
        <f>IFERROR(VLOOKUP($A32,'Emissions - TEU-2NH'!$A$6:$H$58,8,0), " ")</f>
        <v xml:space="preserve"> </v>
      </c>
      <c r="F32" s="4">
        <v>0.08</v>
      </c>
      <c r="G32" s="175" t="str">
        <f>IFERROR(Summary!$Y$7*D32/F32," ")</f>
        <v xml:space="preserve"> </v>
      </c>
      <c r="H32" s="18"/>
      <c r="I32" s="175" t="str">
        <f>IFERROR(Summary!$Y$7*D32/H32," ")</f>
        <v xml:space="preserve"> </v>
      </c>
      <c r="J32" s="5">
        <v>11</v>
      </c>
      <c r="K32" s="175" t="str">
        <f>IFERROR(Summary!$AA$7*D32/J32," ")</f>
        <v xml:space="preserve"> </v>
      </c>
      <c r="L32" s="18"/>
      <c r="M32" s="175" t="str">
        <f>IFERROR(Summary!$AA$7*D32/L32," ")</f>
        <v xml:space="preserve"> </v>
      </c>
      <c r="N32" s="7">
        <v>5</v>
      </c>
      <c r="O32" s="175" t="str">
        <f>IFERROR(Summary!$AC$7*D32/N32," ")</f>
        <v xml:space="preserve"> </v>
      </c>
      <c r="P32" s="18"/>
      <c r="Q32" s="175" t="str">
        <f>IFERROR(Summary!$AC$7*D32/P32," ")</f>
        <v xml:space="preserve"> </v>
      </c>
      <c r="R32" s="22"/>
      <c r="S32" s="177" t="str">
        <f>IFERROR(Summary!$AE$7*E32/R32," ")</f>
        <v xml:space="preserve"> </v>
      </c>
    </row>
    <row r="33" spans="1:19" ht="16.95" customHeight="1" x14ac:dyDescent="0.25">
      <c r="A33" s="2" t="s">
        <v>66</v>
      </c>
      <c r="B33" s="2" t="s">
        <v>67</v>
      </c>
      <c r="C33" s="18"/>
      <c r="D33" s="56" t="str">
        <f>IFERROR(VLOOKUP($A33,'Emissions - TEU-2NH'!$A$6:$H$58,5,0), " ")</f>
        <v xml:space="preserve"> </v>
      </c>
      <c r="E33" s="56" t="str">
        <f>IFERROR(VLOOKUP($A33,'Emissions - TEU-2NH'!$A$6:$H$58,8,0), " ")</f>
        <v xml:space="preserve"> </v>
      </c>
      <c r="F33" s="9">
        <v>0.91</v>
      </c>
      <c r="G33" s="175" t="str">
        <f>IFERROR(Summary!$Y$7*D33/F33," ")</f>
        <v xml:space="preserve"> </v>
      </c>
      <c r="H33" s="18"/>
      <c r="I33" s="175" t="str">
        <f>IFERROR(Summary!$Y$7*D33/H33," ")</f>
        <v xml:space="preserve"> </v>
      </c>
      <c r="J33" s="5">
        <v>24</v>
      </c>
      <c r="K33" s="175" t="str">
        <f>IFERROR(Summary!$AA$7*D33/J33," ")</f>
        <v xml:space="preserve"> </v>
      </c>
      <c r="L33" s="18"/>
      <c r="M33" s="175" t="str">
        <f>IFERROR(Summary!$AA$7*D33/L33," ")</f>
        <v xml:space="preserve"> </v>
      </c>
      <c r="N33" s="5">
        <v>11</v>
      </c>
      <c r="O33" s="175" t="str">
        <f>IFERROR(Summary!$AC$7*D33/N33," ")</f>
        <v xml:space="preserve"> </v>
      </c>
      <c r="P33" s="18"/>
      <c r="Q33" s="175" t="str">
        <f>IFERROR(Summary!$AC$7*D33/P33," ")</f>
        <v xml:space="preserve"> </v>
      </c>
      <c r="R33" s="22"/>
      <c r="S33" s="177" t="str">
        <f>IFERROR(Summary!$AE$7*E33/R33," ")</f>
        <v xml:space="preserve"> </v>
      </c>
    </row>
    <row r="34" spans="1:19" ht="29.25" customHeight="1" x14ac:dyDescent="0.25">
      <c r="A34" s="2" t="s">
        <v>68</v>
      </c>
      <c r="B34" s="2" t="s">
        <v>69</v>
      </c>
      <c r="C34" s="18"/>
      <c r="D34" s="56" t="str">
        <f>IFERROR(VLOOKUP($A34,'Emissions - TEU-2NH'!$A$6:$H$58,5,0), " ")</f>
        <v xml:space="preserve"> </v>
      </c>
      <c r="E34" s="56" t="str">
        <f>IFERROR(VLOOKUP($A34,'Emissions - TEU-2NH'!$A$6:$H$58,8,0), " ")</f>
        <v xml:space="preserve"> </v>
      </c>
      <c r="F34" s="18"/>
      <c r="G34" s="175" t="str">
        <f>IFERROR(Summary!$Y$7*D34/F34," ")</f>
        <v xml:space="preserve"> </v>
      </c>
      <c r="H34" s="7">
        <v>5</v>
      </c>
      <c r="I34" s="175" t="str">
        <f>IFERROR(Summary!$Y$7*D34/H34," ")</f>
        <v xml:space="preserve"> </v>
      </c>
      <c r="J34" s="18"/>
      <c r="K34" s="175" t="str">
        <f>IFERROR(Summary!$AA$7*D34/J34," ")</f>
        <v xml:space="preserve"> </v>
      </c>
      <c r="L34" s="5">
        <v>22</v>
      </c>
      <c r="M34" s="175" t="str">
        <f>IFERROR(Summary!$AA$7*D34/L34," ")</f>
        <v xml:space="preserve"> </v>
      </c>
      <c r="N34" s="18"/>
      <c r="O34" s="175" t="str">
        <f>IFERROR(Summary!$AC$7*D34/N34," ")</f>
        <v xml:space="preserve"> </v>
      </c>
      <c r="P34" s="5">
        <v>22</v>
      </c>
      <c r="Q34" s="175" t="str">
        <f>IFERROR(Summary!$AC$7*D34/P34," ")</f>
        <v xml:space="preserve"> </v>
      </c>
      <c r="R34" s="23">
        <v>3900</v>
      </c>
      <c r="S34" s="177" t="str">
        <f>IFERROR(Summary!$AE$7*E34/R34," ")</f>
        <v xml:space="preserve"> </v>
      </c>
    </row>
    <row r="35" spans="1:19" ht="29.25" customHeight="1" x14ac:dyDescent="0.25">
      <c r="A35" s="2" t="s">
        <v>70</v>
      </c>
      <c r="B35" s="2" t="s">
        <v>71</v>
      </c>
      <c r="C35" s="18"/>
      <c r="D35" s="56" t="str">
        <f>IFERROR(VLOOKUP($A35,'Emissions - TEU-2NH'!$A$6:$H$58,5,0), " ")</f>
        <v xml:space="preserve"> </v>
      </c>
      <c r="E35" s="56" t="str">
        <f>IFERROR(VLOOKUP($A35,'Emissions - TEU-2NH'!$A$6:$H$58,8,0), " ")</f>
        <v xml:space="preserve"> </v>
      </c>
      <c r="F35" s="9">
        <v>0.48</v>
      </c>
      <c r="G35" s="175" t="str">
        <f>IFERROR(Summary!$Y$7*D35/F35," ")</f>
        <v xml:space="preserve"> </v>
      </c>
      <c r="H35" s="5">
        <v>33</v>
      </c>
      <c r="I35" s="175" t="str">
        <f>IFERROR(Summary!$Y$7*D35/H35," ")</f>
        <v xml:space="preserve"> </v>
      </c>
      <c r="J35" s="5">
        <v>12</v>
      </c>
      <c r="K35" s="175" t="str">
        <f>IFERROR(Summary!$AA$7*D35/J35," ")</f>
        <v xml:space="preserve"> </v>
      </c>
      <c r="L35" s="5">
        <v>150</v>
      </c>
      <c r="M35" s="175" t="str">
        <f>IFERROR(Summary!$AA$7*D35/L35," ")</f>
        <v xml:space="preserve"> </v>
      </c>
      <c r="N35" s="7">
        <v>5.7</v>
      </c>
      <c r="O35" s="175" t="str">
        <f>IFERROR(Summary!$AC$7*D35/N35," ")</f>
        <v xml:space="preserve"> </v>
      </c>
      <c r="P35" s="5">
        <v>150</v>
      </c>
      <c r="Q35" s="175" t="str">
        <f>IFERROR(Summary!$AC$7*D35/P35," ")</f>
        <v xml:space="preserve"> </v>
      </c>
      <c r="R35" s="23">
        <v>1700</v>
      </c>
      <c r="S35" s="177" t="str">
        <f>IFERROR(Summary!$AE$7*E35/R35," ")</f>
        <v xml:space="preserve"> </v>
      </c>
    </row>
    <row r="36" spans="1:19" ht="16.8" customHeight="1" x14ac:dyDescent="0.25">
      <c r="A36" s="2" t="s">
        <v>72</v>
      </c>
      <c r="B36" s="2" t="s">
        <v>73</v>
      </c>
      <c r="C36" s="18"/>
      <c r="D36" s="56" t="str">
        <f>IFERROR(VLOOKUP($A36,'Emissions - TEU-2NH'!$A$6:$H$58,5,0), " ")</f>
        <v xml:space="preserve"> </v>
      </c>
      <c r="E36" s="56" t="str">
        <f>IFERROR(VLOOKUP($A36,'Emissions - TEU-2NH'!$A$6:$H$58,8,0), " ")</f>
        <v xml:space="preserve"> </v>
      </c>
      <c r="F36" s="4">
        <v>3.3000000000000002E-2</v>
      </c>
      <c r="G36" s="175" t="str">
        <f>IFERROR(Summary!$Y$7*D36/F36," ")</f>
        <v xml:space="preserve"> </v>
      </c>
      <c r="H36" s="7">
        <v>2</v>
      </c>
      <c r="I36" s="175" t="str">
        <f>IFERROR(Summary!$Y$7*D36/H36," ")</f>
        <v xml:space="preserve"> </v>
      </c>
      <c r="J36" s="9">
        <v>0.86</v>
      </c>
      <c r="K36" s="175" t="str">
        <f>IFERROR(Summary!$AA$7*D36/J36," ")</f>
        <v xml:space="preserve"> </v>
      </c>
      <c r="L36" s="7">
        <v>8.8000000000000007</v>
      </c>
      <c r="M36" s="175" t="str">
        <f>IFERROR(Summary!$AA$7*D36/L36," ")</f>
        <v xml:space="preserve"> </v>
      </c>
      <c r="N36" s="9">
        <v>0.4</v>
      </c>
      <c r="O36" s="175" t="str">
        <f>IFERROR(Summary!$AC$7*D36/N36," ")</f>
        <v xml:space="preserve"> </v>
      </c>
      <c r="P36" s="7">
        <v>8.8000000000000007</v>
      </c>
      <c r="Q36" s="175" t="str">
        <f>IFERROR(Summary!$AC$7*D36/P36," ")</f>
        <v xml:space="preserve"> </v>
      </c>
      <c r="R36" s="21">
        <v>660</v>
      </c>
      <c r="S36" s="177" t="str">
        <f>IFERROR(Summary!$AE$7*E36/R36," ")</f>
        <v xml:space="preserve"> </v>
      </c>
    </row>
    <row r="37" spans="1:19" ht="29.25" customHeight="1" x14ac:dyDescent="0.25">
      <c r="A37" s="2" t="s">
        <v>74</v>
      </c>
      <c r="B37" s="2" t="s">
        <v>75</v>
      </c>
      <c r="C37" s="18"/>
      <c r="D37" s="56" t="str">
        <f>IFERROR(VLOOKUP($A37,'Emissions - TEU-2NH'!$A$6:$H$58,5,0), " ")</f>
        <v xml:space="preserve"> </v>
      </c>
      <c r="E37" s="56" t="str">
        <f>IFERROR(VLOOKUP($A37,'Emissions - TEU-2NH'!$A$6:$H$58,8,0), " ")</f>
        <v xml:space="preserve"> </v>
      </c>
      <c r="F37" s="18"/>
      <c r="G37" s="175" t="str">
        <f>IFERROR(Summary!$Y$7*D37/F37," ")</f>
        <v xml:space="preserve"> </v>
      </c>
      <c r="H37" s="8">
        <v>5000</v>
      </c>
      <c r="I37" s="175" t="str">
        <f>IFERROR(Summary!$Y$7*D37/H37," ")</f>
        <v xml:space="preserve"> </v>
      </c>
      <c r="J37" s="18"/>
      <c r="K37" s="175" t="str">
        <f>IFERROR(Summary!$AA$7*D37/J37," ")</f>
        <v xml:space="preserve"> </v>
      </c>
      <c r="L37" s="8">
        <v>22000</v>
      </c>
      <c r="M37" s="175" t="str">
        <f>IFERROR(Summary!$AA$7*D37/L37," ")</f>
        <v xml:space="preserve"> </v>
      </c>
      <c r="N37" s="18"/>
      <c r="O37" s="175" t="str">
        <f>IFERROR(Summary!$AC$7*D37/N37," ")</f>
        <v xml:space="preserve"> </v>
      </c>
      <c r="P37" s="8">
        <v>22000</v>
      </c>
      <c r="Q37" s="175" t="str">
        <f>IFERROR(Summary!$AC$7*D37/P37," ")</f>
        <v xml:space="preserve"> </v>
      </c>
      <c r="R37" s="23">
        <v>5000</v>
      </c>
      <c r="S37" s="177" t="str">
        <f>IFERROR(Summary!$AE$7*E37/R37," ")</f>
        <v xml:space="preserve"> </v>
      </c>
    </row>
    <row r="38" spans="1:19" ht="16.8" customHeight="1" x14ac:dyDescent="0.25">
      <c r="A38" s="2" t="s">
        <v>76</v>
      </c>
      <c r="B38" s="1" t="s">
        <v>77</v>
      </c>
      <c r="C38" s="18"/>
      <c r="D38" s="56" t="str">
        <f>IFERROR(VLOOKUP($A38,'Emissions - TEU-2NH'!$A$6:$H$58,5,0), " ")</f>
        <v xml:space="preserve"> </v>
      </c>
      <c r="E38" s="56" t="str">
        <f>IFERROR(VLOOKUP($A38,'Emissions - TEU-2NH'!$A$6:$H$58,8,0), " ")</f>
        <v xml:space="preserve"> </v>
      </c>
      <c r="F38" s="18"/>
      <c r="G38" s="175" t="str">
        <f>IFERROR(Summary!$Y$7*D38/F38," ")</f>
        <v xml:space="preserve"> </v>
      </c>
      <c r="H38" s="8">
        <v>30000</v>
      </c>
      <c r="I38" s="175" t="str">
        <f>IFERROR(Summary!$Y$7*D38/H38," ")</f>
        <v xml:space="preserve"> </v>
      </c>
      <c r="J38" s="18"/>
      <c r="K38" s="175" t="str">
        <f>IFERROR(Summary!$AA$7*D38/J38," ")</f>
        <v xml:space="preserve"> </v>
      </c>
      <c r="L38" s="8">
        <v>130000</v>
      </c>
      <c r="M38" s="175" t="str">
        <f>IFERROR(Summary!$AA$7*D38/L38," ")</f>
        <v xml:space="preserve"> </v>
      </c>
      <c r="N38" s="18"/>
      <c r="O38" s="175" t="str">
        <f>IFERROR(Summary!$AC$7*D38/N38," ")</f>
        <v xml:space="preserve"> </v>
      </c>
      <c r="P38" s="8">
        <v>130000</v>
      </c>
      <c r="Q38" s="175" t="str">
        <f>IFERROR(Summary!$AC$7*D38/P38," ")</f>
        <v xml:space="preserve"> </v>
      </c>
      <c r="R38" s="22"/>
      <c r="S38" s="177" t="str">
        <f>IFERROR(Summary!$AE$7*E38/R38," ")</f>
        <v xml:space="preserve"> </v>
      </c>
    </row>
    <row r="39" spans="1:19" ht="16.95" customHeight="1" x14ac:dyDescent="0.25">
      <c r="A39" s="2" t="s">
        <v>78</v>
      </c>
      <c r="B39" s="2" t="s">
        <v>79</v>
      </c>
      <c r="C39" s="6" t="s">
        <v>80</v>
      </c>
      <c r="D39" s="56" t="str">
        <f>IFERROR(VLOOKUP($A39,'Emissions - TEU-2NH'!$A$6:$H$58,5,0), " ")</f>
        <v xml:space="preserve"> </v>
      </c>
      <c r="E39" s="56" t="str">
        <f>IFERROR(VLOOKUP($A39,'Emissions - TEU-2NH'!$A$6:$H$58,8,0), " ")</f>
        <v xml:space="preserve"> </v>
      </c>
      <c r="F39" s="11">
        <v>5.5999999999999995E-4</v>
      </c>
      <c r="G39" s="175" t="str">
        <f>IFERROR(Summary!$Y$7*D39/F39," ")</f>
        <v xml:space="preserve"> </v>
      </c>
      <c r="H39" s="3">
        <v>5.0000000000000001E-3</v>
      </c>
      <c r="I39" s="175" t="str">
        <f>IFERROR(Summary!$Y$7*D39/H39," ")</f>
        <v xml:space="preserve"> </v>
      </c>
      <c r="J39" s="4">
        <v>1.4E-2</v>
      </c>
      <c r="K39" s="175" t="str">
        <f>IFERROR(Summary!$AA$7*D39/J39," ")</f>
        <v xml:space="preserve"> </v>
      </c>
      <c r="L39" s="4">
        <v>3.6999999999999998E-2</v>
      </c>
      <c r="M39" s="175" t="str">
        <f>IFERROR(Summary!$AA$7*D39/L39," ")</f>
        <v xml:space="preserve"> </v>
      </c>
      <c r="N39" s="3">
        <v>6.7000000000000002E-3</v>
      </c>
      <c r="O39" s="175" t="str">
        <f>IFERROR(Summary!$AC$7*D39/N39," ")</f>
        <v xml:space="preserve"> </v>
      </c>
      <c r="P39" s="4">
        <v>3.6999999999999998E-2</v>
      </c>
      <c r="Q39" s="175" t="str">
        <f>IFERROR(Summary!$AC$7*D39/P39," ")</f>
        <v xml:space="preserve"> </v>
      </c>
      <c r="R39" s="26">
        <v>0.03</v>
      </c>
      <c r="S39" s="177" t="str">
        <f>IFERROR(Summary!$AE$7*E39/R39," ")</f>
        <v xml:space="preserve"> </v>
      </c>
    </row>
    <row r="40" spans="1:19" ht="16.8" customHeight="1" x14ac:dyDescent="0.25">
      <c r="A40" s="2" t="s">
        <v>81</v>
      </c>
      <c r="B40" s="2" t="s">
        <v>82</v>
      </c>
      <c r="C40" s="18"/>
      <c r="D40" s="56" t="str">
        <f>IFERROR(VLOOKUP($A40,'Emissions - TEU-2NH'!$A$6:$H$58,5,0), " ")</f>
        <v xml:space="preserve"> </v>
      </c>
      <c r="E40" s="56" t="str">
        <f>IFERROR(VLOOKUP($A40,'Emissions - TEU-2NH'!$A$6:$H$58,8,0), " ")</f>
        <v xml:space="preserve"> </v>
      </c>
      <c r="F40" s="18"/>
      <c r="G40" s="175" t="str">
        <f>IFERROR(Summary!$Y$7*D40/F40," ")</f>
        <v xml:space="preserve"> </v>
      </c>
      <c r="H40" s="7">
        <v>2.2000000000000002</v>
      </c>
      <c r="I40" s="175" t="str">
        <f>IFERROR(Summary!$Y$7*D40/H40," ")</f>
        <v xml:space="preserve"> </v>
      </c>
      <c r="J40" s="18"/>
      <c r="K40" s="175" t="str">
        <f>IFERROR(Summary!$AA$7*D40/J40," ")</f>
        <v xml:space="preserve"> </v>
      </c>
      <c r="L40" s="7">
        <v>9.6999999999999993</v>
      </c>
      <c r="M40" s="175" t="str">
        <f>IFERROR(Summary!$AA$7*D40/L40," ")</f>
        <v xml:space="preserve"> </v>
      </c>
      <c r="N40" s="18"/>
      <c r="O40" s="175" t="str">
        <f>IFERROR(Summary!$AC$7*D40/N40," ")</f>
        <v xml:space="preserve"> </v>
      </c>
      <c r="P40" s="7">
        <v>9.6999999999999993</v>
      </c>
      <c r="Q40" s="175" t="str">
        <f>IFERROR(Summary!$AC$7*D40/P40," ")</f>
        <v xml:space="preserve"> </v>
      </c>
      <c r="R40" s="21">
        <v>50</v>
      </c>
      <c r="S40" s="177" t="str">
        <f>IFERROR(Summary!$AE$7*E40/R40," ")</f>
        <v xml:space="preserve"> </v>
      </c>
    </row>
    <row r="41" spans="1:19" ht="16.95" customHeight="1" x14ac:dyDescent="0.25">
      <c r="A41" s="2" t="s">
        <v>83</v>
      </c>
      <c r="B41" s="2" t="s">
        <v>84</v>
      </c>
      <c r="C41" s="18"/>
      <c r="D41" s="56" t="str">
        <f>IFERROR(VLOOKUP($A41,'Emissions - TEU-2NH'!$A$6:$H$58,5,0), " ")</f>
        <v xml:space="preserve"> </v>
      </c>
      <c r="E41" s="56" t="str">
        <f>IFERROR(VLOOKUP($A41,'Emissions - TEU-2NH'!$A$6:$H$58,8,0), " ")</f>
        <v xml:space="preserve"> </v>
      </c>
      <c r="F41" s="18"/>
      <c r="G41" s="175" t="str">
        <f>IFERROR(Summary!$Y$7*D41/F41," ")</f>
        <v xml:space="preserve"> </v>
      </c>
      <c r="H41" s="5">
        <v>800</v>
      </c>
      <c r="I41" s="175" t="str">
        <f>IFERROR(Summary!$Y$7*D41/H41," ")</f>
        <v xml:space="preserve"> </v>
      </c>
      <c r="J41" s="18"/>
      <c r="K41" s="175" t="str">
        <f>IFERROR(Summary!$AA$7*D41/J41," ")</f>
        <v xml:space="preserve"> </v>
      </c>
      <c r="L41" s="8">
        <v>3500</v>
      </c>
      <c r="M41" s="175" t="str">
        <f>IFERROR(Summary!$AA$7*D41/L41," ")</f>
        <v xml:space="preserve"> </v>
      </c>
      <c r="N41" s="18"/>
      <c r="O41" s="175" t="str">
        <f>IFERROR(Summary!$AC$7*D41/N41," ")</f>
        <v xml:space="preserve"> </v>
      </c>
      <c r="P41" s="8">
        <v>3500</v>
      </c>
      <c r="Q41" s="175" t="str">
        <f>IFERROR(Summary!$AC$7*D41/P41," ")</f>
        <v xml:space="preserve"> </v>
      </c>
      <c r="R41" s="23">
        <v>6200</v>
      </c>
      <c r="S41" s="177" t="str">
        <f>IFERROR(Summary!$AE$7*E41/R41," ")</f>
        <v xml:space="preserve"> </v>
      </c>
    </row>
    <row r="42" spans="1:19" ht="16.8" customHeight="1" x14ac:dyDescent="0.25">
      <c r="A42" s="2" t="s">
        <v>85</v>
      </c>
      <c r="B42" s="2" t="s">
        <v>86</v>
      </c>
      <c r="C42" s="18"/>
      <c r="D42" s="56" t="str">
        <f>IFERROR(VLOOKUP($A42,'Emissions - TEU-2NH'!$A$6:$H$58,5,0), " ")</f>
        <v xml:space="preserve"> </v>
      </c>
      <c r="E42" s="56" t="str">
        <f>IFERROR(VLOOKUP($A42,'Emissions - TEU-2NH'!$A$6:$H$58,8,0), " ")</f>
        <v xml:space="preserve"> </v>
      </c>
      <c r="F42" s="9">
        <v>0.17</v>
      </c>
      <c r="G42" s="175" t="str">
        <f>IFERROR(Summary!$Y$7*D42/F42," ")</f>
        <v xml:space="preserve"> </v>
      </c>
      <c r="H42" s="5">
        <v>100</v>
      </c>
      <c r="I42" s="175" t="str">
        <f>IFERROR(Summary!$Y$7*D42/H42," ")</f>
        <v xml:space="preserve"> </v>
      </c>
      <c r="J42" s="7">
        <v>4.3</v>
      </c>
      <c r="K42" s="175" t="str">
        <f>IFERROR(Summary!$AA$7*D42/J42," ")</f>
        <v xml:space="preserve"> </v>
      </c>
      <c r="L42" s="5">
        <v>440</v>
      </c>
      <c r="M42" s="175" t="str">
        <f>IFERROR(Summary!$AA$7*D42/L42," ")</f>
        <v xml:space="preserve"> </v>
      </c>
      <c r="N42" s="7">
        <v>2</v>
      </c>
      <c r="O42" s="175" t="str">
        <f>IFERROR(Summary!$AC$7*D42/N42," ")</f>
        <v xml:space="preserve"> </v>
      </c>
      <c r="P42" s="5">
        <v>440</v>
      </c>
      <c r="Q42" s="175" t="str">
        <f>IFERROR(Summary!$AC$7*D42/P42," ")</f>
        <v xml:space="preserve"> </v>
      </c>
      <c r="R42" s="23">
        <v>1900</v>
      </c>
      <c r="S42" s="177" t="str">
        <f>IFERROR(Summary!$AE$7*E42/R42," ")</f>
        <v xml:space="preserve"> </v>
      </c>
    </row>
    <row r="43" spans="1:19" ht="16.95" customHeight="1" x14ac:dyDescent="0.25">
      <c r="A43" s="2" t="s">
        <v>87</v>
      </c>
      <c r="B43" s="2" t="s">
        <v>88</v>
      </c>
      <c r="C43" s="18"/>
      <c r="D43" s="56" t="str">
        <f>IFERROR(VLOOKUP($A43,'Emissions - TEU-2NH'!$A$6:$H$58,5,0), " ")</f>
        <v xml:space="preserve"> </v>
      </c>
      <c r="E43" s="56" t="str">
        <f>IFERROR(VLOOKUP($A43,'Emissions - TEU-2NH'!$A$6:$H$58,8,0), " ")</f>
        <v xml:space="preserve"> </v>
      </c>
      <c r="F43" s="18"/>
      <c r="G43" s="175" t="str">
        <f>IFERROR(Summary!$Y$7*D43/F43," ")</f>
        <v xml:space="preserve"> </v>
      </c>
      <c r="H43" s="5">
        <v>10</v>
      </c>
      <c r="I43" s="175" t="str">
        <f>IFERROR(Summary!$Y$7*D43/H43," ")</f>
        <v xml:space="preserve"> </v>
      </c>
      <c r="J43" s="18"/>
      <c r="K43" s="175" t="str">
        <f>IFERROR(Summary!$AA$7*D43/J43," ")</f>
        <v xml:space="preserve"> </v>
      </c>
      <c r="L43" s="5">
        <v>44</v>
      </c>
      <c r="M43" s="175" t="str">
        <f>IFERROR(Summary!$AA$7*D43/L43," ")</f>
        <v xml:space="preserve"> </v>
      </c>
      <c r="N43" s="18"/>
      <c r="O43" s="175" t="str">
        <f>IFERROR(Summary!$AC$7*D43/N43," ")</f>
        <v xml:space="preserve"> </v>
      </c>
      <c r="P43" s="5">
        <v>44</v>
      </c>
      <c r="Q43" s="175" t="str">
        <f>IFERROR(Summary!$AC$7*D43/P43," ")</f>
        <v xml:space="preserve"> </v>
      </c>
      <c r="R43" s="21">
        <v>660</v>
      </c>
      <c r="S43" s="177" t="str">
        <f>IFERROR(Summary!$AE$7*E43/R43," ")</f>
        <v xml:space="preserve"> </v>
      </c>
    </row>
    <row r="44" spans="1:19" ht="16.8" customHeight="1" x14ac:dyDescent="0.25">
      <c r="A44" s="2" t="s">
        <v>89</v>
      </c>
      <c r="B44" s="2" t="s">
        <v>90</v>
      </c>
      <c r="C44" s="18"/>
      <c r="D44" s="56" t="str">
        <f>IFERROR(VLOOKUP($A44,'Emissions - TEU-2NH'!$A$6:$H$58,5,0), " ")</f>
        <v xml:space="preserve"> </v>
      </c>
      <c r="E44" s="56" t="str">
        <f>IFERROR(VLOOKUP($A44,'Emissions - TEU-2NH'!$A$6:$H$58,8,0), " ")</f>
        <v xml:space="preserve"> </v>
      </c>
      <c r="F44" s="4">
        <v>0.01</v>
      </c>
      <c r="G44" s="175" t="str">
        <f>IFERROR(Summary!$Y$7*D44/F44," ")</f>
        <v xml:space="preserve"> </v>
      </c>
      <c r="H44" s="4">
        <v>0.02</v>
      </c>
      <c r="I44" s="175" t="str">
        <f>IFERROR(Summary!$Y$7*D44/H44," ")</f>
        <v xml:space="preserve"> </v>
      </c>
      <c r="J44" s="9">
        <v>0.26</v>
      </c>
      <c r="K44" s="175" t="str">
        <f>IFERROR(Summary!$AA$7*D44/J44," ")</f>
        <v xml:space="preserve"> </v>
      </c>
      <c r="L44" s="4">
        <v>8.7999999999999995E-2</v>
      </c>
      <c r="M44" s="175" t="str">
        <f>IFERROR(Summary!$AA$7*D44/L44," ")</f>
        <v xml:space="preserve"> </v>
      </c>
      <c r="N44" s="9">
        <v>0.12</v>
      </c>
      <c r="O44" s="175" t="str">
        <f>IFERROR(Summary!$AC$7*D44/N44," ")</f>
        <v xml:space="preserve"> </v>
      </c>
      <c r="P44" s="4">
        <v>8.7999999999999995E-2</v>
      </c>
      <c r="Q44" s="175" t="str">
        <f>IFERROR(Summary!$AC$7*D44/P44," ")</f>
        <v xml:space="preserve"> </v>
      </c>
      <c r="R44" s="25">
        <v>0.2</v>
      </c>
      <c r="S44" s="177" t="str">
        <f>IFERROR(Summary!$AE$7*E44/R44," ")</f>
        <v xml:space="preserve"> </v>
      </c>
    </row>
    <row r="45" spans="1:19" ht="16.8" customHeight="1" x14ac:dyDescent="0.25">
      <c r="A45" s="2" t="s">
        <v>91</v>
      </c>
      <c r="B45" s="2" t="s">
        <v>92</v>
      </c>
      <c r="C45" s="6" t="s">
        <v>93</v>
      </c>
      <c r="D45" s="56" t="str">
        <f>IFERROR(VLOOKUP($A45,'Emissions - TEU-2NH'!$A$6:$H$58,5,0), " ")</f>
        <v xml:space="preserve"> </v>
      </c>
      <c r="E45" s="56" t="str">
        <f>IFERROR(VLOOKUP($A45,'Emissions - TEU-2NH'!$A$6:$H$58,8,0), " ")</f>
        <v xml:space="preserve"> </v>
      </c>
      <c r="F45" s="4">
        <v>0.04</v>
      </c>
      <c r="G45" s="175" t="str">
        <f>IFERROR(Summary!$Y$7*D45/F45," ")</f>
        <v xml:space="preserve"> </v>
      </c>
      <c r="H45" s="18"/>
      <c r="I45" s="175" t="str">
        <f>IFERROR(Summary!$Y$7*D45/H45," ")</f>
        <v xml:space="preserve"> </v>
      </c>
      <c r="J45" s="7">
        <v>1</v>
      </c>
      <c r="K45" s="175" t="str">
        <f>IFERROR(Summary!$AA$7*D45/J45," ")</f>
        <v xml:space="preserve"> </v>
      </c>
      <c r="L45" s="18"/>
      <c r="M45" s="175" t="str">
        <f>IFERROR(Summary!$AA$7*D45/L45," ")</f>
        <v xml:space="preserve"> </v>
      </c>
      <c r="N45" s="9">
        <v>0.48</v>
      </c>
      <c r="O45" s="175" t="str">
        <f>IFERROR(Summary!$AC$7*D45/N45," ")</f>
        <v xml:space="preserve"> </v>
      </c>
      <c r="P45" s="18"/>
      <c r="Q45" s="175" t="str">
        <f>IFERROR(Summary!$AC$7*D45/P45," ")</f>
        <v xml:space="preserve"> </v>
      </c>
      <c r="R45" s="22"/>
      <c r="S45" s="177" t="str">
        <f>IFERROR(Summary!$AE$7*E45/R45," ")</f>
        <v xml:space="preserve"> </v>
      </c>
    </row>
    <row r="46" spans="1:19" ht="16.95" customHeight="1" x14ac:dyDescent="0.25">
      <c r="A46" s="2" t="s">
        <v>94</v>
      </c>
      <c r="B46" s="2" t="s">
        <v>95</v>
      </c>
      <c r="C46" s="18"/>
      <c r="D46" s="56" t="str">
        <f>IFERROR(VLOOKUP($A46,'Emissions - TEU-2NH'!$A$6:$H$58,5,0), " ")</f>
        <v xml:space="preserve"> </v>
      </c>
      <c r="E46" s="56" t="str">
        <f>IFERROR(VLOOKUP($A46,'Emissions - TEU-2NH'!$A$6:$H$58,8,0), " ")</f>
        <v xml:space="preserve"> </v>
      </c>
      <c r="F46" s="18"/>
      <c r="G46" s="175" t="str">
        <f>IFERROR(Summary!$Y$7*D46/F46," ")</f>
        <v xml:space="preserve"> </v>
      </c>
      <c r="H46" s="9">
        <v>0.15</v>
      </c>
      <c r="I46" s="175" t="str">
        <f>IFERROR(Summary!$Y$7*D46/H46," ")</f>
        <v xml:space="preserve"> </v>
      </c>
      <c r="J46" s="18"/>
      <c r="K46" s="175" t="str">
        <f>IFERROR(Summary!$AA$7*D46/J46," ")</f>
        <v xml:space="preserve"> </v>
      </c>
      <c r="L46" s="9">
        <v>0.66</v>
      </c>
      <c r="M46" s="175" t="str">
        <f>IFERROR(Summary!$AA$7*D46/L46," ")</f>
        <v xml:space="preserve"> </v>
      </c>
      <c r="N46" s="18"/>
      <c r="O46" s="175" t="str">
        <f>IFERROR(Summary!$AC$7*D46/N46," ")</f>
        <v xml:space="preserve"> </v>
      </c>
      <c r="P46" s="9">
        <v>0.66</v>
      </c>
      <c r="Q46" s="175" t="str">
        <f>IFERROR(Summary!$AC$7*D46/P46," ")</f>
        <v xml:space="preserve"> </v>
      </c>
      <c r="R46" s="21">
        <v>170</v>
      </c>
      <c r="S46" s="177" t="str">
        <f>IFERROR(Summary!$AE$7*E46/R46," ")</f>
        <v xml:space="preserve"> </v>
      </c>
    </row>
    <row r="47" spans="1:19" ht="16.8" customHeight="1" x14ac:dyDescent="0.25">
      <c r="A47" s="2" t="s">
        <v>96</v>
      </c>
      <c r="B47" s="2" t="s">
        <v>97</v>
      </c>
      <c r="C47" s="18"/>
      <c r="D47" s="56" t="str">
        <f>IFERROR(VLOOKUP($A47,'Emissions - TEU-2NH'!$A$6:$H$58,5,0), " ")</f>
        <v xml:space="preserve"> </v>
      </c>
      <c r="E47" s="56" t="str">
        <f>IFERROR(VLOOKUP($A47,'Emissions - TEU-2NH'!$A$6:$H$58,8,0), " ")</f>
        <v xml:space="preserve"> </v>
      </c>
      <c r="F47" s="18"/>
      <c r="G47" s="175" t="str">
        <f>IFERROR(Summary!$Y$7*D47/F47," ")</f>
        <v xml:space="preserve"> </v>
      </c>
      <c r="H47" s="9">
        <v>0.6</v>
      </c>
      <c r="I47" s="175" t="str">
        <f>IFERROR(Summary!$Y$7*D47/H47," ")</f>
        <v xml:space="preserve"> </v>
      </c>
      <c r="J47" s="18"/>
      <c r="K47" s="175" t="str">
        <f>IFERROR(Summary!$AA$7*D47/J47," ")</f>
        <v xml:space="preserve"> </v>
      </c>
      <c r="L47" s="7">
        <v>2.6</v>
      </c>
      <c r="M47" s="175" t="str">
        <f>IFERROR(Summary!$AA$7*D47/L47," ")</f>
        <v xml:space="preserve"> </v>
      </c>
      <c r="N47" s="18"/>
      <c r="O47" s="175" t="str">
        <f>IFERROR(Summary!$AC$7*D47/N47," ")</f>
        <v xml:space="preserve"> </v>
      </c>
      <c r="P47" s="7">
        <v>2.6</v>
      </c>
      <c r="Q47" s="175" t="str">
        <f>IFERROR(Summary!$AC$7*D47/P47," ")</f>
        <v xml:space="preserve"> </v>
      </c>
      <c r="R47" s="24">
        <v>2.8</v>
      </c>
      <c r="S47" s="177" t="str">
        <f>IFERROR(Summary!$AE$7*E47/R47," ")</f>
        <v xml:space="preserve"> </v>
      </c>
    </row>
    <row r="48" spans="1:19" ht="16.95" customHeight="1" x14ac:dyDescent="0.25">
      <c r="A48" s="2" t="s">
        <v>98</v>
      </c>
      <c r="B48" s="2" t="s">
        <v>99</v>
      </c>
      <c r="C48" s="18"/>
      <c r="D48" s="56" t="str">
        <f>IFERROR(VLOOKUP($A48,'Emissions - TEU-2NH'!$A$6:$H$58,5,0), " ")</f>
        <v xml:space="preserve"> </v>
      </c>
      <c r="E48" s="56" t="str">
        <f>IFERROR(VLOOKUP($A48,'Emissions - TEU-2NH'!$A$6:$H$58,8,0), " ")</f>
        <v xml:space="preserve"> </v>
      </c>
      <c r="F48" s="18"/>
      <c r="G48" s="175" t="str">
        <f>IFERROR(Summary!$Y$7*D48/F48," ")</f>
        <v xml:space="preserve"> </v>
      </c>
      <c r="H48" s="4">
        <v>0.03</v>
      </c>
      <c r="I48" s="175" t="str">
        <f>IFERROR(Summary!$Y$7*D48/H48," ")</f>
        <v xml:space="preserve"> </v>
      </c>
      <c r="J48" s="18"/>
      <c r="K48" s="175" t="str">
        <f>IFERROR(Summary!$AA$7*D48/J48," ")</f>
        <v xml:space="preserve"> </v>
      </c>
      <c r="L48" s="9">
        <v>0.13</v>
      </c>
      <c r="M48" s="175" t="str">
        <f>IFERROR(Summary!$AA$7*D48/L48," ")</f>
        <v xml:space="preserve"> </v>
      </c>
      <c r="N48" s="18"/>
      <c r="O48" s="175" t="str">
        <f>IFERROR(Summary!$AC$7*D48/N48," ")</f>
        <v xml:space="preserve"> </v>
      </c>
      <c r="P48" s="9">
        <v>0.13</v>
      </c>
      <c r="Q48" s="175" t="str">
        <f>IFERROR(Summary!$AC$7*D48/P48," ")</f>
        <v xml:space="preserve"> </v>
      </c>
      <c r="R48" s="22"/>
      <c r="S48" s="177" t="str">
        <f>IFERROR(Summary!$AE$7*E48/R48," ")</f>
        <v xml:space="preserve"> </v>
      </c>
    </row>
    <row r="49" spans="1:19" ht="16.8" customHeight="1" x14ac:dyDescent="0.25">
      <c r="A49" s="2" t="s">
        <v>100</v>
      </c>
      <c r="B49" s="2" t="s">
        <v>101</v>
      </c>
      <c r="C49" s="18"/>
      <c r="D49" s="56" t="str">
        <f>IFERROR(VLOOKUP($A49,'Emissions - TEU-2NH'!$A$6:$H$58,5,0), " ")</f>
        <v xml:space="preserve"> </v>
      </c>
      <c r="E49" s="56" t="str">
        <f>IFERROR(VLOOKUP($A49,'Emissions - TEU-2NH'!$A$6:$H$58,8,0), " ")</f>
        <v xml:space="preserve"> </v>
      </c>
      <c r="F49" s="18"/>
      <c r="G49" s="175" t="str">
        <f>IFERROR(Summary!$Y$7*D49/F49," ")</f>
        <v xml:space="preserve"> </v>
      </c>
      <c r="H49" s="5">
        <v>50</v>
      </c>
      <c r="I49" s="175" t="str">
        <f>IFERROR(Summary!$Y$7*D49/H49," ")</f>
        <v xml:space="preserve"> </v>
      </c>
      <c r="J49" s="18"/>
      <c r="K49" s="175" t="str">
        <f>IFERROR(Summary!$AA$7*D49/J49," ")</f>
        <v xml:space="preserve"> </v>
      </c>
      <c r="L49" s="5">
        <v>220</v>
      </c>
      <c r="M49" s="175" t="str">
        <f>IFERROR(Summary!$AA$7*D49/L49," ")</f>
        <v xml:space="preserve"> </v>
      </c>
      <c r="N49" s="18"/>
      <c r="O49" s="175" t="str">
        <f>IFERROR(Summary!$AC$7*D49/N49," ")</f>
        <v xml:space="preserve"> </v>
      </c>
      <c r="P49" s="5">
        <v>220</v>
      </c>
      <c r="Q49" s="175" t="str">
        <f>IFERROR(Summary!$AC$7*D49/P49," ")</f>
        <v xml:space="preserve"> </v>
      </c>
      <c r="R49" s="22"/>
      <c r="S49" s="177" t="str">
        <f>IFERROR(Summary!$AE$7*E49/R49," ")</f>
        <v xml:space="preserve"> </v>
      </c>
    </row>
    <row r="50" spans="1:19" ht="29.25" customHeight="1" x14ac:dyDescent="0.25">
      <c r="A50" s="2" t="s">
        <v>102</v>
      </c>
      <c r="B50" s="2" t="s">
        <v>103</v>
      </c>
      <c r="C50" s="18"/>
      <c r="D50" s="56" t="str">
        <f>IFERROR(VLOOKUP($A50,'Emissions - TEU-2NH'!$A$6:$H$58,5,0), " ")</f>
        <v xml:space="preserve"> </v>
      </c>
      <c r="E50" s="56" t="str">
        <f>IFERROR(VLOOKUP($A50,'Emissions - TEU-2NH'!$A$6:$H$58,8,0), " ")</f>
        <v xml:space="preserve"> </v>
      </c>
      <c r="F50" s="18"/>
      <c r="G50" s="175" t="str">
        <f>IFERROR(Summary!$Y$7*D50/F50," ")</f>
        <v xml:space="preserve"> </v>
      </c>
      <c r="H50" s="8">
        <v>50000</v>
      </c>
      <c r="I50" s="175" t="str">
        <f>IFERROR(Summary!$Y$7*D50/H50," ")</f>
        <v xml:space="preserve"> </v>
      </c>
      <c r="J50" s="18"/>
      <c r="K50" s="175" t="str">
        <f>IFERROR(Summary!$AA$7*D50/J50," ")</f>
        <v xml:space="preserve"> </v>
      </c>
      <c r="L50" s="8">
        <v>220000</v>
      </c>
      <c r="M50" s="175" t="str">
        <f>IFERROR(Summary!$AA$7*D50/L50," ")</f>
        <v xml:space="preserve"> </v>
      </c>
      <c r="N50" s="18"/>
      <c r="O50" s="175" t="str">
        <f>IFERROR(Summary!$AC$7*D50/N50," ")</f>
        <v xml:space="preserve"> </v>
      </c>
      <c r="P50" s="8">
        <v>220000</v>
      </c>
      <c r="Q50" s="175" t="str">
        <f>IFERROR(Summary!$AC$7*D50/P50," ")</f>
        <v xml:space="preserve"> </v>
      </c>
      <c r="R50" s="22"/>
      <c r="S50" s="177" t="str">
        <f>IFERROR(Summary!$AE$7*E50/R50," ")</f>
        <v xml:space="preserve"> </v>
      </c>
    </row>
    <row r="51" spans="1:19" ht="29.25" customHeight="1" x14ac:dyDescent="0.25">
      <c r="A51" s="2" t="s">
        <v>104</v>
      </c>
      <c r="B51" s="2" t="s">
        <v>105</v>
      </c>
      <c r="C51" s="18"/>
      <c r="D51" s="56" t="str">
        <f>IFERROR(VLOOKUP($A51,'Emissions - TEU-2NH'!$A$6:$H$58,5,0), " ")</f>
        <v xml:space="preserve"> </v>
      </c>
      <c r="E51" s="56" t="str">
        <f>IFERROR(VLOOKUP($A51,'Emissions - TEU-2NH'!$A$6:$H$58,8,0), " ")</f>
        <v xml:space="preserve"> </v>
      </c>
      <c r="F51" s="18"/>
      <c r="G51" s="175" t="str">
        <f>IFERROR(Summary!$Y$7*D51/F51," ")</f>
        <v xml:space="preserve"> </v>
      </c>
      <c r="H51" s="8">
        <v>50000</v>
      </c>
      <c r="I51" s="175" t="str">
        <f>IFERROR(Summary!$Y$7*D51/H51," ")</f>
        <v xml:space="preserve"> </v>
      </c>
      <c r="J51" s="18"/>
      <c r="K51" s="175" t="str">
        <f>IFERROR(Summary!$AA$7*D51/J51," ")</f>
        <v xml:space="preserve"> </v>
      </c>
      <c r="L51" s="8">
        <v>220000</v>
      </c>
      <c r="M51" s="175" t="str">
        <f>IFERROR(Summary!$AA$7*D51/L51," ")</f>
        <v xml:space="preserve"> </v>
      </c>
      <c r="N51" s="18"/>
      <c r="O51" s="175" t="str">
        <f>IFERROR(Summary!$AC$7*D51/N51," ")</f>
        <v xml:space="preserve"> </v>
      </c>
      <c r="P51" s="8">
        <v>220000</v>
      </c>
      <c r="Q51" s="175" t="str">
        <f>IFERROR(Summary!$AC$7*D51/P51," ")</f>
        <v xml:space="preserve"> </v>
      </c>
      <c r="R51" s="22"/>
      <c r="S51" s="177" t="str">
        <f>IFERROR(Summary!$AE$7*E51/R51," ")</f>
        <v xml:space="preserve"> </v>
      </c>
    </row>
    <row r="52" spans="1:19" ht="29.25" customHeight="1" x14ac:dyDescent="0.25">
      <c r="A52" s="2" t="s">
        <v>106</v>
      </c>
      <c r="B52" s="2" t="s">
        <v>107</v>
      </c>
      <c r="C52" s="18"/>
      <c r="D52" s="56" t="str">
        <f>IFERROR(VLOOKUP($A52,'Emissions - TEU-2NH'!$A$6:$H$58,5,0), " ")</f>
        <v xml:space="preserve"> </v>
      </c>
      <c r="E52" s="56" t="str">
        <f>IFERROR(VLOOKUP($A52,'Emissions - TEU-2NH'!$A$6:$H$58,8,0), " ")</f>
        <v xml:space="preserve"> </v>
      </c>
      <c r="F52" s="18"/>
      <c r="G52" s="175" t="str">
        <f>IFERROR(Summary!$Y$7*D52/F52," ")</f>
        <v xml:space="preserve"> </v>
      </c>
      <c r="H52" s="8">
        <v>30000</v>
      </c>
      <c r="I52" s="175" t="str">
        <f>IFERROR(Summary!$Y$7*D52/H52," ")</f>
        <v xml:space="preserve"> </v>
      </c>
      <c r="J52" s="18"/>
      <c r="K52" s="175" t="str">
        <f>IFERROR(Summary!$AA$7*D52/J52," ")</f>
        <v xml:space="preserve"> </v>
      </c>
      <c r="L52" s="8">
        <v>130000</v>
      </c>
      <c r="M52" s="175" t="str">
        <f>IFERROR(Summary!$AA$7*D52/L52," ")</f>
        <v xml:space="preserve"> </v>
      </c>
      <c r="N52" s="18"/>
      <c r="O52" s="175" t="str">
        <f>IFERROR(Summary!$AC$7*D52/N52," ")</f>
        <v xml:space="preserve"> </v>
      </c>
      <c r="P52" s="8">
        <v>130000</v>
      </c>
      <c r="Q52" s="175" t="str">
        <f>IFERROR(Summary!$AC$7*D52/P52," ")</f>
        <v xml:space="preserve"> </v>
      </c>
      <c r="R52" s="23">
        <v>40000</v>
      </c>
      <c r="S52" s="177" t="str">
        <f>IFERROR(Summary!$AE$7*E52/R52," ")</f>
        <v xml:space="preserve"> </v>
      </c>
    </row>
    <row r="53" spans="1:19" ht="16.95" customHeight="1" x14ac:dyDescent="0.25">
      <c r="A53" s="2" t="s">
        <v>108</v>
      </c>
      <c r="B53" s="2" t="s">
        <v>109</v>
      </c>
      <c r="C53" s="18"/>
      <c r="D53" s="56" t="str">
        <f>IFERROR(VLOOKUP($A53,'Emissions - TEU-2NH'!$A$6:$H$58,5,0), " ")</f>
        <v xml:space="preserve"> </v>
      </c>
      <c r="E53" s="56" t="str">
        <f>IFERROR(VLOOKUP($A53,'Emissions - TEU-2NH'!$A$6:$H$58,8,0), " ")</f>
        <v xml:space="preserve"> </v>
      </c>
      <c r="F53" s="18"/>
      <c r="G53" s="175" t="str">
        <f>IFERROR(Summary!$Y$7*D53/F53," ")</f>
        <v xml:space="preserve"> </v>
      </c>
      <c r="H53" s="5">
        <v>300</v>
      </c>
      <c r="I53" s="175" t="str">
        <f>IFERROR(Summary!$Y$7*D53/H53," ")</f>
        <v xml:space="preserve"> </v>
      </c>
      <c r="J53" s="18"/>
      <c r="K53" s="175" t="str">
        <f>IFERROR(Summary!$AA$7*D53/J53," ")</f>
        <v xml:space="preserve"> </v>
      </c>
      <c r="L53" s="8">
        <v>1300</v>
      </c>
      <c r="M53" s="175" t="str">
        <f>IFERROR(Summary!$AA$7*D53/L53," ")</f>
        <v xml:space="preserve"> </v>
      </c>
      <c r="N53" s="18"/>
      <c r="O53" s="175" t="str">
        <f>IFERROR(Summary!$AC$7*D53/N53," ")</f>
        <v xml:space="preserve"> </v>
      </c>
      <c r="P53" s="8">
        <v>1300</v>
      </c>
      <c r="Q53" s="175" t="str">
        <f>IFERROR(Summary!$AC$7*D53/P53," ")</f>
        <v xml:space="preserve"> </v>
      </c>
      <c r="R53" s="21">
        <v>490</v>
      </c>
      <c r="S53" s="177" t="str">
        <f>IFERROR(Summary!$AE$7*E53/R53," ")</f>
        <v xml:space="preserve"> </v>
      </c>
    </row>
    <row r="54" spans="1:19" ht="29.25" customHeight="1" x14ac:dyDescent="0.25">
      <c r="A54" s="2" t="s">
        <v>110</v>
      </c>
      <c r="B54" s="2" t="s">
        <v>111</v>
      </c>
      <c r="C54" s="18"/>
      <c r="D54" s="56" t="str">
        <f>IFERROR(VLOOKUP($A54,'Emissions - TEU-2NH'!$A$6:$H$58,5,0), " ")</f>
        <v xml:space="preserve"> </v>
      </c>
      <c r="E54" s="56" t="str">
        <f>IFERROR(VLOOKUP($A54,'Emissions - TEU-2NH'!$A$6:$H$58,8,0), " ")</f>
        <v xml:space="preserve"> </v>
      </c>
      <c r="F54" s="18"/>
      <c r="G54" s="175" t="str">
        <f>IFERROR(Summary!$Y$7*D54/F54," ")</f>
        <v xml:space="preserve"> </v>
      </c>
      <c r="H54" s="5">
        <v>90</v>
      </c>
      <c r="I54" s="175" t="str">
        <f>IFERROR(Summary!$Y$7*D54/H54," ")</f>
        <v xml:space="preserve"> </v>
      </c>
      <c r="J54" s="18"/>
      <c r="K54" s="175" t="str">
        <f>IFERROR(Summary!$AA$7*D54/J54," ")</f>
        <v xml:space="preserve"> </v>
      </c>
      <c r="L54" s="5">
        <v>400</v>
      </c>
      <c r="M54" s="175" t="str">
        <f>IFERROR(Summary!$AA$7*D54/L54," ")</f>
        <v xml:space="preserve"> </v>
      </c>
      <c r="N54" s="18"/>
      <c r="O54" s="175" t="str">
        <f>IFERROR(Summary!$AC$7*D54/N54," ")</f>
        <v xml:space="preserve"> </v>
      </c>
      <c r="P54" s="5">
        <v>400</v>
      </c>
      <c r="Q54" s="175" t="str">
        <f>IFERROR(Summary!$AC$7*D54/P54," ")</f>
        <v xml:space="preserve"> </v>
      </c>
      <c r="R54" s="23">
        <v>1000</v>
      </c>
      <c r="S54" s="177" t="str">
        <f>IFERROR(Summary!$AE$7*E54/R54," ")</f>
        <v xml:space="preserve"> </v>
      </c>
    </row>
    <row r="55" spans="1:19" ht="29.25" customHeight="1" x14ac:dyDescent="0.25">
      <c r="A55" s="2" t="s">
        <v>112</v>
      </c>
      <c r="B55" s="1" t="s">
        <v>113</v>
      </c>
      <c r="C55" s="18"/>
      <c r="D55" s="56" t="str">
        <f>IFERROR(VLOOKUP($A55,'Emissions - TEU-2NH'!$A$6:$H$58,5,0), " ")</f>
        <v xml:space="preserve"> </v>
      </c>
      <c r="E55" s="56" t="str">
        <f>IFERROR(VLOOKUP($A55,'Emissions - TEU-2NH'!$A$6:$H$58,8,0), " ")</f>
        <v xml:space="preserve"> </v>
      </c>
      <c r="F55" s="9">
        <v>0.22</v>
      </c>
      <c r="G55" s="175" t="str">
        <f>IFERROR(Summary!$Y$7*D55/F55," ")</f>
        <v xml:space="preserve"> </v>
      </c>
      <c r="H55" s="18"/>
      <c r="I55" s="175" t="str">
        <f>IFERROR(Summary!$Y$7*D55/H55," ")</f>
        <v xml:space="preserve"> </v>
      </c>
      <c r="J55" s="7">
        <v>5.7</v>
      </c>
      <c r="K55" s="175" t="str">
        <f>IFERROR(Summary!$AA$7*D55/J55," ")</f>
        <v xml:space="preserve"> </v>
      </c>
      <c r="L55" s="18"/>
      <c r="M55" s="175" t="str">
        <f>IFERROR(Summary!$AA$7*D55/L55," ")</f>
        <v xml:space="preserve"> </v>
      </c>
      <c r="N55" s="7">
        <v>2.6</v>
      </c>
      <c r="O55" s="175" t="str">
        <f>IFERROR(Summary!$AC$7*D55/N55," ")</f>
        <v xml:space="preserve"> </v>
      </c>
      <c r="P55" s="18"/>
      <c r="Q55" s="175" t="str">
        <f>IFERROR(Summary!$AC$7*D55/P55," ")</f>
        <v xml:space="preserve"> </v>
      </c>
      <c r="R55" s="22"/>
      <c r="S55" s="177" t="str">
        <f>IFERROR(Summary!$AE$7*E55/R55," ")</f>
        <v xml:space="preserve"> </v>
      </c>
    </row>
    <row r="56" spans="1:19" ht="16.8" customHeight="1" x14ac:dyDescent="0.25">
      <c r="A56" s="12">
        <v>64438</v>
      </c>
      <c r="B56" s="2" t="s">
        <v>114</v>
      </c>
      <c r="C56" s="18"/>
      <c r="D56" s="56" t="str">
        <f>IFERROR(VLOOKUP($A56,'Emissions - TEU-2NH'!$A$6:$H$58,5,0), " ")</f>
        <v xml:space="preserve"> </v>
      </c>
      <c r="E56" s="56" t="str">
        <f>IFERROR(VLOOKUP($A56,'Emissions - TEU-2NH'!$A$6:$H$58,8,0), " ")</f>
        <v xml:space="preserve"> </v>
      </c>
      <c r="F56" s="18"/>
      <c r="G56" s="175" t="str">
        <f>IFERROR(Summary!$Y$7*D56/F56," ")</f>
        <v xml:space="preserve"> </v>
      </c>
      <c r="H56" s="9">
        <v>0.4</v>
      </c>
      <c r="I56" s="175" t="str">
        <f>IFERROR(Summary!$Y$7*D56/H56," ")</f>
        <v xml:space="preserve"> </v>
      </c>
      <c r="J56" s="18"/>
      <c r="K56" s="175" t="str">
        <f>IFERROR(Summary!$AA$7*D56/J56," ")</f>
        <v xml:space="preserve"> </v>
      </c>
      <c r="L56" s="7">
        <v>1.8</v>
      </c>
      <c r="M56" s="175" t="str">
        <f>IFERROR(Summary!$AA$7*D56/L56," ")</f>
        <v xml:space="preserve"> </v>
      </c>
      <c r="N56" s="18"/>
      <c r="O56" s="175" t="str">
        <f>IFERROR(Summary!$AC$7*D56/N56," ")</f>
        <v xml:space="preserve"> </v>
      </c>
      <c r="P56" s="7">
        <v>1.8</v>
      </c>
      <c r="Q56" s="175" t="str">
        <f>IFERROR(Summary!$AC$7*D56/P56," ")</f>
        <v xml:space="preserve"> </v>
      </c>
      <c r="R56" s="21">
        <v>29</v>
      </c>
      <c r="S56" s="177" t="str">
        <f>IFERROR(Summary!$AE$7*E56/R56," ")</f>
        <v xml:space="preserve"> </v>
      </c>
    </row>
    <row r="57" spans="1:19" ht="16.95" customHeight="1" x14ac:dyDescent="0.25">
      <c r="A57" s="2" t="s">
        <v>115</v>
      </c>
      <c r="B57" s="2" t="s">
        <v>116</v>
      </c>
      <c r="C57" s="18"/>
      <c r="D57" s="56" t="str">
        <f>IFERROR(VLOOKUP($A57,'Emissions - TEU-2NH'!$A$6:$H$58,5,0), " ")</f>
        <v xml:space="preserve"> </v>
      </c>
      <c r="E57" s="56" t="str">
        <f>IFERROR(VLOOKUP($A57,'Emissions - TEU-2NH'!$A$6:$H$58,8,0), " ")</f>
        <v xml:space="preserve"> </v>
      </c>
      <c r="F57" s="3">
        <v>3.3E-3</v>
      </c>
      <c r="G57" s="175" t="str">
        <f>IFERROR(Summary!$Y$7*D57/F57," ")</f>
        <v xml:space="preserve"> </v>
      </c>
      <c r="H57" s="5">
        <v>20</v>
      </c>
      <c r="I57" s="175" t="str">
        <f>IFERROR(Summary!$Y$7*D57/H57," ")</f>
        <v xml:space="preserve"> </v>
      </c>
      <c r="J57" s="4">
        <v>8.6999999999999994E-2</v>
      </c>
      <c r="K57" s="175" t="str">
        <f>IFERROR(Summary!$AA$7*D57/J57," ")</f>
        <v xml:space="preserve"> </v>
      </c>
      <c r="L57" s="5">
        <v>88</v>
      </c>
      <c r="M57" s="175" t="str">
        <f>IFERROR(Summary!$AA$7*D57/L57," ")</f>
        <v xml:space="preserve"> </v>
      </c>
      <c r="N57" s="4">
        <v>0.04</v>
      </c>
      <c r="O57" s="175" t="str">
        <f>IFERROR(Summary!$AC$7*D57/N57," ")</f>
        <v xml:space="preserve"> </v>
      </c>
      <c r="P57" s="5">
        <v>88</v>
      </c>
      <c r="Q57" s="175" t="str">
        <f>IFERROR(Summary!$AC$7*D57/P57," ")</f>
        <v xml:space="preserve"> </v>
      </c>
      <c r="R57" s="22"/>
      <c r="S57" s="177" t="str">
        <f>IFERROR(Summary!$AE$7*E57/R57," ")</f>
        <v xml:space="preserve"> </v>
      </c>
    </row>
    <row r="58" spans="1:19" ht="16.8" customHeight="1" x14ac:dyDescent="0.25">
      <c r="A58" s="2" t="s">
        <v>117</v>
      </c>
      <c r="B58" s="1" t="s">
        <v>118</v>
      </c>
      <c r="C58" s="18"/>
      <c r="D58" s="56" t="str">
        <f>IFERROR(VLOOKUP($A58,'Emissions - TEU-2NH'!$A$6:$H$58,5,0), " ")</f>
        <v xml:space="preserve"> </v>
      </c>
      <c r="E58" s="56" t="str">
        <f>IFERROR(VLOOKUP($A58,'Emissions - TEU-2NH'!$A$6:$H$58,8,0), " ")</f>
        <v xml:space="preserve"> </v>
      </c>
      <c r="F58" s="4">
        <v>1.2999999999999999E-2</v>
      </c>
      <c r="G58" s="175" t="str">
        <f>IFERROR(Summary!$Y$7*D58/F58," ")</f>
        <v xml:space="preserve"> </v>
      </c>
      <c r="H58" s="18"/>
      <c r="I58" s="175" t="str">
        <f>IFERROR(Summary!$Y$7*D58/H58," ")</f>
        <v xml:space="preserve"> </v>
      </c>
      <c r="J58" s="9">
        <v>0.34</v>
      </c>
      <c r="K58" s="175" t="str">
        <f>IFERROR(Summary!$AA$7*D58/J58," ")</f>
        <v xml:space="preserve"> </v>
      </c>
      <c r="L58" s="18"/>
      <c r="M58" s="175" t="str">
        <f>IFERROR(Summary!$AA$7*D58/L58," ")</f>
        <v xml:space="preserve"> </v>
      </c>
      <c r="N58" s="9">
        <v>0.16</v>
      </c>
      <c r="O58" s="175" t="str">
        <f>IFERROR(Summary!$AC$7*D58/N58," ")</f>
        <v xml:space="preserve"> </v>
      </c>
      <c r="P58" s="18"/>
      <c r="Q58" s="175" t="str">
        <f>IFERROR(Summary!$AC$7*D58/P58," ")</f>
        <v xml:space="preserve"> </v>
      </c>
      <c r="R58" s="22"/>
      <c r="S58" s="177" t="str">
        <f>IFERROR(Summary!$AE$7*E58/R58," ")</f>
        <v xml:space="preserve"> </v>
      </c>
    </row>
    <row r="59" spans="1:19" ht="29.25" customHeight="1" x14ac:dyDescent="0.25">
      <c r="A59" s="2" t="s">
        <v>119</v>
      </c>
      <c r="B59" s="2" t="s">
        <v>120</v>
      </c>
      <c r="C59" s="6" t="s">
        <v>121</v>
      </c>
      <c r="D59" s="56" t="str">
        <f>IFERROR(VLOOKUP($A59,'Emissions - TEU-2NH'!$A$6:$H$58,5,0), " ")</f>
        <v xml:space="preserve"> </v>
      </c>
      <c r="E59" s="56" t="str">
        <f>IFERROR(VLOOKUP($A59,'Emissions - TEU-2NH'!$A$6:$H$58,8,0), " ")</f>
        <v xml:space="preserve"> </v>
      </c>
      <c r="F59" s="10">
        <v>3.1000000000000001E-5</v>
      </c>
      <c r="G59" s="175" t="str">
        <f>IFERROR(Summary!$Y$7*D59/F59," ")</f>
        <v xml:space="preserve"> </v>
      </c>
      <c r="H59" s="4">
        <v>8.3000000000000004E-2</v>
      </c>
      <c r="I59" s="175" t="str">
        <f>IFERROR(Summary!$Y$7*D59/H59," ")</f>
        <v xml:space="preserve"> </v>
      </c>
      <c r="J59" s="11">
        <v>5.1999999999999995E-4</v>
      </c>
      <c r="K59" s="175" t="str">
        <f>IFERROR(Summary!$AA$7*D59/J59," ")</f>
        <v xml:space="preserve"> </v>
      </c>
      <c r="L59" s="9">
        <v>0.88</v>
      </c>
      <c r="M59" s="175" t="str">
        <f>IFERROR(Summary!$AA$7*D59/L59," ")</f>
        <v xml:space="preserve"> </v>
      </c>
      <c r="N59" s="3">
        <v>1E-3</v>
      </c>
      <c r="O59" s="175" t="str">
        <f>IFERROR(Summary!$AC$7*D59/N59," ")</f>
        <v xml:space="preserve"> </v>
      </c>
      <c r="P59" s="9">
        <v>0.88</v>
      </c>
      <c r="Q59" s="175" t="str">
        <f>IFERROR(Summary!$AC$7*D59/P59," ")</f>
        <v xml:space="preserve"> </v>
      </c>
      <c r="R59" s="25">
        <v>0.3</v>
      </c>
      <c r="S59" s="177" t="str">
        <f>IFERROR(Summary!$AE$7*E59/R59," ")</f>
        <v xml:space="preserve"> </v>
      </c>
    </row>
    <row r="60" spans="1:19" ht="29.25" customHeight="1" x14ac:dyDescent="0.25">
      <c r="A60" s="2" t="s">
        <v>119</v>
      </c>
      <c r="B60" s="2" t="s">
        <v>122</v>
      </c>
      <c r="C60" s="6" t="s">
        <v>121</v>
      </c>
      <c r="D60" s="56" t="str">
        <f>IFERROR(VLOOKUP($A60,'Emissions - TEU-2NH'!$A$6:$H$58,5,0), " ")</f>
        <v xml:space="preserve"> </v>
      </c>
      <c r="E60" s="56" t="str">
        <f>IFERROR(VLOOKUP($A60,'Emissions - TEU-2NH'!$A$6:$H$58,8,0), " ")</f>
        <v xml:space="preserve"> </v>
      </c>
      <c r="F60" s="10">
        <v>3.1000000000000001E-5</v>
      </c>
      <c r="G60" s="175" t="str">
        <f>IFERROR(Summary!$Y$7*D60/F60," ")</f>
        <v xml:space="preserve"> </v>
      </c>
      <c r="H60" s="3">
        <v>2.0999999999999999E-3</v>
      </c>
      <c r="I60" s="175" t="str">
        <f>IFERROR(Summary!$Y$7*D60/H60," ")</f>
        <v xml:space="preserve"> </v>
      </c>
      <c r="J60" s="11">
        <v>5.1999999999999995E-4</v>
      </c>
      <c r="K60" s="175" t="str">
        <f>IFERROR(Summary!$AA$7*D60/J60," ")</f>
        <v xml:space="preserve"> </v>
      </c>
      <c r="L60" s="4">
        <v>2.1999999999999999E-2</v>
      </c>
      <c r="M60" s="175" t="str">
        <f>IFERROR(Summary!$AA$7*D60/L60," ")</f>
        <v xml:space="preserve"> </v>
      </c>
      <c r="N60" s="3">
        <v>1E-3</v>
      </c>
      <c r="O60" s="175" t="str">
        <f>IFERROR(Summary!$AC$7*D60/N60," ")</f>
        <v xml:space="preserve"> </v>
      </c>
      <c r="P60" s="4">
        <v>2.1999999999999999E-2</v>
      </c>
      <c r="Q60" s="175" t="str">
        <f>IFERROR(Summary!$AC$7*D60/P60," ")</f>
        <v xml:space="preserve"> </v>
      </c>
      <c r="R60" s="27">
        <v>5.0000000000000001E-3</v>
      </c>
      <c r="S60" s="177" t="str">
        <f>IFERROR(Summary!$AE$7*E60/R60," ")</f>
        <v xml:space="preserve"> </v>
      </c>
    </row>
    <row r="61" spans="1:19" ht="16.95" customHeight="1" x14ac:dyDescent="0.25">
      <c r="A61" s="2" t="s">
        <v>123</v>
      </c>
      <c r="B61" s="2" t="s">
        <v>124</v>
      </c>
      <c r="C61" s="6" t="s">
        <v>33</v>
      </c>
      <c r="D61" s="56" t="str">
        <f>IFERROR(VLOOKUP($A61,'Emissions - TEU-2NH'!$A$6:$H$58,5,0), " ")</f>
        <v xml:space="preserve"> </v>
      </c>
      <c r="E61" s="56" t="str">
        <f>IFERROR(VLOOKUP($A61,'Emissions - TEU-2NH'!$A$6:$H$58,8,0), " ")</f>
        <v xml:space="preserve"> </v>
      </c>
      <c r="F61" s="18"/>
      <c r="G61" s="175" t="str">
        <f>IFERROR(Summary!$Y$7*D61/F61," ")</f>
        <v xml:space="preserve"> </v>
      </c>
      <c r="H61" s="9">
        <v>0.1</v>
      </c>
      <c r="I61" s="175" t="str">
        <f>IFERROR(Summary!$Y$7*D61/H61," ")</f>
        <v xml:space="preserve"> </v>
      </c>
      <c r="J61" s="18"/>
      <c r="K61" s="175" t="str">
        <f>IFERROR(Summary!$AA$7*D61/J61," ")</f>
        <v xml:space="preserve"> </v>
      </c>
      <c r="L61" s="9">
        <v>0.44</v>
      </c>
      <c r="M61" s="175" t="str">
        <f>IFERROR(Summary!$AA$7*D61/L61," ")</f>
        <v xml:space="preserve"> </v>
      </c>
      <c r="N61" s="18"/>
      <c r="O61" s="175" t="str">
        <f>IFERROR(Summary!$AC$7*D61/N61," ")</f>
        <v xml:space="preserve"> </v>
      </c>
      <c r="P61" s="9">
        <v>0.44</v>
      </c>
      <c r="Q61" s="175" t="str">
        <f>IFERROR(Summary!$AC$7*D61/P61," ")</f>
        <v xml:space="preserve"> </v>
      </c>
      <c r="R61" s="22"/>
      <c r="S61" s="177" t="str">
        <f>IFERROR(Summary!$AE$7*E61/R61," ")</f>
        <v xml:space="preserve"> </v>
      </c>
    </row>
    <row r="62" spans="1:19" ht="16.8" customHeight="1" x14ac:dyDescent="0.25">
      <c r="A62" s="1"/>
      <c r="B62" s="2" t="s">
        <v>125</v>
      </c>
      <c r="C62" s="6" t="s">
        <v>23</v>
      </c>
      <c r="D62" s="56" t="str">
        <f>IFERROR(VLOOKUP($A62,'Emissions - TEU-2NH'!$A$6:$H$58,5,0), " ")</f>
        <v xml:space="preserve"> </v>
      </c>
      <c r="E62" s="56" t="str">
        <f>IFERROR(VLOOKUP($A62,'Emissions - TEU-2NH'!$A$6:$H$58,8,0), " ")</f>
        <v xml:space="preserve"> </v>
      </c>
      <c r="F62" s="11">
        <v>9.5E-4</v>
      </c>
      <c r="G62" s="175" t="str">
        <f>IFERROR(Summary!$Y$7*D62/F62," ")</f>
        <v xml:space="preserve"> </v>
      </c>
      <c r="H62" s="18"/>
      <c r="I62" s="175" t="str">
        <f>IFERROR(Summary!$Y$7*D62/H62," ")</f>
        <v xml:space="preserve"> </v>
      </c>
      <c r="J62" s="3">
        <v>0.01</v>
      </c>
      <c r="K62" s="175" t="str">
        <f>IFERROR(Summary!$AA$7*D62/J62," ")</f>
        <v xml:space="preserve"> </v>
      </c>
      <c r="L62" s="18"/>
      <c r="M62" s="175" t="str">
        <f>IFERROR(Summary!$AA$7*D62/L62," ")</f>
        <v xml:space="preserve"> </v>
      </c>
      <c r="N62" s="4">
        <v>1.9E-2</v>
      </c>
      <c r="O62" s="175" t="str">
        <f>IFERROR(Summary!$AC$7*D62/N62," ")</f>
        <v xml:space="preserve"> </v>
      </c>
      <c r="P62" s="18"/>
      <c r="Q62" s="175" t="str">
        <f>IFERROR(Summary!$AC$7*D62/P62," ")</f>
        <v xml:space="preserve"> </v>
      </c>
      <c r="R62" s="22"/>
      <c r="S62" s="177" t="str">
        <f>IFERROR(Summary!$AE$7*E62/R62," ")</f>
        <v xml:space="preserve"> </v>
      </c>
    </row>
    <row r="63" spans="1:19" ht="16.95" customHeight="1" x14ac:dyDescent="0.25">
      <c r="A63" s="2" t="s">
        <v>126</v>
      </c>
      <c r="B63" s="2" t="s">
        <v>127</v>
      </c>
      <c r="C63" s="6" t="s">
        <v>33</v>
      </c>
      <c r="D63" s="56" t="str">
        <f>IFERROR(VLOOKUP($A63,'Emissions - TEU-2NH'!$A$6:$H$58,5,0), " ")</f>
        <v xml:space="preserve"> </v>
      </c>
      <c r="E63" s="56" t="str">
        <f>IFERROR(VLOOKUP($A63,'Emissions - TEU-2NH'!$A$6:$H$58,8,0), " ")</f>
        <v xml:space="preserve"> </v>
      </c>
      <c r="F63" s="18"/>
      <c r="G63" s="175" t="str">
        <f>IFERROR(Summary!$Y$7*D63/F63," ")</f>
        <v xml:space="preserve"> </v>
      </c>
      <c r="H63" s="18"/>
      <c r="I63" s="175" t="str">
        <f>IFERROR(Summary!$Y$7*D63/H63," ")</f>
        <v xml:space="preserve"> </v>
      </c>
      <c r="J63" s="18"/>
      <c r="K63" s="175" t="str">
        <f>IFERROR(Summary!$AA$7*D63/J63," ")</f>
        <v xml:space="preserve"> </v>
      </c>
      <c r="L63" s="18"/>
      <c r="M63" s="175" t="str">
        <f>IFERROR(Summary!$AA$7*D63/L63," ")</f>
        <v xml:space="preserve"> </v>
      </c>
      <c r="N63" s="18"/>
      <c r="O63" s="175" t="str">
        <f>IFERROR(Summary!$AC$7*D63/N63," ")</f>
        <v xml:space="preserve"> </v>
      </c>
      <c r="P63" s="18"/>
      <c r="Q63" s="175" t="str">
        <f>IFERROR(Summary!$AC$7*D63/P63," ")</f>
        <v xml:space="preserve"> </v>
      </c>
      <c r="R63" s="21">
        <v>100</v>
      </c>
      <c r="S63" s="177" t="str">
        <f>IFERROR(Summary!$AE$7*E63/R63," ")</f>
        <v xml:space="preserve"> </v>
      </c>
    </row>
    <row r="64" spans="1:19" ht="16.8" customHeight="1" x14ac:dyDescent="0.25">
      <c r="A64" s="2" t="s">
        <v>128</v>
      </c>
      <c r="B64" s="1" t="s">
        <v>129</v>
      </c>
      <c r="C64" s="18"/>
      <c r="D64" s="56" t="str">
        <f>IFERROR(VLOOKUP($A64,'Emissions - TEU-2NH'!$A$6:$H$58,5,0), " ")</f>
        <v xml:space="preserve"> </v>
      </c>
      <c r="E64" s="56" t="str">
        <f>IFERROR(VLOOKUP($A64,'Emissions - TEU-2NH'!$A$6:$H$58,8,0), " ")</f>
        <v xml:space="preserve"> </v>
      </c>
      <c r="F64" s="4">
        <v>2.3E-2</v>
      </c>
      <c r="G64" s="175" t="str">
        <f>IFERROR(Summary!$Y$7*D64/F64," ")</f>
        <v xml:space="preserve"> </v>
      </c>
      <c r="H64" s="18"/>
      <c r="I64" s="175" t="str">
        <f>IFERROR(Summary!$Y$7*D64/H64," ")</f>
        <v xml:space="preserve"> </v>
      </c>
      <c r="J64" s="9">
        <v>0.6</v>
      </c>
      <c r="K64" s="175" t="str">
        <f>IFERROR(Summary!$AA$7*D64/J64," ")</f>
        <v xml:space="preserve"> </v>
      </c>
      <c r="L64" s="18"/>
      <c r="M64" s="175" t="str">
        <f>IFERROR(Summary!$AA$7*D64/L64," ")</f>
        <v xml:space="preserve"> </v>
      </c>
      <c r="N64" s="9">
        <v>0.28000000000000003</v>
      </c>
      <c r="O64" s="175" t="str">
        <f>IFERROR(Summary!$AC$7*D64/N64," ")</f>
        <v xml:space="preserve"> </v>
      </c>
      <c r="P64" s="18"/>
      <c r="Q64" s="175" t="str">
        <f>IFERROR(Summary!$AC$7*D64/P64," ")</f>
        <v xml:space="preserve"> </v>
      </c>
      <c r="R64" s="22"/>
      <c r="S64" s="177" t="str">
        <f>IFERROR(Summary!$AE$7*E64/R64," ")</f>
        <v xml:space="preserve"> </v>
      </c>
    </row>
    <row r="65" spans="1:19" ht="42" customHeight="1" x14ac:dyDescent="0.25">
      <c r="A65" s="2" t="s">
        <v>130</v>
      </c>
      <c r="B65" s="1" t="s">
        <v>131</v>
      </c>
      <c r="C65" s="18"/>
      <c r="D65" s="56" t="str">
        <f>IFERROR(VLOOKUP($A65,'Emissions - TEU-2NH'!$A$6:$H$58,5,0), " ")</f>
        <v xml:space="preserve"> </v>
      </c>
      <c r="E65" s="56" t="str">
        <f>IFERROR(VLOOKUP($A65,'Emissions - TEU-2NH'!$A$6:$H$58,8,0), " ")</f>
        <v xml:space="preserve"> </v>
      </c>
      <c r="F65" s="18"/>
      <c r="G65" s="175" t="str">
        <f>IFERROR(Summary!$Y$7*D65/F65," ")</f>
        <v xml:space="preserve"> </v>
      </c>
      <c r="H65" s="5">
        <v>600</v>
      </c>
      <c r="I65" s="175" t="str">
        <f>IFERROR(Summary!$Y$7*D65/H65," ")</f>
        <v xml:space="preserve"> </v>
      </c>
      <c r="J65" s="18"/>
      <c r="K65" s="175" t="str">
        <f>IFERROR(Summary!$AA$7*D65/J65," ")</f>
        <v xml:space="preserve"> </v>
      </c>
      <c r="L65" s="8">
        <v>2600</v>
      </c>
      <c r="M65" s="175" t="str">
        <f>IFERROR(Summary!$AA$7*D65/L65," ")</f>
        <v xml:space="preserve"> </v>
      </c>
      <c r="N65" s="18"/>
      <c r="O65" s="175" t="str">
        <f>IFERROR(Summary!$AC$7*D65/N65," ")</f>
        <v xml:space="preserve"> </v>
      </c>
      <c r="P65" s="8">
        <v>2600</v>
      </c>
      <c r="Q65" s="175" t="str">
        <f>IFERROR(Summary!$AC$7*D65/P65," ")</f>
        <v xml:space="preserve"> </v>
      </c>
      <c r="R65" s="22"/>
      <c r="S65" s="177" t="str">
        <f>IFERROR(Summary!$AE$7*E65/R65," ")</f>
        <v xml:space="preserve"> </v>
      </c>
    </row>
    <row r="66" spans="1:19" ht="16.8" customHeight="1" x14ac:dyDescent="0.25">
      <c r="A66" s="2" t="s">
        <v>132</v>
      </c>
      <c r="B66" s="2" t="s">
        <v>133</v>
      </c>
      <c r="C66" s="18"/>
      <c r="D66" s="56" t="str">
        <f>IFERROR(VLOOKUP($A66,'Emissions - TEU-2NH'!$A$6:$H$58,5,0), " ")</f>
        <v xml:space="preserve"> </v>
      </c>
      <c r="E66" s="56" t="str">
        <f>IFERROR(VLOOKUP($A66,'Emissions - TEU-2NH'!$A$6:$H$58,8,0), " ")</f>
        <v xml:space="preserve"> </v>
      </c>
      <c r="F66" s="4">
        <v>1.6E-2</v>
      </c>
      <c r="G66" s="175" t="str">
        <f>IFERROR(Summary!$Y$7*D66/F66," ")</f>
        <v xml:space="preserve"> </v>
      </c>
      <c r="H66" s="18"/>
      <c r="I66" s="175" t="str">
        <f>IFERROR(Summary!$Y$7*D66/H66," ")</f>
        <v xml:space="preserve"> </v>
      </c>
      <c r="J66" s="9">
        <v>0.41</v>
      </c>
      <c r="K66" s="175" t="str">
        <f>IFERROR(Summary!$AA$7*D66/J66," ")</f>
        <v xml:space="preserve"> </v>
      </c>
      <c r="L66" s="18"/>
      <c r="M66" s="175" t="str">
        <f>IFERROR(Summary!$AA$7*D66/L66," ")</f>
        <v xml:space="preserve"> </v>
      </c>
      <c r="N66" s="9">
        <v>0.19</v>
      </c>
      <c r="O66" s="175" t="str">
        <f>IFERROR(Summary!$AC$7*D66/N66," ")</f>
        <v xml:space="preserve"> </v>
      </c>
      <c r="P66" s="18"/>
      <c r="Q66" s="175" t="str">
        <f>IFERROR(Summary!$AC$7*D66/P66," ")</f>
        <v xml:space="preserve"> </v>
      </c>
      <c r="R66" s="22"/>
      <c r="S66" s="177" t="str">
        <f>IFERROR(Summary!$AE$7*E66/R66," ")</f>
        <v xml:space="preserve"> </v>
      </c>
    </row>
    <row r="67" spans="1:19" ht="16.95" customHeight="1" x14ac:dyDescent="0.25">
      <c r="A67" s="2" t="s">
        <v>134</v>
      </c>
      <c r="B67" s="2" t="s">
        <v>135</v>
      </c>
      <c r="C67" s="18"/>
      <c r="D67" s="56" t="str">
        <f>IFERROR(VLOOKUP($A67,'Emissions - TEU-2NH'!$A$6:$H$58,5,0), " ")</f>
        <v xml:space="preserve"> </v>
      </c>
      <c r="E67" s="56" t="str">
        <f>IFERROR(VLOOKUP($A67,'Emissions - TEU-2NH'!$A$6:$H$58,8,0), " ")</f>
        <v xml:space="preserve"> </v>
      </c>
      <c r="F67" s="18"/>
      <c r="G67" s="175" t="str">
        <f>IFERROR(Summary!$Y$7*D67/F67," ")</f>
        <v xml:space="preserve"> </v>
      </c>
      <c r="H67" s="9">
        <v>0.8</v>
      </c>
      <c r="I67" s="175" t="str">
        <f>IFERROR(Summary!$Y$7*D67/H67," ")</f>
        <v xml:space="preserve"> </v>
      </c>
      <c r="J67" s="18"/>
      <c r="K67" s="175" t="str">
        <f>IFERROR(Summary!$AA$7*D67/J67," ")</f>
        <v xml:space="preserve"> </v>
      </c>
      <c r="L67" s="7">
        <v>3.5</v>
      </c>
      <c r="M67" s="175" t="str">
        <f>IFERROR(Summary!$AA$7*D67/L67," ")</f>
        <v xml:space="preserve"> </v>
      </c>
      <c r="N67" s="18"/>
      <c r="O67" s="175" t="str">
        <f>IFERROR(Summary!$AC$7*D67/N67," ")</f>
        <v xml:space="preserve"> </v>
      </c>
      <c r="P67" s="7">
        <v>3.5</v>
      </c>
      <c r="Q67" s="175" t="str">
        <f>IFERROR(Summary!$AC$7*D67/P67," ")</f>
        <v xml:space="preserve"> </v>
      </c>
      <c r="R67" s="21">
        <v>340</v>
      </c>
      <c r="S67" s="177" t="str">
        <f>IFERROR(Summary!$AE$7*E67/R67," ")</f>
        <v xml:space="preserve"> </v>
      </c>
    </row>
    <row r="68" spans="1:19" ht="16.8" customHeight="1" x14ac:dyDescent="0.25">
      <c r="A68" s="2" t="s">
        <v>136</v>
      </c>
      <c r="B68" s="2" t="s">
        <v>137</v>
      </c>
      <c r="C68" s="18"/>
      <c r="D68" s="56" t="str">
        <f>IFERROR(VLOOKUP($A68,'Emissions - TEU-2NH'!$A$6:$H$58,5,0), " ")</f>
        <v xml:space="preserve"> </v>
      </c>
      <c r="E68" s="56" t="str">
        <f>IFERROR(VLOOKUP($A68,'Emissions - TEU-2NH'!$A$6:$H$58,8,0), " ")</f>
        <v xml:space="preserve"> </v>
      </c>
      <c r="F68" s="18"/>
      <c r="G68" s="175" t="str">
        <f>IFERROR(Summary!$Y$7*D68/F68," ")</f>
        <v xml:space="preserve"> </v>
      </c>
      <c r="H68" s="8">
        <v>6000</v>
      </c>
      <c r="I68" s="175" t="str">
        <f>IFERROR(Summary!$Y$7*D68/H68," ")</f>
        <v xml:space="preserve"> </v>
      </c>
      <c r="J68" s="18"/>
      <c r="K68" s="175" t="str">
        <f>IFERROR(Summary!$AA$7*D68/J68," ")</f>
        <v xml:space="preserve"> </v>
      </c>
      <c r="L68" s="8">
        <v>26000</v>
      </c>
      <c r="M68" s="175" t="str">
        <f>IFERROR(Summary!$AA$7*D68/L68," ")</f>
        <v xml:space="preserve"> </v>
      </c>
      <c r="N68" s="18"/>
      <c r="O68" s="175" t="str">
        <f>IFERROR(Summary!$AC$7*D68/N68," ")</f>
        <v xml:space="preserve"> </v>
      </c>
      <c r="P68" s="8">
        <v>26000</v>
      </c>
      <c r="Q68" s="175" t="str">
        <f>IFERROR(Summary!$AC$7*D68/P68," ")</f>
        <v xml:space="preserve"> </v>
      </c>
      <c r="R68" s="22"/>
      <c r="S68" s="177" t="str">
        <f>IFERROR(Summary!$AE$7*E68/R68," ")</f>
        <v xml:space="preserve"> </v>
      </c>
    </row>
    <row r="69" spans="1:19" ht="16.95" customHeight="1" x14ac:dyDescent="0.25">
      <c r="A69" s="2" t="s">
        <v>138</v>
      </c>
      <c r="B69" s="2" t="s">
        <v>139</v>
      </c>
      <c r="C69" s="6" t="s">
        <v>140</v>
      </c>
      <c r="D69" s="56" t="str">
        <f>IFERROR(VLOOKUP($A69,'Emissions - TEU-2NH'!$A$6:$H$58,5,0), " ")</f>
        <v xml:space="preserve"> </v>
      </c>
      <c r="E69" s="56" t="str">
        <f>IFERROR(VLOOKUP($A69,'Emissions - TEU-2NH'!$A$6:$H$58,8,0), " ")</f>
        <v xml:space="preserve"> </v>
      </c>
      <c r="F69" s="4">
        <v>0.01</v>
      </c>
      <c r="G69" s="175" t="str">
        <f>IFERROR(Summary!$Y$7*D69/F69," ")</f>
        <v xml:space="preserve"> </v>
      </c>
      <c r="H69" s="18"/>
      <c r="I69" s="175" t="str">
        <f>IFERROR(Summary!$Y$7*D69/H69," ")</f>
        <v xml:space="preserve"> </v>
      </c>
      <c r="J69" s="9">
        <v>0.27</v>
      </c>
      <c r="K69" s="175" t="str">
        <f>IFERROR(Summary!$AA$7*D69/J69," ")</f>
        <v xml:space="preserve"> </v>
      </c>
      <c r="L69" s="18"/>
      <c r="M69" s="175" t="str">
        <f>IFERROR(Summary!$AA$7*D69/L69," ")</f>
        <v xml:space="preserve"> </v>
      </c>
      <c r="N69" s="9">
        <v>0.12</v>
      </c>
      <c r="O69" s="175" t="str">
        <f>IFERROR(Summary!$AC$7*D69/N69," ")</f>
        <v xml:space="preserve"> </v>
      </c>
      <c r="P69" s="18"/>
      <c r="Q69" s="175" t="str">
        <f>IFERROR(Summary!$AC$7*D69/P69," ")</f>
        <v xml:space="preserve"> </v>
      </c>
      <c r="R69" s="22"/>
      <c r="S69" s="177" t="str">
        <f>IFERROR(Summary!$AE$7*E69/R69," ")</f>
        <v xml:space="preserve"> </v>
      </c>
    </row>
    <row r="70" spans="1:19" ht="16.8" customHeight="1" x14ac:dyDescent="0.25">
      <c r="A70" s="2" t="s">
        <v>141</v>
      </c>
      <c r="B70" s="2" t="s">
        <v>142</v>
      </c>
      <c r="C70" s="18"/>
      <c r="D70" s="56" t="str">
        <f>IFERROR(VLOOKUP($A70,'Emissions - TEU-2NH'!$A$6:$H$58,5,0), " ")</f>
        <v xml:space="preserve"> </v>
      </c>
      <c r="E70" s="56" t="str">
        <f>IFERROR(VLOOKUP($A70,'Emissions - TEU-2NH'!$A$6:$H$58,8,0), " ")</f>
        <v xml:space="preserve"> </v>
      </c>
      <c r="F70" s="9">
        <v>0.15</v>
      </c>
      <c r="G70" s="175" t="str">
        <f>IFERROR(Summary!$Y$7*D70/F70," ")</f>
        <v xml:space="preserve"> </v>
      </c>
      <c r="H70" s="18"/>
      <c r="I70" s="175" t="str">
        <f>IFERROR(Summary!$Y$7*D70/H70," ")</f>
        <v xml:space="preserve"> </v>
      </c>
      <c r="J70" s="7">
        <v>3.9</v>
      </c>
      <c r="K70" s="175" t="str">
        <f>IFERROR(Summary!$AA$7*D70/J70," ")</f>
        <v xml:space="preserve"> </v>
      </c>
      <c r="L70" s="18"/>
      <c r="M70" s="175" t="str">
        <f>IFERROR(Summary!$AA$7*D70/L70," ")</f>
        <v xml:space="preserve"> </v>
      </c>
      <c r="N70" s="7">
        <v>1.8</v>
      </c>
      <c r="O70" s="175" t="str">
        <f>IFERROR(Summary!$AC$7*D70/N70," ")</f>
        <v xml:space="preserve"> </v>
      </c>
      <c r="P70" s="18"/>
      <c r="Q70" s="175" t="str">
        <f>IFERROR(Summary!$AC$7*D70/P70," ")</f>
        <v xml:space="preserve"> </v>
      </c>
      <c r="R70" s="22"/>
      <c r="S70" s="177" t="str">
        <f>IFERROR(Summary!$AE$7*E70/R70," ")</f>
        <v xml:space="preserve"> </v>
      </c>
    </row>
    <row r="71" spans="1:19" ht="29.25" customHeight="1" x14ac:dyDescent="0.25">
      <c r="A71" s="2" t="s">
        <v>143</v>
      </c>
      <c r="B71" s="2" t="s">
        <v>144</v>
      </c>
      <c r="C71" s="18"/>
      <c r="D71" s="56" t="str">
        <f>IFERROR(VLOOKUP($A71,'Emissions - TEU-2NH'!$A$6:$H$58,5,0), " ")</f>
        <v xml:space="preserve"> </v>
      </c>
      <c r="E71" s="56" t="str">
        <f>IFERROR(VLOOKUP($A71,'Emissions - TEU-2NH'!$A$6:$H$58,8,0), " ")</f>
        <v xml:space="preserve"> </v>
      </c>
      <c r="F71" s="11">
        <v>9.1E-4</v>
      </c>
      <c r="G71" s="175" t="str">
        <f>IFERROR(Summary!$Y$7*D71/F71," ")</f>
        <v xml:space="preserve"> </v>
      </c>
      <c r="H71" s="18"/>
      <c r="I71" s="175" t="str">
        <f>IFERROR(Summary!$Y$7*D71/H71," ")</f>
        <v xml:space="preserve"> </v>
      </c>
      <c r="J71" s="4">
        <v>2.4E-2</v>
      </c>
      <c r="K71" s="175" t="str">
        <f>IFERROR(Summary!$AA$7*D71/J71," ")</f>
        <v xml:space="preserve"> </v>
      </c>
      <c r="L71" s="18"/>
      <c r="M71" s="175" t="str">
        <f>IFERROR(Summary!$AA$7*D71/L71," ")</f>
        <v xml:space="preserve"> </v>
      </c>
      <c r="N71" s="4">
        <v>1.0999999999999999E-2</v>
      </c>
      <c r="O71" s="175" t="str">
        <f>IFERROR(Summary!$AC$7*D71/N71," ")</f>
        <v xml:space="preserve"> </v>
      </c>
      <c r="P71" s="18"/>
      <c r="Q71" s="175" t="str">
        <f>IFERROR(Summary!$AC$7*D71/P71," ")</f>
        <v xml:space="preserve"> </v>
      </c>
      <c r="R71" s="22"/>
      <c r="S71" s="177" t="str">
        <f>IFERROR(Summary!$AE$7*E71/R71," ")</f>
        <v xml:space="preserve"> </v>
      </c>
    </row>
    <row r="72" spans="1:19" ht="16.8" customHeight="1" x14ac:dyDescent="0.25">
      <c r="A72" s="2" t="s">
        <v>145</v>
      </c>
      <c r="B72" s="2" t="s">
        <v>146</v>
      </c>
      <c r="C72" s="18"/>
      <c r="D72" s="56" t="str">
        <f>IFERROR(VLOOKUP($A72,'Emissions - TEU-2NH'!$A$6:$H$58,5,0), " ")</f>
        <v xml:space="preserve"> </v>
      </c>
      <c r="E72" s="56" t="str">
        <f>IFERROR(VLOOKUP($A72,'Emissions - TEU-2NH'!$A$6:$H$58,8,0), " ")</f>
        <v xml:space="preserve"> </v>
      </c>
      <c r="F72" s="18"/>
      <c r="G72" s="175" t="str">
        <f>IFERROR(Summary!$Y$7*D72/F72," ")</f>
        <v xml:space="preserve"> </v>
      </c>
      <c r="H72" s="18"/>
      <c r="I72" s="175" t="str">
        <f>IFERROR(Summary!$Y$7*D72/H72," ")</f>
        <v xml:space="preserve"> </v>
      </c>
      <c r="J72" s="18"/>
      <c r="K72" s="175" t="str">
        <f>IFERROR(Summary!$AA$7*D72/J72," ")</f>
        <v xml:space="preserve"> </v>
      </c>
      <c r="L72" s="18"/>
      <c r="M72" s="175" t="str">
        <f>IFERROR(Summary!$AA$7*D72/L72," ")</f>
        <v xml:space="preserve"> </v>
      </c>
      <c r="N72" s="18"/>
      <c r="O72" s="175" t="str">
        <f>IFERROR(Summary!$AC$7*D72/N72," ")</f>
        <v xml:space="preserve"> </v>
      </c>
      <c r="P72" s="18"/>
      <c r="Q72" s="175" t="str">
        <f>IFERROR(Summary!$AC$7*D72/P72," ")</f>
        <v xml:space="preserve"> </v>
      </c>
      <c r="R72" s="21">
        <v>10</v>
      </c>
      <c r="S72" s="177" t="str">
        <f>IFERROR(Summary!$AE$7*E72/R72," ")</f>
        <v xml:space="preserve"> </v>
      </c>
    </row>
    <row r="73" spans="1:19" ht="29.25" customHeight="1" x14ac:dyDescent="0.25">
      <c r="A73" s="12">
        <v>71932</v>
      </c>
      <c r="B73" s="2" t="s">
        <v>147</v>
      </c>
      <c r="C73" s="6" t="s">
        <v>23</v>
      </c>
      <c r="D73" s="56" t="str">
        <f>IFERROR(VLOOKUP($A73,'Emissions - TEU-2NH'!$A$6:$H$58,5,0), " ")</f>
        <v xml:space="preserve"> </v>
      </c>
      <c r="E73" s="56" t="str">
        <f>IFERROR(VLOOKUP($A73,'Emissions - TEU-2NH'!$A$6:$H$58,8,0), " ")</f>
        <v xml:space="preserve"> </v>
      </c>
      <c r="F73" s="10">
        <v>9.7999999999999997E-5</v>
      </c>
      <c r="G73" s="175" t="str">
        <f>IFERROR(Summary!$Y$7*D73/F73," ")</f>
        <v xml:space="preserve"> </v>
      </c>
      <c r="H73" s="9">
        <v>0.2</v>
      </c>
      <c r="I73" s="175" t="str">
        <f>IFERROR(Summary!$Y$7*D73/H73," ")</f>
        <v xml:space="preserve"> </v>
      </c>
      <c r="J73" s="3">
        <v>1E-3</v>
      </c>
      <c r="K73" s="175" t="str">
        <f>IFERROR(Summary!$AA$7*D73/J73," ")</f>
        <v xml:space="preserve"> </v>
      </c>
      <c r="L73" s="9">
        <v>0.88</v>
      </c>
      <c r="M73" s="175" t="str">
        <f>IFERROR(Summary!$AA$7*D73/L73," ")</f>
        <v xml:space="preserve"> </v>
      </c>
      <c r="N73" s="3">
        <v>2E-3</v>
      </c>
      <c r="O73" s="175" t="str">
        <f>IFERROR(Summary!$AC$7*D73/N73," ")</f>
        <v xml:space="preserve"> </v>
      </c>
      <c r="P73" s="9">
        <v>0.88</v>
      </c>
      <c r="Q73" s="175" t="str">
        <f>IFERROR(Summary!$AC$7*D73/P73," ")</f>
        <v xml:space="preserve"> </v>
      </c>
      <c r="R73" s="24">
        <v>1.9</v>
      </c>
      <c r="S73" s="177" t="str">
        <f>IFERROR(Summary!$AE$7*E73/R73," ")</f>
        <v xml:space="preserve"> </v>
      </c>
    </row>
    <row r="74" spans="1:19" ht="29.25" customHeight="1" x14ac:dyDescent="0.25">
      <c r="A74" s="2" t="s">
        <v>148</v>
      </c>
      <c r="B74" s="1" t="s">
        <v>149</v>
      </c>
      <c r="C74" s="18"/>
      <c r="D74" s="56" t="str">
        <f>IFERROR(VLOOKUP($A74,'Emissions - TEU-2NH'!$A$6:$H$58,5,0), " ")</f>
        <v xml:space="preserve"> </v>
      </c>
      <c r="E74" s="56" t="str">
        <f>IFERROR(VLOOKUP($A74,'Emissions - TEU-2NH'!$A$6:$H$58,8,0), " ")</f>
        <v xml:space="preserve"> </v>
      </c>
      <c r="F74" s="4">
        <v>9.0999999999999998E-2</v>
      </c>
      <c r="G74" s="175" t="str">
        <f>IFERROR(Summary!$Y$7*D74/F74," ")</f>
        <v xml:space="preserve"> </v>
      </c>
      <c r="H74" s="5">
        <v>60</v>
      </c>
      <c r="I74" s="175" t="str">
        <f>IFERROR(Summary!$Y$7*D74/H74," ")</f>
        <v xml:space="preserve"> </v>
      </c>
      <c r="J74" s="7">
        <v>2.4</v>
      </c>
      <c r="K74" s="175" t="str">
        <f>IFERROR(Summary!$AA$7*D74/J74," ")</f>
        <v xml:space="preserve"> </v>
      </c>
      <c r="L74" s="5">
        <v>260</v>
      </c>
      <c r="M74" s="175" t="str">
        <f>IFERROR(Summary!$AA$7*D74/L74," ")</f>
        <v xml:space="preserve"> </v>
      </c>
      <c r="N74" s="7">
        <v>1.1000000000000001</v>
      </c>
      <c r="O74" s="175" t="str">
        <f>IFERROR(Summary!$AC$7*D74/N74," ")</f>
        <v xml:space="preserve"> </v>
      </c>
      <c r="P74" s="5">
        <v>260</v>
      </c>
      <c r="Q74" s="175" t="str">
        <f>IFERROR(Summary!$AC$7*D74/P74," ")</f>
        <v xml:space="preserve"> </v>
      </c>
      <c r="R74" s="23">
        <v>12000</v>
      </c>
      <c r="S74" s="177" t="str">
        <f>IFERROR(Summary!$AE$7*E74/R74," ")</f>
        <v xml:space="preserve"> </v>
      </c>
    </row>
    <row r="75" spans="1:19" ht="16.95" customHeight="1" x14ac:dyDescent="0.25">
      <c r="A75" s="2" t="s">
        <v>150</v>
      </c>
      <c r="B75" s="2" t="s">
        <v>151</v>
      </c>
      <c r="C75" s="18"/>
      <c r="D75" s="56" t="str">
        <f>IFERROR(VLOOKUP($A75,'Emissions - TEU-2NH'!$A$6:$H$58,5,0), " ")</f>
        <v xml:space="preserve"> </v>
      </c>
      <c r="E75" s="56" t="str">
        <f>IFERROR(VLOOKUP($A75,'Emissions - TEU-2NH'!$A$6:$H$58,8,0), " ")</f>
        <v xml:space="preserve"> </v>
      </c>
      <c r="F75" s="3">
        <v>2.8999999999999998E-3</v>
      </c>
      <c r="G75" s="175" t="str">
        <f>IFERROR(Summary!$Y$7*D75/F75," ")</f>
        <v xml:space="preserve"> </v>
      </c>
      <c r="H75" s="18"/>
      <c r="I75" s="175" t="str">
        <f>IFERROR(Summary!$Y$7*D75/H75," ")</f>
        <v xml:space="preserve"> </v>
      </c>
      <c r="J75" s="4">
        <v>7.5999999999999998E-2</v>
      </c>
      <c r="K75" s="175" t="str">
        <f>IFERROR(Summary!$AA$7*D75/J75," ")</f>
        <v xml:space="preserve"> </v>
      </c>
      <c r="L75" s="18"/>
      <c r="M75" s="175" t="str">
        <f>IFERROR(Summary!$AA$7*D75/L75," ")</f>
        <v xml:space="preserve"> </v>
      </c>
      <c r="N75" s="4">
        <v>3.5000000000000003E-2</v>
      </c>
      <c r="O75" s="175" t="str">
        <f>IFERROR(Summary!$AC$7*D75/N75," ")</f>
        <v xml:space="preserve"> </v>
      </c>
      <c r="P75" s="18"/>
      <c r="Q75" s="175" t="str">
        <f>IFERROR(Summary!$AC$7*D75/P75," ")</f>
        <v xml:space="preserve"> </v>
      </c>
      <c r="R75" s="22"/>
      <c r="S75" s="177" t="str">
        <f>IFERROR(Summary!$AE$7*E75/R75," ")</f>
        <v xml:space="preserve"> </v>
      </c>
    </row>
    <row r="76" spans="1:19" ht="29.25" customHeight="1" x14ac:dyDescent="0.25">
      <c r="A76" s="2" t="s">
        <v>152</v>
      </c>
      <c r="B76" s="2" t="s">
        <v>153</v>
      </c>
      <c r="C76" s="18"/>
      <c r="D76" s="56" t="str">
        <f>IFERROR(VLOOKUP($A76,'Emissions - TEU-2NH'!$A$6:$H$58,5,0), " ")</f>
        <v xml:space="preserve"> </v>
      </c>
      <c r="E76" s="56" t="str">
        <f>IFERROR(VLOOKUP($A76,'Emissions - TEU-2NH'!$A$6:$H$58,8,0), " ")</f>
        <v xml:space="preserve"> </v>
      </c>
      <c r="F76" s="9">
        <v>0.63</v>
      </c>
      <c r="G76" s="175" t="str">
        <f>IFERROR(Summary!$Y$7*D76/F76," ")</f>
        <v xml:space="preserve"> </v>
      </c>
      <c r="H76" s="18"/>
      <c r="I76" s="175" t="str">
        <f>IFERROR(Summary!$Y$7*D76/H76," ")</f>
        <v xml:space="preserve"> </v>
      </c>
      <c r="J76" s="5">
        <v>16</v>
      </c>
      <c r="K76" s="175" t="str">
        <f>IFERROR(Summary!$AA$7*D76/J76," ")</f>
        <v xml:space="preserve"> </v>
      </c>
      <c r="L76" s="18"/>
      <c r="M76" s="175" t="str">
        <f>IFERROR(Summary!$AA$7*D76/L76," ")</f>
        <v xml:space="preserve"> </v>
      </c>
      <c r="N76" s="7">
        <v>7.5</v>
      </c>
      <c r="O76" s="175" t="str">
        <f>IFERROR(Summary!$AC$7*D76/N76," ")</f>
        <v xml:space="preserve"> </v>
      </c>
      <c r="P76" s="18"/>
      <c r="Q76" s="175" t="str">
        <f>IFERROR(Summary!$AC$7*D76/P76," ")</f>
        <v xml:space="preserve"> </v>
      </c>
      <c r="R76" s="22"/>
      <c r="S76" s="177" t="str">
        <f>IFERROR(Summary!$AE$7*E76/R76," ")</f>
        <v xml:space="preserve"> </v>
      </c>
    </row>
    <row r="77" spans="1:19" ht="16.95" customHeight="1" x14ac:dyDescent="0.25">
      <c r="A77" s="2" t="s">
        <v>154</v>
      </c>
      <c r="B77" s="1" t="s">
        <v>155</v>
      </c>
      <c r="C77" s="18"/>
      <c r="D77" s="56" t="str">
        <f>IFERROR(VLOOKUP($A77,'Emissions - TEU-2NH'!$A$6:$H$58,5,0), " ")</f>
        <v xml:space="preserve"> </v>
      </c>
      <c r="E77" s="56" t="str">
        <f>IFERROR(VLOOKUP($A77,'Emissions - TEU-2NH'!$A$6:$H$58,8,0), " ")</f>
        <v xml:space="preserve"> </v>
      </c>
      <c r="F77" s="18"/>
      <c r="G77" s="175" t="str">
        <f>IFERROR(Summary!$Y$7*D77/F77," ")</f>
        <v xml:space="preserve"> </v>
      </c>
      <c r="H77" s="18"/>
      <c r="I77" s="175" t="str">
        <f>IFERROR(Summary!$Y$7*D77/H77," ")</f>
        <v xml:space="preserve"> </v>
      </c>
      <c r="J77" s="18"/>
      <c r="K77" s="175" t="str">
        <f>IFERROR(Summary!$AA$7*D77/J77," ")</f>
        <v xml:space="preserve"> </v>
      </c>
      <c r="L77" s="18"/>
      <c r="M77" s="175" t="str">
        <f>IFERROR(Summary!$AA$7*D77/L77," ")</f>
        <v xml:space="preserve"> </v>
      </c>
      <c r="N77" s="18"/>
      <c r="O77" s="175" t="str">
        <f>IFERROR(Summary!$AC$7*D77/N77," ")</f>
        <v xml:space="preserve"> </v>
      </c>
      <c r="P77" s="18"/>
      <c r="Q77" s="175" t="str">
        <f>IFERROR(Summary!$AC$7*D77/P77," ")</f>
        <v xml:space="preserve"> </v>
      </c>
      <c r="R77" s="21">
        <v>790</v>
      </c>
      <c r="S77" s="177" t="str">
        <f>IFERROR(Summary!$AE$7*E77/R77," ")</f>
        <v xml:space="preserve"> </v>
      </c>
    </row>
    <row r="78" spans="1:19" ht="29.25" customHeight="1" x14ac:dyDescent="0.25">
      <c r="A78" s="12">
        <v>64164</v>
      </c>
      <c r="B78" s="2" t="s">
        <v>156</v>
      </c>
      <c r="C78" s="18"/>
      <c r="D78" s="56" t="str">
        <f>IFERROR(VLOOKUP($A78,'Emissions - TEU-2NH'!$A$6:$H$58,5,0), " ")</f>
        <v xml:space="preserve"> </v>
      </c>
      <c r="E78" s="56" t="str">
        <f>IFERROR(VLOOKUP($A78,'Emissions - TEU-2NH'!$A$6:$H$58,8,0), " ")</f>
        <v xml:space="preserve"> </v>
      </c>
      <c r="F78" s="5">
        <v>59</v>
      </c>
      <c r="G78" s="175" t="str">
        <f>IFERROR(Summary!$Y$7*D78/F78," ")</f>
        <v xml:space="preserve"> </v>
      </c>
      <c r="H78" s="5">
        <v>600</v>
      </c>
      <c r="I78" s="175" t="str">
        <f>IFERROR(Summary!$Y$7*D78/H78," ")</f>
        <v xml:space="preserve"> </v>
      </c>
      <c r="J78" s="5">
        <v>620</v>
      </c>
      <c r="K78" s="175" t="str">
        <f>IFERROR(Summary!$AA$7*D78/J78," ")</f>
        <v xml:space="preserve"> </v>
      </c>
      <c r="L78" s="8">
        <v>2600</v>
      </c>
      <c r="M78" s="175" t="str">
        <f>IFERROR(Summary!$AA$7*D78/L78," ")</f>
        <v xml:space="preserve"> </v>
      </c>
      <c r="N78" s="8">
        <v>1200</v>
      </c>
      <c r="O78" s="175" t="str">
        <f>IFERROR(Summary!$AC$7*D78/N78," ")</f>
        <v xml:space="preserve"> </v>
      </c>
      <c r="P78" s="8">
        <v>2600</v>
      </c>
      <c r="Q78" s="175" t="str">
        <f>IFERROR(Summary!$AC$7*D78/P78," ")</f>
        <v xml:space="preserve"> </v>
      </c>
      <c r="R78" s="23">
        <v>2100</v>
      </c>
      <c r="S78" s="177" t="str">
        <f>IFERROR(Summary!$AE$7*E78/R78," ")</f>
        <v xml:space="preserve"> </v>
      </c>
    </row>
    <row r="79" spans="1:19" ht="29.25" customHeight="1" x14ac:dyDescent="0.25">
      <c r="A79" s="2" t="s">
        <v>157</v>
      </c>
      <c r="B79" s="2" t="s">
        <v>158</v>
      </c>
      <c r="C79" s="18"/>
      <c r="D79" s="56" t="str">
        <f>IFERROR(VLOOKUP($A79,'Emissions - TEU-2NH'!$A$6:$H$58,5,0), " ")</f>
        <v xml:space="preserve"> </v>
      </c>
      <c r="E79" s="56" t="str">
        <f>IFERROR(VLOOKUP($A79,'Emissions - TEU-2NH'!$A$6:$H$58,8,0), " ")</f>
        <v xml:space="preserve"> </v>
      </c>
      <c r="F79" s="18"/>
      <c r="G79" s="175" t="str">
        <f>IFERROR(Summary!$Y$7*D79/F79," ")</f>
        <v xml:space="preserve"> </v>
      </c>
      <c r="H79" s="7">
        <v>4</v>
      </c>
      <c r="I79" s="175" t="str">
        <f>IFERROR(Summary!$Y$7*D79/H79," ")</f>
        <v xml:space="preserve"> </v>
      </c>
      <c r="J79" s="18"/>
      <c r="K79" s="175" t="str">
        <f>IFERROR(Summary!$AA$7*D79/J79," ")</f>
        <v xml:space="preserve"> </v>
      </c>
      <c r="L79" s="5">
        <v>18</v>
      </c>
      <c r="M79" s="175" t="str">
        <f>IFERROR(Summary!$AA$7*D79/L79," ")</f>
        <v xml:space="preserve"> </v>
      </c>
      <c r="N79" s="18"/>
      <c r="O79" s="175" t="str">
        <f>IFERROR(Summary!$AC$7*D79/N79," ")</f>
        <v xml:space="preserve"> </v>
      </c>
      <c r="P79" s="5">
        <v>18</v>
      </c>
      <c r="Q79" s="175" t="str">
        <f>IFERROR(Summary!$AC$7*D79/P79," ")</f>
        <v xml:space="preserve"> </v>
      </c>
      <c r="R79" s="21">
        <v>230</v>
      </c>
      <c r="S79" s="177" t="str">
        <f>IFERROR(Summary!$AE$7*E79/R79," ")</f>
        <v xml:space="preserve"> </v>
      </c>
    </row>
    <row r="80" spans="1:19" ht="16.8" customHeight="1" x14ac:dyDescent="0.25">
      <c r="A80" s="2" t="s">
        <v>159</v>
      </c>
      <c r="B80" s="2" t="s">
        <v>160</v>
      </c>
      <c r="C80" s="18"/>
      <c r="D80" s="56" t="str">
        <f>IFERROR(VLOOKUP($A80,'Emissions - TEU-2NH'!$A$6:$H$58,5,0), " ")</f>
        <v xml:space="preserve"> </v>
      </c>
      <c r="E80" s="56" t="str">
        <f>IFERROR(VLOOKUP($A80,'Emissions - TEU-2NH'!$A$6:$H$58,8,0), " ")</f>
        <v xml:space="preserve"> </v>
      </c>
      <c r="F80" s="9">
        <v>0.25</v>
      </c>
      <c r="G80" s="175" t="str">
        <f>IFERROR(Summary!$Y$7*D80/F80," ")</f>
        <v xml:space="preserve"> </v>
      </c>
      <c r="H80" s="5">
        <v>32</v>
      </c>
      <c r="I80" s="175" t="str">
        <f>IFERROR(Summary!$Y$7*D80/H80," ")</f>
        <v xml:space="preserve"> </v>
      </c>
      <c r="J80" s="7">
        <v>6.5</v>
      </c>
      <c r="K80" s="175" t="str">
        <f>IFERROR(Summary!$AA$7*D80/J80," ")</f>
        <v xml:space="preserve"> </v>
      </c>
      <c r="L80" s="5">
        <v>140</v>
      </c>
      <c r="M80" s="175" t="str">
        <f>IFERROR(Summary!$AA$7*D80/L80," ")</f>
        <v xml:space="preserve"> </v>
      </c>
      <c r="N80" s="7">
        <v>3</v>
      </c>
      <c r="O80" s="175" t="str">
        <f>IFERROR(Summary!$AC$7*D80/N80," ")</f>
        <v xml:space="preserve"> </v>
      </c>
      <c r="P80" s="5">
        <v>140</v>
      </c>
      <c r="Q80" s="175" t="str">
        <f>IFERROR(Summary!$AC$7*D80/P80," ")</f>
        <v xml:space="preserve"> </v>
      </c>
      <c r="R80" s="21">
        <v>36</v>
      </c>
      <c r="S80" s="177" t="str">
        <f>IFERROR(Summary!$AE$7*E80/R80," ")</f>
        <v xml:space="preserve"> </v>
      </c>
    </row>
    <row r="81" spans="1:19" ht="16.95" customHeight="1" x14ac:dyDescent="0.25">
      <c r="A81" s="2" t="s">
        <v>161</v>
      </c>
      <c r="B81" s="2" t="s">
        <v>162</v>
      </c>
      <c r="C81" s="18"/>
      <c r="D81" s="56" t="str">
        <f>IFERROR(VLOOKUP($A81,'Emissions - TEU-2NH'!$A$6:$H$58,5,0), " ")</f>
        <v xml:space="preserve"> </v>
      </c>
      <c r="E81" s="56" t="str">
        <f>IFERROR(VLOOKUP($A81,'Emissions - TEU-2NH'!$A$6:$H$58,8,0), " ")</f>
        <v xml:space="preserve"> </v>
      </c>
      <c r="F81" s="18"/>
      <c r="G81" s="175" t="str">
        <f>IFERROR(Summary!$Y$7*D81/F81," ")</f>
        <v xml:space="preserve"> </v>
      </c>
      <c r="H81" s="9">
        <v>0.54</v>
      </c>
      <c r="I81" s="175" t="str">
        <f>IFERROR(Summary!$Y$7*D81/H81," ")</f>
        <v xml:space="preserve"> </v>
      </c>
      <c r="J81" s="18"/>
      <c r="K81" s="175" t="str">
        <f>IFERROR(Summary!$AA$7*D81/J81," ")</f>
        <v xml:space="preserve"> </v>
      </c>
      <c r="L81" s="7">
        <v>2.4</v>
      </c>
      <c r="M81" s="175" t="str">
        <f>IFERROR(Summary!$AA$7*D81/L81," ")</f>
        <v xml:space="preserve"> </v>
      </c>
      <c r="N81" s="18"/>
      <c r="O81" s="175" t="str">
        <f>IFERROR(Summary!$AC$7*D81/N81," ")</f>
        <v xml:space="preserve"> </v>
      </c>
      <c r="P81" s="7">
        <v>2.4</v>
      </c>
      <c r="Q81" s="175" t="str">
        <f>IFERROR(Summary!$AC$7*D81/P81," ")</f>
        <v xml:space="preserve"> </v>
      </c>
      <c r="R81" s="21">
        <v>18</v>
      </c>
      <c r="S81" s="177" t="str">
        <f>IFERROR(Summary!$AE$7*E81/R81," ")</f>
        <v xml:space="preserve"> </v>
      </c>
    </row>
    <row r="82" spans="1:19" ht="16.8" customHeight="1" x14ac:dyDescent="0.25">
      <c r="A82" s="2" t="s">
        <v>163</v>
      </c>
      <c r="B82" s="2" t="s">
        <v>164</v>
      </c>
      <c r="C82" s="18"/>
      <c r="D82" s="56" t="str">
        <f>IFERROR(VLOOKUP($A82,'Emissions - TEU-2NH'!$A$6:$H$58,5,0), " ")</f>
        <v xml:space="preserve"> </v>
      </c>
      <c r="E82" s="56" t="str">
        <f>IFERROR(VLOOKUP($A82,'Emissions - TEU-2NH'!$A$6:$H$58,8,0), " ")</f>
        <v xml:space="preserve"> </v>
      </c>
      <c r="F82" s="11">
        <v>2.2000000000000001E-4</v>
      </c>
      <c r="G82" s="175" t="str">
        <f>IFERROR(Summary!$Y$7*D82/F82," ")</f>
        <v xml:space="preserve"> </v>
      </c>
      <c r="H82" s="18"/>
      <c r="I82" s="175" t="str">
        <f>IFERROR(Summary!$Y$7*D82/H82," ")</f>
        <v xml:space="preserve"> </v>
      </c>
      <c r="J82" s="3">
        <v>5.7000000000000002E-3</v>
      </c>
      <c r="K82" s="175" t="str">
        <f>IFERROR(Summary!$AA$7*D82/J82," ")</f>
        <v xml:space="preserve"> </v>
      </c>
      <c r="L82" s="18"/>
      <c r="M82" s="175" t="str">
        <f>IFERROR(Summary!$AA$7*D82/L82," ")</f>
        <v xml:space="preserve"> </v>
      </c>
      <c r="N82" s="3">
        <v>2.5999999999999999E-3</v>
      </c>
      <c r="O82" s="175" t="str">
        <f>IFERROR(Summary!$AC$7*D82/N82," ")</f>
        <v xml:space="preserve"> </v>
      </c>
      <c r="P82" s="18"/>
      <c r="Q82" s="175" t="str">
        <f>IFERROR(Summary!$AC$7*D82/P82," ")</f>
        <v xml:space="preserve"> </v>
      </c>
      <c r="R82" s="22"/>
      <c r="S82" s="177" t="str">
        <f>IFERROR(Summary!$AE$7*E82/R82," ")</f>
        <v xml:space="preserve"> </v>
      </c>
    </row>
    <row r="83" spans="1:19" ht="16.95" customHeight="1" x14ac:dyDescent="0.25">
      <c r="A83" s="1"/>
      <c r="B83" s="2" t="s">
        <v>165</v>
      </c>
      <c r="C83" s="18"/>
      <c r="D83" s="56" t="str">
        <f>IFERROR(VLOOKUP($A83,'Emissions - TEU-2NH'!$A$6:$H$58,5,0), " ")</f>
        <v xml:space="preserve"> </v>
      </c>
      <c r="E83" s="56" t="str">
        <f>IFERROR(VLOOKUP($A83,'Emissions - TEU-2NH'!$A$6:$H$58,8,0), " ")</f>
        <v xml:space="preserve"> </v>
      </c>
      <c r="F83" s="9">
        <v>0.1</v>
      </c>
      <c r="G83" s="175" t="str">
        <f>IFERROR(Summary!$Y$7*D83/F83," ")</f>
        <v xml:space="preserve"> </v>
      </c>
      <c r="H83" s="7">
        <v>5</v>
      </c>
      <c r="I83" s="175" t="str">
        <f>IFERROR(Summary!$Y$7*D83/H83," ")</f>
        <v xml:space="preserve"> </v>
      </c>
      <c r="J83" s="7">
        <v>2.6</v>
      </c>
      <c r="K83" s="175" t="str">
        <f>IFERROR(Summary!$AA$7*D83/J83," ")</f>
        <v xml:space="preserve"> </v>
      </c>
      <c r="L83" s="5">
        <v>22</v>
      </c>
      <c r="M83" s="175" t="str">
        <f>IFERROR(Summary!$AA$7*D83/L83," ")</f>
        <v xml:space="preserve"> </v>
      </c>
      <c r="N83" s="7">
        <v>1.2</v>
      </c>
      <c r="O83" s="175" t="str">
        <f>IFERROR(Summary!$AC$7*D83/N83," ")</f>
        <v xml:space="preserve"> </v>
      </c>
      <c r="P83" s="5">
        <v>22</v>
      </c>
      <c r="Q83" s="175" t="str">
        <f>IFERROR(Summary!$AC$7*D83/P83," ")</f>
        <v xml:space="preserve"> </v>
      </c>
      <c r="R83" s="22"/>
      <c r="S83" s="177" t="str">
        <f>IFERROR(Summary!$AE$7*E83/R83," ")</f>
        <v xml:space="preserve"> </v>
      </c>
    </row>
    <row r="84" spans="1:19" ht="16.8" customHeight="1" x14ac:dyDescent="0.25">
      <c r="A84" s="2" t="s">
        <v>166</v>
      </c>
      <c r="B84" s="2" t="s">
        <v>167</v>
      </c>
      <c r="C84" s="18"/>
      <c r="D84" s="56" t="str">
        <f>IFERROR(VLOOKUP($A84,'Emissions - TEU-2NH'!$A$6:$H$58,5,0), " ")</f>
        <v xml:space="preserve"> </v>
      </c>
      <c r="E84" s="56" t="str">
        <f>IFERROR(VLOOKUP($A84,'Emissions - TEU-2NH'!$A$6:$H$58,8,0), " ")</f>
        <v xml:space="preserve"> </v>
      </c>
      <c r="F84" s="18"/>
      <c r="G84" s="175" t="str">
        <f>IFERROR(Summary!$Y$7*D84/F84," ")</f>
        <v xml:space="preserve"> </v>
      </c>
      <c r="H84" s="9">
        <v>0.2</v>
      </c>
      <c r="I84" s="175" t="str">
        <f>IFERROR(Summary!$Y$7*D84/H84," ")</f>
        <v xml:space="preserve"> </v>
      </c>
      <c r="J84" s="18"/>
      <c r="K84" s="175" t="str">
        <f>IFERROR(Summary!$AA$7*D84/J84," ")</f>
        <v xml:space="preserve"> </v>
      </c>
      <c r="L84" s="9">
        <v>0.88</v>
      </c>
      <c r="M84" s="175" t="str">
        <f>IFERROR(Summary!$AA$7*D84/L84," ")</f>
        <v xml:space="preserve"> </v>
      </c>
      <c r="N84" s="18"/>
      <c r="O84" s="175" t="str">
        <f>IFERROR(Summary!$AC$7*D84/N84," ")</f>
        <v xml:space="preserve"> </v>
      </c>
      <c r="P84" s="9">
        <v>0.88</v>
      </c>
      <c r="Q84" s="175" t="str">
        <f>IFERROR(Summary!$AC$7*D84/P84," ")</f>
        <v xml:space="preserve"> </v>
      </c>
      <c r="R84" s="22"/>
      <c r="S84" s="177" t="str">
        <f>IFERROR(Summary!$AE$7*E84/R84," ")</f>
        <v xml:space="preserve"> </v>
      </c>
    </row>
    <row r="85" spans="1:19" ht="29.25" customHeight="1" x14ac:dyDescent="0.25">
      <c r="A85" s="2" t="s">
        <v>168</v>
      </c>
      <c r="B85" s="2" t="s">
        <v>169</v>
      </c>
      <c r="C85" s="18"/>
      <c r="D85" s="56" t="str">
        <f>IFERROR(VLOOKUP($A85,'Emissions - TEU-2NH'!$A$6:$H$58,5,0), " ")</f>
        <v xml:space="preserve"> </v>
      </c>
      <c r="E85" s="56" t="str">
        <f>IFERROR(VLOOKUP($A85,'Emissions - TEU-2NH'!$A$6:$H$58,8,0), " ")</f>
        <v xml:space="preserve"> </v>
      </c>
      <c r="F85" s="18"/>
      <c r="G85" s="175" t="str">
        <f>IFERROR(Summary!$Y$7*D85/F85," ")</f>
        <v xml:space="preserve"> </v>
      </c>
      <c r="H85" s="9">
        <v>0.1</v>
      </c>
      <c r="I85" s="175" t="str">
        <f>IFERROR(Summary!$Y$7*D85/H85," ")</f>
        <v xml:space="preserve"> </v>
      </c>
      <c r="J85" s="18"/>
      <c r="K85" s="175" t="str">
        <f>IFERROR(Summary!$AA$7*D85/J85," ")</f>
        <v xml:space="preserve"> </v>
      </c>
      <c r="L85" s="9">
        <v>0.44</v>
      </c>
      <c r="M85" s="175" t="str">
        <f>IFERROR(Summary!$AA$7*D85/L85," ")</f>
        <v xml:space="preserve"> </v>
      </c>
      <c r="N85" s="18"/>
      <c r="O85" s="175" t="str">
        <f>IFERROR(Summary!$AC$7*D85/N85," ")</f>
        <v xml:space="preserve"> </v>
      </c>
      <c r="P85" s="9">
        <v>0.44</v>
      </c>
      <c r="Q85" s="175" t="str">
        <f>IFERROR(Summary!$AC$7*D85/P85," ")</f>
        <v xml:space="preserve"> </v>
      </c>
      <c r="R85" s="22"/>
      <c r="S85" s="177" t="str">
        <f>IFERROR(Summary!$AE$7*E85/R85," ")</f>
        <v xml:space="preserve"> </v>
      </c>
    </row>
    <row r="86" spans="1:19" ht="29.25" customHeight="1" x14ac:dyDescent="0.25">
      <c r="A86" s="2" t="s">
        <v>170</v>
      </c>
      <c r="B86" s="2" t="s">
        <v>171</v>
      </c>
      <c r="C86" s="18"/>
      <c r="D86" s="56" t="str">
        <f>IFERROR(VLOOKUP($A86,'Emissions - TEU-2NH'!$A$6:$H$58,5,0), " ")</f>
        <v xml:space="preserve"> </v>
      </c>
      <c r="E86" s="56" t="str">
        <f>IFERROR(VLOOKUP($A86,'Emissions - TEU-2NH'!$A$6:$H$58,8,0), " ")</f>
        <v xml:space="preserve"> </v>
      </c>
      <c r="F86" s="18"/>
      <c r="G86" s="175" t="str">
        <f>IFERROR(Summary!$Y$7*D86/F86," ")</f>
        <v xml:space="preserve"> </v>
      </c>
      <c r="H86" s="9">
        <v>0.3</v>
      </c>
      <c r="I86" s="175" t="str">
        <f>IFERROR(Summary!$Y$7*D86/H86," ")</f>
        <v xml:space="preserve"> </v>
      </c>
      <c r="J86" s="18"/>
      <c r="K86" s="175" t="str">
        <f>IFERROR(Summary!$AA$7*D86/J86," ")</f>
        <v xml:space="preserve"> </v>
      </c>
      <c r="L86" s="7">
        <v>1.3</v>
      </c>
      <c r="M86" s="175" t="str">
        <f>IFERROR(Summary!$AA$7*D86/L86," ")</f>
        <v xml:space="preserve"> </v>
      </c>
      <c r="N86" s="18"/>
      <c r="O86" s="175" t="str">
        <f>IFERROR(Summary!$AC$7*D86/N86," ")</f>
        <v xml:space="preserve"> </v>
      </c>
      <c r="P86" s="7">
        <v>1.3</v>
      </c>
      <c r="Q86" s="175" t="str">
        <f>IFERROR(Summary!$AC$7*D86/P86," ")</f>
        <v xml:space="preserve"> </v>
      </c>
      <c r="R86" s="22"/>
      <c r="S86" s="177" t="str">
        <f>IFERROR(Summary!$AE$7*E86/R86," ")</f>
        <v xml:space="preserve"> </v>
      </c>
    </row>
    <row r="87" spans="1:19" ht="16.95" customHeight="1" x14ac:dyDescent="0.25">
      <c r="A87" s="2" t="s">
        <v>172</v>
      </c>
      <c r="B87" s="2" t="s">
        <v>173</v>
      </c>
      <c r="C87" s="18"/>
      <c r="D87" s="56" t="str">
        <f>IFERROR(VLOOKUP($A87,'Emissions - TEU-2NH'!$A$6:$H$58,5,0), " ")</f>
        <v xml:space="preserve"> </v>
      </c>
      <c r="E87" s="56" t="str">
        <f>IFERROR(VLOOKUP($A87,'Emissions - TEU-2NH'!$A$6:$H$58,8,0), " ")</f>
        <v xml:space="preserve"> </v>
      </c>
      <c r="F87" s="18"/>
      <c r="G87" s="175" t="str">
        <f>IFERROR(Summary!$Y$7*D87/F87," ")</f>
        <v xml:space="preserve"> </v>
      </c>
      <c r="H87" s="8">
        <v>40000</v>
      </c>
      <c r="I87" s="175" t="str">
        <f>IFERROR(Summary!$Y$7*D87/H87," ")</f>
        <v xml:space="preserve"> </v>
      </c>
      <c r="J87" s="18"/>
      <c r="K87" s="175" t="str">
        <f>IFERROR(Summary!$AA$7*D87/J87," ")</f>
        <v xml:space="preserve"> </v>
      </c>
      <c r="L87" s="8">
        <v>180000</v>
      </c>
      <c r="M87" s="175" t="str">
        <f>IFERROR(Summary!$AA$7*D87/L87," ")</f>
        <v xml:space="preserve"> </v>
      </c>
      <c r="N87" s="18"/>
      <c r="O87" s="175" t="str">
        <f>IFERROR(Summary!$AC$7*D87/N87," ")</f>
        <v xml:space="preserve"> </v>
      </c>
      <c r="P87" s="8">
        <v>180000</v>
      </c>
      <c r="Q87" s="175" t="str">
        <f>IFERROR(Summary!$AC$7*D87/P87," ")</f>
        <v xml:space="preserve"> </v>
      </c>
      <c r="R87" s="22"/>
      <c r="S87" s="177" t="str">
        <f>IFERROR(Summary!$AE$7*E87/R87," ")</f>
        <v xml:space="preserve"> </v>
      </c>
    </row>
    <row r="88" spans="1:19" ht="42" customHeight="1" x14ac:dyDescent="0.25">
      <c r="A88" s="12">
        <v>58752</v>
      </c>
      <c r="B88" s="1" t="s">
        <v>174</v>
      </c>
      <c r="C88" s="18"/>
      <c r="D88" s="56" t="str">
        <f>IFERROR(VLOOKUP($A88,'Emissions - TEU-2NH'!$A$6:$H$58,5,0), " ")</f>
        <v xml:space="preserve"> </v>
      </c>
      <c r="E88" s="56" t="str">
        <f>IFERROR(VLOOKUP($A88,'Emissions - TEU-2NH'!$A$6:$H$58,8,0), " ")</f>
        <v xml:space="preserve"> </v>
      </c>
      <c r="F88" s="11">
        <v>7.6999999999999996E-4</v>
      </c>
      <c r="G88" s="175" t="str">
        <f>IFERROR(Summary!$Y$7*D88/F88," ")</f>
        <v xml:space="preserve"> </v>
      </c>
      <c r="H88" s="18"/>
      <c r="I88" s="175" t="str">
        <f>IFERROR(Summary!$Y$7*D88/H88," ")</f>
        <v xml:space="preserve"> </v>
      </c>
      <c r="J88" s="4">
        <v>0.02</v>
      </c>
      <c r="K88" s="175" t="str">
        <f>IFERROR(Summary!$AA$7*D88/J88," ")</f>
        <v xml:space="preserve"> </v>
      </c>
      <c r="L88" s="18"/>
      <c r="M88" s="175" t="str">
        <f>IFERROR(Summary!$AA$7*D88/L88," ")</f>
        <v xml:space="preserve"> </v>
      </c>
      <c r="N88" s="3">
        <v>9.1999999999999998E-3</v>
      </c>
      <c r="O88" s="175" t="str">
        <f>IFERROR(Summary!$AC$7*D88/N88," ")</f>
        <v xml:space="preserve"> </v>
      </c>
      <c r="P88" s="18"/>
      <c r="Q88" s="175" t="str">
        <f>IFERROR(Summary!$AC$7*D88/P88," ")</f>
        <v xml:space="preserve"> </v>
      </c>
      <c r="R88" s="22"/>
      <c r="S88" s="177" t="str">
        <f>IFERROR(Summary!$AE$7*E88/R88," ")</f>
        <v xml:space="preserve"> </v>
      </c>
    </row>
    <row r="89" spans="1:19" ht="16.8" customHeight="1" x14ac:dyDescent="0.25">
      <c r="A89" s="12">
        <v>61699</v>
      </c>
      <c r="B89" s="2" t="s">
        <v>175</v>
      </c>
      <c r="C89" s="18"/>
      <c r="D89" s="56" t="str">
        <f>IFERROR(VLOOKUP($A89,'Emissions - TEU-2NH'!$A$6:$H$58,5,0), " ")</f>
        <v xml:space="preserve"> </v>
      </c>
      <c r="E89" s="56" t="str">
        <f>IFERROR(VLOOKUP($A89,'Emissions - TEU-2NH'!$A$6:$H$58,8,0), " ")</f>
        <v xml:space="preserve"> </v>
      </c>
      <c r="F89" s="18"/>
      <c r="G89" s="175" t="str">
        <f>IFERROR(Summary!$Y$7*D89/F89," ")</f>
        <v xml:space="preserve"> </v>
      </c>
      <c r="H89" s="5">
        <v>80</v>
      </c>
      <c r="I89" s="175" t="str">
        <f>IFERROR(Summary!$Y$7*D89/H89," ")</f>
        <v xml:space="preserve"> </v>
      </c>
      <c r="J89" s="18"/>
      <c r="K89" s="175" t="str">
        <f>IFERROR(Summary!$AA$7*D89/J89," ")</f>
        <v xml:space="preserve"> </v>
      </c>
      <c r="L89" s="5">
        <v>350</v>
      </c>
      <c r="M89" s="175" t="str">
        <f>IFERROR(Summary!$AA$7*D89/L89," ")</f>
        <v xml:space="preserve"> </v>
      </c>
      <c r="N89" s="18"/>
      <c r="O89" s="175" t="str">
        <f>IFERROR(Summary!$AC$7*D89/N89," ")</f>
        <v xml:space="preserve"> </v>
      </c>
      <c r="P89" s="5">
        <v>350</v>
      </c>
      <c r="Q89" s="175" t="str">
        <f>IFERROR(Summary!$AC$7*D89/P89," ")</f>
        <v xml:space="preserve"> </v>
      </c>
      <c r="R89" s="22"/>
      <c r="S89" s="177" t="str">
        <f>IFERROR(Summary!$AE$7*E89/R89," ")</f>
        <v xml:space="preserve"> </v>
      </c>
    </row>
    <row r="90" spans="1:19" ht="16.8" customHeight="1" x14ac:dyDescent="0.25">
      <c r="A90" s="2" t="s">
        <v>176</v>
      </c>
      <c r="B90" s="2" t="s">
        <v>177</v>
      </c>
      <c r="C90" s="18"/>
      <c r="D90" s="56" t="str">
        <f>IFERROR(VLOOKUP($A90,'Emissions - TEU-2NH'!$A$6:$H$58,5,0), " ")</f>
        <v xml:space="preserve"> </v>
      </c>
      <c r="E90" s="56" t="str">
        <f>IFERROR(VLOOKUP($A90,'Emissions - TEU-2NH'!$A$6:$H$58,8,0), " ")</f>
        <v xml:space="preserve"> </v>
      </c>
      <c r="F90" s="18"/>
      <c r="G90" s="175" t="str">
        <f>IFERROR(Summary!$Y$7*D90/F90," ")</f>
        <v xml:space="preserve"> </v>
      </c>
      <c r="H90" s="18"/>
      <c r="I90" s="175" t="str">
        <f>IFERROR(Summary!$Y$7*D90/H90," ")</f>
        <v xml:space="preserve"> </v>
      </c>
      <c r="J90" s="18"/>
      <c r="K90" s="175" t="str">
        <f>IFERROR(Summary!$AA$7*D90/J90," ")</f>
        <v xml:space="preserve"> </v>
      </c>
      <c r="L90" s="18"/>
      <c r="M90" s="175" t="str">
        <f>IFERROR(Summary!$AA$7*D90/L90," ")</f>
        <v xml:space="preserve"> </v>
      </c>
      <c r="N90" s="18"/>
      <c r="O90" s="175" t="str">
        <f>IFERROR(Summary!$AC$7*D90/N90," ")</f>
        <v xml:space="preserve"> </v>
      </c>
      <c r="P90" s="18"/>
      <c r="Q90" s="175" t="str">
        <f>IFERROR(Summary!$AC$7*D90/P90," ")</f>
        <v xml:space="preserve"> </v>
      </c>
      <c r="R90" s="25">
        <v>0.49</v>
      </c>
      <c r="S90" s="177" t="str">
        <f>IFERROR(Summary!$AE$7*E90/R90," ")</f>
        <v xml:space="preserve"> </v>
      </c>
    </row>
    <row r="91" spans="1:19" ht="16.95" customHeight="1" x14ac:dyDescent="0.25">
      <c r="A91" s="2" t="s">
        <v>178</v>
      </c>
      <c r="B91" s="2" t="s">
        <v>179</v>
      </c>
      <c r="C91" s="18"/>
      <c r="D91" s="56" t="str">
        <f>IFERROR(VLOOKUP($A91,'Emissions - TEU-2NH'!$A$6:$H$58,5,0), " ")</f>
        <v xml:space="preserve"> </v>
      </c>
      <c r="E91" s="56" t="str">
        <f>IFERROR(VLOOKUP($A91,'Emissions - TEU-2NH'!$A$6:$H$58,8,0), " ")</f>
        <v xml:space="preserve"> </v>
      </c>
      <c r="F91" s="4">
        <v>1.0999999999999999E-2</v>
      </c>
      <c r="G91" s="175" t="str">
        <f>IFERROR(Summary!$Y$7*D91/F91," ")</f>
        <v xml:space="preserve"> </v>
      </c>
      <c r="H91" s="18"/>
      <c r="I91" s="175" t="str">
        <f>IFERROR(Summary!$Y$7*D91/H91," ")</f>
        <v xml:space="preserve"> </v>
      </c>
      <c r="J91" s="9">
        <v>0.28999999999999998</v>
      </c>
      <c r="K91" s="175" t="str">
        <f>IFERROR(Summary!$AA$7*D91/J91," ")</f>
        <v xml:space="preserve"> </v>
      </c>
      <c r="L91" s="18"/>
      <c r="M91" s="175" t="str">
        <f>IFERROR(Summary!$AA$7*D91/L91," ")</f>
        <v xml:space="preserve"> </v>
      </c>
      <c r="N91" s="9">
        <v>0.13</v>
      </c>
      <c r="O91" s="175" t="str">
        <f>IFERROR(Summary!$AC$7*D91/N91," ")</f>
        <v xml:space="preserve"> </v>
      </c>
      <c r="P91" s="18"/>
      <c r="Q91" s="175" t="str">
        <f>IFERROR(Summary!$AC$7*D91/P91," ")</f>
        <v xml:space="preserve"> </v>
      </c>
      <c r="R91" s="22"/>
      <c r="S91" s="177" t="str">
        <f>IFERROR(Summary!$AE$7*E91/R91," ")</f>
        <v xml:space="preserve"> </v>
      </c>
    </row>
    <row r="92" spans="1:19" ht="16.8" customHeight="1" x14ac:dyDescent="0.25">
      <c r="A92" s="2" t="s">
        <v>180</v>
      </c>
      <c r="B92" s="2" t="s">
        <v>181</v>
      </c>
      <c r="C92" s="18"/>
      <c r="D92" s="56" t="str">
        <f>IFERROR(VLOOKUP($A92,'Emissions - TEU-2NH'!$A$6:$H$58,5,0), " ")</f>
        <v xml:space="preserve"> </v>
      </c>
      <c r="E92" s="56" t="str">
        <f>IFERROR(VLOOKUP($A92,'Emissions - TEU-2NH'!$A$6:$H$58,8,0), " ")</f>
        <v xml:space="preserve"> </v>
      </c>
      <c r="F92" s="9">
        <v>0.2</v>
      </c>
      <c r="G92" s="175" t="str">
        <f>IFERROR(Summary!$Y$7*D92/F92," ")</f>
        <v xml:space="preserve"> </v>
      </c>
      <c r="H92" s="5">
        <v>30</v>
      </c>
      <c r="I92" s="175" t="str">
        <f>IFERROR(Summary!$Y$7*D92/H92," ")</f>
        <v xml:space="preserve"> </v>
      </c>
      <c r="J92" s="7">
        <v>5.2</v>
      </c>
      <c r="K92" s="175" t="str">
        <f>IFERROR(Summary!$AA$7*D92/J92," ")</f>
        <v xml:space="preserve"> </v>
      </c>
      <c r="L92" s="5">
        <v>130</v>
      </c>
      <c r="M92" s="175" t="str">
        <f>IFERROR(Summary!$AA$7*D92/L92," ")</f>
        <v xml:space="preserve"> </v>
      </c>
      <c r="N92" s="7">
        <v>2.4</v>
      </c>
      <c r="O92" s="175" t="str">
        <f>IFERROR(Summary!$AC$7*D92/N92," ")</f>
        <v xml:space="preserve"> </v>
      </c>
      <c r="P92" s="5">
        <v>130</v>
      </c>
      <c r="Q92" s="175" t="str">
        <f>IFERROR(Summary!$AC$7*D92/P92," ")</f>
        <v xml:space="preserve"> </v>
      </c>
      <c r="R92" s="23">
        <v>7200</v>
      </c>
      <c r="S92" s="177" t="str">
        <f>IFERROR(Summary!$AE$7*E92/R92," ")</f>
        <v xml:space="preserve"> </v>
      </c>
    </row>
    <row r="93" spans="1:19" ht="29.25" customHeight="1" x14ac:dyDescent="0.25">
      <c r="A93" s="2" t="s">
        <v>182</v>
      </c>
      <c r="B93" s="2" t="s">
        <v>183</v>
      </c>
      <c r="C93" s="18"/>
      <c r="D93" s="56" t="str">
        <f>IFERROR(VLOOKUP($A93,'Emissions - TEU-2NH'!$A$6:$H$58,5,0), " ")</f>
        <v xml:space="preserve"> </v>
      </c>
      <c r="E93" s="56" t="str">
        <f>IFERROR(VLOOKUP($A93,'Emissions - TEU-2NH'!$A$6:$H$58,8,0), " ")</f>
        <v xml:space="preserve"> </v>
      </c>
      <c r="F93" s="3">
        <v>4.4999999999999997E-3</v>
      </c>
      <c r="G93" s="175" t="str">
        <f>IFERROR(Summary!$Y$7*D93/F93," ")</f>
        <v xml:space="preserve"> </v>
      </c>
      <c r="H93" s="18"/>
      <c r="I93" s="175" t="str">
        <f>IFERROR(Summary!$Y$7*D93/H93," ")</f>
        <v xml:space="preserve"> </v>
      </c>
      <c r="J93" s="9">
        <v>0.12</v>
      </c>
      <c r="K93" s="175" t="str">
        <f>IFERROR(Summary!$AA$7*D93/J93," ")</f>
        <v xml:space="preserve"> </v>
      </c>
      <c r="L93" s="18"/>
      <c r="M93" s="175" t="str">
        <f>IFERROR(Summary!$AA$7*D93/L93," ")</f>
        <v xml:space="preserve"> </v>
      </c>
      <c r="N93" s="4">
        <v>5.5E-2</v>
      </c>
      <c r="O93" s="175" t="str">
        <f>IFERROR(Summary!$AC$7*D93/N93," ")</f>
        <v xml:space="preserve"> </v>
      </c>
      <c r="P93" s="18"/>
      <c r="Q93" s="175" t="str">
        <f>IFERROR(Summary!$AC$7*D93/P93," ")</f>
        <v xml:space="preserve"> </v>
      </c>
      <c r="R93" s="22"/>
      <c r="S93" s="177" t="str">
        <f>IFERROR(Summary!$AE$7*E93/R93," ")</f>
        <v xml:space="preserve"> </v>
      </c>
    </row>
    <row r="94" spans="1:19" ht="16.8" customHeight="1" x14ac:dyDescent="0.25">
      <c r="A94" s="2" t="s">
        <v>184</v>
      </c>
      <c r="B94" s="2" t="s">
        <v>185</v>
      </c>
      <c r="C94" s="18"/>
      <c r="D94" s="56" t="str">
        <f>IFERROR(VLOOKUP($A94,'Emissions - TEU-2NH'!$A$6:$H$58,5,0), " ")</f>
        <v xml:space="preserve"> </v>
      </c>
      <c r="E94" s="56" t="str">
        <f>IFERROR(VLOOKUP($A94,'Emissions - TEU-2NH'!$A$6:$H$58,8,0), " ")</f>
        <v xml:space="preserve"> </v>
      </c>
      <c r="F94" s="10">
        <v>7.0999999999999998E-6</v>
      </c>
      <c r="G94" s="175" t="str">
        <f>IFERROR(Summary!$Y$7*D94/F94," ")</f>
        <v xml:space="preserve"> </v>
      </c>
      <c r="H94" s="18"/>
      <c r="I94" s="175" t="str">
        <f>IFERROR(Summary!$Y$7*D94/H94," ")</f>
        <v xml:space="preserve"> </v>
      </c>
      <c r="J94" s="11">
        <v>1.9000000000000001E-4</v>
      </c>
      <c r="K94" s="175" t="str">
        <f>IFERROR(Summary!$AA$7*D94/J94," ")</f>
        <v xml:space="preserve"> </v>
      </c>
      <c r="L94" s="18"/>
      <c r="M94" s="175" t="str">
        <f>IFERROR(Summary!$AA$7*D94/L94," ")</f>
        <v xml:space="preserve"> </v>
      </c>
      <c r="N94" s="10">
        <v>8.6000000000000003E-5</v>
      </c>
      <c r="O94" s="175" t="str">
        <f>IFERROR(Summary!$AC$7*D94/N94," ")</f>
        <v xml:space="preserve"> </v>
      </c>
      <c r="P94" s="18"/>
      <c r="Q94" s="175" t="str">
        <f>IFERROR(Summary!$AC$7*D94/P94," ")</f>
        <v xml:space="preserve"> </v>
      </c>
      <c r="R94" s="22"/>
      <c r="S94" s="177" t="str">
        <f>IFERROR(Summary!$AE$7*E94/R94," ")</f>
        <v xml:space="preserve"> </v>
      </c>
    </row>
    <row r="95" spans="1:19" ht="16.95" customHeight="1" x14ac:dyDescent="0.25">
      <c r="A95" s="2" t="s">
        <v>186</v>
      </c>
      <c r="B95" s="2" t="s">
        <v>187</v>
      </c>
      <c r="C95" s="18"/>
      <c r="D95" s="56" t="str">
        <f>IFERROR(VLOOKUP($A95,'Emissions - TEU-2NH'!$A$6:$H$58,5,0), " ")</f>
        <v xml:space="preserve"> </v>
      </c>
      <c r="E95" s="56" t="str">
        <f>IFERROR(VLOOKUP($A95,'Emissions - TEU-2NH'!$A$6:$H$58,8,0), " ")</f>
        <v xml:space="preserve"> </v>
      </c>
      <c r="F95" s="10">
        <v>7.0999999999999998E-6</v>
      </c>
      <c r="G95" s="175" t="str">
        <f>IFERROR(Summary!$Y$7*D95/F95," ")</f>
        <v xml:space="preserve"> </v>
      </c>
      <c r="H95" s="18"/>
      <c r="I95" s="175" t="str">
        <f>IFERROR(Summary!$Y$7*D95/H95," ")</f>
        <v xml:space="preserve"> </v>
      </c>
      <c r="J95" s="11">
        <v>1.9000000000000001E-4</v>
      </c>
      <c r="K95" s="175" t="str">
        <f>IFERROR(Summary!$AA$7*D95/J95," ")</f>
        <v xml:space="preserve"> </v>
      </c>
      <c r="L95" s="18"/>
      <c r="M95" s="175" t="str">
        <f>IFERROR(Summary!$AA$7*D95/L95," ")</f>
        <v xml:space="preserve"> </v>
      </c>
      <c r="N95" s="10">
        <v>8.6000000000000003E-5</v>
      </c>
      <c r="O95" s="175" t="str">
        <f>IFERROR(Summary!$AC$7*D95/N95," ")</f>
        <v xml:space="preserve"> </v>
      </c>
      <c r="P95" s="18"/>
      <c r="Q95" s="175" t="str">
        <f>IFERROR(Summary!$AC$7*D95/P95," ")</f>
        <v xml:space="preserve"> </v>
      </c>
      <c r="R95" s="22"/>
      <c r="S95" s="177" t="str">
        <f>IFERROR(Summary!$AE$7*E95/R95," ")</f>
        <v xml:space="preserve"> </v>
      </c>
    </row>
    <row r="96" spans="1:19" ht="29.25" customHeight="1" x14ac:dyDescent="0.25">
      <c r="A96" s="2" t="s">
        <v>188</v>
      </c>
      <c r="B96" s="2" t="s">
        <v>189</v>
      </c>
      <c r="C96" s="18"/>
      <c r="D96" s="56" t="str">
        <f>IFERROR(VLOOKUP($A96,'Emissions - TEU-2NH'!$A$6:$H$58,5,0), " ")</f>
        <v xml:space="preserve"> </v>
      </c>
      <c r="E96" s="56" t="str">
        <f>IFERROR(VLOOKUP($A96,'Emissions - TEU-2NH'!$A$6:$H$58,8,0), " ")</f>
        <v xml:space="preserve"> </v>
      </c>
      <c r="F96" s="10">
        <v>7.0999999999999998E-6</v>
      </c>
      <c r="G96" s="175" t="str">
        <f>IFERROR(Summary!$Y$7*D96/F96," ")</f>
        <v xml:space="preserve"> </v>
      </c>
      <c r="H96" s="18"/>
      <c r="I96" s="175" t="str">
        <f>IFERROR(Summary!$Y$7*D96/H96," ")</f>
        <v xml:space="preserve"> </v>
      </c>
      <c r="J96" s="11">
        <v>1.9000000000000001E-4</v>
      </c>
      <c r="K96" s="175" t="str">
        <f>IFERROR(Summary!$AA$7*D96/J96," ")</f>
        <v xml:space="preserve"> </v>
      </c>
      <c r="L96" s="18"/>
      <c r="M96" s="175" t="str">
        <f>IFERROR(Summary!$AA$7*D96/L96," ")</f>
        <v xml:space="preserve"> </v>
      </c>
      <c r="N96" s="10">
        <v>8.6000000000000003E-5</v>
      </c>
      <c r="O96" s="175" t="str">
        <f>IFERROR(Summary!$AC$7*D96/N96," ")</f>
        <v xml:space="preserve"> </v>
      </c>
      <c r="P96" s="18"/>
      <c r="Q96" s="175" t="str">
        <f>IFERROR(Summary!$AC$7*D96/P96," ")</f>
        <v xml:space="preserve"> </v>
      </c>
      <c r="R96" s="22"/>
      <c r="S96" s="177" t="str">
        <f>IFERROR(Summary!$AE$7*E96/R96," ")</f>
        <v xml:space="preserve"> </v>
      </c>
    </row>
    <row r="97" spans="1:19" ht="16.95" customHeight="1" x14ac:dyDescent="0.25">
      <c r="A97" s="2" t="s">
        <v>190</v>
      </c>
      <c r="B97" s="2" t="s">
        <v>191</v>
      </c>
      <c r="C97" s="18"/>
      <c r="D97" s="56" t="str">
        <f>IFERROR(VLOOKUP($A97,'Emissions - TEU-2NH'!$A$6:$H$58,5,0), " ")</f>
        <v xml:space="preserve"> </v>
      </c>
      <c r="E97" s="56" t="str">
        <f>IFERROR(VLOOKUP($A97,'Emissions - TEU-2NH'!$A$6:$H$58,8,0), " ")</f>
        <v xml:space="preserve"> </v>
      </c>
      <c r="F97" s="18"/>
      <c r="G97" s="175" t="str">
        <f>IFERROR(Summary!$Y$7*D97/F97," ")</f>
        <v xml:space="preserve"> </v>
      </c>
      <c r="H97" s="18"/>
      <c r="I97" s="175" t="str">
        <f>IFERROR(Summary!$Y$7*D97/H97," ")</f>
        <v xml:space="preserve"> </v>
      </c>
      <c r="J97" s="18"/>
      <c r="K97" s="175" t="str">
        <f>IFERROR(Summary!$AA$7*D97/J97," ")</f>
        <v xml:space="preserve"> </v>
      </c>
      <c r="L97" s="18"/>
      <c r="M97" s="175" t="str">
        <f>IFERROR(Summary!$AA$7*D97/L97," ")</f>
        <v xml:space="preserve"> </v>
      </c>
      <c r="N97" s="18"/>
      <c r="O97" s="175" t="str">
        <f>IFERROR(Summary!$AC$7*D97/N97," ")</f>
        <v xml:space="preserve"> </v>
      </c>
      <c r="P97" s="18"/>
      <c r="Q97" s="175" t="str">
        <f>IFERROR(Summary!$AC$7*D97/P97," ")</f>
        <v xml:space="preserve"> </v>
      </c>
      <c r="R97" s="24">
        <v>6</v>
      </c>
      <c r="S97" s="177" t="str">
        <f>IFERROR(Summary!$AE$7*E97/R97," ")</f>
        <v xml:space="preserve"> </v>
      </c>
    </row>
    <row r="98" spans="1:19" ht="16.8" customHeight="1" x14ac:dyDescent="0.25">
      <c r="A98" s="2" t="s">
        <v>192</v>
      </c>
      <c r="B98" s="2" t="s">
        <v>193</v>
      </c>
      <c r="C98" s="18"/>
      <c r="D98" s="56" t="str">
        <f>IFERROR(VLOOKUP($A98,'Emissions - TEU-2NH'!$A$6:$H$58,5,0), " ")</f>
        <v xml:space="preserve"> </v>
      </c>
      <c r="E98" s="56" t="str">
        <f>IFERROR(VLOOKUP($A98,'Emissions - TEU-2NH'!$A$6:$H$58,8,0), " ")</f>
        <v xml:space="preserve"> </v>
      </c>
      <c r="F98" s="4">
        <v>4.2999999999999997E-2</v>
      </c>
      <c r="G98" s="175" t="str">
        <f>IFERROR(Summary!$Y$7*D98/F98," ")</f>
        <v xml:space="preserve"> </v>
      </c>
      <c r="H98" s="7">
        <v>3</v>
      </c>
      <c r="I98" s="175" t="str">
        <f>IFERROR(Summary!$Y$7*D98/H98," ")</f>
        <v xml:space="preserve"> </v>
      </c>
      <c r="J98" s="7">
        <v>1.1000000000000001</v>
      </c>
      <c r="K98" s="175" t="str">
        <f>IFERROR(Summary!$AA$7*D98/J98," ")</f>
        <v xml:space="preserve"> </v>
      </c>
      <c r="L98" s="5">
        <v>13</v>
      </c>
      <c r="M98" s="175" t="str">
        <f>IFERROR(Summary!$AA$7*D98/L98," ")</f>
        <v xml:space="preserve"> </v>
      </c>
      <c r="N98" s="9">
        <v>0.52</v>
      </c>
      <c r="O98" s="175" t="str">
        <f>IFERROR(Summary!$AC$7*D98/N98," ")</f>
        <v xml:space="preserve"> </v>
      </c>
      <c r="P98" s="5">
        <v>13</v>
      </c>
      <c r="Q98" s="175" t="str">
        <f>IFERROR(Summary!$AC$7*D98/P98," ")</f>
        <v xml:space="preserve"> </v>
      </c>
      <c r="R98" s="23">
        <v>1300</v>
      </c>
      <c r="S98" s="177" t="str">
        <f>IFERROR(Summary!$AE$7*E98/R98," ")</f>
        <v xml:space="preserve"> </v>
      </c>
    </row>
    <row r="99" spans="1:19" ht="16.8" customHeight="1" x14ac:dyDescent="0.25">
      <c r="A99" s="2" t="s">
        <v>194</v>
      </c>
      <c r="B99" s="2" t="s">
        <v>195</v>
      </c>
      <c r="C99" s="18"/>
      <c r="D99" s="56" t="str">
        <f>IFERROR(VLOOKUP($A99,'Emissions - TEU-2NH'!$A$6:$H$58,5,0), " ")</f>
        <v xml:space="preserve"> </v>
      </c>
      <c r="E99" s="56" t="str">
        <f>IFERROR(VLOOKUP($A99,'Emissions - TEU-2NH'!$A$6:$H$58,8,0), " ")</f>
        <v xml:space="preserve"> </v>
      </c>
      <c r="F99" s="18"/>
      <c r="G99" s="175" t="str">
        <f>IFERROR(Summary!$Y$7*D99/F99," ")</f>
        <v xml:space="preserve"> </v>
      </c>
      <c r="H99" s="5">
        <v>20</v>
      </c>
      <c r="I99" s="175" t="str">
        <f>IFERROR(Summary!$Y$7*D99/H99," ")</f>
        <v xml:space="preserve"> </v>
      </c>
      <c r="J99" s="18"/>
      <c r="K99" s="175" t="str">
        <f>IFERROR(Summary!$AA$7*D99/J99," ")</f>
        <v xml:space="preserve"> </v>
      </c>
      <c r="L99" s="5">
        <v>88</v>
      </c>
      <c r="M99" s="175" t="str">
        <f>IFERROR(Summary!$AA$7*D99/L99," ")</f>
        <v xml:space="preserve"> </v>
      </c>
      <c r="N99" s="18"/>
      <c r="O99" s="175" t="str">
        <f>IFERROR(Summary!$AC$7*D99/N99," ")</f>
        <v xml:space="preserve"> </v>
      </c>
      <c r="P99" s="5">
        <v>88</v>
      </c>
      <c r="Q99" s="175" t="str">
        <f>IFERROR(Summary!$AC$7*D99/P99," ")</f>
        <v xml:space="preserve"> </v>
      </c>
      <c r="R99" s="22"/>
      <c r="S99" s="177" t="str">
        <f>IFERROR(Summary!$AE$7*E99/R99," ")</f>
        <v xml:space="preserve"> </v>
      </c>
    </row>
    <row r="100" spans="1:19" ht="16.95" customHeight="1" x14ac:dyDescent="0.25">
      <c r="A100" s="2" t="s">
        <v>196</v>
      </c>
      <c r="B100" s="2" t="s">
        <v>197</v>
      </c>
      <c r="C100" s="18"/>
      <c r="D100" s="56" t="str">
        <f>IFERROR(VLOOKUP($A100,'Emissions - TEU-2NH'!$A$6:$H$58,5,0), " ")</f>
        <v xml:space="preserve"> </v>
      </c>
      <c r="E100" s="56" t="str">
        <f>IFERROR(VLOOKUP($A100,'Emissions - TEU-2NH'!$A$6:$H$58,8,0), " ")</f>
        <v xml:space="preserve"> </v>
      </c>
      <c r="F100" s="18"/>
      <c r="G100" s="175" t="str">
        <f>IFERROR(Summary!$Y$7*D100/F100," ")</f>
        <v xml:space="preserve"> </v>
      </c>
      <c r="H100" s="7">
        <v>8</v>
      </c>
      <c r="I100" s="175" t="str">
        <f>IFERROR(Summary!$Y$7*D100/H100," ")</f>
        <v xml:space="preserve"> </v>
      </c>
      <c r="J100" s="18"/>
      <c r="K100" s="175" t="str">
        <f>IFERROR(Summary!$AA$7*D100/J100," ")</f>
        <v xml:space="preserve"> </v>
      </c>
      <c r="L100" s="5">
        <v>35</v>
      </c>
      <c r="M100" s="175" t="str">
        <f>IFERROR(Summary!$AA$7*D100/L100," ")</f>
        <v xml:space="preserve"> </v>
      </c>
      <c r="N100" s="18"/>
      <c r="O100" s="175" t="str">
        <f>IFERROR(Summary!$AC$7*D100/N100," ")</f>
        <v xml:space="preserve"> </v>
      </c>
      <c r="P100" s="5">
        <v>35</v>
      </c>
      <c r="Q100" s="175" t="str">
        <f>IFERROR(Summary!$AC$7*D100/P100," ")</f>
        <v xml:space="preserve"> </v>
      </c>
      <c r="R100" s="22"/>
      <c r="S100" s="177" t="str">
        <f>IFERROR(Summary!$AE$7*E100/R100," ")</f>
        <v xml:space="preserve"> </v>
      </c>
    </row>
    <row r="101" spans="1:19" ht="16.8" customHeight="1" x14ac:dyDescent="0.25">
      <c r="A101" s="2" t="s">
        <v>198</v>
      </c>
      <c r="B101" s="2" t="s">
        <v>199</v>
      </c>
      <c r="C101" s="18"/>
      <c r="D101" s="56">
        <f>IFERROR(VLOOKUP($A101,'Emissions - TEU-2NH'!$A$6:$H$58,5,0), " ")</f>
        <v>0.15116233850390898</v>
      </c>
      <c r="E101" s="56">
        <f>IFERROR(VLOOKUP($A101,'Emissions - TEU-2NH'!$A$6:$H$58,8,0), " ")</f>
        <v>1.8139480620469077E-3</v>
      </c>
      <c r="F101" s="9">
        <v>0.4</v>
      </c>
      <c r="G101" s="175">
        <f>IFERROR(Summary!$Y$7*D101/F101," ")</f>
        <v>3.7790584625977243E-5</v>
      </c>
      <c r="H101" s="5">
        <v>260</v>
      </c>
      <c r="I101" s="175">
        <f>IFERROR(Summary!$Y$7*D101/H101," ")</f>
        <v>5.8139360963041916E-8</v>
      </c>
      <c r="J101" s="5">
        <v>10</v>
      </c>
      <c r="K101" s="175">
        <f>IFERROR(Summary!$AA$7*D101/J101," ")</f>
        <v>1.5116233850390898E-6</v>
      </c>
      <c r="L101" s="8">
        <v>1100</v>
      </c>
      <c r="M101" s="175">
        <f>IFERROR(Summary!$AA$7*D101/L101," ")</f>
        <v>1.3742030773082636E-8</v>
      </c>
      <c r="N101" s="7">
        <v>4.8</v>
      </c>
      <c r="O101" s="175">
        <f>IFERROR(Summary!$AC$7*D101/N101," ")</f>
        <v>1.4171469234741467E-4</v>
      </c>
      <c r="P101" s="8">
        <v>1100</v>
      </c>
      <c r="Q101" s="175">
        <f>IFERROR(Summary!$AC$7*D101/P101," ")</f>
        <v>6.183913847887185E-7</v>
      </c>
      <c r="R101" s="23">
        <v>22000</v>
      </c>
      <c r="S101" s="177">
        <f>IFERROR(Summary!$AE$7*E101/R101," ")</f>
        <v>3.9577048626477987E-7</v>
      </c>
    </row>
    <row r="102" spans="1:19" ht="29.25" customHeight="1" x14ac:dyDescent="0.25">
      <c r="A102" s="2" t="s">
        <v>200</v>
      </c>
      <c r="B102" s="2" t="s">
        <v>201</v>
      </c>
      <c r="C102" s="18"/>
      <c r="D102" s="56" t="str">
        <f>IFERROR(VLOOKUP($A102,'Emissions - TEU-2NH'!$A$6:$H$58,5,0), " ")</f>
        <v xml:space="preserve"> </v>
      </c>
      <c r="E102" s="56" t="str">
        <f>IFERROR(VLOOKUP($A102,'Emissions - TEU-2NH'!$A$6:$H$58,8,0), " ")</f>
        <v xml:space="preserve"> </v>
      </c>
      <c r="F102" s="3">
        <v>1.6999999999999999E-3</v>
      </c>
      <c r="G102" s="175" t="str">
        <f>IFERROR(Summary!$Y$7*D102/F102," ")</f>
        <v xml:space="preserve"> </v>
      </c>
      <c r="H102" s="7">
        <v>9</v>
      </c>
      <c r="I102" s="175" t="str">
        <f>IFERROR(Summary!$Y$7*D102/H102," ")</f>
        <v xml:space="preserve"> </v>
      </c>
      <c r="J102" s="4">
        <v>4.2999999999999997E-2</v>
      </c>
      <c r="K102" s="175" t="str">
        <f>IFERROR(Summary!$AA$7*D102/J102," ")</f>
        <v xml:space="preserve"> </v>
      </c>
      <c r="L102" s="5">
        <v>40</v>
      </c>
      <c r="M102" s="175" t="str">
        <f>IFERROR(Summary!$AA$7*D102/L102," ")</f>
        <v xml:space="preserve"> </v>
      </c>
      <c r="N102" s="4">
        <v>0.02</v>
      </c>
      <c r="O102" s="175" t="str">
        <f>IFERROR(Summary!$AC$7*D102/N102," ")</f>
        <v xml:space="preserve"> </v>
      </c>
      <c r="P102" s="5">
        <v>40</v>
      </c>
      <c r="Q102" s="175" t="str">
        <f>IFERROR(Summary!$AC$7*D102/P102," ")</f>
        <v xml:space="preserve"> </v>
      </c>
      <c r="R102" s="22"/>
      <c r="S102" s="177" t="str">
        <f>IFERROR(Summary!$AE$7*E102/R102," ")</f>
        <v xml:space="preserve"> </v>
      </c>
    </row>
    <row r="103" spans="1:19" ht="29.25" customHeight="1" x14ac:dyDescent="0.25">
      <c r="A103" s="2" t="s">
        <v>202</v>
      </c>
      <c r="B103" s="2" t="s">
        <v>203</v>
      </c>
      <c r="C103" s="18"/>
      <c r="D103" s="56" t="str">
        <f>IFERROR(VLOOKUP($A103,'Emissions - TEU-2NH'!$A$6:$H$58,5,0), " ")</f>
        <v xml:space="preserve"> </v>
      </c>
      <c r="E103" s="56" t="str">
        <f>IFERROR(VLOOKUP($A103,'Emissions - TEU-2NH'!$A$6:$H$58,8,0), " ")</f>
        <v xml:space="preserve"> </v>
      </c>
      <c r="F103" s="4">
        <v>3.7999999999999999E-2</v>
      </c>
      <c r="G103" s="175" t="str">
        <f>IFERROR(Summary!$Y$7*D103/F103," ")</f>
        <v xml:space="preserve"> </v>
      </c>
      <c r="H103" s="7">
        <v>7</v>
      </c>
      <c r="I103" s="175" t="str">
        <f>IFERROR(Summary!$Y$7*D103/H103," ")</f>
        <v xml:space="preserve"> </v>
      </c>
      <c r="J103" s="7">
        <v>1</v>
      </c>
      <c r="K103" s="175" t="str">
        <f>IFERROR(Summary!$AA$7*D103/J103," ")</f>
        <v xml:space="preserve"> </v>
      </c>
      <c r="L103" s="5">
        <v>31</v>
      </c>
      <c r="M103" s="175" t="str">
        <f>IFERROR(Summary!$AA$7*D103/L103," ")</f>
        <v xml:space="preserve"> </v>
      </c>
      <c r="N103" s="9">
        <v>0.46</v>
      </c>
      <c r="O103" s="175" t="str">
        <f>IFERROR(Summary!$AC$7*D103/N103," ")</f>
        <v xml:space="preserve"> </v>
      </c>
      <c r="P103" s="5">
        <v>31</v>
      </c>
      <c r="Q103" s="175" t="str">
        <f>IFERROR(Summary!$AC$7*D103/P103," ")</f>
        <v xml:space="preserve"> </v>
      </c>
      <c r="R103" s="22"/>
      <c r="S103" s="177" t="str">
        <f>IFERROR(Summary!$AE$7*E103/R103," ")</f>
        <v xml:space="preserve"> </v>
      </c>
    </row>
    <row r="104" spans="1:19" ht="16.8" customHeight="1" x14ac:dyDescent="0.25">
      <c r="A104" s="2" t="s">
        <v>204</v>
      </c>
      <c r="B104" s="2" t="s">
        <v>205</v>
      </c>
      <c r="C104" s="18"/>
      <c r="D104" s="56" t="str">
        <f>IFERROR(VLOOKUP($A104,'Emissions - TEU-2NH'!$A$6:$H$58,5,0), " ")</f>
        <v xml:space="preserve"> </v>
      </c>
      <c r="E104" s="56" t="str">
        <f>IFERROR(VLOOKUP($A104,'Emissions - TEU-2NH'!$A$6:$H$58,8,0), " ")</f>
        <v xml:space="preserve"> </v>
      </c>
      <c r="F104" s="18"/>
      <c r="G104" s="175" t="str">
        <f>IFERROR(Summary!$Y$7*D104/F104," ")</f>
        <v xml:space="preserve"> </v>
      </c>
      <c r="H104" s="5">
        <v>400</v>
      </c>
      <c r="I104" s="175" t="str">
        <f>IFERROR(Summary!$Y$7*D104/H104," ")</f>
        <v xml:space="preserve"> </v>
      </c>
      <c r="J104" s="18"/>
      <c r="K104" s="175" t="str">
        <f>IFERROR(Summary!$AA$7*D104/J104," ")</f>
        <v xml:space="preserve"> </v>
      </c>
      <c r="L104" s="8">
        <v>1800</v>
      </c>
      <c r="M104" s="175" t="str">
        <f>IFERROR(Summary!$AA$7*D104/L104," ")</f>
        <v xml:space="preserve"> </v>
      </c>
      <c r="N104" s="18"/>
      <c r="O104" s="175" t="str">
        <f>IFERROR(Summary!$AC$7*D104/N104," ")</f>
        <v xml:space="preserve"> </v>
      </c>
      <c r="P104" s="8">
        <v>1800</v>
      </c>
      <c r="Q104" s="175" t="str">
        <f>IFERROR(Summary!$AC$7*D104/P104," ")</f>
        <v xml:space="preserve"> </v>
      </c>
      <c r="R104" s="23">
        <v>2000</v>
      </c>
      <c r="S104" s="177" t="str">
        <f>IFERROR(Summary!$AE$7*E104/R104," ")</f>
        <v xml:space="preserve"> </v>
      </c>
    </row>
    <row r="105" spans="1:19" ht="29.25" customHeight="1" x14ac:dyDescent="0.25">
      <c r="A105" s="2" t="s">
        <v>206</v>
      </c>
      <c r="B105" s="2" t="s">
        <v>207</v>
      </c>
      <c r="C105" s="18"/>
      <c r="D105" s="56" t="str">
        <f>IFERROR(VLOOKUP($A105,'Emissions - TEU-2NH'!$A$6:$H$58,5,0), " ")</f>
        <v xml:space="preserve"> </v>
      </c>
      <c r="E105" s="56" t="str">
        <f>IFERROR(VLOOKUP($A105,'Emissions - TEU-2NH'!$A$6:$H$58,8,0), " ")</f>
        <v xml:space="preserve"> </v>
      </c>
      <c r="F105" s="18"/>
      <c r="G105" s="175" t="str">
        <f>IFERROR(Summary!$Y$7*D105/F105," ")</f>
        <v xml:space="preserve"> </v>
      </c>
      <c r="H105" s="5">
        <v>82</v>
      </c>
      <c r="I105" s="175" t="str">
        <f>IFERROR(Summary!$Y$7*D105/H105," ")</f>
        <v xml:space="preserve"> </v>
      </c>
      <c r="J105" s="18"/>
      <c r="K105" s="175" t="str">
        <f>IFERROR(Summary!$AA$7*D105/J105," ")</f>
        <v xml:space="preserve"> </v>
      </c>
      <c r="L105" s="5">
        <v>360</v>
      </c>
      <c r="M105" s="175" t="str">
        <f>IFERROR(Summary!$AA$7*D105/L105," ")</f>
        <v xml:space="preserve"> </v>
      </c>
      <c r="N105" s="18"/>
      <c r="O105" s="175" t="str">
        <f>IFERROR(Summary!$AC$7*D105/N105," ")</f>
        <v xml:space="preserve"> </v>
      </c>
      <c r="P105" s="5">
        <v>360</v>
      </c>
      <c r="Q105" s="175" t="str">
        <f>IFERROR(Summary!$AC$7*D105/P105," ")</f>
        <v xml:space="preserve"> </v>
      </c>
      <c r="R105" s="23">
        <v>29000</v>
      </c>
      <c r="S105" s="177" t="str">
        <f>IFERROR(Summary!$AE$7*E105/R105," ")</f>
        <v xml:space="preserve"> </v>
      </c>
    </row>
    <row r="106" spans="1:19" ht="29.25" customHeight="1" x14ac:dyDescent="0.25">
      <c r="A106" s="2" t="s">
        <v>208</v>
      </c>
      <c r="B106" s="2" t="s">
        <v>209</v>
      </c>
      <c r="C106" s="18"/>
      <c r="D106" s="56" t="str">
        <f>IFERROR(VLOOKUP($A106,'Emissions - TEU-2NH'!$A$6:$H$58,5,0), " ")</f>
        <v xml:space="preserve"> </v>
      </c>
      <c r="E106" s="56" t="str">
        <f>IFERROR(VLOOKUP($A106,'Emissions - TEU-2NH'!$A$6:$H$58,8,0), " ")</f>
        <v xml:space="preserve"> </v>
      </c>
      <c r="F106" s="18"/>
      <c r="G106" s="175" t="str">
        <f>IFERROR(Summary!$Y$7*D106/F106," ")</f>
        <v xml:space="preserve"> </v>
      </c>
      <c r="H106" s="5">
        <v>70</v>
      </c>
      <c r="I106" s="175" t="str">
        <f>IFERROR(Summary!$Y$7*D106/H106," ")</f>
        <v xml:space="preserve"> </v>
      </c>
      <c r="J106" s="18"/>
      <c r="K106" s="175" t="str">
        <f>IFERROR(Summary!$AA$7*D106/J106," ")</f>
        <v xml:space="preserve"> </v>
      </c>
      <c r="L106" s="5">
        <v>310</v>
      </c>
      <c r="M106" s="175" t="str">
        <f>IFERROR(Summary!$AA$7*D106/L106," ")</f>
        <v xml:space="preserve"> </v>
      </c>
      <c r="N106" s="18"/>
      <c r="O106" s="175" t="str">
        <f>IFERROR(Summary!$AC$7*D106/N106," ")</f>
        <v xml:space="preserve"> </v>
      </c>
      <c r="P106" s="5">
        <v>310</v>
      </c>
      <c r="Q106" s="175" t="str">
        <f>IFERROR(Summary!$AC$7*D106/P106," ")</f>
        <v xml:space="preserve"> </v>
      </c>
      <c r="R106" s="21">
        <v>370</v>
      </c>
      <c r="S106" s="177" t="str">
        <f>IFERROR(Summary!$AE$7*E106/R106," ")</f>
        <v xml:space="preserve"> </v>
      </c>
    </row>
    <row r="107" spans="1:19" ht="29.25" customHeight="1" x14ac:dyDescent="0.25">
      <c r="A107" s="2" t="s">
        <v>210</v>
      </c>
      <c r="B107" s="2" t="s">
        <v>211</v>
      </c>
      <c r="C107" s="18"/>
      <c r="D107" s="56" t="str">
        <f>IFERROR(VLOOKUP($A107,'Emissions - TEU-2NH'!$A$6:$H$58,5,0), " ")</f>
        <v xml:space="preserve"> </v>
      </c>
      <c r="E107" s="56" t="str">
        <f>IFERROR(VLOOKUP($A107,'Emissions - TEU-2NH'!$A$6:$H$58,8,0), " ")</f>
        <v xml:space="preserve"> </v>
      </c>
      <c r="F107" s="18"/>
      <c r="G107" s="175" t="str">
        <f>IFERROR(Summary!$Y$7*D107/F107," ")</f>
        <v xml:space="preserve"> </v>
      </c>
      <c r="H107" s="5">
        <v>60</v>
      </c>
      <c r="I107" s="175" t="str">
        <f>IFERROR(Summary!$Y$7*D107/H107," ")</f>
        <v xml:space="preserve"> </v>
      </c>
      <c r="J107" s="18"/>
      <c r="K107" s="175" t="str">
        <f>IFERROR(Summary!$AA$7*D107/J107," ")</f>
        <v xml:space="preserve"> </v>
      </c>
      <c r="L107" s="5">
        <v>260</v>
      </c>
      <c r="M107" s="175" t="str">
        <f>IFERROR(Summary!$AA$7*D107/L107," ")</f>
        <v xml:space="preserve"> </v>
      </c>
      <c r="N107" s="18"/>
      <c r="O107" s="175" t="str">
        <f>IFERROR(Summary!$AC$7*D107/N107," ")</f>
        <v xml:space="preserve"> </v>
      </c>
      <c r="P107" s="5">
        <v>260</v>
      </c>
      <c r="Q107" s="175" t="str">
        <f>IFERROR(Summary!$AC$7*D107/P107," ")</f>
        <v xml:space="preserve"> </v>
      </c>
      <c r="R107" s="21">
        <v>140</v>
      </c>
      <c r="S107" s="177" t="str">
        <f>IFERROR(Summary!$AE$7*E107/R107," ")</f>
        <v xml:space="preserve"> </v>
      </c>
    </row>
    <row r="108" spans="1:19" ht="29.25" customHeight="1" x14ac:dyDescent="0.25">
      <c r="A108" s="2" t="s">
        <v>212</v>
      </c>
      <c r="B108" s="2" t="s">
        <v>213</v>
      </c>
      <c r="C108" s="18"/>
      <c r="D108" s="56" t="str">
        <f>IFERROR(VLOOKUP($A108,'Emissions - TEU-2NH'!$A$6:$H$58,5,0), " ")</f>
        <v xml:space="preserve"> </v>
      </c>
      <c r="E108" s="56" t="str">
        <f>IFERROR(VLOOKUP($A108,'Emissions - TEU-2NH'!$A$6:$H$58,8,0), " ")</f>
        <v xml:space="preserve"> </v>
      </c>
      <c r="F108" s="18"/>
      <c r="G108" s="175" t="str">
        <f>IFERROR(Summary!$Y$7*D108/F108," ")</f>
        <v xml:space="preserve"> </v>
      </c>
      <c r="H108" s="5">
        <v>60</v>
      </c>
      <c r="I108" s="175" t="str">
        <f>IFERROR(Summary!$Y$7*D108/H108," ")</f>
        <v xml:space="preserve"> </v>
      </c>
      <c r="J108" s="18"/>
      <c r="K108" s="175" t="str">
        <f>IFERROR(Summary!$AA$7*D108/J108," ")</f>
        <v xml:space="preserve"> </v>
      </c>
      <c r="L108" s="5">
        <v>260</v>
      </c>
      <c r="M108" s="175" t="str">
        <f>IFERROR(Summary!$AA$7*D108/L108," ")</f>
        <v xml:space="preserve"> </v>
      </c>
      <c r="N108" s="18"/>
      <c r="O108" s="175" t="str">
        <f>IFERROR(Summary!$AC$7*D108/N108," ")</f>
        <v xml:space="preserve"> </v>
      </c>
      <c r="P108" s="5">
        <v>260</v>
      </c>
      <c r="Q108" s="175" t="str">
        <f>IFERROR(Summary!$AC$7*D108/P108," ")</f>
        <v xml:space="preserve"> </v>
      </c>
      <c r="R108" s="21">
        <v>93</v>
      </c>
      <c r="S108" s="177" t="str">
        <f>IFERROR(Summary!$AE$7*E108/R108," ")</f>
        <v xml:space="preserve"> </v>
      </c>
    </row>
    <row r="109" spans="1:19" ht="29.25" customHeight="1" x14ac:dyDescent="0.25">
      <c r="A109" s="2" t="s">
        <v>214</v>
      </c>
      <c r="B109" s="2" t="s">
        <v>215</v>
      </c>
      <c r="C109" s="18"/>
      <c r="D109" s="56" t="str">
        <f>IFERROR(VLOOKUP($A109,'Emissions - TEU-2NH'!$A$6:$H$58,5,0), " ")</f>
        <v xml:space="preserve"> </v>
      </c>
      <c r="E109" s="56" t="str">
        <f>IFERROR(VLOOKUP($A109,'Emissions - TEU-2NH'!$A$6:$H$58,8,0), " ")</f>
        <v xml:space="preserve"> </v>
      </c>
      <c r="F109" s="18"/>
      <c r="G109" s="175" t="str">
        <f>IFERROR(Summary!$Y$7*D109/F109," ")</f>
        <v xml:space="preserve"> </v>
      </c>
      <c r="H109" s="7">
        <v>1</v>
      </c>
      <c r="I109" s="175" t="str">
        <f>IFERROR(Summary!$Y$7*D109/H109," ")</f>
        <v xml:space="preserve"> </v>
      </c>
      <c r="J109" s="18"/>
      <c r="K109" s="175" t="str">
        <f>IFERROR(Summary!$AA$7*D109/J109," ")</f>
        <v xml:space="preserve"> </v>
      </c>
      <c r="L109" s="7">
        <v>4.4000000000000004</v>
      </c>
      <c r="M109" s="175" t="str">
        <f>IFERROR(Summary!$AA$7*D109/L109," ")</f>
        <v xml:space="preserve"> </v>
      </c>
      <c r="N109" s="18"/>
      <c r="O109" s="175" t="str">
        <f>IFERROR(Summary!$AC$7*D109/N109," ")</f>
        <v xml:space="preserve"> </v>
      </c>
      <c r="P109" s="7">
        <v>4.4000000000000004</v>
      </c>
      <c r="Q109" s="175" t="str">
        <f>IFERROR(Summary!$AC$7*D109/P109," ")</f>
        <v xml:space="preserve"> </v>
      </c>
      <c r="R109" s="22"/>
      <c r="S109" s="177" t="str">
        <f>IFERROR(Summary!$AE$7*E109/R109," ")</f>
        <v xml:space="preserve"> </v>
      </c>
    </row>
    <row r="110" spans="1:19" ht="16.95" customHeight="1" x14ac:dyDescent="0.25">
      <c r="A110" s="2" t="s">
        <v>216</v>
      </c>
      <c r="B110" s="2" t="s">
        <v>217</v>
      </c>
      <c r="C110" s="6" t="s">
        <v>23</v>
      </c>
      <c r="D110" s="56" t="str">
        <f>IFERROR(VLOOKUP($A110,'Emissions - TEU-2NH'!$A$6:$H$58,5,0), " ")</f>
        <v xml:space="preserve"> </v>
      </c>
      <c r="E110" s="56" t="str">
        <f>IFERROR(VLOOKUP($A110,'Emissions - TEU-2NH'!$A$6:$H$58,8,0), " ")</f>
        <v xml:space="preserve"> </v>
      </c>
      <c r="F110" s="11">
        <v>2.0000000000000001E-4</v>
      </c>
      <c r="G110" s="175" t="str">
        <f>IFERROR(Summary!$Y$7*D110/F110," ")</f>
        <v xml:space="preserve"> </v>
      </c>
      <c r="H110" s="5">
        <v>30</v>
      </c>
      <c r="I110" s="175" t="str">
        <f>IFERROR(Summary!$Y$7*D110/H110," ")</f>
        <v xml:space="preserve"> </v>
      </c>
      <c r="J110" s="3">
        <v>2.0999999999999999E-3</v>
      </c>
      <c r="K110" s="175" t="str">
        <f>IFERROR(Summary!$AA$7*D110/J110," ")</f>
        <v xml:space="preserve"> </v>
      </c>
      <c r="L110" s="5">
        <v>130</v>
      </c>
      <c r="M110" s="175" t="str">
        <f>IFERROR(Summary!$AA$7*D110/L110," ")</f>
        <v xml:space="preserve"> </v>
      </c>
      <c r="N110" s="3">
        <v>4.0000000000000001E-3</v>
      </c>
      <c r="O110" s="175" t="str">
        <f>IFERROR(Summary!$AC$7*D110/N110," ")</f>
        <v xml:space="preserve"> </v>
      </c>
      <c r="P110" s="5">
        <v>130</v>
      </c>
      <c r="Q110" s="175" t="str">
        <f>IFERROR(Summary!$AC$7*D110/P110," ")</f>
        <v xml:space="preserve"> </v>
      </c>
      <c r="R110" s="21">
        <v>160</v>
      </c>
      <c r="S110" s="177" t="str">
        <f>IFERROR(Summary!$AE$7*E110/R110," ")</f>
        <v xml:space="preserve"> </v>
      </c>
    </row>
    <row r="111" spans="1:19" ht="16.8" customHeight="1" x14ac:dyDescent="0.25">
      <c r="A111" s="2" t="s">
        <v>218</v>
      </c>
      <c r="B111" s="2" t="s">
        <v>219</v>
      </c>
      <c r="C111" s="18"/>
      <c r="D111" s="56" t="str">
        <f>IFERROR(VLOOKUP($A111,'Emissions - TEU-2NH'!$A$6:$H$58,5,0), " ")</f>
        <v xml:space="preserve"> </v>
      </c>
      <c r="E111" s="56" t="str">
        <f>IFERROR(VLOOKUP($A111,'Emissions - TEU-2NH'!$A$6:$H$58,8,0), " ")</f>
        <v xml:space="preserve"> </v>
      </c>
      <c r="F111" s="4">
        <v>7.6999999999999999E-2</v>
      </c>
      <c r="G111" s="175" t="str">
        <f>IFERROR(Summary!$Y$7*D111/F111," ")</f>
        <v xml:space="preserve"> </v>
      </c>
      <c r="H111" s="18"/>
      <c r="I111" s="175" t="str">
        <f>IFERROR(Summary!$Y$7*D111/H111," ")</f>
        <v xml:space="preserve"> </v>
      </c>
      <c r="J111" s="7">
        <v>2</v>
      </c>
      <c r="K111" s="175" t="str">
        <f>IFERROR(Summary!$AA$7*D111/J111," ")</f>
        <v xml:space="preserve"> </v>
      </c>
      <c r="L111" s="18"/>
      <c r="M111" s="175" t="str">
        <f>IFERROR(Summary!$AA$7*D111/L111," ")</f>
        <v xml:space="preserve"> </v>
      </c>
      <c r="N111" s="9">
        <v>0.92</v>
      </c>
      <c r="O111" s="175" t="str">
        <f>IFERROR(Summary!$AC$7*D111/N111," ")</f>
        <v xml:space="preserve"> </v>
      </c>
      <c r="P111" s="18"/>
      <c r="Q111" s="175" t="str">
        <f>IFERROR(Summary!$AC$7*D111/P111," ")</f>
        <v xml:space="preserve"> </v>
      </c>
      <c r="R111" s="22"/>
      <c r="S111" s="177" t="str">
        <f>IFERROR(Summary!$AE$7*E111/R111," ")</f>
        <v xml:space="preserve"> </v>
      </c>
    </row>
    <row r="112" spans="1:19" ht="16.8" customHeight="1" x14ac:dyDescent="0.25">
      <c r="A112" s="1"/>
      <c r="B112" s="2" t="s">
        <v>220</v>
      </c>
      <c r="C112" s="6" t="s">
        <v>65</v>
      </c>
      <c r="D112" s="56" t="str">
        <f>IFERROR(VLOOKUP($A112,'Emissions - TEU-2NH'!$A$6:$H$58,5,0), " ")</f>
        <v xml:space="preserve"> </v>
      </c>
      <c r="E112" s="56" t="str">
        <f>IFERROR(VLOOKUP($A112,'Emissions - TEU-2NH'!$A$6:$H$58,8,0), " ")</f>
        <v xml:space="preserve"> </v>
      </c>
      <c r="F112" s="18"/>
      <c r="G112" s="175" t="str">
        <f>IFERROR(Summary!$Y$7*D112/F112," ")</f>
        <v xml:space="preserve"> </v>
      </c>
      <c r="H112" s="7">
        <v>2.2999999999999998</v>
      </c>
      <c r="I112" s="175" t="str">
        <f>IFERROR(Summary!$Y$7*D112/H112," ")</f>
        <v xml:space="preserve"> </v>
      </c>
      <c r="J112" s="18"/>
      <c r="K112" s="175" t="str">
        <f>IFERROR(Summary!$AA$7*D112/J112," ")</f>
        <v xml:space="preserve"> </v>
      </c>
      <c r="L112" s="5">
        <v>20</v>
      </c>
      <c r="M112" s="175" t="str">
        <f>IFERROR(Summary!$AA$7*D112/L112," ")</f>
        <v xml:space="preserve"> </v>
      </c>
      <c r="N112" s="18"/>
      <c r="O112" s="175" t="str">
        <f>IFERROR(Summary!$AC$7*D112/N112," ")</f>
        <v xml:space="preserve"> </v>
      </c>
      <c r="P112" s="5">
        <v>20</v>
      </c>
      <c r="Q112" s="175" t="str">
        <f>IFERROR(Summary!$AC$7*D112/P112," ")</f>
        <v xml:space="preserve"> </v>
      </c>
      <c r="R112" s="21">
        <v>240</v>
      </c>
      <c r="S112" s="177" t="str">
        <f>IFERROR(Summary!$AE$7*E112/R112," ")</f>
        <v xml:space="preserve"> </v>
      </c>
    </row>
    <row r="113" spans="1:19" ht="16.95" customHeight="1" x14ac:dyDescent="0.25">
      <c r="A113" s="2" t="s">
        <v>221</v>
      </c>
      <c r="B113" s="2" t="s">
        <v>222</v>
      </c>
      <c r="C113" s="18"/>
      <c r="D113" s="56" t="str">
        <f>IFERROR(VLOOKUP($A113,'Emissions - TEU-2NH'!$A$6:$H$58,5,0), " ")</f>
        <v xml:space="preserve"> </v>
      </c>
      <c r="E113" s="56" t="str">
        <f>IFERROR(VLOOKUP($A113,'Emissions - TEU-2NH'!$A$6:$H$58,8,0), " ")</f>
        <v xml:space="preserve"> </v>
      </c>
      <c r="F113" s="18"/>
      <c r="G113" s="175" t="str">
        <f>IFERROR(Summary!$Y$7*D113/F113," ")</f>
        <v xml:space="preserve"> </v>
      </c>
      <c r="H113" s="18"/>
      <c r="I113" s="175" t="str">
        <f>IFERROR(Summary!$Y$7*D113/H113," ")</f>
        <v xml:space="preserve"> </v>
      </c>
      <c r="J113" s="18"/>
      <c r="K113" s="175" t="str">
        <f>IFERROR(Summary!$AA$7*D113/J113," ")</f>
        <v xml:space="preserve"> </v>
      </c>
      <c r="L113" s="18"/>
      <c r="M113" s="175" t="str">
        <f>IFERROR(Summary!$AA$7*D113/L113," ")</f>
        <v xml:space="preserve"> </v>
      </c>
      <c r="N113" s="18"/>
      <c r="O113" s="175" t="str">
        <f>IFERROR(Summary!$AC$7*D113/N113," ")</f>
        <v xml:space="preserve"> </v>
      </c>
      <c r="P113" s="18"/>
      <c r="Q113" s="175" t="str">
        <f>IFERROR(Summary!$AC$7*D113/P113," ")</f>
        <v xml:space="preserve"> </v>
      </c>
      <c r="R113" s="21">
        <v>16</v>
      </c>
      <c r="S113" s="177" t="str">
        <f>IFERROR(Summary!$AE$7*E113/R113," ")</f>
        <v xml:space="preserve"> </v>
      </c>
    </row>
    <row r="114" spans="1:19" ht="16.8" customHeight="1" x14ac:dyDescent="0.25">
      <c r="A114" s="2" t="s">
        <v>223</v>
      </c>
      <c r="B114" s="2" t="s">
        <v>224</v>
      </c>
      <c r="C114" s="18"/>
      <c r="D114" s="56" t="str">
        <f>IFERROR(VLOOKUP($A114,'Emissions - TEU-2NH'!$A$6:$H$58,5,0), " ")</f>
        <v xml:space="preserve"> </v>
      </c>
      <c r="E114" s="56" t="str">
        <f>IFERROR(VLOOKUP($A114,'Emissions - TEU-2NH'!$A$6:$H$58,8,0), " ")</f>
        <v xml:space="preserve"> </v>
      </c>
      <c r="F114" s="9">
        <v>0.17</v>
      </c>
      <c r="G114" s="175" t="str">
        <f>IFERROR(Summary!$Y$7*D114/F114," ")</f>
        <v xml:space="preserve"> </v>
      </c>
      <c r="H114" s="7">
        <v>9</v>
      </c>
      <c r="I114" s="175" t="str">
        <f>IFERROR(Summary!$Y$7*D114/H114," ")</f>
        <v xml:space="preserve"> </v>
      </c>
      <c r="J114" s="7">
        <v>4.3</v>
      </c>
      <c r="K114" s="175" t="str">
        <f>IFERROR(Summary!$AA$7*D114/J114," ")</f>
        <v xml:space="preserve"> </v>
      </c>
      <c r="L114" s="5">
        <v>40</v>
      </c>
      <c r="M114" s="175" t="str">
        <f>IFERROR(Summary!$AA$7*D114/L114," ")</f>
        <v xml:space="preserve"> </v>
      </c>
      <c r="N114" s="7">
        <v>2</v>
      </c>
      <c r="O114" s="175" t="str">
        <f>IFERROR(Summary!$AC$7*D114/N114," ")</f>
        <v xml:space="preserve"> </v>
      </c>
      <c r="P114" s="5">
        <v>40</v>
      </c>
      <c r="Q114" s="175" t="str">
        <f>IFERROR(Summary!$AC$7*D114/P114," ")</f>
        <v xml:space="preserve"> </v>
      </c>
      <c r="R114" s="21">
        <v>49</v>
      </c>
      <c r="S114" s="177" t="str">
        <f>IFERROR(Summary!$AE$7*E114/R114," ")</f>
        <v xml:space="preserve"> </v>
      </c>
    </row>
    <row r="115" spans="1:19" ht="16.95" customHeight="1" x14ac:dyDescent="0.25">
      <c r="A115" s="2" t="s">
        <v>225</v>
      </c>
      <c r="B115" s="2" t="s">
        <v>226</v>
      </c>
      <c r="C115" s="18"/>
      <c r="D115" s="56" t="str">
        <f>IFERROR(VLOOKUP($A115,'Emissions - TEU-2NH'!$A$6:$H$58,5,0), " ")</f>
        <v xml:space="preserve"> </v>
      </c>
      <c r="E115" s="56" t="str">
        <f>IFERROR(VLOOKUP($A115,'Emissions - TEU-2NH'!$A$6:$H$58,8,0), " ")</f>
        <v xml:space="preserve"> </v>
      </c>
      <c r="F115" s="18"/>
      <c r="G115" s="175" t="str">
        <f>IFERROR(Summary!$Y$7*D115/F115," ")</f>
        <v xml:space="preserve"> </v>
      </c>
      <c r="H115" s="4">
        <v>0.08</v>
      </c>
      <c r="I115" s="175" t="str">
        <f>IFERROR(Summary!$Y$7*D115/H115," ")</f>
        <v xml:space="preserve"> </v>
      </c>
      <c r="J115" s="18"/>
      <c r="K115" s="175" t="str">
        <f>IFERROR(Summary!$AA$7*D115/J115," ")</f>
        <v xml:space="preserve"> </v>
      </c>
      <c r="L115" s="9">
        <v>0.35</v>
      </c>
      <c r="M115" s="175" t="str">
        <f>IFERROR(Summary!$AA$7*D115/L115," ")</f>
        <v xml:space="preserve"> </v>
      </c>
      <c r="N115" s="18"/>
      <c r="O115" s="175" t="str">
        <f>IFERROR(Summary!$AC$7*D115/N115," ")</f>
        <v xml:space="preserve"> </v>
      </c>
      <c r="P115" s="9">
        <v>0.35</v>
      </c>
      <c r="Q115" s="175" t="str">
        <f>IFERROR(Summary!$AC$7*D115/P115," ")</f>
        <v xml:space="preserve"> </v>
      </c>
      <c r="R115" s="24">
        <v>4.0999999999999996</v>
      </c>
      <c r="S115" s="177" t="str">
        <f>IFERROR(Summary!$AE$7*E115/R115," ")</f>
        <v xml:space="preserve"> </v>
      </c>
    </row>
    <row r="116" spans="1:19" ht="16.8" customHeight="1" x14ac:dyDescent="0.25">
      <c r="A116" s="2" t="s">
        <v>227</v>
      </c>
      <c r="B116" s="2" t="s">
        <v>228</v>
      </c>
      <c r="C116" s="18"/>
      <c r="D116" s="56" t="str">
        <f>IFERROR(VLOOKUP($A116,'Emissions - TEU-2NH'!$A$6:$H$58,5,0), " ")</f>
        <v xml:space="preserve"> </v>
      </c>
      <c r="E116" s="56" t="str">
        <f>IFERROR(VLOOKUP($A116,'Emissions - TEU-2NH'!$A$6:$H$58,8,0), " ")</f>
        <v xml:space="preserve"> </v>
      </c>
      <c r="F116" s="11">
        <v>7.6999999999999996E-4</v>
      </c>
      <c r="G116" s="175" t="str">
        <f>IFERROR(Summary!$Y$7*D116/F116," ")</f>
        <v xml:space="preserve"> </v>
      </c>
      <c r="H116" s="18"/>
      <c r="I116" s="175" t="str">
        <f>IFERROR(Summary!$Y$7*D116/H116," ")</f>
        <v xml:space="preserve"> </v>
      </c>
      <c r="J116" s="4">
        <v>0.02</v>
      </c>
      <c r="K116" s="175" t="str">
        <f>IFERROR(Summary!$AA$7*D116/J116," ")</f>
        <v xml:space="preserve"> </v>
      </c>
      <c r="L116" s="18"/>
      <c r="M116" s="175" t="str">
        <f>IFERROR(Summary!$AA$7*D116/L116," ")</f>
        <v xml:space="preserve"> </v>
      </c>
      <c r="N116" s="3">
        <v>9.1999999999999998E-3</v>
      </c>
      <c r="O116" s="175" t="str">
        <f>IFERROR(Summary!$AC$7*D116/N116," ")</f>
        <v xml:space="preserve"> </v>
      </c>
      <c r="P116" s="18"/>
      <c r="Q116" s="175" t="str">
        <f>IFERROR(Summary!$AC$7*D116/P116," ")</f>
        <v xml:space="preserve"> </v>
      </c>
      <c r="R116" s="22"/>
      <c r="S116" s="177" t="str">
        <f>IFERROR(Summary!$AE$7*E116/R116," ")</f>
        <v xml:space="preserve"> </v>
      </c>
    </row>
    <row r="117" spans="1:19" ht="16.95" customHeight="1" x14ac:dyDescent="0.25">
      <c r="A117" s="2" t="s">
        <v>229</v>
      </c>
      <c r="B117" s="2" t="s">
        <v>230</v>
      </c>
      <c r="C117" s="18"/>
      <c r="D117" s="56" t="str">
        <f>IFERROR(VLOOKUP($A117,'Emissions - TEU-2NH'!$A$6:$H$58,5,0), " ")</f>
        <v xml:space="preserve"> </v>
      </c>
      <c r="E117" s="56" t="str">
        <f>IFERROR(VLOOKUP($A117,'Emissions - TEU-2NH'!$A$6:$H$58,8,0), " ")</f>
        <v xml:space="preserve"> </v>
      </c>
      <c r="F117" s="11">
        <v>3.8000000000000002E-4</v>
      </c>
      <c r="G117" s="175" t="str">
        <f>IFERROR(Summary!$Y$7*D117/F117," ")</f>
        <v xml:space="preserve"> </v>
      </c>
      <c r="H117" s="18"/>
      <c r="I117" s="175" t="str">
        <f>IFERROR(Summary!$Y$7*D117/H117," ")</f>
        <v xml:space="preserve"> </v>
      </c>
      <c r="J117" s="4">
        <v>0.01</v>
      </c>
      <c r="K117" s="175" t="str">
        <f>IFERROR(Summary!$AA$7*D117/J117," ")</f>
        <v xml:space="preserve"> </v>
      </c>
      <c r="L117" s="18"/>
      <c r="M117" s="175" t="str">
        <f>IFERROR(Summary!$AA$7*D117/L117," ")</f>
        <v xml:space="preserve"> </v>
      </c>
      <c r="N117" s="3">
        <v>4.5999999999999999E-3</v>
      </c>
      <c r="O117" s="175" t="str">
        <f>IFERROR(Summary!$AC$7*D117/N117," ")</f>
        <v xml:space="preserve"> </v>
      </c>
      <c r="P117" s="18"/>
      <c r="Q117" s="175" t="str">
        <f>IFERROR(Summary!$AC$7*D117/P117," ")</f>
        <v xml:space="preserve"> </v>
      </c>
      <c r="R117" s="22"/>
      <c r="S117" s="177" t="str">
        <f>IFERROR(Summary!$AE$7*E117/R117," ")</f>
        <v xml:space="preserve"> </v>
      </c>
    </row>
    <row r="118" spans="1:19" ht="16.8" customHeight="1" x14ac:dyDescent="0.25">
      <c r="A118" s="2" t="s">
        <v>231</v>
      </c>
      <c r="B118" s="2" t="s">
        <v>232</v>
      </c>
      <c r="C118" s="18"/>
      <c r="D118" s="56" t="str">
        <f>IFERROR(VLOOKUP($A118,'Emissions - TEU-2NH'!$A$6:$H$58,5,0), " ")</f>
        <v xml:space="preserve"> </v>
      </c>
      <c r="E118" s="56" t="str">
        <f>IFERROR(VLOOKUP($A118,'Emissions - TEU-2NH'!$A$6:$H$58,8,0), " ")</f>
        <v xml:space="preserve"> </v>
      </c>
      <c r="F118" s="3">
        <v>2E-3</v>
      </c>
      <c r="G118" s="175" t="str">
        <f>IFERROR(Summary!$Y$7*D118/F118," ")</f>
        <v xml:space="preserve"> </v>
      </c>
      <c r="H118" s="18"/>
      <c r="I118" s="175" t="str">
        <f>IFERROR(Summary!$Y$7*D118/H118," ")</f>
        <v xml:space="preserve"> </v>
      </c>
      <c r="J118" s="4">
        <v>5.0999999999999997E-2</v>
      </c>
      <c r="K118" s="175" t="str">
        <f>IFERROR(Summary!$AA$7*D118/J118," ")</f>
        <v xml:space="preserve"> </v>
      </c>
      <c r="L118" s="18"/>
      <c r="M118" s="175" t="str">
        <f>IFERROR(Summary!$AA$7*D118/L118," ")</f>
        <v xml:space="preserve"> </v>
      </c>
      <c r="N118" s="4">
        <v>2.4E-2</v>
      </c>
      <c r="O118" s="175" t="str">
        <f>IFERROR(Summary!$AC$7*D118/N118," ")</f>
        <v xml:space="preserve"> </v>
      </c>
      <c r="P118" s="18"/>
      <c r="Q118" s="175" t="str">
        <f>IFERROR(Summary!$AC$7*D118/P118," ")</f>
        <v xml:space="preserve"> </v>
      </c>
      <c r="R118" s="22"/>
      <c r="S118" s="177" t="str">
        <f>IFERROR(Summary!$AE$7*E118/R118," ")</f>
        <v xml:space="preserve"> </v>
      </c>
    </row>
    <row r="119" spans="1:19" ht="16.8" customHeight="1" x14ac:dyDescent="0.25">
      <c r="A119" s="2" t="s">
        <v>233</v>
      </c>
      <c r="B119" s="2" t="s">
        <v>234</v>
      </c>
      <c r="C119" s="18"/>
      <c r="D119" s="56" t="str">
        <f>IFERROR(VLOOKUP($A119,'Emissions - TEU-2NH'!$A$6:$H$58,5,0), " ")</f>
        <v xml:space="preserve"> </v>
      </c>
      <c r="E119" s="56" t="str">
        <f>IFERROR(VLOOKUP($A119,'Emissions - TEU-2NH'!$A$6:$H$58,8,0), " ")</f>
        <v xml:space="preserve"> </v>
      </c>
      <c r="F119" s="4">
        <v>4.4999999999999998E-2</v>
      </c>
      <c r="G119" s="175" t="str">
        <f>IFERROR(Summary!$Y$7*D119/F119," ")</f>
        <v xml:space="preserve"> </v>
      </c>
      <c r="H119" s="18"/>
      <c r="I119" s="175" t="str">
        <f>IFERROR(Summary!$Y$7*D119/H119," ")</f>
        <v xml:space="preserve"> </v>
      </c>
      <c r="J119" s="7">
        <v>1.2</v>
      </c>
      <c r="K119" s="175" t="str">
        <f>IFERROR(Summary!$AA$7*D119/J119," ")</f>
        <v xml:space="preserve"> </v>
      </c>
      <c r="L119" s="18"/>
      <c r="M119" s="175" t="str">
        <f>IFERROR(Summary!$AA$7*D119/L119," ")</f>
        <v xml:space="preserve"> </v>
      </c>
      <c r="N119" s="9">
        <v>0.55000000000000004</v>
      </c>
      <c r="O119" s="175" t="str">
        <f>IFERROR(Summary!$AC$7*D119/N119," ")</f>
        <v xml:space="preserve"> </v>
      </c>
      <c r="P119" s="18"/>
      <c r="Q119" s="175" t="str">
        <f>IFERROR(Summary!$AC$7*D119/P119," ")</f>
        <v xml:space="preserve"> </v>
      </c>
      <c r="R119" s="22"/>
      <c r="S119" s="177" t="str">
        <f>IFERROR(Summary!$AE$7*E119/R119," ")</f>
        <v xml:space="preserve"> </v>
      </c>
    </row>
    <row r="120" spans="1:19" ht="42" customHeight="1" x14ac:dyDescent="0.25">
      <c r="A120" s="2" t="s">
        <v>235</v>
      </c>
      <c r="B120" s="2" t="s">
        <v>236</v>
      </c>
      <c r="C120" s="6" t="s">
        <v>65</v>
      </c>
      <c r="D120" s="56" t="str">
        <f>IFERROR(VLOOKUP($A120,'Emissions - TEU-2NH'!$A$6:$H$58,5,0), " ")</f>
        <v xml:space="preserve"> </v>
      </c>
      <c r="E120" s="56" t="str">
        <f>IFERROR(VLOOKUP($A120,'Emissions - TEU-2NH'!$A$6:$H$58,8,0), " ")</f>
        <v xml:space="preserve"> </v>
      </c>
      <c r="F120" s="11">
        <v>1.7000000000000001E-4</v>
      </c>
      <c r="G120" s="175" t="str">
        <f>IFERROR(Summary!$Y$7*D120/F120," ")</f>
        <v xml:space="preserve"> </v>
      </c>
      <c r="H120" s="18"/>
      <c r="I120" s="175" t="str">
        <f>IFERROR(Summary!$Y$7*D120/H120," ")</f>
        <v xml:space="preserve"> </v>
      </c>
      <c r="J120" s="4">
        <v>1.7999999999999999E-2</v>
      </c>
      <c r="K120" s="175" t="str">
        <f>IFERROR(Summary!$AA$7*D120/J120," ")</f>
        <v xml:space="preserve"> </v>
      </c>
      <c r="L120" s="18"/>
      <c r="M120" s="175" t="str">
        <f>IFERROR(Summary!$AA$7*D120/L120," ")</f>
        <v xml:space="preserve"> </v>
      </c>
      <c r="N120" s="3">
        <v>8.3999999999999995E-3</v>
      </c>
      <c r="O120" s="175" t="str">
        <f>IFERROR(Summary!$AC$7*D120/N120," ")</f>
        <v xml:space="preserve"> </v>
      </c>
      <c r="P120" s="18"/>
      <c r="Q120" s="175" t="str">
        <f>IFERROR(Summary!$AC$7*D120/P120," ")</f>
        <v xml:space="preserve"> </v>
      </c>
      <c r="R120" s="22"/>
      <c r="S120" s="177" t="str">
        <f>IFERROR(Summary!$AE$7*E120/R120," ")</f>
        <v xml:space="preserve"> </v>
      </c>
    </row>
    <row r="121" spans="1:19" ht="29.25" customHeight="1" x14ac:dyDescent="0.25">
      <c r="A121" s="2" t="s">
        <v>237</v>
      </c>
      <c r="B121" s="1" t="s">
        <v>238</v>
      </c>
      <c r="C121" s="6" t="s">
        <v>65</v>
      </c>
      <c r="D121" s="56" t="str">
        <f>IFERROR(VLOOKUP($A121,'Emissions - TEU-2NH'!$A$6:$H$58,5,0), " ")</f>
        <v xml:space="preserve"> </v>
      </c>
      <c r="E121" s="56" t="str">
        <f>IFERROR(VLOOKUP($A121,'Emissions - TEU-2NH'!$A$6:$H$58,8,0), " ")</f>
        <v xml:space="preserve"> </v>
      </c>
      <c r="F121" s="11">
        <v>1.7000000000000001E-4</v>
      </c>
      <c r="G121" s="175" t="str">
        <f>IFERROR(Summary!$Y$7*D121/F121," ")</f>
        <v xml:space="preserve"> </v>
      </c>
      <c r="H121" s="18"/>
      <c r="I121" s="175" t="str">
        <f>IFERROR(Summary!$Y$7*D121/H121," ")</f>
        <v xml:space="preserve"> </v>
      </c>
      <c r="J121" s="4">
        <v>1.7999999999999999E-2</v>
      </c>
      <c r="K121" s="175" t="str">
        <f>IFERROR(Summary!$AA$7*D121/J121," ")</f>
        <v xml:space="preserve"> </v>
      </c>
      <c r="L121" s="18"/>
      <c r="M121" s="175" t="str">
        <f>IFERROR(Summary!$AA$7*D121/L121," ")</f>
        <v xml:space="preserve"> </v>
      </c>
      <c r="N121" s="3">
        <v>8.3999999999999995E-3</v>
      </c>
      <c r="O121" s="175" t="str">
        <f>IFERROR(Summary!$AC$7*D121/N121," ")</f>
        <v xml:space="preserve"> </v>
      </c>
      <c r="P121" s="18"/>
      <c r="Q121" s="175" t="str">
        <f>IFERROR(Summary!$AC$7*D121/P121," ")</f>
        <v xml:space="preserve"> </v>
      </c>
      <c r="R121" s="22"/>
      <c r="S121" s="177" t="str">
        <f>IFERROR(Summary!$AE$7*E121/R121," ")</f>
        <v xml:space="preserve"> </v>
      </c>
    </row>
    <row r="122" spans="1:19" ht="29.25" customHeight="1" x14ac:dyDescent="0.25">
      <c r="A122" s="2" t="s">
        <v>239</v>
      </c>
      <c r="B122" s="1" t="s">
        <v>240</v>
      </c>
      <c r="C122" s="6" t="s">
        <v>65</v>
      </c>
      <c r="D122" s="56" t="str">
        <f>IFERROR(VLOOKUP($A122,'Emissions - TEU-2NH'!$A$6:$H$58,5,0), " ")</f>
        <v xml:space="preserve"> </v>
      </c>
      <c r="E122" s="56" t="str">
        <f>IFERROR(VLOOKUP($A122,'Emissions - TEU-2NH'!$A$6:$H$58,8,0), " ")</f>
        <v xml:space="preserve"> </v>
      </c>
      <c r="F122" s="11">
        <v>1.7000000000000001E-4</v>
      </c>
      <c r="G122" s="175" t="str">
        <f>IFERROR(Summary!$Y$7*D122/F122," ")</f>
        <v xml:space="preserve"> </v>
      </c>
      <c r="H122" s="18"/>
      <c r="I122" s="175" t="str">
        <f>IFERROR(Summary!$Y$7*D122/H122," ")</f>
        <v xml:space="preserve"> </v>
      </c>
      <c r="J122" s="4">
        <v>1.7999999999999999E-2</v>
      </c>
      <c r="K122" s="175" t="str">
        <f>IFERROR(Summary!$AA$7*D122/J122," ")</f>
        <v xml:space="preserve"> </v>
      </c>
      <c r="L122" s="18"/>
      <c r="M122" s="175" t="str">
        <f>IFERROR(Summary!$AA$7*D122/L122," ")</f>
        <v xml:space="preserve"> </v>
      </c>
      <c r="N122" s="3">
        <v>8.3999999999999995E-3</v>
      </c>
      <c r="O122" s="175" t="str">
        <f>IFERROR(Summary!$AC$7*D122/N122," ")</f>
        <v xml:space="preserve"> </v>
      </c>
      <c r="P122" s="18"/>
      <c r="Q122" s="175" t="str">
        <f>IFERROR(Summary!$AC$7*D122/P122," ")</f>
        <v xml:space="preserve"> </v>
      </c>
      <c r="R122" s="22"/>
      <c r="S122" s="177" t="str">
        <f>IFERROR(Summary!$AE$7*E122/R122," ")</f>
        <v xml:space="preserve"> </v>
      </c>
    </row>
    <row r="123" spans="1:19" ht="29.25" customHeight="1" x14ac:dyDescent="0.25">
      <c r="A123" s="2" t="s">
        <v>241</v>
      </c>
      <c r="B123" s="1" t="s">
        <v>242</v>
      </c>
      <c r="C123" s="6" t="s">
        <v>65</v>
      </c>
      <c r="D123" s="56" t="str">
        <f>IFERROR(VLOOKUP($A123,'Emissions - TEU-2NH'!$A$6:$H$58,5,0), " ")</f>
        <v xml:space="preserve"> </v>
      </c>
      <c r="E123" s="56" t="str">
        <f>IFERROR(VLOOKUP($A123,'Emissions - TEU-2NH'!$A$6:$H$58,8,0), " ")</f>
        <v xml:space="preserve"> </v>
      </c>
      <c r="F123" s="11">
        <v>5.9999999999999995E-4</v>
      </c>
      <c r="G123" s="175" t="str">
        <f>IFERROR(Summary!$Y$7*D123/F123," ")</f>
        <v xml:space="preserve"> </v>
      </c>
      <c r="H123" s="18"/>
      <c r="I123" s="175" t="str">
        <f>IFERROR(Summary!$Y$7*D123/H123," ")</f>
        <v xml:space="preserve"> </v>
      </c>
      <c r="J123" s="4">
        <v>6.5000000000000002E-2</v>
      </c>
      <c r="K123" s="175" t="str">
        <f>IFERROR(Summary!$AA$7*D123/J123," ")</f>
        <v xml:space="preserve"> </v>
      </c>
      <c r="L123" s="18"/>
      <c r="M123" s="175" t="str">
        <f>IFERROR(Summary!$AA$7*D123/L123," ")</f>
        <v xml:space="preserve"> </v>
      </c>
      <c r="N123" s="4">
        <v>0.03</v>
      </c>
      <c r="O123" s="175" t="str">
        <f>IFERROR(Summary!$AC$7*D123/N123," ")</f>
        <v xml:space="preserve"> </v>
      </c>
      <c r="P123" s="18"/>
      <c r="Q123" s="175" t="str">
        <f>IFERROR(Summary!$AC$7*D123/P123," ")</f>
        <v xml:space="preserve"> </v>
      </c>
      <c r="R123" s="22"/>
      <c r="S123" s="177" t="str">
        <f>IFERROR(Summary!$AE$7*E123/R123," ")</f>
        <v xml:space="preserve"> </v>
      </c>
    </row>
    <row r="124" spans="1:19" ht="16.95" customHeight="1" x14ac:dyDescent="0.25">
      <c r="A124" s="2" t="s">
        <v>243</v>
      </c>
      <c r="B124" s="16" t="s">
        <v>244</v>
      </c>
      <c r="C124" s="18"/>
      <c r="D124" s="56" t="str">
        <f>IFERROR(VLOOKUP($A124,'Emissions - TEU-2NH'!$A$6:$H$58,5,0), " ")</f>
        <v xml:space="preserve"> </v>
      </c>
      <c r="E124" s="56" t="str">
        <f>IFERROR(VLOOKUP($A124,'Emissions - TEU-2NH'!$A$6:$H$58,8,0), " ")</f>
        <v xml:space="preserve"> </v>
      </c>
      <c r="F124" s="18"/>
      <c r="G124" s="175" t="str">
        <f>IFERROR(Summary!$Y$7*D124/F124," ")</f>
        <v xml:space="preserve"> </v>
      </c>
      <c r="H124" s="9">
        <v>0.2</v>
      </c>
      <c r="I124" s="175" t="str">
        <f>IFERROR(Summary!$Y$7*D124/H124," ")</f>
        <v xml:space="preserve"> </v>
      </c>
      <c r="J124" s="18"/>
      <c r="K124" s="175" t="str">
        <f>IFERROR(Summary!$AA$7*D124/J124," ")</f>
        <v xml:space="preserve"> </v>
      </c>
      <c r="L124" s="9">
        <v>0.88</v>
      </c>
      <c r="M124" s="175" t="str">
        <f>IFERROR(Summary!$AA$7*D124/L124," ")</f>
        <v xml:space="preserve"> </v>
      </c>
      <c r="N124" s="18"/>
      <c r="O124" s="175" t="str">
        <f>IFERROR(Summary!$AC$7*D124/N124," ")</f>
        <v xml:space="preserve"> </v>
      </c>
      <c r="P124" s="9">
        <v>0.88</v>
      </c>
      <c r="Q124" s="175" t="str">
        <f>IFERROR(Summary!$AC$7*D124/P124," ")</f>
        <v xml:space="preserve"> </v>
      </c>
      <c r="R124" s="21">
        <v>110</v>
      </c>
      <c r="S124" s="177" t="str">
        <f>IFERROR(Summary!$AE$7*E124/R124," ")</f>
        <v xml:space="preserve"> </v>
      </c>
    </row>
    <row r="125" spans="1:19" ht="16.8" customHeight="1" x14ac:dyDescent="0.25">
      <c r="A125" s="2" t="s">
        <v>245</v>
      </c>
      <c r="B125" s="2" t="s">
        <v>246</v>
      </c>
      <c r="C125" s="18"/>
      <c r="D125" s="56" t="str">
        <f>IFERROR(VLOOKUP($A125,'Emissions - TEU-2NH'!$A$6:$H$58,5,0), " ")</f>
        <v xml:space="preserve"> </v>
      </c>
      <c r="E125" s="56" t="str">
        <f>IFERROR(VLOOKUP($A125,'Emissions - TEU-2NH'!$A$6:$H$58,8,0), " ")</f>
        <v xml:space="preserve"> </v>
      </c>
      <c r="F125" s="18"/>
      <c r="G125" s="175" t="str">
        <f>IFERROR(Summary!$Y$7*D125/F125," ")</f>
        <v xml:space="preserve"> </v>
      </c>
      <c r="H125" s="5">
        <v>30</v>
      </c>
      <c r="I125" s="175" t="str">
        <f>IFERROR(Summary!$Y$7*D125/H125," ")</f>
        <v xml:space="preserve"> </v>
      </c>
      <c r="J125" s="18"/>
      <c r="K125" s="175" t="str">
        <f>IFERROR(Summary!$AA$7*D125/J125," ")</f>
        <v xml:space="preserve"> </v>
      </c>
      <c r="L125" s="5">
        <v>130</v>
      </c>
      <c r="M125" s="175" t="str">
        <f>IFERROR(Summary!$AA$7*D125/L125," ")</f>
        <v xml:space="preserve"> </v>
      </c>
      <c r="N125" s="18"/>
      <c r="O125" s="175" t="str">
        <f>IFERROR(Summary!$AC$7*D125/N125," ")</f>
        <v xml:space="preserve"> </v>
      </c>
      <c r="P125" s="5">
        <v>130</v>
      </c>
      <c r="Q125" s="175" t="str">
        <f>IFERROR(Summary!$AC$7*D125/P125," ")</f>
        <v xml:space="preserve"> </v>
      </c>
      <c r="R125" s="23">
        <v>58000</v>
      </c>
      <c r="S125" s="177" t="str">
        <f>IFERROR(Summary!$AE$7*E125/R125," ")</f>
        <v xml:space="preserve"> </v>
      </c>
    </row>
    <row r="126" spans="1:19" ht="29.25" customHeight="1" x14ac:dyDescent="0.25">
      <c r="A126" s="2" t="s">
        <v>247</v>
      </c>
      <c r="B126" s="2" t="s">
        <v>248</v>
      </c>
      <c r="C126" s="18"/>
      <c r="D126" s="56" t="str">
        <f>IFERROR(VLOOKUP($A126,'Emissions - TEU-2NH'!$A$6:$H$58,5,0), " ")</f>
        <v xml:space="preserve"> </v>
      </c>
      <c r="E126" s="56" t="str">
        <f>IFERROR(VLOOKUP($A126,'Emissions - TEU-2NH'!$A$6:$H$58,8,0), " ")</f>
        <v xml:space="preserve"> </v>
      </c>
      <c r="F126" s="18"/>
      <c r="G126" s="175" t="str">
        <f>IFERROR(Summary!$Y$7*D126/F126," ")</f>
        <v xml:space="preserve"> </v>
      </c>
      <c r="H126" s="4">
        <v>6.9000000000000006E-2</v>
      </c>
      <c r="I126" s="175" t="str">
        <f>IFERROR(Summary!$Y$7*D126/H126," ")</f>
        <v xml:space="preserve"> </v>
      </c>
      <c r="J126" s="18"/>
      <c r="K126" s="175" t="str">
        <f>IFERROR(Summary!$AA$7*D126/J126," ")</f>
        <v xml:space="preserve"> </v>
      </c>
      <c r="L126" s="9">
        <v>0.3</v>
      </c>
      <c r="M126" s="175" t="str">
        <f>IFERROR(Summary!$AA$7*D126/L126," ")</f>
        <v xml:space="preserve"> </v>
      </c>
      <c r="N126" s="18"/>
      <c r="O126" s="175" t="str">
        <f>IFERROR(Summary!$AC$7*D126/N126," ")</f>
        <v xml:space="preserve"> </v>
      </c>
      <c r="P126" s="9">
        <v>0.3</v>
      </c>
      <c r="Q126" s="175" t="str">
        <f>IFERROR(Summary!$AC$7*D126/P126," ")</f>
        <v xml:space="preserve"> </v>
      </c>
      <c r="R126" s="25">
        <v>0.21</v>
      </c>
      <c r="S126" s="177" t="str">
        <f>IFERROR(Summary!$AE$7*E126/R126," ")</f>
        <v xml:space="preserve"> </v>
      </c>
    </row>
    <row r="127" spans="1:19" ht="16.8" customHeight="1" x14ac:dyDescent="0.25">
      <c r="A127" s="2" t="s">
        <v>249</v>
      </c>
      <c r="B127" s="2" t="s">
        <v>250</v>
      </c>
      <c r="C127" s="18"/>
      <c r="D127" s="56">
        <f>IFERROR(VLOOKUP($A127,'Emissions - TEU-2NH'!$A$6:$H$58,5,0), " ")</f>
        <v>2.3402906670546494E-2</v>
      </c>
      <c r="E127" s="56">
        <f>IFERROR(VLOOKUP($A127,'Emissions - TEU-2NH'!$A$6:$H$58,8,0), " ")</f>
        <v>2.8083488004655786E-4</v>
      </c>
      <c r="F127" s="18"/>
      <c r="G127" s="175" t="str">
        <f>IFERROR(Summary!$Y$7*D127/F127," ")</f>
        <v xml:space="preserve"> </v>
      </c>
      <c r="H127" s="5">
        <v>700</v>
      </c>
      <c r="I127" s="175">
        <f>IFERROR(Summary!$Y$7*D127/H127," ")</f>
        <v>3.3432723815066425E-9</v>
      </c>
      <c r="J127" s="18"/>
      <c r="K127" s="175" t="str">
        <f>IFERROR(Summary!$AA$7*D127/J127," ")</f>
        <v xml:space="preserve"> </v>
      </c>
      <c r="L127" s="8">
        <v>3100</v>
      </c>
      <c r="M127" s="175">
        <f>IFERROR(Summary!$AA$7*D127/L127," ")</f>
        <v>7.549324732434354E-10</v>
      </c>
      <c r="N127" s="18"/>
      <c r="O127" s="175" t="str">
        <f>IFERROR(Summary!$AC$7*D127/N127," ")</f>
        <v xml:space="preserve"> </v>
      </c>
      <c r="P127" s="8">
        <v>3100</v>
      </c>
      <c r="Q127" s="175">
        <f>IFERROR(Summary!$AC$7*D127/P127," ")</f>
        <v>3.3971961295954581E-8</v>
      </c>
      <c r="R127" s="22"/>
      <c r="S127" s="177" t="str">
        <f>IFERROR(Summary!$AE$7*E127/R127," ")</f>
        <v xml:space="preserve"> </v>
      </c>
    </row>
    <row r="128" spans="1:19" ht="16.95" customHeight="1" x14ac:dyDescent="0.25">
      <c r="A128" s="2" t="s">
        <v>251</v>
      </c>
      <c r="B128" s="2" t="s">
        <v>252</v>
      </c>
      <c r="C128" s="18"/>
      <c r="D128" s="56" t="str">
        <f>IFERROR(VLOOKUP($A128,'Emissions - TEU-2NH'!$A$6:$H$58,5,0), " ")</f>
        <v xml:space="preserve"> </v>
      </c>
      <c r="E128" s="56" t="str">
        <f>IFERROR(VLOOKUP($A128,'Emissions - TEU-2NH'!$A$6:$H$58,8,0), " ")</f>
        <v xml:space="preserve"> </v>
      </c>
      <c r="F128" s="11">
        <v>2.0000000000000001E-4</v>
      </c>
      <c r="G128" s="175" t="str">
        <f>IFERROR(Summary!$Y$7*D128/F128," ")</f>
        <v xml:space="preserve"> </v>
      </c>
      <c r="H128" s="4">
        <v>0.03</v>
      </c>
      <c r="I128" s="175" t="str">
        <f>IFERROR(Summary!$Y$7*D128/H128," ")</f>
        <v xml:space="preserve"> </v>
      </c>
      <c r="J128" s="3">
        <v>5.3E-3</v>
      </c>
      <c r="K128" s="175" t="str">
        <f>IFERROR(Summary!$AA$7*D128/J128," ")</f>
        <v xml:space="preserve"> </v>
      </c>
      <c r="L128" s="9">
        <v>0.13</v>
      </c>
      <c r="M128" s="175" t="str">
        <f>IFERROR(Summary!$AA$7*D128/L128," ")</f>
        <v xml:space="preserve"> </v>
      </c>
      <c r="N128" s="3">
        <v>2.3999999999999998E-3</v>
      </c>
      <c r="O128" s="175" t="str">
        <f>IFERROR(Summary!$AC$7*D128/N128," ")</f>
        <v xml:space="preserve"> </v>
      </c>
      <c r="P128" s="9">
        <v>0.13</v>
      </c>
      <c r="Q128" s="175" t="str">
        <f>IFERROR(Summary!$AC$7*D128/P128," ")</f>
        <v xml:space="preserve"> </v>
      </c>
      <c r="R128" s="24">
        <v>5.2</v>
      </c>
      <c r="S128" s="177" t="str">
        <f>IFERROR(Summary!$AE$7*E128/R128," ")</f>
        <v xml:space="preserve"> </v>
      </c>
    </row>
    <row r="129" spans="1:19" ht="16.8" customHeight="1" x14ac:dyDescent="0.25">
      <c r="A129" s="2" t="s">
        <v>253</v>
      </c>
      <c r="B129" s="2" t="s">
        <v>254</v>
      </c>
      <c r="C129" s="18"/>
      <c r="D129" s="56" t="str">
        <f>IFERROR(VLOOKUP($A129,'Emissions - TEU-2NH'!$A$6:$H$58,5,0), " ")</f>
        <v xml:space="preserve"> </v>
      </c>
      <c r="E129" s="56" t="str">
        <f>IFERROR(VLOOKUP($A129,'Emissions - TEU-2NH'!$A$6:$H$58,8,0), " ")</f>
        <v xml:space="preserve"> </v>
      </c>
      <c r="F129" s="18"/>
      <c r="G129" s="175" t="str">
        <f>IFERROR(Summary!$Y$7*D129/F129," ")</f>
        <v xml:space="preserve"> </v>
      </c>
      <c r="H129" s="5">
        <v>20</v>
      </c>
      <c r="I129" s="175" t="str">
        <f>IFERROR(Summary!$Y$7*D129/H129," ")</f>
        <v xml:space="preserve"> </v>
      </c>
      <c r="J129" s="18"/>
      <c r="K129" s="175" t="str">
        <f>IFERROR(Summary!$AA$7*D129/J129," ")</f>
        <v xml:space="preserve"> </v>
      </c>
      <c r="L129" s="5">
        <v>88</v>
      </c>
      <c r="M129" s="175" t="str">
        <f>IFERROR(Summary!$AA$7*D129/L129," ")</f>
        <v xml:space="preserve"> </v>
      </c>
      <c r="N129" s="18"/>
      <c r="O129" s="175" t="str">
        <f>IFERROR(Summary!$AC$7*D129/N129," ")</f>
        <v xml:space="preserve"> </v>
      </c>
      <c r="P129" s="5">
        <v>88</v>
      </c>
      <c r="Q129" s="175" t="str">
        <f>IFERROR(Summary!$AC$7*D129/P129," ")</f>
        <v xml:space="preserve"> </v>
      </c>
      <c r="R129" s="23">
        <v>2100</v>
      </c>
      <c r="S129" s="177" t="str">
        <f>IFERROR(Summary!$AE$7*E129/R129," ")</f>
        <v xml:space="preserve"> </v>
      </c>
    </row>
    <row r="130" spans="1:19" ht="16.8" customHeight="1" x14ac:dyDescent="0.25">
      <c r="A130" s="2" t="s">
        <v>255</v>
      </c>
      <c r="B130" s="2" t="s">
        <v>256</v>
      </c>
      <c r="C130" s="6" t="s">
        <v>65</v>
      </c>
      <c r="D130" s="56" t="str">
        <f>IFERROR(VLOOKUP($A130,'Emissions - TEU-2NH'!$A$6:$H$58,5,0), " ")</f>
        <v xml:space="preserve"> </v>
      </c>
      <c r="E130" s="56" t="str">
        <f>IFERROR(VLOOKUP($A130,'Emissions - TEU-2NH'!$A$6:$H$58,8,0), " ")</f>
        <v xml:space="preserve"> </v>
      </c>
      <c r="F130" s="18"/>
      <c r="G130" s="175" t="str">
        <f>IFERROR(Summary!$Y$7*D130/F130," ")</f>
        <v xml:space="preserve"> </v>
      </c>
      <c r="H130" s="7">
        <v>2.1</v>
      </c>
      <c r="I130" s="175" t="str">
        <f>IFERROR(Summary!$Y$7*D130/H130," ")</f>
        <v xml:space="preserve"> </v>
      </c>
      <c r="J130" s="18"/>
      <c r="K130" s="175" t="str">
        <f>IFERROR(Summary!$AA$7*D130/J130," ")</f>
        <v xml:space="preserve"> </v>
      </c>
      <c r="L130" s="5">
        <v>19</v>
      </c>
      <c r="M130" s="175" t="str">
        <f>IFERROR(Summary!$AA$7*D130/L130," ")</f>
        <v xml:space="preserve"> </v>
      </c>
      <c r="N130" s="18"/>
      <c r="O130" s="175" t="str">
        <f>IFERROR(Summary!$AC$7*D130/N130," ")</f>
        <v xml:space="preserve"> </v>
      </c>
      <c r="P130" s="5">
        <v>19</v>
      </c>
      <c r="Q130" s="175" t="str">
        <f>IFERROR(Summary!$AC$7*D130/P130," ")</f>
        <v xml:space="preserve"> </v>
      </c>
      <c r="R130" s="21">
        <v>16</v>
      </c>
      <c r="S130" s="177" t="str">
        <f>IFERROR(Summary!$AE$7*E130/R130," ")</f>
        <v xml:space="preserve"> </v>
      </c>
    </row>
    <row r="131" spans="1:19" ht="16.95" customHeight="1" x14ac:dyDescent="0.25">
      <c r="A131" s="17">
        <v>2148878</v>
      </c>
      <c r="B131" s="2" t="s">
        <v>257</v>
      </c>
      <c r="C131" s="18"/>
      <c r="D131" s="56" t="str">
        <f>IFERROR(VLOOKUP($A131,'Emissions - TEU-2NH'!$A$6:$H$58,5,0), " ")</f>
        <v xml:space="preserve"> </v>
      </c>
      <c r="E131" s="56" t="str">
        <f>IFERROR(VLOOKUP($A131,'Emissions - TEU-2NH'!$A$6:$H$58,8,0), " ")</f>
        <v xml:space="preserve"> </v>
      </c>
      <c r="F131" s="18"/>
      <c r="G131" s="175" t="str">
        <f>IFERROR(Summary!$Y$7*D131/F131," ")</f>
        <v xml:space="preserve"> </v>
      </c>
      <c r="H131" s="7">
        <v>2</v>
      </c>
      <c r="I131" s="175" t="str">
        <f>IFERROR(Summary!$Y$7*D131/H131," ")</f>
        <v xml:space="preserve"> </v>
      </c>
      <c r="J131" s="18"/>
      <c r="K131" s="175" t="str">
        <f>IFERROR(Summary!$AA$7*D131/J131," ")</f>
        <v xml:space="preserve"> </v>
      </c>
      <c r="L131" s="7">
        <v>8.8000000000000007</v>
      </c>
      <c r="M131" s="175" t="str">
        <f>IFERROR(Summary!$AA$7*D131/L131," ")</f>
        <v xml:space="preserve"> </v>
      </c>
      <c r="N131" s="18"/>
      <c r="O131" s="175" t="str">
        <f>IFERROR(Summary!$AC$7*D131/N131," ")</f>
        <v xml:space="preserve"> </v>
      </c>
      <c r="P131" s="7">
        <v>8.8000000000000007</v>
      </c>
      <c r="Q131" s="175" t="str">
        <f>IFERROR(Summary!$AC$7*D131/P131," ")</f>
        <v xml:space="preserve"> </v>
      </c>
      <c r="R131" s="21">
        <v>98</v>
      </c>
      <c r="S131" s="177" t="str">
        <f>IFERROR(Summary!$AE$7*E131/R131," ")</f>
        <v xml:space="preserve"> </v>
      </c>
    </row>
    <row r="132" spans="1:19" ht="16.8" customHeight="1" x14ac:dyDescent="0.25">
      <c r="A132" s="2" t="s">
        <v>258</v>
      </c>
      <c r="B132" s="2" t="s">
        <v>259</v>
      </c>
      <c r="C132" s="18"/>
      <c r="D132" s="56" t="str">
        <f>IFERROR(VLOOKUP($A132,'Emissions - TEU-2NH'!$A$6:$H$58,5,0), " ")</f>
        <v xml:space="preserve"> </v>
      </c>
      <c r="E132" s="56" t="str">
        <f>IFERROR(VLOOKUP($A132,'Emissions - TEU-2NH'!$A$6:$H$58,8,0), " ")</f>
        <v xml:space="preserve"> </v>
      </c>
      <c r="F132" s="18"/>
      <c r="G132" s="175" t="str">
        <f>IFERROR(Summary!$Y$7*D132/F132," ")</f>
        <v xml:space="preserve"> </v>
      </c>
      <c r="H132" s="8">
        <v>2000</v>
      </c>
      <c r="I132" s="175" t="str">
        <f>IFERROR(Summary!$Y$7*D132/H132," ")</f>
        <v xml:space="preserve"> </v>
      </c>
      <c r="J132" s="18"/>
      <c r="K132" s="175" t="str">
        <f>IFERROR(Summary!$AA$7*D132/J132," ")</f>
        <v xml:space="preserve"> </v>
      </c>
      <c r="L132" s="8">
        <v>8800</v>
      </c>
      <c r="M132" s="175" t="str">
        <f>IFERROR(Summary!$AA$7*D132/L132," ")</f>
        <v xml:space="preserve"> </v>
      </c>
      <c r="N132" s="18"/>
      <c r="O132" s="175" t="str">
        <f>IFERROR(Summary!$AC$7*D132/N132," ")</f>
        <v xml:space="preserve"> </v>
      </c>
      <c r="P132" s="8">
        <v>8800</v>
      </c>
      <c r="Q132" s="175" t="str">
        <f>IFERROR(Summary!$AC$7*D132/P132," ")</f>
        <v xml:space="preserve"> </v>
      </c>
      <c r="R132" s="22"/>
      <c r="S132" s="177" t="str">
        <f>IFERROR(Summary!$AE$7*E132/R132," ")</f>
        <v xml:space="preserve"> </v>
      </c>
    </row>
    <row r="133" spans="1:19" ht="16.95" customHeight="1" x14ac:dyDescent="0.25">
      <c r="A133" s="2" t="s">
        <v>260</v>
      </c>
      <c r="B133" s="2" t="s">
        <v>261</v>
      </c>
      <c r="C133" s="18"/>
      <c r="D133" s="56" t="str">
        <f>IFERROR(VLOOKUP($A133,'Emissions - TEU-2NH'!$A$6:$H$58,5,0), " ")</f>
        <v xml:space="preserve"> </v>
      </c>
      <c r="E133" s="56" t="str">
        <f>IFERROR(VLOOKUP($A133,'Emissions - TEU-2NH'!$A$6:$H$58,8,0), " ")</f>
        <v xml:space="preserve"> </v>
      </c>
      <c r="F133" s="18"/>
      <c r="G133" s="175" t="str">
        <f>IFERROR(Summary!$Y$7*D133/F133," ")</f>
        <v xml:space="preserve"> </v>
      </c>
      <c r="H133" s="5">
        <v>200</v>
      </c>
      <c r="I133" s="175" t="str">
        <f>IFERROR(Summary!$Y$7*D133/H133," ")</f>
        <v xml:space="preserve"> </v>
      </c>
      <c r="J133" s="18"/>
      <c r="K133" s="175" t="str">
        <f>IFERROR(Summary!$AA$7*D133/J133," ")</f>
        <v xml:space="preserve"> </v>
      </c>
      <c r="L133" s="5">
        <v>880</v>
      </c>
      <c r="M133" s="175" t="str">
        <f>IFERROR(Summary!$AA$7*D133/L133," ")</f>
        <v xml:space="preserve"> </v>
      </c>
      <c r="N133" s="18"/>
      <c r="O133" s="175" t="str">
        <f>IFERROR(Summary!$AC$7*D133/N133," ")</f>
        <v xml:space="preserve"> </v>
      </c>
      <c r="P133" s="5">
        <v>880</v>
      </c>
      <c r="Q133" s="175" t="str">
        <f>IFERROR(Summary!$AC$7*D133/P133," ")</f>
        <v xml:space="preserve"> </v>
      </c>
      <c r="R133" s="23">
        <v>3200</v>
      </c>
      <c r="S133" s="177" t="str">
        <f>IFERROR(Summary!$AE$7*E133/R133," ")</f>
        <v xml:space="preserve"> </v>
      </c>
    </row>
    <row r="134" spans="1:19" ht="29.25" customHeight="1" x14ac:dyDescent="0.25">
      <c r="A134" s="2" t="s">
        <v>262</v>
      </c>
      <c r="B134" s="2" t="s">
        <v>263</v>
      </c>
      <c r="C134" s="18"/>
      <c r="D134" s="56" t="str">
        <f>IFERROR(VLOOKUP($A134,'Emissions - TEU-2NH'!$A$6:$H$58,5,0), " ")</f>
        <v xml:space="preserve"> </v>
      </c>
      <c r="E134" s="56" t="str">
        <f>IFERROR(VLOOKUP($A134,'Emissions - TEU-2NH'!$A$6:$H$58,8,0), " ")</f>
        <v xml:space="preserve"> </v>
      </c>
      <c r="F134" s="18"/>
      <c r="G134" s="175" t="str">
        <f>IFERROR(Summary!$Y$7*D134/F134," ")</f>
        <v xml:space="preserve"> </v>
      </c>
      <c r="H134" s="5">
        <v>400</v>
      </c>
      <c r="I134" s="175" t="str">
        <f>IFERROR(Summary!$Y$7*D134/H134," ")</f>
        <v xml:space="preserve"> </v>
      </c>
      <c r="J134" s="18"/>
      <c r="K134" s="175" t="str">
        <f>IFERROR(Summary!$AA$7*D134/J134," ")</f>
        <v xml:space="preserve"> </v>
      </c>
      <c r="L134" s="8">
        <v>1800</v>
      </c>
      <c r="M134" s="175" t="str">
        <f>IFERROR(Summary!$AA$7*D134/L134," ")</f>
        <v xml:space="preserve"> </v>
      </c>
      <c r="N134" s="18"/>
      <c r="O134" s="175" t="str">
        <f>IFERROR(Summary!$AC$7*D134/N134," ")</f>
        <v xml:space="preserve"> </v>
      </c>
      <c r="P134" s="8">
        <v>1800</v>
      </c>
      <c r="Q134" s="175" t="str">
        <f>IFERROR(Summary!$AC$7*D134/P134," ")</f>
        <v xml:space="preserve"> </v>
      </c>
      <c r="R134" s="22"/>
      <c r="S134" s="177" t="str">
        <f>IFERROR(Summary!$AE$7*E134/R134," ")</f>
        <v xml:space="preserve"> </v>
      </c>
    </row>
    <row r="135" spans="1:19" ht="16.95" customHeight="1" x14ac:dyDescent="0.25">
      <c r="A135" s="2" t="s">
        <v>264</v>
      </c>
      <c r="B135" s="2" t="s">
        <v>265</v>
      </c>
      <c r="C135" s="6" t="s">
        <v>80</v>
      </c>
      <c r="D135" s="56" t="str">
        <f>IFERROR(VLOOKUP($A135,'Emissions - TEU-2NH'!$A$6:$H$58,5,0), " ")</f>
        <v xml:space="preserve"> </v>
      </c>
      <c r="E135" s="56" t="str">
        <f>IFERROR(VLOOKUP($A135,'Emissions - TEU-2NH'!$A$6:$H$58,8,0), " ")</f>
        <v xml:space="preserve"> </v>
      </c>
      <c r="F135" s="18"/>
      <c r="G135" s="175" t="str">
        <f>IFERROR(Summary!$Y$7*D135/F135," ")</f>
        <v xml:space="preserve"> </v>
      </c>
      <c r="H135" s="9">
        <v>0.15</v>
      </c>
      <c r="I135" s="175" t="str">
        <f>IFERROR(Summary!$Y$7*D135/H135," ")</f>
        <v xml:space="preserve"> </v>
      </c>
      <c r="J135" s="18"/>
      <c r="K135" s="175" t="str">
        <f>IFERROR(Summary!$AA$7*D135/J135," ")</f>
        <v xml:space="preserve"> </v>
      </c>
      <c r="L135" s="9">
        <v>0.66</v>
      </c>
      <c r="M135" s="175" t="str">
        <f>IFERROR(Summary!$AA$7*D135/L135," ")</f>
        <v xml:space="preserve"> </v>
      </c>
      <c r="N135" s="18"/>
      <c r="O135" s="175" t="str">
        <f>IFERROR(Summary!$AC$7*D135/N135," ")</f>
        <v xml:space="preserve"> </v>
      </c>
      <c r="P135" s="9">
        <v>0.66</v>
      </c>
      <c r="Q135" s="175" t="str">
        <f>IFERROR(Summary!$AC$7*D135/P135," ")</f>
        <v xml:space="preserve"> </v>
      </c>
      <c r="R135" s="25">
        <v>0.15</v>
      </c>
      <c r="S135" s="177" t="str">
        <f>IFERROR(Summary!$AE$7*E135/R135," ")</f>
        <v xml:space="preserve"> </v>
      </c>
    </row>
    <row r="136" spans="1:19" ht="16.8" customHeight="1" x14ac:dyDescent="0.25">
      <c r="A136" s="2" t="s">
        <v>266</v>
      </c>
      <c r="B136" s="2" t="s">
        <v>267</v>
      </c>
      <c r="C136" s="18"/>
      <c r="D136" s="56" t="str">
        <f>IFERROR(VLOOKUP($A136,'Emissions - TEU-2NH'!$A$6:$H$58,5,0), " ")</f>
        <v xml:space="preserve"> </v>
      </c>
      <c r="E136" s="56" t="str">
        <f>IFERROR(VLOOKUP($A136,'Emissions - TEU-2NH'!$A$6:$H$58,8,0), " ")</f>
        <v xml:space="preserve"> </v>
      </c>
      <c r="F136" s="18"/>
      <c r="G136" s="175" t="str">
        <f>IFERROR(Summary!$Y$7*D136/F136," ")</f>
        <v xml:space="preserve"> </v>
      </c>
      <c r="H136" s="9">
        <v>0.7</v>
      </c>
      <c r="I136" s="175" t="str">
        <f>IFERROR(Summary!$Y$7*D136/H136," ")</f>
        <v xml:space="preserve"> </v>
      </c>
      <c r="J136" s="18"/>
      <c r="K136" s="175" t="str">
        <f>IFERROR(Summary!$AA$7*D136/J136," ")</f>
        <v xml:space="preserve"> </v>
      </c>
      <c r="L136" s="7">
        <v>3.1</v>
      </c>
      <c r="M136" s="175" t="str">
        <f>IFERROR(Summary!$AA$7*D136/L136," ")</f>
        <v xml:space="preserve"> </v>
      </c>
      <c r="N136" s="18"/>
      <c r="O136" s="175" t="str">
        <f>IFERROR(Summary!$AC$7*D136/N136," ")</f>
        <v xml:space="preserve"> </v>
      </c>
      <c r="P136" s="7">
        <v>3.1</v>
      </c>
      <c r="Q136" s="175" t="str">
        <f>IFERROR(Summary!$AC$7*D136/P136," ")</f>
        <v xml:space="preserve"> </v>
      </c>
      <c r="R136" s="22"/>
      <c r="S136" s="177" t="str">
        <f>IFERROR(Summary!$AE$7*E136/R136," ")</f>
        <v xml:space="preserve"> </v>
      </c>
    </row>
    <row r="137" spans="1:19" ht="29.25" customHeight="1" x14ac:dyDescent="0.25">
      <c r="A137" s="2" t="s">
        <v>268</v>
      </c>
      <c r="B137" s="2" t="s">
        <v>269</v>
      </c>
      <c r="C137" s="6" t="s">
        <v>33</v>
      </c>
      <c r="D137" s="56" t="str">
        <f>IFERROR(VLOOKUP($A137,'Emissions - TEU-2NH'!$A$6:$H$58,5,0), " ")</f>
        <v xml:space="preserve"> </v>
      </c>
      <c r="E137" s="56" t="str">
        <f>IFERROR(VLOOKUP($A137,'Emissions - TEU-2NH'!$A$6:$H$58,8,0), " ")</f>
        <v xml:space="preserve"> </v>
      </c>
      <c r="F137" s="18"/>
      <c r="G137" s="175" t="str">
        <f>IFERROR(Summary!$Y$7*D137/F137," ")</f>
        <v xml:space="preserve"> </v>
      </c>
      <c r="H137" s="4">
        <v>0.09</v>
      </c>
      <c r="I137" s="175" t="str">
        <f>IFERROR(Summary!$Y$7*D137/H137," ")</f>
        <v xml:space="preserve"> </v>
      </c>
      <c r="J137" s="18"/>
      <c r="K137" s="175" t="str">
        <f>IFERROR(Summary!$AA$7*D137/J137," ")</f>
        <v xml:space="preserve"> </v>
      </c>
      <c r="L137" s="9">
        <v>0.4</v>
      </c>
      <c r="M137" s="175" t="str">
        <f>IFERROR(Summary!$AA$7*D137/L137," ")</f>
        <v xml:space="preserve"> </v>
      </c>
      <c r="N137" s="18"/>
      <c r="O137" s="175" t="str">
        <f>IFERROR(Summary!$AC$7*D137/N137," ")</f>
        <v xml:space="preserve"> </v>
      </c>
      <c r="P137" s="9">
        <v>0.4</v>
      </c>
      <c r="Q137" s="175" t="str">
        <f>IFERROR(Summary!$AC$7*D137/P137," ")</f>
        <v xml:space="preserve"> </v>
      </c>
      <c r="R137" s="25">
        <v>0.3</v>
      </c>
      <c r="S137" s="177" t="str">
        <f>IFERROR(Summary!$AE$7*E137/R137," ")</f>
        <v xml:space="preserve"> </v>
      </c>
    </row>
    <row r="138" spans="1:19" ht="16.8" customHeight="1" x14ac:dyDescent="0.25">
      <c r="A138" s="2" t="s">
        <v>270</v>
      </c>
      <c r="B138" s="2" t="s">
        <v>271</v>
      </c>
      <c r="C138" s="6" t="s">
        <v>80</v>
      </c>
      <c r="D138" s="56" t="str">
        <f>IFERROR(VLOOKUP($A138,'Emissions - TEU-2NH'!$A$6:$H$58,5,0), " ")</f>
        <v xml:space="preserve"> </v>
      </c>
      <c r="E138" s="56" t="str">
        <f>IFERROR(VLOOKUP($A138,'Emissions - TEU-2NH'!$A$6:$H$58,8,0), " ")</f>
        <v xml:space="preserve"> </v>
      </c>
      <c r="F138" s="18"/>
      <c r="G138" s="175" t="str">
        <f>IFERROR(Summary!$Y$7*D138/F138," ")</f>
        <v xml:space="preserve"> </v>
      </c>
      <c r="H138" s="4">
        <v>7.6999999999999999E-2</v>
      </c>
      <c r="I138" s="175" t="str">
        <f>IFERROR(Summary!$Y$7*D138/H138," ")</f>
        <v xml:space="preserve"> </v>
      </c>
      <c r="J138" s="18"/>
      <c r="K138" s="175" t="str">
        <f>IFERROR(Summary!$AA$7*D138/J138," ")</f>
        <v xml:space="preserve"> </v>
      </c>
      <c r="L138" s="9">
        <v>0.63</v>
      </c>
      <c r="M138" s="175" t="str">
        <f>IFERROR(Summary!$AA$7*D138/L138," ")</f>
        <v xml:space="preserve"> </v>
      </c>
      <c r="N138" s="18"/>
      <c r="O138" s="175" t="str">
        <f>IFERROR(Summary!$AC$7*D138/N138," ")</f>
        <v xml:space="preserve"> </v>
      </c>
      <c r="P138" s="9">
        <v>0.63</v>
      </c>
      <c r="Q138" s="175" t="str">
        <f>IFERROR(Summary!$AC$7*D138/P138," ")</f>
        <v xml:space="preserve"> </v>
      </c>
      <c r="R138" s="25">
        <v>0.6</v>
      </c>
      <c r="S138" s="177" t="str">
        <f>IFERROR(Summary!$AE$7*E138/R138," ")</f>
        <v xml:space="preserve"> </v>
      </c>
    </row>
    <row r="139" spans="1:19" ht="16.95" customHeight="1" x14ac:dyDescent="0.25">
      <c r="A139" s="2" t="s">
        <v>272</v>
      </c>
      <c r="B139" s="2" t="s">
        <v>273</v>
      </c>
      <c r="C139" s="18"/>
      <c r="D139" s="56" t="str">
        <f>IFERROR(VLOOKUP($A139,'Emissions - TEU-2NH'!$A$6:$H$58,5,0), " ")</f>
        <v xml:space="preserve"> </v>
      </c>
      <c r="E139" s="56" t="str">
        <f>IFERROR(VLOOKUP($A139,'Emissions - TEU-2NH'!$A$6:$H$58,8,0), " ")</f>
        <v xml:space="preserve"> </v>
      </c>
      <c r="F139" s="18"/>
      <c r="G139" s="175" t="str">
        <f>IFERROR(Summary!$Y$7*D139/F139," ")</f>
        <v xml:space="preserve"> </v>
      </c>
      <c r="H139" s="8">
        <v>4000</v>
      </c>
      <c r="I139" s="175" t="str">
        <f>IFERROR(Summary!$Y$7*D139/H139," ")</f>
        <v xml:space="preserve"> </v>
      </c>
      <c r="J139" s="18"/>
      <c r="K139" s="175" t="str">
        <f>IFERROR(Summary!$AA$7*D139/J139," ")</f>
        <v xml:space="preserve"> </v>
      </c>
      <c r="L139" s="8">
        <v>18000</v>
      </c>
      <c r="M139" s="175" t="str">
        <f>IFERROR(Summary!$AA$7*D139/L139," ")</f>
        <v xml:space="preserve"> </v>
      </c>
      <c r="N139" s="18"/>
      <c r="O139" s="175" t="str">
        <f>IFERROR(Summary!$AC$7*D139/N139," ")</f>
        <v xml:space="preserve"> </v>
      </c>
      <c r="P139" s="8">
        <v>18000</v>
      </c>
      <c r="Q139" s="175" t="str">
        <f>IFERROR(Summary!$AC$7*D139/P139," ")</f>
        <v xml:space="preserve"> </v>
      </c>
      <c r="R139" s="23">
        <v>28000</v>
      </c>
      <c r="S139" s="177" t="str">
        <f>IFERROR(Summary!$AE$7*E139/R139," ")</f>
        <v xml:space="preserve"> </v>
      </c>
    </row>
    <row r="140" spans="1:19" ht="29.25" customHeight="1" x14ac:dyDescent="0.25">
      <c r="A140" s="2" t="s">
        <v>274</v>
      </c>
      <c r="B140" s="1" t="s">
        <v>275</v>
      </c>
      <c r="C140" s="18"/>
      <c r="D140" s="56" t="str">
        <f>IFERROR(VLOOKUP($A140,'Emissions - TEU-2NH'!$A$6:$H$58,5,0), " ")</f>
        <v xml:space="preserve"> </v>
      </c>
      <c r="E140" s="56" t="str">
        <f>IFERROR(VLOOKUP($A140,'Emissions - TEU-2NH'!$A$6:$H$58,8,0), " ")</f>
        <v xml:space="preserve"> </v>
      </c>
      <c r="F140" s="3">
        <v>2.3E-3</v>
      </c>
      <c r="G140" s="175" t="str">
        <f>IFERROR(Summary!$Y$7*D140/F140," ")</f>
        <v xml:space="preserve"> </v>
      </c>
      <c r="H140" s="18"/>
      <c r="I140" s="175" t="str">
        <f>IFERROR(Summary!$Y$7*D140/H140," ")</f>
        <v xml:space="preserve"> </v>
      </c>
      <c r="J140" s="4">
        <v>0.06</v>
      </c>
      <c r="K140" s="175" t="str">
        <f>IFERROR(Summary!$AA$7*D140/J140," ")</f>
        <v xml:space="preserve"> </v>
      </c>
      <c r="L140" s="18"/>
      <c r="M140" s="175" t="str">
        <f>IFERROR(Summary!$AA$7*D140/L140," ")</f>
        <v xml:space="preserve"> </v>
      </c>
      <c r="N140" s="4">
        <v>2.8000000000000001E-2</v>
      </c>
      <c r="O140" s="175" t="str">
        <f>IFERROR(Summary!$AC$7*D140/N140," ")</f>
        <v xml:space="preserve"> </v>
      </c>
      <c r="P140" s="18"/>
      <c r="Q140" s="175" t="str">
        <f>IFERROR(Summary!$AC$7*D140/P140," ")</f>
        <v xml:space="preserve"> </v>
      </c>
      <c r="R140" s="22"/>
      <c r="S140" s="177" t="str">
        <f>IFERROR(Summary!$AE$7*E140/R140," ")</f>
        <v xml:space="preserve"> </v>
      </c>
    </row>
    <row r="141" spans="1:19" ht="29.25" customHeight="1" x14ac:dyDescent="0.25">
      <c r="A141" s="2" t="s">
        <v>276</v>
      </c>
      <c r="B141" s="2" t="s">
        <v>277</v>
      </c>
      <c r="C141" s="18"/>
      <c r="D141" s="56" t="str">
        <f>IFERROR(VLOOKUP($A141,'Emissions - TEU-2NH'!$A$6:$H$58,5,0), " ")</f>
        <v xml:space="preserve"> </v>
      </c>
      <c r="E141" s="56" t="str">
        <f>IFERROR(VLOOKUP($A141,'Emissions - TEU-2NH'!$A$6:$H$58,8,0), " ")</f>
        <v xml:space="preserve"> </v>
      </c>
      <c r="F141" s="11">
        <v>2.9999999999999997E-4</v>
      </c>
      <c r="G141" s="175" t="str">
        <f>IFERROR(Summary!$Y$7*D141/F141," ")</f>
        <v xml:space="preserve"> </v>
      </c>
      <c r="H141" s="5">
        <v>20</v>
      </c>
      <c r="I141" s="175" t="str">
        <f>IFERROR(Summary!$Y$7*D141/H141," ")</f>
        <v xml:space="preserve"> </v>
      </c>
      <c r="J141" s="4">
        <v>2.3E-2</v>
      </c>
      <c r="K141" s="175" t="str">
        <f>IFERROR(Summary!$AA$7*D141/J141," ")</f>
        <v xml:space="preserve"> </v>
      </c>
      <c r="L141" s="5">
        <v>88</v>
      </c>
      <c r="M141" s="175" t="str">
        <f>IFERROR(Summary!$AA$7*D141/L141," ")</f>
        <v xml:space="preserve"> </v>
      </c>
      <c r="N141" s="4">
        <v>0.01</v>
      </c>
      <c r="O141" s="175" t="str">
        <f>IFERROR(Summary!$AC$7*D141/N141," ")</f>
        <v xml:space="preserve"> </v>
      </c>
      <c r="P141" s="5">
        <v>88</v>
      </c>
      <c r="Q141" s="175" t="str">
        <f>IFERROR(Summary!$AC$7*D141/P141," ")</f>
        <v xml:space="preserve"> </v>
      </c>
      <c r="R141" s="22"/>
      <c r="S141" s="177" t="str">
        <f>IFERROR(Summary!$AE$7*E141/R141," ")</f>
        <v xml:space="preserve"> </v>
      </c>
    </row>
    <row r="142" spans="1:19" ht="29.25" customHeight="1" x14ac:dyDescent="0.25">
      <c r="A142" s="2" t="s">
        <v>278</v>
      </c>
      <c r="B142" s="2" t="s">
        <v>279</v>
      </c>
      <c r="C142" s="18"/>
      <c r="D142" s="56" t="str">
        <f>IFERROR(VLOOKUP($A142,'Emissions - TEU-2NH'!$A$6:$H$58,5,0), " ")</f>
        <v xml:space="preserve"> </v>
      </c>
      <c r="E142" s="56" t="str">
        <f>IFERROR(VLOOKUP($A142,'Emissions - TEU-2NH'!$A$6:$H$58,8,0), " ")</f>
        <v xml:space="preserve"> </v>
      </c>
      <c r="F142" s="18"/>
      <c r="G142" s="175" t="str">
        <f>IFERROR(Summary!$Y$7*D142/F142," ")</f>
        <v xml:space="preserve"> </v>
      </c>
      <c r="H142" s="4">
        <v>0.08</v>
      </c>
      <c r="I142" s="175" t="str">
        <f>IFERROR(Summary!$Y$7*D142/H142," ")</f>
        <v xml:space="preserve"> </v>
      </c>
      <c r="J142" s="18"/>
      <c r="K142" s="175" t="str">
        <f>IFERROR(Summary!$AA$7*D142/J142," ")</f>
        <v xml:space="preserve"> </v>
      </c>
      <c r="L142" s="9">
        <v>0.35</v>
      </c>
      <c r="M142" s="175" t="str">
        <f>IFERROR(Summary!$AA$7*D142/L142," ")</f>
        <v xml:space="preserve"> </v>
      </c>
      <c r="N142" s="18"/>
      <c r="O142" s="175" t="str">
        <f>IFERROR(Summary!$AC$7*D142/N142," ")</f>
        <v xml:space="preserve"> </v>
      </c>
      <c r="P142" s="9">
        <v>0.35</v>
      </c>
      <c r="Q142" s="175" t="str">
        <f>IFERROR(Summary!$AC$7*D142/P142," ")</f>
        <v xml:space="preserve"> </v>
      </c>
      <c r="R142" s="21">
        <v>12</v>
      </c>
      <c r="S142" s="177" t="str">
        <f>IFERROR(Summary!$AE$7*E142/R142," ")</f>
        <v xml:space="preserve"> </v>
      </c>
    </row>
    <row r="143" spans="1:19" ht="29.25" customHeight="1" x14ac:dyDescent="0.25">
      <c r="A143" s="2" t="s">
        <v>280</v>
      </c>
      <c r="B143" s="2" t="s">
        <v>281</v>
      </c>
      <c r="C143" s="18"/>
      <c r="D143" s="56" t="str">
        <f>IFERROR(VLOOKUP($A143,'Emissions - TEU-2NH'!$A$6:$H$58,5,0), " ")</f>
        <v xml:space="preserve"> </v>
      </c>
      <c r="E143" s="56" t="str">
        <f>IFERROR(VLOOKUP($A143,'Emissions - TEU-2NH'!$A$6:$H$58,8,0), " ")</f>
        <v xml:space="preserve"> </v>
      </c>
      <c r="F143" s="18"/>
      <c r="G143" s="175" t="str">
        <f>IFERROR(Summary!$Y$7*D143/F143," ")</f>
        <v xml:space="preserve"> </v>
      </c>
      <c r="H143" s="8">
        <v>3000</v>
      </c>
      <c r="I143" s="175" t="str">
        <f>IFERROR(Summary!$Y$7*D143/H143," ")</f>
        <v xml:space="preserve"> </v>
      </c>
      <c r="J143" s="18"/>
      <c r="K143" s="175" t="str">
        <f>IFERROR(Summary!$AA$7*D143/J143," ")</f>
        <v xml:space="preserve"> </v>
      </c>
      <c r="L143" s="8">
        <v>13000</v>
      </c>
      <c r="M143" s="175" t="str">
        <f>IFERROR(Summary!$AA$7*D143/L143," ")</f>
        <v xml:space="preserve"> </v>
      </c>
      <c r="N143" s="18"/>
      <c r="O143" s="175" t="str">
        <f>IFERROR(Summary!$AC$7*D143/N143," ")</f>
        <v xml:space="preserve"> </v>
      </c>
      <c r="P143" s="8">
        <v>13000</v>
      </c>
      <c r="Q143" s="175" t="str">
        <f>IFERROR(Summary!$AC$7*D143/P143," ")</f>
        <v xml:space="preserve"> </v>
      </c>
      <c r="R143" s="22"/>
      <c r="S143" s="177" t="str">
        <f>IFERROR(Summary!$AE$7*E143/R143," ")</f>
        <v xml:space="preserve"> </v>
      </c>
    </row>
    <row r="144" spans="1:19" ht="16.95" customHeight="1" x14ac:dyDescent="0.25">
      <c r="A144" s="2" t="s">
        <v>282</v>
      </c>
      <c r="B144" s="2" t="s">
        <v>283</v>
      </c>
      <c r="C144" s="18"/>
      <c r="D144" s="56" t="str">
        <f>IFERROR(VLOOKUP($A144,'Emissions - TEU-2NH'!$A$6:$H$58,5,0), " ")</f>
        <v xml:space="preserve"> </v>
      </c>
      <c r="E144" s="56" t="str">
        <f>IFERROR(VLOOKUP($A144,'Emissions - TEU-2NH'!$A$6:$H$58,8,0), " ")</f>
        <v xml:space="preserve"> </v>
      </c>
      <c r="F144" s="18"/>
      <c r="G144" s="175" t="str">
        <f>IFERROR(Summary!$Y$7*D144/F144," ")</f>
        <v xml:space="preserve"> </v>
      </c>
      <c r="H144" s="7">
        <v>1</v>
      </c>
      <c r="I144" s="175" t="str">
        <f>IFERROR(Summary!$Y$7*D144/H144," ")</f>
        <v xml:space="preserve"> </v>
      </c>
      <c r="J144" s="18"/>
      <c r="K144" s="175" t="str">
        <f>IFERROR(Summary!$AA$7*D144/J144," ")</f>
        <v xml:space="preserve"> </v>
      </c>
      <c r="L144" s="7">
        <v>4.4000000000000004</v>
      </c>
      <c r="M144" s="175" t="str">
        <f>IFERROR(Summary!$AA$7*D144/L144," ")</f>
        <v xml:space="preserve"> </v>
      </c>
      <c r="N144" s="18"/>
      <c r="O144" s="175" t="str">
        <f>IFERROR(Summary!$AC$7*D144/N144," ")</f>
        <v xml:space="preserve"> </v>
      </c>
      <c r="P144" s="7">
        <v>4.4000000000000004</v>
      </c>
      <c r="Q144" s="175" t="str">
        <f>IFERROR(Summary!$AC$7*D144/P144," ")</f>
        <v xml:space="preserve"> </v>
      </c>
      <c r="R144" s="22"/>
      <c r="S144" s="177" t="str">
        <f>IFERROR(Summary!$AE$7*E144/R144," ")</f>
        <v xml:space="preserve"> </v>
      </c>
    </row>
    <row r="145" spans="1:19" ht="16.8" customHeight="1" x14ac:dyDescent="0.25">
      <c r="A145" s="2" t="s">
        <v>284</v>
      </c>
      <c r="B145" s="2" t="s">
        <v>285</v>
      </c>
      <c r="C145" s="18"/>
      <c r="D145" s="56" t="str">
        <f>IFERROR(VLOOKUP($A145,'Emissions - TEU-2NH'!$A$6:$H$58,5,0), " ")</f>
        <v xml:space="preserve"> </v>
      </c>
      <c r="E145" s="56" t="str">
        <f>IFERROR(VLOOKUP($A145,'Emissions - TEU-2NH'!$A$6:$H$58,8,0), " ")</f>
        <v xml:space="preserve"> </v>
      </c>
      <c r="F145" s="18"/>
      <c r="G145" s="175" t="str">
        <f>IFERROR(Summary!$Y$7*D145/F145," ")</f>
        <v xml:space="preserve"> </v>
      </c>
      <c r="H145" s="5">
        <v>700</v>
      </c>
      <c r="I145" s="175" t="str">
        <f>IFERROR(Summary!$Y$7*D145/H145," ")</f>
        <v xml:space="preserve"> </v>
      </c>
      <c r="J145" s="18"/>
      <c r="K145" s="175" t="str">
        <f>IFERROR(Summary!$AA$7*D145/J145," ")</f>
        <v xml:space="preserve"> </v>
      </c>
      <c r="L145" s="8">
        <v>3100</v>
      </c>
      <c r="M145" s="175" t="str">
        <f>IFERROR(Summary!$AA$7*D145/L145," ")</f>
        <v xml:space="preserve"> </v>
      </c>
      <c r="N145" s="18"/>
      <c r="O145" s="175" t="str">
        <f>IFERROR(Summary!$AC$7*D145/N145," ")</f>
        <v xml:space="preserve"> </v>
      </c>
      <c r="P145" s="8">
        <v>3100</v>
      </c>
      <c r="Q145" s="175" t="str">
        <f>IFERROR(Summary!$AC$7*D145/P145," ")</f>
        <v xml:space="preserve"> </v>
      </c>
      <c r="R145" s="22"/>
      <c r="S145" s="177" t="str">
        <f>IFERROR(Summary!$AE$7*E145/R145," ")</f>
        <v xml:space="preserve"> </v>
      </c>
    </row>
    <row r="146" spans="1:19" ht="16.8" customHeight="1" x14ac:dyDescent="0.25">
      <c r="A146" s="2" t="s">
        <v>286</v>
      </c>
      <c r="B146" s="1" t="s">
        <v>287</v>
      </c>
      <c r="C146" s="18"/>
      <c r="D146" s="56" t="str">
        <f>IFERROR(VLOOKUP($A146,'Emissions - TEU-2NH'!$A$6:$H$58,5,0), " ")</f>
        <v xml:space="preserve"> </v>
      </c>
      <c r="E146" s="56" t="str">
        <f>IFERROR(VLOOKUP($A146,'Emissions - TEU-2NH'!$A$6:$H$58,8,0), " ")</f>
        <v xml:space="preserve"> </v>
      </c>
      <c r="F146" s="7">
        <v>3.8</v>
      </c>
      <c r="G146" s="175" t="str">
        <f>IFERROR(Summary!$Y$7*D146/F146," ")</f>
        <v xml:space="preserve"> </v>
      </c>
      <c r="H146" s="8">
        <v>8000</v>
      </c>
      <c r="I146" s="175" t="str">
        <f>IFERROR(Summary!$Y$7*D146/H146," ")</f>
        <v xml:space="preserve"> </v>
      </c>
      <c r="J146" s="5">
        <v>100</v>
      </c>
      <c r="K146" s="175" t="str">
        <f>IFERROR(Summary!$AA$7*D146/J146," ")</f>
        <v xml:space="preserve"> </v>
      </c>
      <c r="L146" s="8">
        <v>35000</v>
      </c>
      <c r="M146" s="175" t="str">
        <f>IFERROR(Summary!$AA$7*D146/L146," ")</f>
        <v xml:space="preserve"> </v>
      </c>
      <c r="N146" s="5">
        <v>46</v>
      </c>
      <c r="O146" s="175" t="str">
        <f>IFERROR(Summary!$AC$7*D146/N146," ")</f>
        <v xml:space="preserve"> </v>
      </c>
      <c r="P146" s="8">
        <v>35000</v>
      </c>
      <c r="Q146" s="175" t="str">
        <f>IFERROR(Summary!$AC$7*D146/P146," ")</f>
        <v xml:space="preserve"> </v>
      </c>
      <c r="R146" s="23">
        <v>8000</v>
      </c>
      <c r="S146" s="177" t="str">
        <f>IFERROR(Summary!$AE$7*E146/R146," ")</f>
        <v xml:space="preserve"> </v>
      </c>
    </row>
    <row r="147" spans="1:19" ht="16.95" customHeight="1" x14ac:dyDescent="0.25">
      <c r="A147" s="2" t="s">
        <v>288</v>
      </c>
      <c r="B147" s="2" t="s">
        <v>289</v>
      </c>
      <c r="C147" s="18"/>
      <c r="D147" s="56" t="str">
        <f>IFERROR(VLOOKUP($A147,'Emissions - TEU-2NH'!$A$6:$H$58,5,0), " ")</f>
        <v xml:space="preserve"> </v>
      </c>
      <c r="E147" s="56" t="str">
        <f>IFERROR(VLOOKUP($A147,'Emissions - TEU-2NH'!$A$6:$H$58,8,0), " ")</f>
        <v xml:space="preserve"> </v>
      </c>
      <c r="F147" s="3">
        <v>4.0000000000000001E-3</v>
      </c>
      <c r="G147" s="175" t="str">
        <f>IFERROR(Summary!$Y$7*D147/F147," ")</f>
        <v xml:space="preserve"> </v>
      </c>
      <c r="H147" s="18"/>
      <c r="I147" s="175" t="str">
        <f>IFERROR(Summary!$Y$7*D147/H147," ")</f>
        <v xml:space="preserve"> </v>
      </c>
      <c r="J147" s="9">
        <v>0.1</v>
      </c>
      <c r="K147" s="175" t="str">
        <f>IFERROR(Summary!$AA$7*D147/J147," ")</f>
        <v xml:space="preserve"> </v>
      </c>
      <c r="L147" s="18"/>
      <c r="M147" s="175" t="str">
        <f>IFERROR(Summary!$AA$7*D147/L147," ")</f>
        <v xml:space="preserve"> </v>
      </c>
      <c r="N147" s="4">
        <v>4.8000000000000001E-2</v>
      </c>
      <c r="O147" s="175" t="str">
        <f>IFERROR(Summary!$AC$7*D147/N147," ")</f>
        <v xml:space="preserve"> </v>
      </c>
      <c r="P147" s="18"/>
      <c r="Q147" s="175" t="str">
        <f>IFERROR(Summary!$AC$7*D147/P147," ")</f>
        <v xml:space="preserve"> </v>
      </c>
      <c r="R147" s="22"/>
      <c r="S147" s="177" t="str">
        <f>IFERROR(Summary!$AE$7*E147/R147," ")</f>
        <v xml:space="preserve"> </v>
      </c>
    </row>
    <row r="148" spans="1:19" ht="16.8" customHeight="1" x14ac:dyDescent="0.25">
      <c r="A148" s="2" t="s">
        <v>290</v>
      </c>
      <c r="B148" s="2" t="s">
        <v>291</v>
      </c>
      <c r="C148" s="6" t="s">
        <v>65</v>
      </c>
      <c r="D148" s="56">
        <f>IFERROR(VLOOKUP($A148,'Emissions - TEU-2NH'!$A$6:$H$58,5,0), " ")</f>
        <v>1.8305968098636962E-2</v>
      </c>
      <c r="E148" s="56">
        <f>IFERROR(VLOOKUP($A148,'Emissions - TEU-2NH'!$A$6:$H$58,8,0), " ")</f>
        <v>2.1967161718364353E-4</v>
      </c>
      <c r="F148" s="4">
        <v>2.9000000000000001E-2</v>
      </c>
      <c r="G148" s="175">
        <f>IFERROR(Summary!$Y$7*D148/F148," ")</f>
        <v>6.3124027926334355E-5</v>
      </c>
      <c r="H148" s="7">
        <v>3.7</v>
      </c>
      <c r="I148" s="175">
        <f>IFERROR(Summary!$Y$7*D148/H148," ")</f>
        <v>4.9475589455775574E-7</v>
      </c>
      <c r="J148" s="9">
        <v>0.76</v>
      </c>
      <c r="K148" s="175">
        <f>IFERROR(Summary!$AA$7*D148/J148," ")</f>
        <v>2.4086800129785478E-6</v>
      </c>
      <c r="L148" s="5">
        <v>16</v>
      </c>
      <c r="M148" s="175">
        <f>IFERROR(Summary!$AA$7*D148/L148," ")</f>
        <v>1.1441230061648102E-7</v>
      </c>
      <c r="N148" s="9">
        <v>0.35</v>
      </c>
      <c r="O148" s="175">
        <f>IFERROR(Summary!$AC$7*D148/N148," ")</f>
        <v>2.353624469824752E-4</v>
      </c>
      <c r="P148" s="5">
        <v>16</v>
      </c>
      <c r="Q148" s="175">
        <f>IFERROR(Summary!$AC$7*D148/P148," ")</f>
        <v>5.1485535277416449E-6</v>
      </c>
      <c r="R148" s="21">
        <v>200</v>
      </c>
      <c r="S148" s="177">
        <f>IFERROR(Summary!$AE$7*E148/R148," ")</f>
        <v>5.272118812407444E-6</v>
      </c>
    </row>
    <row r="149" spans="1:19" ht="28.5" customHeight="1" x14ac:dyDescent="0.25">
      <c r="A149" s="1"/>
      <c r="B149" s="2" t="s">
        <v>292</v>
      </c>
      <c r="C149" s="6" t="s">
        <v>293</v>
      </c>
      <c r="D149" s="56" t="str">
        <f>IFERROR(VLOOKUP($A149,'Emissions - TEU-2NH'!$A$6:$H$58,5,0), " ")</f>
        <v xml:space="preserve"> </v>
      </c>
      <c r="E149" s="56" t="str">
        <f>IFERROR(VLOOKUP($A149,'Emissions - TEU-2NH'!$A$6:$H$58,8,0), " ")</f>
        <v xml:space="preserve"> </v>
      </c>
      <c r="F149" s="3">
        <v>3.8E-3</v>
      </c>
      <c r="G149" s="175" t="str">
        <f>IFERROR(Summary!$Y$7*D149/F149," ")</f>
        <v xml:space="preserve"> </v>
      </c>
      <c r="H149" s="4">
        <v>1.4E-2</v>
      </c>
      <c r="I149" s="175" t="str">
        <f>IFERROR(Summary!$Y$7*D149/H149," ")</f>
        <v xml:space="preserve"> </v>
      </c>
      <c r="J149" s="9">
        <v>0.1</v>
      </c>
      <c r="K149" s="175" t="str">
        <f>IFERROR(Summary!$AA$7*D149/J149," ")</f>
        <v xml:space="preserve"> </v>
      </c>
      <c r="L149" s="4">
        <v>6.2E-2</v>
      </c>
      <c r="M149" s="175" t="str">
        <f>IFERROR(Summary!$AA$7*D149/L149," ")</f>
        <v xml:space="preserve"> </v>
      </c>
      <c r="N149" s="4">
        <v>4.5999999999999999E-2</v>
      </c>
      <c r="O149" s="175" t="str">
        <f>IFERROR(Summary!$AC$7*D149/N149," ")</f>
        <v xml:space="preserve"> </v>
      </c>
      <c r="P149" s="4">
        <v>6.2E-2</v>
      </c>
      <c r="Q149" s="175" t="str">
        <f>IFERROR(Summary!$AC$7*D149/P149," ")</f>
        <v xml:space="preserve"> </v>
      </c>
      <c r="R149" s="25">
        <v>0.2</v>
      </c>
      <c r="S149" s="177" t="str">
        <f>IFERROR(Summary!$AE$7*E149/R149," ")</f>
        <v xml:space="preserve"> </v>
      </c>
    </row>
    <row r="150" spans="1:19" ht="16.8" customHeight="1" x14ac:dyDescent="0.25">
      <c r="A150" s="1"/>
      <c r="B150" s="2" t="s">
        <v>294</v>
      </c>
      <c r="C150" s="6" t="s">
        <v>293</v>
      </c>
      <c r="D150" s="56" t="str">
        <f>IFERROR(VLOOKUP($A150,'Emissions - TEU-2NH'!$A$6:$H$58,5,0), " ")</f>
        <v xml:space="preserve"> </v>
      </c>
      <c r="E150" s="56" t="str">
        <f>IFERROR(VLOOKUP($A150,'Emissions - TEU-2NH'!$A$6:$H$58,8,0), " ")</f>
        <v xml:space="preserve"> </v>
      </c>
      <c r="F150" s="18"/>
      <c r="G150" s="175" t="str">
        <f>IFERROR(Summary!$Y$7*D150/F150," ")</f>
        <v xml:space="preserve"> </v>
      </c>
      <c r="H150" s="4">
        <v>1.4E-2</v>
      </c>
      <c r="I150" s="175" t="str">
        <f>IFERROR(Summary!$Y$7*D150/H150," ")</f>
        <v xml:space="preserve"> </v>
      </c>
      <c r="J150" s="18"/>
      <c r="K150" s="175" t="str">
        <f>IFERROR(Summary!$AA$7*D150/J150," ")</f>
        <v xml:space="preserve"> </v>
      </c>
      <c r="L150" s="4">
        <v>6.2E-2</v>
      </c>
      <c r="M150" s="175" t="str">
        <f>IFERROR(Summary!$AA$7*D150/L150," ")</f>
        <v xml:space="preserve"> </v>
      </c>
      <c r="N150" s="18"/>
      <c r="O150" s="175" t="str">
        <f>IFERROR(Summary!$AC$7*D150/N150," ")</f>
        <v xml:space="preserve"> </v>
      </c>
      <c r="P150" s="4">
        <v>6.2E-2</v>
      </c>
      <c r="Q150" s="175" t="str">
        <f>IFERROR(Summary!$AC$7*D150/P150," ")</f>
        <v xml:space="preserve"> </v>
      </c>
      <c r="R150" s="25">
        <v>0.2</v>
      </c>
      <c r="S150" s="177" t="str">
        <f>IFERROR(Summary!$AE$7*E150/R150," ")</f>
        <v xml:space="preserve"> </v>
      </c>
    </row>
    <row r="151" spans="1:19" ht="16.95" customHeight="1" x14ac:dyDescent="0.25">
      <c r="A151" s="2" t="s">
        <v>295</v>
      </c>
      <c r="B151" s="2" t="s">
        <v>296</v>
      </c>
      <c r="C151" s="18"/>
      <c r="D151" s="56" t="str">
        <f>IFERROR(VLOOKUP($A151,'Emissions - TEU-2NH'!$A$6:$H$58,5,0), " ")</f>
        <v xml:space="preserve"> </v>
      </c>
      <c r="E151" s="56" t="str">
        <f>IFERROR(VLOOKUP($A151,'Emissions - TEU-2NH'!$A$6:$H$58,8,0), " ")</f>
        <v xml:space="preserve"> </v>
      </c>
      <c r="F151" s="18"/>
      <c r="G151" s="175" t="str">
        <f>IFERROR(Summary!$Y$7*D151/F151," ")</f>
        <v xml:space="preserve"> </v>
      </c>
      <c r="H151" s="18"/>
      <c r="I151" s="175" t="str">
        <f>IFERROR(Summary!$Y$7*D151/H151," ")</f>
        <v xml:space="preserve"> </v>
      </c>
      <c r="J151" s="18"/>
      <c r="K151" s="175" t="str">
        <f>IFERROR(Summary!$AA$7*D151/J151," ")</f>
        <v xml:space="preserve"> </v>
      </c>
      <c r="L151" s="18"/>
      <c r="M151" s="175" t="str">
        <f>IFERROR(Summary!$AA$7*D151/L151," ")</f>
        <v xml:space="preserve"> </v>
      </c>
      <c r="N151" s="18"/>
      <c r="O151" s="175" t="str">
        <f>IFERROR(Summary!$AC$7*D151/N151," ")</f>
        <v xml:space="preserve"> </v>
      </c>
      <c r="P151" s="18"/>
      <c r="Q151" s="175" t="str">
        <f>IFERROR(Summary!$AC$7*D151/P151," ")</f>
        <v xml:space="preserve"> </v>
      </c>
      <c r="R151" s="21">
        <v>86</v>
      </c>
      <c r="S151" s="177" t="str">
        <f>IFERROR(Summary!$AE$7*E151/R151," ")</f>
        <v xml:space="preserve"> </v>
      </c>
    </row>
    <row r="152" spans="1:19" ht="16.8" customHeight="1" x14ac:dyDescent="0.25">
      <c r="A152" s="2" t="s">
        <v>297</v>
      </c>
      <c r="B152" s="2" t="s">
        <v>298</v>
      </c>
      <c r="C152" s="18"/>
      <c r="D152" s="56" t="str">
        <f>IFERROR(VLOOKUP($A152,'Emissions - TEU-2NH'!$A$6:$H$58,5,0), " ")</f>
        <v xml:space="preserve"> </v>
      </c>
      <c r="E152" s="56" t="str">
        <f>IFERROR(VLOOKUP($A152,'Emissions - TEU-2NH'!$A$6:$H$58,8,0), " ")</f>
        <v xml:space="preserve"> </v>
      </c>
      <c r="F152" s="4">
        <v>2.5000000000000001E-2</v>
      </c>
      <c r="G152" s="175" t="str">
        <f>IFERROR(Summary!$Y$7*D152/F152," ")</f>
        <v xml:space="preserve"> </v>
      </c>
      <c r="H152" s="7">
        <v>9</v>
      </c>
      <c r="I152" s="175" t="str">
        <f>IFERROR(Summary!$Y$7*D152/H152," ")</f>
        <v xml:space="preserve"> </v>
      </c>
      <c r="J152" s="9">
        <v>0.65</v>
      </c>
      <c r="K152" s="175" t="str">
        <f>IFERROR(Summary!$AA$7*D152/J152," ")</f>
        <v xml:space="preserve"> </v>
      </c>
      <c r="L152" s="5">
        <v>40</v>
      </c>
      <c r="M152" s="175" t="str">
        <f>IFERROR(Summary!$AA$7*D152/L152," ")</f>
        <v xml:space="preserve"> </v>
      </c>
      <c r="N152" s="9">
        <v>0.3</v>
      </c>
      <c r="O152" s="175" t="str">
        <f>IFERROR(Summary!$AC$7*D152/N152," ")</f>
        <v xml:space="preserve"> </v>
      </c>
      <c r="P152" s="5">
        <v>40</v>
      </c>
      <c r="Q152" s="175" t="str">
        <f>IFERROR(Summary!$AC$7*D152/P152," ")</f>
        <v xml:space="preserve"> </v>
      </c>
      <c r="R152" s="22"/>
      <c r="S152" s="177" t="str">
        <f>IFERROR(Summary!$AE$7*E152/R152," ")</f>
        <v xml:space="preserve"> </v>
      </c>
    </row>
    <row r="153" spans="1:19" ht="16.95" customHeight="1" x14ac:dyDescent="0.25">
      <c r="A153" s="2" t="s">
        <v>299</v>
      </c>
      <c r="B153" s="2" t="s">
        <v>300</v>
      </c>
      <c r="C153" s="18"/>
      <c r="D153" s="56" t="str">
        <f>IFERROR(VLOOKUP($A153,'Emissions - TEU-2NH'!$A$6:$H$58,5,0), " ")</f>
        <v xml:space="preserve"> </v>
      </c>
      <c r="E153" s="56" t="str">
        <f>IFERROR(VLOOKUP($A153,'Emissions - TEU-2NH'!$A$6:$H$58,8,0), " ")</f>
        <v xml:space="preserve"> </v>
      </c>
      <c r="F153" s="18"/>
      <c r="G153" s="175" t="str">
        <f>IFERROR(Summary!$Y$7*D153/F153," ")</f>
        <v xml:space="preserve"> </v>
      </c>
      <c r="H153" s="5">
        <v>20</v>
      </c>
      <c r="I153" s="175" t="str">
        <f>IFERROR(Summary!$Y$7*D153/H153," ")</f>
        <v xml:space="preserve"> </v>
      </c>
      <c r="J153" s="18"/>
      <c r="K153" s="175" t="str">
        <f>IFERROR(Summary!$AA$7*D153/J153," ")</f>
        <v xml:space="preserve"> </v>
      </c>
      <c r="L153" s="5">
        <v>88</v>
      </c>
      <c r="M153" s="175" t="str">
        <f>IFERROR(Summary!$AA$7*D153/L153," ")</f>
        <v xml:space="preserve"> </v>
      </c>
      <c r="N153" s="18"/>
      <c r="O153" s="175" t="str">
        <f>IFERROR(Summary!$AC$7*D153/N153," ")</f>
        <v xml:space="preserve"> </v>
      </c>
      <c r="P153" s="5">
        <v>88</v>
      </c>
      <c r="Q153" s="175" t="str">
        <f>IFERROR(Summary!$AC$7*D153/P153," ")</f>
        <v xml:space="preserve"> </v>
      </c>
      <c r="R153" s="22"/>
      <c r="S153" s="177" t="str">
        <f>IFERROR(Summary!$AE$7*E153/R153," ")</f>
        <v xml:space="preserve"> </v>
      </c>
    </row>
    <row r="154" spans="1:19" ht="16.8" customHeight="1" x14ac:dyDescent="0.25">
      <c r="A154" s="2" t="s">
        <v>301</v>
      </c>
      <c r="B154" s="1" t="s">
        <v>302</v>
      </c>
      <c r="C154" s="18"/>
      <c r="D154" s="56" t="str">
        <f>IFERROR(VLOOKUP($A154,'Emissions - TEU-2NH'!$A$6:$H$58,5,0), " ")</f>
        <v xml:space="preserve"> </v>
      </c>
      <c r="E154" s="56" t="str">
        <f>IFERROR(VLOOKUP($A154,'Emissions - TEU-2NH'!$A$6:$H$58,8,0), " ")</f>
        <v xml:space="preserve"> </v>
      </c>
      <c r="F154" s="11">
        <v>3.2000000000000003E-4</v>
      </c>
      <c r="G154" s="175" t="str">
        <f>IFERROR(Summary!$Y$7*D154/F154," ")</f>
        <v xml:space="preserve"> </v>
      </c>
      <c r="H154" s="18"/>
      <c r="I154" s="175" t="str">
        <f>IFERROR(Summary!$Y$7*D154/H154," ")</f>
        <v xml:space="preserve"> </v>
      </c>
      <c r="J154" s="3">
        <v>8.3999999999999995E-3</v>
      </c>
      <c r="K154" s="175" t="str">
        <f>IFERROR(Summary!$AA$7*D154/J154," ")</f>
        <v xml:space="preserve"> </v>
      </c>
      <c r="L154" s="18"/>
      <c r="M154" s="175" t="str">
        <f>IFERROR(Summary!$AA$7*D154/L154," ")</f>
        <v xml:space="preserve"> </v>
      </c>
      <c r="N154" s="3">
        <v>3.8999999999999998E-3</v>
      </c>
      <c r="O154" s="175" t="str">
        <f>IFERROR(Summary!$AC$7*D154/N154," ")</f>
        <v xml:space="preserve"> </v>
      </c>
      <c r="P154" s="18"/>
      <c r="Q154" s="175" t="str">
        <f>IFERROR(Summary!$AC$7*D154/P154," ")</f>
        <v xml:space="preserve"> </v>
      </c>
      <c r="R154" s="22"/>
      <c r="S154" s="177" t="str">
        <f>IFERROR(Summary!$AE$7*E154/R154," ")</f>
        <v xml:space="preserve"> </v>
      </c>
    </row>
    <row r="155" spans="1:19" ht="16.8" customHeight="1" x14ac:dyDescent="0.25">
      <c r="A155" s="2" t="s">
        <v>303</v>
      </c>
      <c r="B155" s="1" t="s">
        <v>304</v>
      </c>
      <c r="C155" s="6" t="s">
        <v>23</v>
      </c>
      <c r="D155" s="56" t="str">
        <f>IFERROR(VLOOKUP($A155,'Emissions - TEU-2NH'!$A$6:$H$58,5,0), " ")</f>
        <v xml:space="preserve"> </v>
      </c>
      <c r="E155" s="56" t="str">
        <f>IFERROR(VLOOKUP($A155,'Emissions - TEU-2NH'!$A$6:$H$58,8,0), " ")</f>
        <v xml:space="preserve"> </v>
      </c>
      <c r="F155" s="10">
        <v>5.8999999999999998E-5</v>
      </c>
      <c r="G155" s="175" t="str">
        <f>IFERROR(Summary!$Y$7*D155/F155," ")</f>
        <v xml:space="preserve"> </v>
      </c>
      <c r="H155" s="18"/>
      <c r="I155" s="175" t="str">
        <f>IFERROR(Summary!$Y$7*D155/H155," ")</f>
        <v xml:space="preserve"> </v>
      </c>
      <c r="J155" s="11">
        <v>6.2E-4</v>
      </c>
      <c r="K155" s="175" t="str">
        <f>IFERROR(Summary!$AA$7*D155/J155," ")</f>
        <v xml:space="preserve"> </v>
      </c>
      <c r="L155" s="18"/>
      <c r="M155" s="175" t="str">
        <f>IFERROR(Summary!$AA$7*D155/L155," ")</f>
        <v xml:space="preserve"> </v>
      </c>
      <c r="N155" s="3">
        <v>1.1999999999999999E-3</v>
      </c>
      <c r="O155" s="175" t="str">
        <f>IFERROR(Summary!$AC$7*D155/N155," ")</f>
        <v xml:space="preserve"> </v>
      </c>
      <c r="P155" s="18"/>
      <c r="Q155" s="175" t="str">
        <f>IFERROR(Summary!$AC$7*D155/P155," ")</f>
        <v xml:space="preserve"> </v>
      </c>
      <c r="R155" s="22"/>
      <c r="S155" s="177" t="str">
        <f>IFERROR(Summary!$AE$7*E155/R155," ")</f>
        <v xml:space="preserve"> </v>
      </c>
    </row>
    <row r="156" spans="1:19" ht="16.95" customHeight="1" x14ac:dyDescent="0.25">
      <c r="A156" s="2" t="s">
        <v>305</v>
      </c>
      <c r="B156" s="1" t="s">
        <v>306</v>
      </c>
      <c r="C156" s="6" t="s">
        <v>23</v>
      </c>
      <c r="D156" s="56" t="str">
        <f>IFERROR(VLOOKUP($A156,'Emissions - TEU-2NH'!$A$6:$H$58,5,0), " ")</f>
        <v xml:space="preserve"> </v>
      </c>
      <c r="E156" s="56" t="str">
        <f>IFERROR(VLOOKUP($A156,'Emissions - TEU-2NH'!$A$6:$H$58,8,0), " ")</f>
        <v xml:space="preserve"> </v>
      </c>
      <c r="F156" s="11">
        <v>1.2999999999999999E-4</v>
      </c>
      <c r="G156" s="175" t="str">
        <f>IFERROR(Summary!$Y$7*D156/F156," ")</f>
        <v xml:space="preserve"> </v>
      </c>
      <c r="H156" s="18"/>
      <c r="I156" s="175" t="str">
        <f>IFERROR(Summary!$Y$7*D156/H156," ")</f>
        <v xml:space="preserve"> </v>
      </c>
      <c r="J156" s="3">
        <v>1.2999999999999999E-3</v>
      </c>
      <c r="K156" s="175" t="str">
        <f>IFERROR(Summary!$AA$7*D156/J156," ")</f>
        <v xml:space="preserve"> </v>
      </c>
      <c r="L156" s="18"/>
      <c r="M156" s="175" t="str">
        <f>IFERROR(Summary!$AA$7*D156/L156," ")</f>
        <v xml:space="preserve"> </v>
      </c>
      <c r="N156" s="3">
        <v>2.5999999999999999E-3</v>
      </c>
      <c r="O156" s="175" t="str">
        <f>IFERROR(Summary!$AC$7*D156/N156," ")</f>
        <v xml:space="preserve"> </v>
      </c>
      <c r="P156" s="18"/>
      <c r="Q156" s="175" t="str">
        <f>IFERROR(Summary!$AC$7*D156/P156," ")</f>
        <v xml:space="preserve"> </v>
      </c>
      <c r="R156" s="22"/>
      <c r="S156" s="177" t="str">
        <f>IFERROR(Summary!$AE$7*E156/R156," ")</f>
        <v xml:space="preserve"> </v>
      </c>
    </row>
    <row r="157" spans="1:19" ht="16.8" customHeight="1" x14ac:dyDescent="0.25">
      <c r="A157" s="2" t="s">
        <v>307</v>
      </c>
      <c r="B157" s="1" t="s">
        <v>308</v>
      </c>
      <c r="C157" s="18"/>
      <c r="D157" s="56" t="str">
        <f>IFERROR(VLOOKUP($A157,'Emissions - TEU-2NH'!$A$6:$H$58,5,0), " ")</f>
        <v xml:space="preserve"> </v>
      </c>
      <c r="E157" s="56" t="str">
        <f>IFERROR(VLOOKUP($A157,'Emissions - TEU-2NH'!$A$6:$H$58,8,0), " ")</f>
        <v xml:space="preserve"> </v>
      </c>
      <c r="F157" s="9">
        <v>0.38</v>
      </c>
      <c r="G157" s="175" t="str">
        <f>IFERROR(Summary!$Y$7*D157/F157," ")</f>
        <v xml:space="preserve"> </v>
      </c>
      <c r="H157" s="18"/>
      <c r="I157" s="175" t="str">
        <f>IFERROR(Summary!$Y$7*D157/H157," ")</f>
        <v xml:space="preserve"> </v>
      </c>
      <c r="J157" s="5">
        <v>10</v>
      </c>
      <c r="K157" s="175" t="str">
        <f>IFERROR(Summary!$AA$7*D157/J157," ")</f>
        <v xml:space="preserve"> </v>
      </c>
      <c r="L157" s="18"/>
      <c r="M157" s="175" t="str">
        <f>IFERROR(Summary!$AA$7*D157/L157," ")</f>
        <v xml:space="preserve"> </v>
      </c>
      <c r="N157" s="7">
        <v>4.5999999999999996</v>
      </c>
      <c r="O157" s="175" t="str">
        <f>IFERROR(Summary!$AC$7*D157/N157," ")</f>
        <v xml:space="preserve"> </v>
      </c>
      <c r="P157" s="18"/>
      <c r="Q157" s="175" t="str">
        <f>IFERROR(Summary!$AC$7*D157/P157," ")</f>
        <v xml:space="preserve"> </v>
      </c>
      <c r="R157" s="22"/>
      <c r="S157" s="177" t="str">
        <f>IFERROR(Summary!$AE$7*E157/R157," ")</f>
        <v xml:space="preserve"> </v>
      </c>
    </row>
    <row r="158" spans="1:19" ht="16.95" customHeight="1" x14ac:dyDescent="0.25">
      <c r="A158" s="2" t="s">
        <v>309</v>
      </c>
      <c r="B158" s="1" t="s">
        <v>310</v>
      </c>
      <c r="C158" s="18"/>
      <c r="D158" s="56" t="str">
        <f>IFERROR(VLOOKUP($A158,'Emissions - TEU-2NH'!$A$6:$H$58,5,0), " ")</f>
        <v xml:space="preserve"> </v>
      </c>
      <c r="E158" s="56" t="str">
        <f>IFERROR(VLOOKUP($A158,'Emissions - TEU-2NH'!$A$6:$H$58,8,0), " ")</f>
        <v xml:space="preserve"> </v>
      </c>
      <c r="F158" s="9">
        <v>0.16</v>
      </c>
      <c r="G158" s="175" t="str">
        <f>IFERROR(Summary!$Y$7*D158/F158," ")</f>
        <v xml:space="preserve"> </v>
      </c>
      <c r="H158" s="18"/>
      <c r="I158" s="175" t="str">
        <f>IFERROR(Summary!$Y$7*D158/H158," ")</f>
        <v xml:space="preserve"> </v>
      </c>
      <c r="J158" s="7">
        <v>4.0999999999999996</v>
      </c>
      <c r="K158" s="175" t="str">
        <f>IFERROR(Summary!$AA$7*D158/J158," ")</f>
        <v xml:space="preserve"> </v>
      </c>
      <c r="L158" s="18"/>
      <c r="M158" s="175" t="str">
        <f>IFERROR(Summary!$AA$7*D158/L158," ")</f>
        <v xml:space="preserve"> </v>
      </c>
      <c r="N158" s="7">
        <v>1.9</v>
      </c>
      <c r="O158" s="175" t="str">
        <f>IFERROR(Summary!$AC$7*D158/N158," ")</f>
        <v xml:space="preserve"> </v>
      </c>
      <c r="P158" s="18"/>
      <c r="Q158" s="175" t="str">
        <f>IFERROR(Summary!$AC$7*D158/P158," ")</f>
        <v xml:space="preserve"> </v>
      </c>
      <c r="R158" s="22"/>
      <c r="S158" s="177" t="str">
        <f>IFERROR(Summary!$AE$7*E158/R158," ")</f>
        <v xml:space="preserve"> </v>
      </c>
    </row>
    <row r="159" spans="1:19" ht="16.8" customHeight="1" x14ac:dyDescent="0.25">
      <c r="A159" s="2" t="s">
        <v>311</v>
      </c>
      <c r="B159" s="1" t="s">
        <v>312</v>
      </c>
      <c r="C159" s="18"/>
      <c r="D159" s="56" t="str">
        <f>IFERROR(VLOOKUP($A159,'Emissions - TEU-2NH'!$A$6:$H$58,5,0), " ")</f>
        <v xml:space="preserve"> </v>
      </c>
      <c r="E159" s="56" t="str">
        <f>IFERROR(VLOOKUP($A159,'Emissions - TEU-2NH'!$A$6:$H$58,8,0), " ")</f>
        <v xml:space="preserve"> </v>
      </c>
      <c r="F159" s="11">
        <v>5.0000000000000001E-4</v>
      </c>
      <c r="G159" s="175" t="str">
        <f>IFERROR(Summary!$Y$7*D159/F159," ")</f>
        <v xml:space="preserve"> </v>
      </c>
      <c r="H159" s="18"/>
      <c r="I159" s="175" t="str">
        <f>IFERROR(Summary!$Y$7*D159/H159," ")</f>
        <v xml:space="preserve"> </v>
      </c>
      <c r="J159" s="4">
        <v>1.2999999999999999E-2</v>
      </c>
      <c r="K159" s="175" t="str">
        <f>IFERROR(Summary!$AA$7*D159/J159," ")</f>
        <v xml:space="preserve"> </v>
      </c>
      <c r="L159" s="18"/>
      <c r="M159" s="175" t="str">
        <f>IFERROR(Summary!$AA$7*D159/L159," ")</f>
        <v xml:space="preserve"> </v>
      </c>
      <c r="N159" s="3">
        <v>6.0000000000000001E-3</v>
      </c>
      <c r="O159" s="175" t="str">
        <f>IFERROR(Summary!$AC$7*D159/N159," ")</f>
        <v xml:space="preserve"> </v>
      </c>
      <c r="P159" s="18"/>
      <c r="Q159" s="175" t="str">
        <f>IFERROR(Summary!$AC$7*D159/P159," ")</f>
        <v xml:space="preserve"> </v>
      </c>
      <c r="R159" s="22"/>
      <c r="S159" s="177" t="str">
        <f>IFERROR(Summary!$AE$7*E159/R159," ")</f>
        <v xml:space="preserve"> </v>
      </c>
    </row>
    <row r="160" spans="1:19" ht="29.25" customHeight="1" x14ac:dyDescent="0.25">
      <c r="A160" s="2" t="s">
        <v>313</v>
      </c>
      <c r="B160" s="1" t="s">
        <v>314</v>
      </c>
      <c r="C160" s="18"/>
      <c r="D160" s="56" t="str">
        <f>IFERROR(VLOOKUP($A160,'Emissions - TEU-2NH'!$A$6:$H$58,5,0), " ")</f>
        <v xml:space="preserve"> </v>
      </c>
      <c r="E160" s="56" t="str">
        <f>IFERROR(VLOOKUP($A160,'Emissions - TEU-2NH'!$A$6:$H$58,8,0), " ")</f>
        <v xml:space="preserve"> </v>
      </c>
      <c r="F160" s="11">
        <v>1.6000000000000001E-4</v>
      </c>
      <c r="G160" s="175" t="str">
        <f>IFERROR(Summary!$Y$7*D160/F160," ")</f>
        <v xml:space="preserve"> </v>
      </c>
      <c r="H160" s="18"/>
      <c r="I160" s="175" t="str">
        <f>IFERROR(Summary!$Y$7*D160/H160," ")</f>
        <v xml:space="preserve"> </v>
      </c>
      <c r="J160" s="3">
        <v>4.1000000000000003E-3</v>
      </c>
      <c r="K160" s="175" t="str">
        <f>IFERROR(Summary!$AA$7*D160/J160," ")</f>
        <v xml:space="preserve"> </v>
      </c>
      <c r="L160" s="18"/>
      <c r="M160" s="175" t="str">
        <f>IFERROR(Summary!$AA$7*D160/L160," ")</f>
        <v xml:space="preserve"> </v>
      </c>
      <c r="N160" s="3">
        <v>1.9E-3</v>
      </c>
      <c r="O160" s="175" t="str">
        <f>IFERROR(Summary!$AC$7*D160/N160," ")</f>
        <v xml:space="preserve"> </v>
      </c>
      <c r="P160" s="18"/>
      <c r="Q160" s="175" t="str">
        <f>IFERROR(Summary!$AC$7*D160/P160," ")</f>
        <v xml:space="preserve"> </v>
      </c>
      <c r="R160" s="22"/>
      <c r="S160" s="177" t="str">
        <f>IFERROR(Summary!$AE$7*E160/R160," ")</f>
        <v xml:space="preserve"> </v>
      </c>
    </row>
    <row r="161" spans="1:19" ht="16.8" customHeight="1" x14ac:dyDescent="0.25">
      <c r="A161" s="2" t="s">
        <v>315</v>
      </c>
      <c r="B161" s="1" t="s">
        <v>316</v>
      </c>
      <c r="C161" s="18"/>
      <c r="D161" s="56" t="str">
        <f>IFERROR(VLOOKUP($A161,'Emissions - TEU-2NH'!$A$6:$H$58,5,0), " ")</f>
        <v xml:space="preserve"> </v>
      </c>
      <c r="E161" s="56" t="str">
        <f>IFERROR(VLOOKUP($A161,'Emissions - TEU-2NH'!$A$6:$H$58,8,0), " ")</f>
        <v xml:space="preserve"> </v>
      </c>
      <c r="F161" s="11">
        <v>5.2999999999999998E-4</v>
      </c>
      <c r="G161" s="175" t="str">
        <f>IFERROR(Summary!$Y$7*D161/F161," ")</f>
        <v xml:space="preserve"> </v>
      </c>
      <c r="H161" s="18"/>
      <c r="I161" s="175" t="str">
        <f>IFERROR(Summary!$Y$7*D161/H161," ")</f>
        <v xml:space="preserve"> </v>
      </c>
      <c r="J161" s="4">
        <v>1.4E-2</v>
      </c>
      <c r="K161" s="175" t="str">
        <f>IFERROR(Summary!$AA$7*D161/J161," ")</f>
        <v xml:space="preserve"> </v>
      </c>
      <c r="L161" s="18"/>
      <c r="M161" s="175" t="str">
        <f>IFERROR(Summary!$AA$7*D161/L161," ")</f>
        <v xml:space="preserve"> </v>
      </c>
      <c r="N161" s="3">
        <v>6.3E-3</v>
      </c>
      <c r="O161" s="175" t="str">
        <f>IFERROR(Summary!$AC$7*D161/N161," ")</f>
        <v xml:space="preserve"> </v>
      </c>
      <c r="P161" s="18"/>
      <c r="Q161" s="175" t="str">
        <f>IFERROR(Summary!$AC$7*D161/P161," ")</f>
        <v xml:space="preserve"> </v>
      </c>
      <c r="R161" s="22"/>
      <c r="S161" s="177" t="str">
        <f>IFERROR(Summary!$AE$7*E161/R161," ")</f>
        <v xml:space="preserve"> </v>
      </c>
    </row>
    <row r="162" spans="1:19" ht="16.95" customHeight="1" x14ac:dyDescent="0.25">
      <c r="A162" s="2" t="s">
        <v>317</v>
      </c>
      <c r="B162" s="1" t="s">
        <v>318</v>
      </c>
      <c r="C162" s="18"/>
      <c r="D162" s="56" t="str">
        <f>IFERROR(VLOOKUP($A162,'Emissions - TEU-2NH'!$A$6:$H$58,5,0), " ")</f>
        <v xml:space="preserve"> </v>
      </c>
      <c r="E162" s="56" t="str">
        <f>IFERROR(VLOOKUP($A162,'Emissions - TEU-2NH'!$A$6:$H$58,8,0), " ")</f>
        <v xml:space="preserve"> </v>
      </c>
      <c r="F162" s="11">
        <v>3.6999999999999999E-4</v>
      </c>
      <c r="G162" s="175" t="str">
        <f>IFERROR(Summary!$Y$7*D162/F162," ")</f>
        <v xml:space="preserve"> </v>
      </c>
      <c r="H162" s="18"/>
      <c r="I162" s="175" t="str">
        <f>IFERROR(Summary!$Y$7*D162/H162," ")</f>
        <v xml:space="preserve"> </v>
      </c>
      <c r="J162" s="3">
        <v>9.5999999999999992E-3</v>
      </c>
      <c r="K162" s="175" t="str">
        <f>IFERROR(Summary!$AA$7*D162/J162," ")</f>
        <v xml:space="preserve"> </v>
      </c>
      <c r="L162" s="18"/>
      <c r="M162" s="175" t="str">
        <f>IFERROR(Summary!$AA$7*D162/L162," ")</f>
        <v xml:space="preserve"> </v>
      </c>
      <c r="N162" s="3">
        <v>4.4000000000000003E-3</v>
      </c>
      <c r="O162" s="175" t="str">
        <f>IFERROR(Summary!$AC$7*D162/N162," ")</f>
        <v xml:space="preserve"> </v>
      </c>
      <c r="P162" s="18"/>
      <c r="Q162" s="175" t="str">
        <f>IFERROR(Summary!$AC$7*D162/P162," ")</f>
        <v xml:space="preserve"> </v>
      </c>
      <c r="R162" s="22"/>
      <c r="S162" s="177" t="str">
        <f>IFERROR(Summary!$AE$7*E162/R162," ")</f>
        <v xml:space="preserve"> </v>
      </c>
    </row>
    <row r="163" spans="1:19" ht="16.8" customHeight="1" x14ac:dyDescent="0.25">
      <c r="A163" s="2" t="s">
        <v>319</v>
      </c>
      <c r="B163" s="1" t="s">
        <v>320</v>
      </c>
      <c r="C163" s="18"/>
      <c r="D163" s="56" t="str">
        <f>IFERROR(VLOOKUP($A163,'Emissions - TEU-2NH'!$A$6:$H$58,5,0), " ")</f>
        <v xml:space="preserve"> </v>
      </c>
      <c r="E163" s="56" t="str">
        <f>IFERROR(VLOOKUP($A163,'Emissions - TEU-2NH'!$A$6:$H$58,8,0), " ")</f>
        <v xml:space="preserve"> </v>
      </c>
      <c r="F163" s="3">
        <v>1.6999999999999999E-3</v>
      </c>
      <c r="G163" s="175" t="str">
        <f>IFERROR(Summary!$Y$7*D163/F163," ")</f>
        <v xml:space="preserve"> </v>
      </c>
      <c r="H163" s="18"/>
      <c r="I163" s="175" t="str">
        <f>IFERROR(Summary!$Y$7*D163/H163," ")</f>
        <v xml:space="preserve"> </v>
      </c>
      <c r="J163" s="4">
        <v>4.2999999999999997E-2</v>
      </c>
      <c r="K163" s="175" t="str">
        <f>IFERROR(Summary!$AA$7*D163/J163," ")</f>
        <v xml:space="preserve"> </v>
      </c>
      <c r="L163" s="18"/>
      <c r="M163" s="175" t="str">
        <f>IFERROR(Summary!$AA$7*D163/L163," ")</f>
        <v xml:space="preserve"> </v>
      </c>
      <c r="N163" s="4">
        <v>0.02</v>
      </c>
      <c r="O163" s="175" t="str">
        <f>IFERROR(Summary!$AC$7*D163/N163," ")</f>
        <v xml:space="preserve"> </v>
      </c>
      <c r="P163" s="18"/>
      <c r="Q163" s="175" t="str">
        <f>IFERROR(Summary!$AC$7*D163/P163," ")</f>
        <v xml:space="preserve"> </v>
      </c>
      <c r="R163" s="22"/>
      <c r="S163" s="177" t="str">
        <f>IFERROR(Summary!$AE$7*E163/R163," ")</f>
        <v xml:space="preserve"> </v>
      </c>
    </row>
    <row r="164" spans="1:19" ht="29.25" customHeight="1" x14ac:dyDescent="0.25">
      <c r="A164" s="2" t="s">
        <v>321</v>
      </c>
      <c r="B164" s="2" t="s">
        <v>322</v>
      </c>
      <c r="C164" s="18"/>
      <c r="D164" s="56" t="str">
        <f>IFERROR(VLOOKUP($A164,'Emissions - TEU-2NH'!$A$6:$H$58,5,0), " ")</f>
        <v xml:space="preserve"> </v>
      </c>
      <c r="E164" s="56" t="str">
        <f>IFERROR(VLOOKUP($A164,'Emissions - TEU-2NH'!$A$6:$H$58,8,0), " ")</f>
        <v xml:space="preserve"> </v>
      </c>
      <c r="F164" s="18"/>
      <c r="G164" s="175" t="str">
        <f>IFERROR(Summary!$Y$7*D164/F164," ")</f>
        <v xml:space="preserve"> </v>
      </c>
      <c r="H164" s="18"/>
      <c r="I164" s="175" t="str">
        <f>IFERROR(Summary!$Y$7*D164/H164," ")</f>
        <v xml:space="preserve"> </v>
      </c>
      <c r="J164" s="18"/>
      <c r="K164" s="175" t="str">
        <f>IFERROR(Summary!$AA$7*D164/J164," ")</f>
        <v xml:space="preserve"> </v>
      </c>
      <c r="L164" s="18"/>
      <c r="M164" s="175" t="str">
        <f>IFERROR(Summary!$AA$7*D164/L164," ")</f>
        <v xml:space="preserve"> </v>
      </c>
      <c r="N164" s="18"/>
      <c r="O164" s="175" t="str">
        <f>IFERROR(Summary!$AC$7*D164/N164," ")</f>
        <v xml:space="preserve"> </v>
      </c>
      <c r="P164" s="18"/>
      <c r="Q164" s="175" t="str">
        <f>IFERROR(Summary!$AC$7*D164/P164," ")</f>
        <v xml:space="preserve"> </v>
      </c>
      <c r="R164" s="21">
        <v>120</v>
      </c>
      <c r="S164" s="177" t="str">
        <f>IFERROR(Summary!$AE$7*E164/R164," ")</f>
        <v xml:space="preserve"> </v>
      </c>
    </row>
    <row r="165" spans="1:19" ht="16.8" customHeight="1" x14ac:dyDescent="0.25">
      <c r="A165" s="2" t="s">
        <v>323</v>
      </c>
      <c r="B165" s="2" t="s">
        <v>324</v>
      </c>
      <c r="C165" s="18"/>
      <c r="D165" s="56" t="str">
        <f>IFERROR(VLOOKUP($A165,'Emissions - TEU-2NH'!$A$6:$H$58,5,0), " ")</f>
        <v xml:space="preserve"> </v>
      </c>
      <c r="E165" s="56" t="str">
        <f>IFERROR(VLOOKUP($A165,'Emissions - TEU-2NH'!$A$6:$H$58,8,0), " ")</f>
        <v xml:space="preserve"> </v>
      </c>
      <c r="F165" s="18"/>
      <c r="G165" s="175" t="str">
        <f>IFERROR(Summary!$Y$7*D165/F165," ")</f>
        <v xml:space="preserve"> </v>
      </c>
      <c r="H165" s="18"/>
      <c r="I165" s="175" t="str">
        <f>IFERROR(Summary!$Y$7*D165/H165," ")</f>
        <v xml:space="preserve"> </v>
      </c>
      <c r="J165" s="18"/>
      <c r="K165" s="175" t="str">
        <f>IFERROR(Summary!$AA$7*D165/J165," ")</f>
        <v xml:space="preserve"> </v>
      </c>
      <c r="L165" s="18"/>
      <c r="M165" s="175" t="str">
        <f>IFERROR(Summary!$AA$7*D165/L165," ")</f>
        <v xml:space="preserve"> </v>
      </c>
      <c r="N165" s="18"/>
      <c r="O165" s="175" t="str">
        <f>IFERROR(Summary!$AC$7*D165/N165," ")</f>
        <v xml:space="preserve"> </v>
      </c>
      <c r="P165" s="18"/>
      <c r="Q165" s="175" t="str">
        <f>IFERROR(Summary!$AC$7*D165/P165," ")</f>
        <v xml:space="preserve"> </v>
      </c>
      <c r="R165" s="26">
        <v>0.02</v>
      </c>
      <c r="S165" s="177" t="str">
        <f>IFERROR(Summary!$AE$7*E165/R165," ")</f>
        <v xml:space="preserve"> </v>
      </c>
    </row>
    <row r="166" spans="1:19" ht="16.8" customHeight="1" x14ac:dyDescent="0.25">
      <c r="A166" s="2" t="s">
        <v>325</v>
      </c>
      <c r="B166" s="2" t="s">
        <v>326</v>
      </c>
      <c r="C166" s="18"/>
      <c r="D166" s="56" t="str">
        <f>IFERROR(VLOOKUP($A166,'Emissions - TEU-2NH'!$A$6:$H$58,5,0), " ")</f>
        <v xml:space="preserve"> </v>
      </c>
      <c r="E166" s="56" t="str">
        <f>IFERROR(VLOOKUP($A166,'Emissions - TEU-2NH'!$A$6:$H$58,8,0), " ")</f>
        <v xml:space="preserve"> </v>
      </c>
      <c r="F166" s="9">
        <v>0.2</v>
      </c>
      <c r="G166" s="175" t="str">
        <f>IFERROR(Summary!$Y$7*D166/F166," ")</f>
        <v xml:space="preserve"> </v>
      </c>
      <c r="H166" s="18"/>
      <c r="I166" s="175" t="str">
        <f>IFERROR(Summary!$Y$7*D166/H166," ")</f>
        <v xml:space="preserve"> </v>
      </c>
      <c r="J166" s="7">
        <v>5.0999999999999996</v>
      </c>
      <c r="K166" s="175" t="str">
        <f>IFERROR(Summary!$AA$7*D166/J166," ")</f>
        <v xml:space="preserve"> </v>
      </c>
      <c r="L166" s="18"/>
      <c r="M166" s="175" t="str">
        <f>IFERROR(Summary!$AA$7*D166/L166," ")</f>
        <v xml:space="preserve"> </v>
      </c>
      <c r="N166" s="7">
        <v>2.4</v>
      </c>
      <c r="O166" s="175" t="str">
        <f>IFERROR(Summary!$AC$7*D166/N166," ")</f>
        <v xml:space="preserve"> </v>
      </c>
      <c r="P166" s="18"/>
      <c r="Q166" s="175" t="str">
        <f>IFERROR(Summary!$AC$7*D166/P166," ")</f>
        <v xml:space="preserve"> </v>
      </c>
      <c r="R166" s="22"/>
      <c r="S166" s="177" t="str">
        <f>IFERROR(Summary!$AE$7*E166/R166," ")</f>
        <v xml:space="preserve"> </v>
      </c>
    </row>
    <row r="167" spans="1:19" ht="16.95" customHeight="1" x14ac:dyDescent="0.25">
      <c r="A167" s="2" t="s">
        <v>327</v>
      </c>
      <c r="B167" s="2" t="s">
        <v>328</v>
      </c>
      <c r="C167" s="18"/>
      <c r="D167" s="56" t="str">
        <f>IFERROR(VLOOKUP($A167,'Emissions - TEU-2NH'!$A$6:$H$58,5,0), " ")</f>
        <v xml:space="preserve"> </v>
      </c>
      <c r="E167" s="56" t="str">
        <f>IFERROR(VLOOKUP($A167,'Emissions - TEU-2NH'!$A$6:$H$58,8,0), " ")</f>
        <v xml:space="preserve"> </v>
      </c>
      <c r="F167" s="18"/>
      <c r="G167" s="175" t="str">
        <f>IFERROR(Summary!$Y$7*D167/F167," ")</f>
        <v xml:space="preserve"> </v>
      </c>
      <c r="H167" s="5">
        <v>200</v>
      </c>
      <c r="I167" s="175" t="str">
        <f>IFERROR(Summary!$Y$7*D167/H167," ")</f>
        <v xml:space="preserve"> </v>
      </c>
      <c r="J167" s="18"/>
      <c r="K167" s="175" t="str">
        <f>IFERROR(Summary!$AA$7*D167/J167," ")</f>
        <v xml:space="preserve"> </v>
      </c>
      <c r="L167" s="5">
        <v>880</v>
      </c>
      <c r="M167" s="175" t="str">
        <f>IFERROR(Summary!$AA$7*D167/L167," ")</f>
        <v xml:space="preserve"> </v>
      </c>
      <c r="N167" s="18"/>
      <c r="O167" s="175" t="str">
        <f>IFERROR(Summary!$AC$7*D167/N167," ")</f>
        <v xml:space="preserve"> </v>
      </c>
      <c r="P167" s="5">
        <v>880</v>
      </c>
      <c r="Q167" s="175" t="str">
        <f>IFERROR(Summary!$AC$7*D167/P167," ")</f>
        <v xml:space="preserve"> </v>
      </c>
      <c r="R167" s="23">
        <v>5800</v>
      </c>
      <c r="S167" s="177" t="str">
        <f>IFERROR(Summary!$AE$7*E167/R167," ")</f>
        <v xml:space="preserve"> </v>
      </c>
    </row>
    <row r="168" spans="1:19" ht="16.8" customHeight="1" x14ac:dyDescent="0.25">
      <c r="A168" s="2" t="s">
        <v>329</v>
      </c>
      <c r="B168" s="2" t="s">
        <v>330</v>
      </c>
      <c r="C168" s="18"/>
      <c r="D168" s="56" t="str">
        <f>IFERROR(VLOOKUP($A168,'Emissions - TEU-2NH'!$A$6:$H$58,5,0), " ")</f>
        <v xml:space="preserve"> </v>
      </c>
      <c r="E168" s="56" t="str">
        <f>IFERROR(VLOOKUP($A168,'Emissions - TEU-2NH'!$A$6:$H$58,8,0), " ")</f>
        <v xml:space="preserve"> </v>
      </c>
      <c r="F168" s="18"/>
      <c r="G168" s="175" t="str">
        <f>IFERROR(Summary!$Y$7*D168/F168," ")</f>
        <v xml:space="preserve"> </v>
      </c>
      <c r="H168" s="9">
        <v>0.3</v>
      </c>
      <c r="I168" s="175" t="str">
        <f>IFERROR(Summary!$Y$7*D168/H168," ")</f>
        <v xml:space="preserve"> </v>
      </c>
      <c r="J168" s="18"/>
      <c r="K168" s="175" t="str">
        <f>IFERROR(Summary!$AA$7*D168/J168," ")</f>
        <v xml:space="preserve"> </v>
      </c>
      <c r="L168" s="7">
        <v>1.3</v>
      </c>
      <c r="M168" s="175" t="str">
        <f>IFERROR(Summary!$AA$7*D168/L168," ")</f>
        <v xml:space="preserve"> </v>
      </c>
      <c r="N168" s="18"/>
      <c r="O168" s="175" t="str">
        <f>IFERROR(Summary!$AC$7*D168/N168," ")</f>
        <v xml:space="preserve"> </v>
      </c>
      <c r="P168" s="7">
        <v>1.3</v>
      </c>
      <c r="Q168" s="175" t="str">
        <f>IFERROR(Summary!$AC$7*D168/P168," ")</f>
        <v xml:space="preserve"> </v>
      </c>
      <c r="R168" s="24">
        <v>4</v>
      </c>
      <c r="S168" s="177" t="str">
        <f>IFERROR(Summary!$AE$7*E168/R168," ")</f>
        <v xml:space="preserve"> </v>
      </c>
    </row>
    <row r="169" spans="1:19" ht="16.95" customHeight="1" x14ac:dyDescent="0.25">
      <c r="A169" s="2" t="s">
        <v>331</v>
      </c>
      <c r="B169" s="2" t="s">
        <v>332</v>
      </c>
      <c r="C169" s="18"/>
      <c r="D169" s="56" t="str">
        <f>IFERROR(VLOOKUP($A169,'Emissions - TEU-2NH'!$A$6:$H$58,5,0), " ")</f>
        <v xml:space="preserve"> </v>
      </c>
      <c r="E169" s="56" t="str">
        <f>IFERROR(VLOOKUP($A169,'Emissions - TEU-2NH'!$A$6:$H$58,8,0), " ")</f>
        <v xml:space="preserve"> </v>
      </c>
      <c r="F169" s="18"/>
      <c r="G169" s="175" t="str">
        <f>IFERROR(Summary!$Y$7*D169/F169," ")</f>
        <v xml:space="preserve"> </v>
      </c>
      <c r="H169" s="9">
        <v>0.8</v>
      </c>
      <c r="I169" s="175" t="str">
        <f>IFERROR(Summary!$Y$7*D169/H169," ")</f>
        <v xml:space="preserve"> </v>
      </c>
      <c r="J169" s="18"/>
      <c r="K169" s="175" t="str">
        <f>IFERROR(Summary!$AA$7*D169/J169," ")</f>
        <v xml:space="preserve"> </v>
      </c>
      <c r="L169" s="7">
        <v>3.5</v>
      </c>
      <c r="M169" s="175" t="str">
        <f>IFERROR(Summary!$AA$7*D169/L169," ")</f>
        <v xml:space="preserve"> </v>
      </c>
      <c r="N169" s="18"/>
      <c r="O169" s="175" t="str">
        <f>IFERROR(Summary!$AC$7*D169/N169," ")</f>
        <v xml:space="preserve"> </v>
      </c>
      <c r="P169" s="7">
        <v>3.5</v>
      </c>
      <c r="Q169" s="175" t="str">
        <f>IFERROR(Summary!$AC$7*D169/P169," ")</f>
        <v xml:space="preserve"> </v>
      </c>
      <c r="R169" s="22"/>
      <c r="S169" s="177" t="str">
        <f>IFERROR(Summary!$AE$7*E169/R169," ")</f>
        <v xml:space="preserve"> </v>
      </c>
    </row>
    <row r="170" spans="1:19" ht="16.8" customHeight="1" x14ac:dyDescent="0.25">
      <c r="A170" s="2" t="s">
        <v>333</v>
      </c>
      <c r="B170" s="2" t="s">
        <v>334</v>
      </c>
      <c r="C170" s="18"/>
      <c r="D170" s="56" t="str">
        <f>IFERROR(VLOOKUP($A170,'Emissions - TEU-2NH'!$A$6:$H$58,5,0), " ")</f>
        <v xml:space="preserve"> </v>
      </c>
      <c r="E170" s="56" t="str">
        <f>IFERROR(VLOOKUP($A170,'Emissions - TEU-2NH'!$A$6:$H$58,8,0), " ")</f>
        <v xml:space="preserve"> </v>
      </c>
      <c r="F170" s="18"/>
      <c r="G170" s="175" t="str">
        <f>IFERROR(Summary!$Y$7*D170/F170," ")</f>
        <v xml:space="preserve"> </v>
      </c>
      <c r="H170" s="5">
        <v>10</v>
      </c>
      <c r="I170" s="175" t="str">
        <f>IFERROR(Summary!$Y$7*D170/H170," ")</f>
        <v xml:space="preserve"> </v>
      </c>
      <c r="J170" s="18"/>
      <c r="K170" s="175" t="str">
        <f>IFERROR(Summary!$AA$7*D170/J170," ")</f>
        <v xml:space="preserve"> </v>
      </c>
      <c r="L170" s="5">
        <v>44</v>
      </c>
      <c r="M170" s="175" t="str">
        <f>IFERROR(Summary!$AA$7*D170/L170," ")</f>
        <v xml:space="preserve"> </v>
      </c>
      <c r="N170" s="18"/>
      <c r="O170" s="175" t="str">
        <f>IFERROR(Summary!$AC$7*D170/N170," ")</f>
        <v xml:space="preserve"> </v>
      </c>
      <c r="P170" s="5">
        <v>44</v>
      </c>
      <c r="Q170" s="175" t="str">
        <f>IFERROR(Summary!$AC$7*D170/P170," ")</f>
        <v xml:space="preserve"> </v>
      </c>
      <c r="R170" s="22"/>
      <c r="S170" s="177" t="str">
        <f>IFERROR(Summary!$AE$7*E170/R170," ")</f>
        <v xml:space="preserve"> </v>
      </c>
    </row>
    <row r="171" spans="1:19" ht="16.8" customHeight="1" x14ac:dyDescent="0.25">
      <c r="A171" s="2" t="s">
        <v>335</v>
      </c>
      <c r="B171" s="2" t="s">
        <v>336</v>
      </c>
      <c r="C171" s="18"/>
      <c r="D171" s="56" t="str">
        <f>IFERROR(VLOOKUP($A171,'Emissions - TEU-2NH'!$A$6:$H$58,5,0), " ")</f>
        <v xml:space="preserve"> </v>
      </c>
      <c r="E171" s="56" t="str">
        <f>IFERROR(VLOOKUP($A171,'Emissions - TEU-2NH'!$A$6:$H$58,8,0), " ")</f>
        <v xml:space="preserve"> </v>
      </c>
      <c r="F171" s="18"/>
      <c r="G171" s="175" t="str">
        <f>IFERROR(Summary!$Y$7*D171/F171," ")</f>
        <v xml:space="preserve"> </v>
      </c>
      <c r="H171" s="7">
        <v>9</v>
      </c>
      <c r="I171" s="175" t="str">
        <f>IFERROR(Summary!$Y$7*D171/H171," ")</f>
        <v xml:space="preserve"> </v>
      </c>
      <c r="J171" s="18"/>
      <c r="K171" s="175" t="str">
        <f>IFERROR(Summary!$AA$7*D171/J171," ")</f>
        <v xml:space="preserve"> </v>
      </c>
      <c r="L171" s="5">
        <v>40</v>
      </c>
      <c r="M171" s="175" t="str">
        <f>IFERROR(Summary!$AA$7*D171/L171," ")</f>
        <v xml:space="preserve"> </v>
      </c>
      <c r="N171" s="18"/>
      <c r="O171" s="175" t="str">
        <f>IFERROR(Summary!$AC$7*D171/N171," ")</f>
        <v xml:space="preserve"> </v>
      </c>
      <c r="P171" s="5">
        <v>40</v>
      </c>
      <c r="Q171" s="175" t="str">
        <f>IFERROR(Summary!$AC$7*D171/P171," ")</f>
        <v xml:space="preserve"> </v>
      </c>
      <c r="R171" s="21">
        <v>20</v>
      </c>
      <c r="S171" s="177" t="str">
        <f>IFERROR(Summary!$AE$7*E171/R171," ")</f>
        <v xml:space="preserve"> </v>
      </c>
    </row>
    <row r="172" spans="1:19" ht="16.95" customHeight="1" x14ac:dyDescent="0.25">
      <c r="A172" s="2" t="s">
        <v>337</v>
      </c>
      <c r="B172" s="2" t="s">
        <v>338</v>
      </c>
      <c r="C172" s="18"/>
      <c r="D172" s="56" t="str">
        <f>IFERROR(VLOOKUP($A172,'Emissions - TEU-2NH'!$A$6:$H$58,5,0), " ")</f>
        <v xml:space="preserve"> </v>
      </c>
      <c r="E172" s="56" t="str">
        <f>IFERROR(VLOOKUP($A172,'Emissions - TEU-2NH'!$A$6:$H$58,8,0), " ")</f>
        <v xml:space="preserve"> </v>
      </c>
      <c r="F172" s="18"/>
      <c r="G172" s="175" t="str">
        <f>IFERROR(Summary!$Y$7*D172/F172," ")</f>
        <v xml:space="preserve"> </v>
      </c>
      <c r="H172" s="5">
        <v>20</v>
      </c>
      <c r="I172" s="175" t="str">
        <f>IFERROR(Summary!$Y$7*D172/H172," ")</f>
        <v xml:space="preserve"> </v>
      </c>
      <c r="J172" s="18"/>
      <c r="K172" s="175" t="str">
        <f>IFERROR(Summary!$AA$7*D172/J172," ")</f>
        <v xml:space="preserve"> </v>
      </c>
      <c r="L172" s="5">
        <v>88</v>
      </c>
      <c r="M172" s="175" t="str">
        <f>IFERROR(Summary!$AA$7*D172/L172," ")</f>
        <v xml:space="preserve"> </v>
      </c>
      <c r="N172" s="18"/>
      <c r="O172" s="175" t="str">
        <f>IFERROR(Summary!$AC$7*D172/N172," ")</f>
        <v xml:space="preserve"> </v>
      </c>
      <c r="P172" s="5">
        <v>88</v>
      </c>
      <c r="Q172" s="175" t="str">
        <f>IFERROR(Summary!$AC$7*D172/P172," ")</f>
        <v xml:space="preserve"> </v>
      </c>
      <c r="R172" s="22"/>
      <c r="S172" s="177" t="str">
        <f>IFERROR(Summary!$AE$7*E172/R172," ")</f>
        <v xml:space="preserve"> </v>
      </c>
    </row>
    <row r="173" spans="1:19" ht="28.5" customHeight="1" x14ac:dyDescent="0.25">
      <c r="A173" s="1"/>
      <c r="B173" s="2" t="s">
        <v>339</v>
      </c>
      <c r="C173" s="6" t="s">
        <v>340</v>
      </c>
      <c r="D173" s="56" t="str">
        <f>IFERROR(VLOOKUP($A173,'Emissions - TEU-2NH'!$A$6:$H$58,5,0), " ")</f>
        <v xml:space="preserve"> </v>
      </c>
      <c r="E173" s="56" t="str">
        <f>IFERROR(VLOOKUP($A173,'Emissions - TEU-2NH'!$A$6:$H$58,8,0), " ")</f>
        <v xml:space="preserve"> </v>
      </c>
      <c r="F173" s="18"/>
      <c r="G173" s="175" t="str">
        <f>IFERROR(Summary!$Y$7*D173/F173," ")</f>
        <v xml:space="preserve"> </v>
      </c>
      <c r="H173" s="18"/>
      <c r="I173" s="175" t="str">
        <f>IFERROR(Summary!$Y$7*D173/H173," ")</f>
        <v xml:space="preserve"> </v>
      </c>
      <c r="J173" s="18"/>
      <c r="K173" s="175" t="str">
        <f>IFERROR(Summary!$AA$7*D173/J173," ")</f>
        <v xml:space="preserve"> </v>
      </c>
      <c r="L173" s="18"/>
      <c r="M173" s="175" t="str">
        <f>IFERROR(Summary!$AA$7*D173/L173," ")</f>
        <v xml:space="preserve"> </v>
      </c>
      <c r="N173" s="18"/>
      <c r="O173" s="175" t="str">
        <f>IFERROR(Summary!$AC$7*D173/N173," ")</f>
        <v xml:space="preserve"> </v>
      </c>
      <c r="P173" s="18"/>
      <c r="Q173" s="175" t="str">
        <f>IFERROR(Summary!$AC$7*D173/P173," ")</f>
        <v xml:space="preserve"> </v>
      </c>
      <c r="R173" s="24">
        <v>6</v>
      </c>
      <c r="S173" s="177" t="str">
        <f>IFERROR(Summary!$AE$7*E173/R173," ")</f>
        <v xml:space="preserve"> </v>
      </c>
    </row>
    <row r="174" spans="1:19" ht="29.25" customHeight="1" x14ac:dyDescent="0.25">
      <c r="A174" s="2" t="s">
        <v>341</v>
      </c>
      <c r="B174" s="2" t="s">
        <v>342</v>
      </c>
      <c r="C174" s="6" t="s">
        <v>65</v>
      </c>
      <c r="D174" s="56" t="str">
        <f>IFERROR(VLOOKUP($A174,'Emissions - TEU-2NH'!$A$6:$H$58,5,0), " ")</f>
        <v xml:space="preserve"> </v>
      </c>
      <c r="E174" s="56" t="str">
        <f>IFERROR(VLOOKUP($A174,'Emissions - TEU-2NH'!$A$6:$H$58,8,0), " ")</f>
        <v xml:space="preserve"> </v>
      </c>
      <c r="F174" s="11">
        <v>5.2999999999999998E-4</v>
      </c>
      <c r="G174" s="175" t="str">
        <f>IFERROR(Summary!$Y$7*D174/F174," ")</f>
        <v xml:space="preserve"> </v>
      </c>
      <c r="H174" s="18"/>
      <c r="I174" s="175" t="str">
        <f>IFERROR(Summary!$Y$7*D174/H174," ")</f>
        <v xml:space="preserve"> </v>
      </c>
      <c r="J174" s="4">
        <v>0.02</v>
      </c>
      <c r="K174" s="175" t="str">
        <f>IFERROR(Summary!$AA$7*D174/J174," ")</f>
        <v xml:space="preserve"> </v>
      </c>
      <c r="L174" s="18"/>
      <c r="M174" s="175" t="str">
        <f>IFERROR(Summary!$AA$7*D174/L174," ")</f>
        <v xml:space="preserve"> </v>
      </c>
      <c r="N174" s="3">
        <v>9.1999999999999998E-3</v>
      </c>
      <c r="O174" s="175" t="str">
        <f>IFERROR(Summary!$AC$7*D174/N174," ")</f>
        <v xml:space="preserve"> </v>
      </c>
      <c r="P174" s="18"/>
      <c r="Q174" s="175" t="str">
        <f>IFERROR(Summary!$AC$7*D174/P174," ")</f>
        <v xml:space="preserve"> </v>
      </c>
      <c r="R174" s="22"/>
      <c r="S174" s="177" t="str">
        <f>IFERROR(Summary!$AE$7*E174/R174," ")</f>
        <v xml:space="preserve"> </v>
      </c>
    </row>
    <row r="175" spans="1:19" ht="28.5" customHeight="1" x14ac:dyDescent="0.25">
      <c r="A175" s="1"/>
      <c r="B175" s="2" t="s">
        <v>343</v>
      </c>
      <c r="C175" s="6" t="s">
        <v>65</v>
      </c>
      <c r="D175" s="56" t="str">
        <f>IFERROR(VLOOKUP($A175,'Emissions - TEU-2NH'!$A$6:$H$58,5,0), " ")</f>
        <v xml:space="preserve"> </v>
      </c>
      <c r="E175" s="56" t="str">
        <f>IFERROR(VLOOKUP($A175,'Emissions - TEU-2NH'!$A$6:$H$58,8,0), " ")</f>
        <v xml:space="preserve"> </v>
      </c>
      <c r="F175" s="10">
        <v>1.0000000000000001E-9</v>
      </c>
      <c r="G175" s="175" t="str">
        <f>IFERROR(Summary!$Y$7*D175/F175," ")</f>
        <v xml:space="preserve"> </v>
      </c>
      <c r="H175" s="10">
        <v>1.3E-7</v>
      </c>
      <c r="I175" s="175" t="str">
        <f>IFERROR(Summary!$Y$7*D175/H175," ")</f>
        <v xml:space="preserve"> </v>
      </c>
      <c r="J175" s="10">
        <v>8.9999999999999999E-8</v>
      </c>
      <c r="K175" s="175" t="str">
        <f>IFERROR(Summary!$AA$7*D175/J175," ")</f>
        <v xml:space="preserve"> </v>
      </c>
      <c r="L175" s="10">
        <v>2.5999999999999998E-5</v>
      </c>
      <c r="M175" s="175" t="str">
        <f>IFERROR(Summary!$AA$7*D175/L175," ")</f>
        <v xml:space="preserve"> </v>
      </c>
      <c r="N175" s="10">
        <v>4.1999999999999999E-8</v>
      </c>
      <c r="O175" s="175" t="str">
        <f>IFERROR(Summary!$AC$7*D175/N175," ")</f>
        <v xml:space="preserve"> </v>
      </c>
      <c r="P175" s="10">
        <v>2.5999999999999998E-5</v>
      </c>
      <c r="Q175" s="175" t="str">
        <f>IFERROR(Summary!$AC$7*D175/P175," ")</f>
        <v xml:space="preserve"> </v>
      </c>
      <c r="R175" s="22"/>
      <c r="S175" s="177" t="str">
        <f>IFERROR(Summary!$AE$7*E175/R175," ")</f>
        <v xml:space="preserve"> </v>
      </c>
    </row>
    <row r="176" spans="1:19" ht="29.25" customHeight="1" x14ac:dyDescent="0.25">
      <c r="A176" s="2" t="s">
        <v>344</v>
      </c>
      <c r="B176" s="1" t="s">
        <v>345</v>
      </c>
      <c r="C176" s="6" t="s">
        <v>65</v>
      </c>
      <c r="D176" s="56" t="str">
        <f>IFERROR(VLOOKUP($A176,'Emissions - TEU-2NH'!$A$6:$H$58,5,0), " ")</f>
        <v xml:space="preserve"> </v>
      </c>
      <c r="E176" s="56" t="str">
        <f>IFERROR(VLOOKUP($A176,'Emissions - TEU-2NH'!$A$6:$H$58,8,0), " ")</f>
        <v xml:space="preserve"> </v>
      </c>
      <c r="F176" s="10">
        <v>1.0000000000000001E-5</v>
      </c>
      <c r="G176" s="175" t="str">
        <f>IFERROR(Summary!$Y$7*D176/F176," ")</f>
        <v xml:space="preserve"> </v>
      </c>
      <c r="H176" s="3">
        <v>1.2999999999999999E-3</v>
      </c>
      <c r="I176" s="175" t="str">
        <f>IFERROR(Summary!$Y$7*D176/H176," ")</f>
        <v xml:space="preserve"> </v>
      </c>
      <c r="J176" s="11">
        <v>8.9999999999999998E-4</v>
      </c>
      <c r="K176" s="175" t="str">
        <f>IFERROR(Summary!$AA$7*D176/J176," ")</f>
        <v xml:space="preserve"> </v>
      </c>
      <c r="L176" s="9">
        <v>0.26</v>
      </c>
      <c r="M176" s="175" t="str">
        <f>IFERROR(Summary!$AA$7*D176/L176," ")</f>
        <v xml:space="preserve"> </v>
      </c>
      <c r="N176" s="11">
        <v>4.2000000000000002E-4</v>
      </c>
      <c r="O176" s="175" t="str">
        <f>IFERROR(Summary!$AC$7*D176/N176," ")</f>
        <v xml:space="preserve"> </v>
      </c>
      <c r="P176" s="9">
        <v>0.26</v>
      </c>
      <c r="Q176" s="175" t="str">
        <f>IFERROR(Summary!$AC$7*D176/P176," ")</f>
        <v xml:space="preserve"> </v>
      </c>
      <c r="R176" s="22"/>
      <c r="S176" s="177" t="str">
        <f>IFERROR(Summary!$AE$7*E176/R176," ")</f>
        <v xml:space="preserve"> </v>
      </c>
    </row>
    <row r="177" spans="1:19" ht="29.25" customHeight="1" x14ac:dyDescent="0.25">
      <c r="A177" s="2" t="s">
        <v>346</v>
      </c>
      <c r="B177" s="1" t="s">
        <v>347</v>
      </c>
      <c r="C177" s="6" t="s">
        <v>65</v>
      </c>
      <c r="D177" s="56" t="str">
        <f>IFERROR(VLOOKUP($A177,'Emissions - TEU-2NH'!$A$6:$H$58,5,0), " ")</f>
        <v xml:space="preserve"> </v>
      </c>
      <c r="E177" s="56" t="str">
        <f>IFERROR(VLOOKUP($A177,'Emissions - TEU-2NH'!$A$6:$H$58,8,0), " ")</f>
        <v xml:space="preserve"> </v>
      </c>
      <c r="F177" s="10">
        <v>3.4000000000000001E-6</v>
      </c>
      <c r="G177" s="175" t="str">
        <f>IFERROR(Summary!$Y$7*D177/F177," ")</f>
        <v xml:space="preserve"> </v>
      </c>
      <c r="H177" s="11">
        <v>4.2000000000000002E-4</v>
      </c>
      <c r="I177" s="175" t="str">
        <f>IFERROR(Summary!$Y$7*D177/H177," ")</f>
        <v xml:space="preserve"> </v>
      </c>
      <c r="J177" s="11">
        <v>2.9999999999999997E-4</v>
      </c>
      <c r="K177" s="175" t="str">
        <f>IFERROR(Summary!$AA$7*D177/J177," ")</f>
        <v xml:space="preserve"> </v>
      </c>
      <c r="L177" s="4">
        <v>8.5000000000000006E-2</v>
      </c>
      <c r="M177" s="175" t="str">
        <f>IFERROR(Summary!$AA$7*D177/L177," ")</f>
        <v xml:space="preserve"> </v>
      </c>
      <c r="N177" s="11">
        <v>1.3999999999999999E-4</v>
      </c>
      <c r="O177" s="175" t="str">
        <f>IFERROR(Summary!$AC$7*D177/N177," ")</f>
        <v xml:space="preserve"> </v>
      </c>
      <c r="P177" s="4">
        <v>8.5000000000000006E-2</v>
      </c>
      <c r="Q177" s="175" t="str">
        <f>IFERROR(Summary!$AC$7*D177/P177," ")</f>
        <v xml:space="preserve"> </v>
      </c>
      <c r="R177" s="22"/>
      <c r="S177" s="177" t="str">
        <f>IFERROR(Summary!$AE$7*E177/R177," ")</f>
        <v xml:space="preserve"> </v>
      </c>
    </row>
    <row r="178" spans="1:19" ht="29.25" customHeight="1" x14ac:dyDescent="0.25">
      <c r="A178" s="2" t="s">
        <v>348</v>
      </c>
      <c r="B178" s="1" t="s">
        <v>349</v>
      </c>
      <c r="C178" s="6" t="s">
        <v>65</v>
      </c>
      <c r="D178" s="56" t="str">
        <f>IFERROR(VLOOKUP($A178,'Emissions - TEU-2NH'!$A$6:$H$58,5,0), " ")</f>
        <v xml:space="preserve"> </v>
      </c>
      <c r="E178" s="56" t="str">
        <f>IFERROR(VLOOKUP($A178,'Emissions - TEU-2NH'!$A$6:$H$58,8,0), " ")</f>
        <v xml:space="preserve"> </v>
      </c>
      <c r="F178" s="10">
        <v>3.4E-5</v>
      </c>
      <c r="G178" s="175" t="str">
        <f>IFERROR(Summary!$Y$7*D178/F178," ")</f>
        <v xml:space="preserve"> </v>
      </c>
      <c r="H178" s="3">
        <v>4.1999999999999997E-3</v>
      </c>
      <c r="I178" s="175" t="str">
        <f>IFERROR(Summary!$Y$7*D178/H178," ")</f>
        <v xml:space="preserve"> </v>
      </c>
      <c r="J178" s="3">
        <v>3.0000000000000001E-3</v>
      </c>
      <c r="K178" s="175" t="str">
        <f>IFERROR(Summary!$AA$7*D178/J178," ")</f>
        <v xml:space="preserve"> </v>
      </c>
      <c r="L178" s="9">
        <v>0.85</v>
      </c>
      <c r="M178" s="175" t="str">
        <f>IFERROR(Summary!$AA$7*D178/L178," ")</f>
        <v xml:space="preserve"> </v>
      </c>
      <c r="N178" s="3">
        <v>1.4E-3</v>
      </c>
      <c r="O178" s="175" t="str">
        <f>IFERROR(Summary!$AC$7*D178/N178," ")</f>
        <v xml:space="preserve"> </v>
      </c>
      <c r="P178" s="9">
        <v>0.85</v>
      </c>
      <c r="Q178" s="175" t="str">
        <f>IFERROR(Summary!$AC$7*D178/P178," ")</f>
        <v xml:space="preserve"> </v>
      </c>
      <c r="R178" s="22"/>
      <c r="S178" s="177" t="str">
        <f>IFERROR(Summary!$AE$7*E178/R178," ")</f>
        <v xml:space="preserve"> </v>
      </c>
    </row>
    <row r="179" spans="1:19" ht="29.25" customHeight="1" x14ac:dyDescent="0.25">
      <c r="A179" s="2" t="s">
        <v>350</v>
      </c>
      <c r="B179" s="1" t="s">
        <v>351</v>
      </c>
      <c r="C179" s="6" t="s">
        <v>65</v>
      </c>
      <c r="D179" s="56" t="str">
        <f>IFERROR(VLOOKUP($A179,'Emissions - TEU-2NH'!$A$6:$H$58,5,0), " ")</f>
        <v xml:space="preserve"> </v>
      </c>
      <c r="E179" s="56" t="str">
        <f>IFERROR(VLOOKUP($A179,'Emissions - TEU-2NH'!$A$6:$H$58,8,0), " ")</f>
        <v xml:space="preserve"> </v>
      </c>
      <c r="F179" s="10">
        <v>3.4E-5</v>
      </c>
      <c r="G179" s="175" t="str">
        <f>IFERROR(Summary!$Y$7*D179/F179," ")</f>
        <v xml:space="preserve"> </v>
      </c>
      <c r="H179" s="3">
        <v>4.1999999999999997E-3</v>
      </c>
      <c r="I179" s="175" t="str">
        <f>IFERROR(Summary!$Y$7*D179/H179," ")</f>
        <v xml:space="preserve"> </v>
      </c>
      <c r="J179" s="3">
        <v>3.0000000000000001E-3</v>
      </c>
      <c r="K179" s="175" t="str">
        <f>IFERROR(Summary!$AA$7*D179/J179," ")</f>
        <v xml:space="preserve"> </v>
      </c>
      <c r="L179" s="9">
        <v>0.85</v>
      </c>
      <c r="M179" s="175" t="str">
        <f>IFERROR(Summary!$AA$7*D179/L179," ")</f>
        <v xml:space="preserve"> </v>
      </c>
      <c r="N179" s="3">
        <v>1.4E-3</v>
      </c>
      <c r="O179" s="175" t="str">
        <f>IFERROR(Summary!$AC$7*D179/N179," ")</f>
        <v xml:space="preserve"> </v>
      </c>
      <c r="P179" s="9">
        <v>0.85</v>
      </c>
      <c r="Q179" s="175" t="str">
        <f>IFERROR(Summary!$AC$7*D179/P179," ")</f>
        <v xml:space="preserve"> </v>
      </c>
      <c r="R179" s="22"/>
      <c r="S179" s="177" t="str">
        <f>IFERROR(Summary!$AE$7*E179/R179," ")</f>
        <v xml:space="preserve"> </v>
      </c>
    </row>
    <row r="180" spans="1:19" ht="29.25" customHeight="1" x14ac:dyDescent="0.25">
      <c r="A180" s="2" t="s">
        <v>352</v>
      </c>
      <c r="B180" s="1" t="s">
        <v>353</v>
      </c>
      <c r="C180" s="6" t="s">
        <v>65</v>
      </c>
      <c r="D180" s="56" t="str">
        <f>IFERROR(VLOOKUP($A180,'Emissions - TEU-2NH'!$A$6:$H$58,5,0), " ")</f>
        <v xml:space="preserve"> </v>
      </c>
      <c r="E180" s="56" t="str">
        <f>IFERROR(VLOOKUP($A180,'Emissions - TEU-2NH'!$A$6:$H$58,8,0), " ")</f>
        <v xml:space="preserve"> </v>
      </c>
      <c r="F180" s="10">
        <v>3.4E-5</v>
      </c>
      <c r="G180" s="175" t="str">
        <f>IFERROR(Summary!$Y$7*D180/F180," ")</f>
        <v xml:space="preserve"> </v>
      </c>
      <c r="H180" s="3">
        <v>4.1999999999999997E-3</v>
      </c>
      <c r="I180" s="175" t="str">
        <f>IFERROR(Summary!$Y$7*D180/H180," ")</f>
        <v xml:space="preserve"> </v>
      </c>
      <c r="J180" s="3">
        <v>3.0000000000000001E-3</v>
      </c>
      <c r="K180" s="175" t="str">
        <f>IFERROR(Summary!$AA$7*D180/J180," ")</f>
        <v xml:space="preserve"> </v>
      </c>
      <c r="L180" s="9">
        <v>0.85</v>
      </c>
      <c r="M180" s="175" t="str">
        <f>IFERROR(Summary!$AA$7*D180/L180," ")</f>
        <v xml:space="preserve"> </v>
      </c>
      <c r="N180" s="3">
        <v>1.4E-3</v>
      </c>
      <c r="O180" s="175" t="str">
        <f>IFERROR(Summary!$AC$7*D180/N180," ")</f>
        <v xml:space="preserve"> </v>
      </c>
      <c r="P180" s="9">
        <v>0.85</v>
      </c>
      <c r="Q180" s="175" t="str">
        <f>IFERROR(Summary!$AC$7*D180/P180," ")</f>
        <v xml:space="preserve"> </v>
      </c>
      <c r="R180" s="22"/>
      <c r="S180" s="177" t="str">
        <f>IFERROR(Summary!$AE$7*E180/R180," ")</f>
        <v xml:space="preserve"> </v>
      </c>
    </row>
    <row r="181" spans="1:19" ht="29.25" customHeight="1" x14ac:dyDescent="0.25">
      <c r="A181" s="2" t="s">
        <v>354</v>
      </c>
      <c r="B181" s="1" t="s">
        <v>355</v>
      </c>
      <c r="C181" s="6" t="s">
        <v>65</v>
      </c>
      <c r="D181" s="56" t="str">
        <f>IFERROR(VLOOKUP($A181,'Emissions - TEU-2NH'!$A$6:$H$58,5,0), " ")</f>
        <v xml:space="preserve"> </v>
      </c>
      <c r="E181" s="56" t="str">
        <f>IFERROR(VLOOKUP($A181,'Emissions - TEU-2NH'!$A$6:$H$58,8,0), " ")</f>
        <v xml:space="preserve"> </v>
      </c>
      <c r="F181" s="10">
        <v>3.4E-5</v>
      </c>
      <c r="G181" s="175" t="str">
        <f>IFERROR(Summary!$Y$7*D181/F181," ")</f>
        <v xml:space="preserve"> </v>
      </c>
      <c r="H181" s="3">
        <v>4.1999999999999997E-3</v>
      </c>
      <c r="I181" s="175" t="str">
        <f>IFERROR(Summary!$Y$7*D181/H181," ")</f>
        <v xml:space="preserve"> </v>
      </c>
      <c r="J181" s="3">
        <v>3.0000000000000001E-3</v>
      </c>
      <c r="K181" s="175" t="str">
        <f>IFERROR(Summary!$AA$7*D181/J181," ")</f>
        <v xml:space="preserve"> </v>
      </c>
      <c r="L181" s="9">
        <v>0.85</v>
      </c>
      <c r="M181" s="175" t="str">
        <f>IFERROR(Summary!$AA$7*D181/L181," ")</f>
        <v xml:space="preserve"> </v>
      </c>
      <c r="N181" s="3">
        <v>1.4E-3</v>
      </c>
      <c r="O181" s="175" t="str">
        <f>IFERROR(Summary!$AC$7*D181/N181," ")</f>
        <v xml:space="preserve"> </v>
      </c>
      <c r="P181" s="9">
        <v>0.85</v>
      </c>
      <c r="Q181" s="175" t="str">
        <f>IFERROR(Summary!$AC$7*D181/P181," ")</f>
        <v xml:space="preserve"> </v>
      </c>
      <c r="R181" s="22"/>
      <c r="S181" s="177" t="str">
        <f>IFERROR(Summary!$AE$7*E181/R181," ")</f>
        <v xml:space="preserve"> </v>
      </c>
    </row>
    <row r="182" spans="1:19" ht="29.25" customHeight="1" x14ac:dyDescent="0.25">
      <c r="A182" s="2" t="s">
        <v>356</v>
      </c>
      <c r="B182" s="1" t="s">
        <v>357</v>
      </c>
      <c r="C182" s="6" t="s">
        <v>65</v>
      </c>
      <c r="D182" s="56" t="str">
        <f>IFERROR(VLOOKUP($A182,'Emissions - TEU-2NH'!$A$6:$H$58,5,0), " ")</f>
        <v xml:space="preserve"> </v>
      </c>
      <c r="E182" s="56" t="str">
        <f>IFERROR(VLOOKUP($A182,'Emissions - TEU-2NH'!$A$6:$H$58,8,0), " ")</f>
        <v xml:space="preserve"> </v>
      </c>
      <c r="F182" s="10">
        <v>1E-8</v>
      </c>
      <c r="G182" s="175" t="str">
        <f>IFERROR(Summary!$Y$7*D182/F182," ")</f>
        <v xml:space="preserve"> </v>
      </c>
      <c r="H182" s="10">
        <v>1.3E-6</v>
      </c>
      <c r="I182" s="175" t="str">
        <f>IFERROR(Summary!$Y$7*D182/H182," ")</f>
        <v xml:space="preserve"> </v>
      </c>
      <c r="J182" s="10">
        <v>8.9999999999999996E-7</v>
      </c>
      <c r="K182" s="175" t="str">
        <f>IFERROR(Summary!$AA$7*D182/J182," ")</f>
        <v xml:space="preserve"> </v>
      </c>
      <c r="L182" s="11">
        <v>2.5999999999999998E-4</v>
      </c>
      <c r="M182" s="175" t="str">
        <f>IFERROR(Summary!$AA$7*D182/L182," ")</f>
        <v xml:space="preserve"> </v>
      </c>
      <c r="N182" s="10">
        <v>4.2E-7</v>
      </c>
      <c r="O182" s="175" t="str">
        <f>IFERROR(Summary!$AC$7*D182/N182," ")</f>
        <v xml:space="preserve"> </v>
      </c>
      <c r="P182" s="11">
        <v>2.5999999999999998E-4</v>
      </c>
      <c r="Q182" s="175" t="str">
        <f>IFERROR(Summary!$AC$7*D182/P182," ")</f>
        <v xml:space="preserve"> </v>
      </c>
      <c r="R182" s="22"/>
      <c r="S182" s="177" t="str">
        <f>IFERROR(Summary!$AE$7*E182/R182," ")</f>
        <v xml:space="preserve"> </v>
      </c>
    </row>
    <row r="183" spans="1:19" ht="29.25" customHeight="1" x14ac:dyDescent="0.25">
      <c r="A183" s="2" t="s">
        <v>358</v>
      </c>
      <c r="B183" s="1" t="s">
        <v>359</v>
      </c>
      <c r="C183" s="6" t="s">
        <v>65</v>
      </c>
      <c r="D183" s="56" t="str">
        <f>IFERROR(VLOOKUP($A183,'Emissions - TEU-2NH'!$A$6:$H$58,5,0), " ")</f>
        <v xml:space="preserve"> </v>
      </c>
      <c r="E183" s="56" t="str">
        <f>IFERROR(VLOOKUP($A183,'Emissions - TEU-2NH'!$A$6:$H$58,8,0), " ")</f>
        <v xml:space="preserve"> </v>
      </c>
      <c r="F183" s="10">
        <v>3.4E-5</v>
      </c>
      <c r="G183" s="175" t="str">
        <f>IFERROR(Summary!$Y$7*D183/F183," ")</f>
        <v xml:space="preserve"> </v>
      </c>
      <c r="H183" s="3">
        <v>4.1999999999999997E-3</v>
      </c>
      <c r="I183" s="175" t="str">
        <f>IFERROR(Summary!$Y$7*D183/H183," ")</f>
        <v xml:space="preserve"> </v>
      </c>
      <c r="J183" s="3">
        <v>3.0000000000000001E-3</v>
      </c>
      <c r="K183" s="175" t="str">
        <f>IFERROR(Summary!$AA$7*D183/J183," ")</f>
        <v xml:space="preserve"> </v>
      </c>
      <c r="L183" s="9">
        <v>0.85</v>
      </c>
      <c r="M183" s="175" t="str">
        <f>IFERROR(Summary!$AA$7*D183/L183," ")</f>
        <v xml:space="preserve"> </v>
      </c>
      <c r="N183" s="3">
        <v>1.4E-3</v>
      </c>
      <c r="O183" s="175" t="str">
        <f>IFERROR(Summary!$AC$7*D183/N183," ")</f>
        <v xml:space="preserve"> </v>
      </c>
      <c r="P183" s="9">
        <v>0.85</v>
      </c>
      <c r="Q183" s="175" t="str">
        <f>IFERROR(Summary!$AC$7*D183/P183," ")</f>
        <v xml:space="preserve"> </v>
      </c>
      <c r="R183" s="22"/>
      <c r="S183" s="177" t="str">
        <f>IFERROR(Summary!$AE$7*E183/R183," ")</f>
        <v xml:space="preserve"> </v>
      </c>
    </row>
    <row r="184" spans="1:19" ht="29.25" customHeight="1" x14ac:dyDescent="0.25">
      <c r="A184" s="2" t="s">
        <v>360</v>
      </c>
      <c r="B184" s="1" t="s">
        <v>361</v>
      </c>
      <c r="C184" s="6" t="s">
        <v>65</v>
      </c>
      <c r="D184" s="56" t="str">
        <f>IFERROR(VLOOKUP($A184,'Emissions - TEU-2NH'!$A$6:$H$58,5,0), " ")</f>
        <v xml:space="preserve"> </v>
      </c>
      <c r="E184" s="56" t="str">
        <f>IFERROR(VLOOKUP($A184,'Emissions - TEU-2NH'!$A$6:$H$58,8,0), " ")</f>
        <v xml:space="preserve"> </v>
      </c>
      <c r="F184" s="10">
        <v>3.4E-5</v>
      </c>
      <c r="G184" s="175" t="str">
        <f>IFERROR(Summary!$Y$7*D184/F184," ")</f>
        <v xml:space="preserve"> </v>
      </c>
      <c r="H184" s="3">
        <v>4.1999999999999997E-3</v>
      </c>
      <c r="I184" s="175" t="str">
        <f>IFERROR(Summary!$Y$7*D184/H184," ")</f>
        <v xml:space="preserve"> </v>
      </c>
      <c r="J184" s="3">
        <v>3.0000000000000001E-3</v>
      </c>
      <c r="K184" s="175" t="str">
        <f>IFERROR(Summary!$AA$7*D184/J184," ")</f>
        <v xml:space="preserve"> </v>
      </c>
      <c r="L184" s="9">
        <v>0.85</v>
      </c>
      <c r="M184" s="175" t="str">
        <f>IFERROR(Summary!$AA$7*D184/L184," ")</f>
        <v xml:space="preserve"> </v>
      </c>
      <c r="N184" s="3">
        <v>1.4E-3</v>
      </c>
      <c r="O184" s="175" t="str">
        <f>IFERROR(Summary!$AC$7*D184/N184," ")</f>
        <v xml:space="preserve"> </v>
      </c>
      <c r="P184" s="9">
        <v>0.85</v>
      </c>
      <c r="Q184" s="175" t="str">
        <f>IFERROR(Summary!$AC$7*D184/P184," ")</f>
        <v xml:space="preserve"> </v>
      </c>
      <c r="R184" s="22"/>
      <c r="S184" s="177" t="str">
        <f>IFERROR(Summary!$AE$7*E184/R184," ")</f>
        <v xml:space="preserve"> </v>
      </c>
    </row>
    <row r="185" spans="1:19" ht="29.25" customHeight="1" x14ac:dyDescent="0.25">
      <c r="A185" s="2" t="s">
        <v>362</v>
      </c>
      <c r="B185" s="1" t="s">
        <v>363</v>
      </c>
      <c r="C185" s="6" t="s">
        <v>65</v>
      </c>
      <c r="D185" s="56" t="str">
        <f>IFERROR(VLOOKUP($A185,'Emissions - TEU-2NH'!$A$6:$H$58,5,0), " ")</f>
        <v xml:space="preserve"> </v>
      </c>
      <c r="E185" s="56" t="str">
        <f>IFERROR(VLOOKUP($A185,'Emissions - TEU-2NH'!$A$6:$H$58,8,0), " ")</f>
        <v xml:space="preserve"> </v>
      </c>
      <c r="F185" s="10">
        <v>3.4E-5</v>
      </c>
      <c r="G185" s="175" t="str">
        <f>IFERROR(Summary!$Y$7*D185/F185," ")</f>
        <v xml:space="preserve"> </v>
      </c>
      <c r="H185" s="3">
        <v>4.1999999999999997E-3</v>
      </c>
      <c r="I185" s="175" t="str">
        <f>IFERROR(Summary!$Y$7*D185/H185," ")</f>
        <v xml:space="preserve"> </v>
      </c>
      <c r="J185" s="3">
        <v>3.0000000000000001E-3</v>
      </c>
      <c r="K185" s="175" t="str">
        <f>IFERROR(Summary!$AA$7*D185/J185," ")</f>
        <v xml:space="preserve"> </v>
      </c>
      <c r="L185" s="9">
        <v>0.85</v>
      </c>
      <c r="M185" s="175" t="str">
        <f>IFERROR(Summary!$AA$7*D185/L185," ")</f>
        <v xml:space="preserve"> </v>
      </c>
      <c r="N185" s="3">
        <v>1.4E-3</v>
      </c>
      <c r="O185" s="175" t="str">
        <f>IFERROR(Summary!$AC$7*D185/N185," ")</f>
        <v xml:space="preserve"> </v>
      </c>
      <c r="P185" s="9">
        <v>0.85</v>
      </c>
      <c r="Q185" s="175" t="str">
        <f>IFERROR(Summary!$AC$7*D185/P185," ")</f>
        <v xml:space="preserve"> </v>
      </c>
      <c r="R185" s="22"/>
      <c r="S185" s="177" t="str">
        <f>IFERROR(Summary!$AE$7*E185/R185," ")</f>
        <v xml:space="preserve"> </v>
      </c>
    </row>
    <row r="186" spans="1:19" ht="29.25" customHeight="1" x14ac:dyDescent="0.25">
      <c r="A186" s="2" t="s">
        <v>364</v>
      </c>
      <c r="B186" s="1" t="s">
        <v>365</v>
      </c>
      <c r="C186" s="6" t="s">
        <v>65</v>
      </c>
      <c r="D186" s="56" t="str">
        <f>IFERROR(VLOOKUP($A186,'Emissions - TEU-2NH'!$A$6:$H$58,5,0), " ")</f>
        <v xml:space="preserve"> </v>
      </c>
      <c r="E186" s="56" t="str">
        <f>IFERROR(VLOOKUP($A186,'Emissions - TEU-2NH'!$A$6:$H$58,8,0), " ")</f>
        <v xml:space="preserve"> </v>
      </c>
      <c r="F186" s="10">
        <v>3.4E-8</v>
      </c>
      <c r="G186" s="175" t="str">
        <f>IFERROR(Summary!$Y$7*D186/F186," ")</f>
        <v xml:space="preserve"> </v>
      </c>
      <c r="H186" s="10">
        <v>4.1999999999999996E-6</v>
      </c>
      <c r="I186" s="175" t="str">
        <f>IFERROR(Summary!$Y$7*D186/H186," ")</f>
        <v xml:space="preserve"> </v>
      </c>
      <c r="J186" s="10">
        <v>3.0000000000000001E-6</v>
      </c>
      <c r="K186" s="175" t="str">
        <f>IFERROR(Summary!$AA$7*D186/J186," ")</f>
        <v xml:space="preserve"> </v>
      </c>
      <c r="L186" s="11">
        <v>8.4999999999999995E-4</v>
      </c>
      <c r="M186" s="175" t="str">
        <f>IFERROR(Summary!$AA$7*D186/L186," ")</f>
        <v xml:space="preserve"> </v>
      </c>
      <c r="N186" s="10">
        <v>1.3999999999999999E-6</v>
      </c>
      <c r="O186" s="175" t="str">
        <f>IFERROR(Summary!$AC$7*D186/N186," ")</f>
        <v xml:space="preserve"> </v>
      </c>
      <c r="P186" s="11">
        <v>8.4999999999999995E-4</v>
      </c>
      <c r="Q186" s="175" t="str">
        <f>IFERROR(Summary!$AC$7*D186/P186," ")</f>
        <v xml:space="preserve"> </v>
      </c>
      <c r="R186" s="22"/>
      <c r="S186" s="177" t="str">
        <f>IFERROR(Summary!$AE$7*E186/R186," ")</f>
        <v xml:space="preserve"> </v>
      </c>
    </row>
    <row r="187" spans="1:19" ht="29.25" customHeight="1" x14ac:dyDescent="0.25">
      <c r="A187" s="2" t="s">
        <v>366</v>
      </c>
      <c r="B187" s="1" t="s">
        <v>367</v>
      </c>
      <c r="C187" s="6" t="s">
        <v>65</v>
      </c>
      <c r="D187" s="56" t="str">
        <f>IFERROR(VLOOKUP($A187,'Emissions - TEU-2NH'!$A$6:$H$58,5,0), " ")</f>
        <v xml:space="preserve"> </v>
      </c>
      <c r="E187" s="56" t="str">
        <f>IFERROR(VLOOKUP($A187,'Emissions - TEU-2NH'!$A$6:$H$58,8,0), " ")</f>
        <v xml:space="preserve"> </v>
      </c>
      <c r="F187" s="11">
        <v>8.8000000000000003E-4</v>
      </c>
      <c r="G187" s="175" t="str">
        <f>IFERROR(Summary!$Y$7*D187/F187," ")</f>
        <v xml:space="preserve"> </v>
      </c>
      <c r="H187" s="7">
        <v>1.3</v>
      </c>
      <c r="I187" s="175" t="str">
        <f>IFERROR(Summary!$Y$7*D187/H187," ")</f>
        <v xml:space="preserve"> </v>
      </c>
      <c r="J187" s="4">
        <v>2.3E-2</v>
      </c>
      <c r="K187" s="175" t="str">
        <f>IFERROR(Summary!$AA$7*D187/J187," ")</f>
        <v xml:space="preserve"> </v>
      </c>
      <c r="L187" s="7">
        <v>5.7</v>
      </c>
      <c r="M187" s="175" t="str">
        <f>IFERROR(Summary!$AA$7*D187/L187," ")</f>
        <v xml:space="preserve"> </v>
      </c>
      <c r="N187" s="4">
        <v>1.0999999999999999E-2</v>
      </c>
      <c r="O187" s="175" t="str">
        <f>IFERROR(Summary!$AC$7*D187/N187," ")</f>
        <v xml:space="preserve"> </v>
      </c>
      <c r="P187" s="7">
        <v>5.7</v>
      </c>
      <c r="Q187" s="175" t="str">
        <f>IFERROR(Summary!$AC$7*D187/P187," ")</f>
        <v xml:space="preserve"> </v>
      </c>
      <c r="R187" s="22"/>
      <c r="S187" s="177" t="str">
        <f>IFERROR(Summary!$AE$7*E187/R187," ")</f>
        <v xml:space="preserve"> </v>
      </c>
    </row>
    <row r="188" spans="1:19" ht="54" customHeight="1" x14ac:dyDescent="0.25">
      <c r="A188" s="1"/>
      <c r="B188" s="1" t="s">
        <v>368</v>
      </c>
      <c r="C188" s="6" t="s">
        <v>65</v>
      </c>
      <c r="D188" s="56" t="str">
        <f>IFERROR(VLOOKUP($A188,'Emissions - TEU-2NH'!$A$6:$H$58,5,0), " ")</f>
        <v xml:space="preserve"> </v>
      </c>
      <c r="E188" s="56" t="str">
        <f>IFERROR(VLOOKUP($A188,'Emissions - TEU-2NH'!$A$6:$H$58,8,0), " ")</f>
        <v xml:space="preserve"> </v>
      </c>
      <c r="F188" s="10">
        <v>1.0000000000000001E-9</v>
      </c>
      <c r="G188" s="175" t="str">
        <f>IFERROR(Summary!$Y$7*D188/F188," ")</f>
        <v xml:space="preserve"> </v>
      </c>
      <c r="H188" s="10">
        <v>1.3E-7</v>
      </c>
      <c r="I188" s="175" t="str">
        <f>IFERROR(Summary!$Y$7*D188/H188," ")</f>
        <v xml:space="preserve"> </v>
      </c>
      <c r="J188" s="10">
        <v>8.9999999999999999E-8</v>
      </c>
      <c r="K188" s="175" t="str">
        <f>IFERROR(Summary!$AA$7*D188/J188," ")</f>
        <v xml:space="preserve"> </v>
      </c>
      <c r="L188" s="10">
        <v>2.5999999999999998E-5</v>
      </c>
      <c r="M188" s="175" t="str">
        <f>IFERROR(Summary!$AA$7*D188/L188," ")</f>
        <v xml:space="preserve"> </v>
      </c>
      <c r="N188" s="10">
        <v>4.1999999999999999E-8</v>
      </c>
      <c r="O188" s="175" t="str">
        <f>IFERROR(Summary!$AC$7*D188/N188," ")</f>
        <v xml:space="preserve"> </v>
      </c>
      <c r="P188" s="19">
        <v>2.5999999999999998E-5</v>
      </c>
      <c r="Q188" s="175" t="str">
        <f>IFERROR(Summary!$AC$7*D188/P188," ")</f>
        <v xml:space="preserve"> </v>
      </c>
      <c r="R188" s="22"/>
      <c r="S188" s="177" t="str">
        <f>IFERROR(Summary!$AE$7*E188/R188," ")</f>
        <v xml:space="preserve"> </v>
      </c>
    </row>
    <row r="189" spans="1:19" ht="42" customHeight="1" x14ac:dyDescent="0.25">
      <c r="A189" s="2" t="s">
        <v>369</v>
      </c>
      <c r="B189" s="1" t="s">
        <v>370</v>
      </c>
      <c r="C189" s="6" t="s">
        <v>65</v>
      </c>
      <c r="D189" s="56" t="str">
        <f>IFERROR(VLOOKUP($A189,'Emissions - TEU-2NH'!$A$6:$H$58,5,0), " ")</f>
        <v xml:space="preserve"> </v>
      </c>
      <c r="E189" s="56" t="str">
        <f>IFERROR(VLOOKUP($A189,'Emissions - TEU-2NH'!$A$6:$H$58,8,0), " ")</f>
        <v xml:space="preserve"> </v>
      </c>
      <c r="F189" s="10">
        <v>1.0000000000000001E-9</v>
      </c>
      <c r="G189" s="175" t="str">
        <f>IFERROR(Summary!$Y$7*D189/F189," ")</f>
        <v xml:space="preserve"> </v>
      </c>
      <c r="H189" s="10">
        <v>1.3E-7</v>
      </c>
      <c r="I189" s="175" t="str">
        <f>IFERROR(Summary!$Y$7*D189/H189," ")</f>
        <v xml:space="preserve"> </v>
      </c>
      <c r="J189" s="10">
        <v>8.9999999999999999E-8</v>
      </c>
      <c r="K189" s="175" t="str">
        <f>IFERROR(Summary!$AA$7*D189/J189," ")</f>
        <v xml:space="preserve"> </v>
      </c>
      <c r="L189" s="10">
        <v>2.5999999999999998E-5</v>
      </c>
      <c r="M189" s="175" t="str">
        <f>IFERROR(Summary!$AA$7*D189/L189," ")</f>
        <v xml:space="preserve"> </v>
      </c>
      <c r="N189" s="10">
        <v>4.1999999999999999E-8</v>
      </c>
      <c r="O189" s="175" t="str">
        <f>IFERROR(Summary!$AC$7*D189/N189," ")</f>
        <v xml:space="preserve"> </v>
      </c>
      <c r="P189" s="19">
        <v>2.5999999999999998E-5</v>
      </c>
      <c r="Q189" s="175" t="str">
        <f>IFERROR(Summary!$AC$7*D189/P189," ")</f>
        <v xml:space="preserve"> </v>
      </c>
      <c r="R189" s="22"/>
      <c r="S189" s="177" t="str">
        <f>IFERROR(Summary!$AE$7*E189/R189," ")</f>
        <v xml:space="preserve"> </v>
      </c>
    </row>
    <row r="190" spans="1:19" ht="42" customHeight="1" x14ac:dyDescent="0.25">
      <c r="A190" s="2" t="s">
        <v>371</v>
      </c>
      <c r="B190" s="1" t="s">
        <v>372</v>
      </c>
      <c r="C190" s="6" t="s">
        <v>65</v>
      </c>
      <c r="D190" s="56" t="str">
        <f>IFERROR(VLOOKUP($A190,'Emissions - TEU-2NH'!$A$6:$H$58,5,0), " ")</f>
        <v xml:space="preserve"> </v>
      </c>
      <c r="E190" s="56" t="str">
        <f>IFERROR(VLOOKUP($A190,'Emissions - TEU-2NH'!$A$6:$H$58,8,0), " ")</f>
        <v xml:space="preserve"> </v>
      </c>
      <c r="F190" s="10">
        <v>1.0000000000000001E-9</v>
      </c>
      <c r="G190" s="175" t="str">
        <f>IFERROR(Summary!$Y$7*D190/F190," ")</f>
        <v xml:space="preserve"> </v>
      </c>
      <c r="H190" s="10">
        <v>1.3E-7</v>
      </c>
      <c r="I190" s="175" t="str">
        <f>IFERROR(Summary!$Y$7*D190/H190," ")</f>
        <v xml:space="preserve"> </v>
      </c>
      <c r="J190" s="10">
        <v>8.9999999999999999E-8</v>
      </c>
      <c r="K190" s="175" t="str">
        <f>IFERROR(Summary!$AA$7*D190/J190," ")</f>
        <v xml:space="preserve"> </v>
      </c>
      <c r="L190" s="10">
        <v>2.5999999999999998E-5</v>
      </c>
      <c r="M190" s="175" t="str">
        <f>IFERROR(Summary!$AA$7*D190/L190," ")</f>
        <v xml:space="preserve"> </v>
      </c>
      <c r="N190" s="10">
        <v>4.1999999999999999E-8</v>
      </c>
      <c r="O190" s="175" t="str">
        <f>IFERROR(Summary!$AC$7*D190/N190," ")</f>
        <v xml:space="preserve"> </v>
      </c>
      <c r="P190" s="19">
        <v>2.5999999999999998E-5</v>
      </c>
      <c r="Q190" s="175" t="str">
        <f>IFERROR(Summary!$AC$7*D190/P190," ")</f>
        <v xml:space="preserve"> </v>
      </c>
      <c r="R190" s="22"/>
      <c r="S190" s="177" t="str">
        <f>IFERROR(Summary!$AE$7*E190/R190," ")</f>
        <v xml:space="preserve"> </v>
      </c>
    </row>
    <row r="191" spans="1:19" ht="42" customHeight="1" x14ac:dyDescent="0.25">
      <c r="A191" s="2" t="s">
        <v>373</v>
      </c>
      <c r="B191" s="1" t="s">
        <v>374</v>
      </c>
      <c r="C191" s="6" t="s">
        <v>65</v>
      </c>
      <c r="D191" s="56" t="str">
        <f>IFERROR(VLOOKUP($A191,'Emissions - TEU-2NH'!$A$6:$H$58,5,0), " ")</f>
        <v xml:space="preserve"> </v>
      </c>
      <c r="E191" s="56" t="str">
        <f>IFERROR(VLOOKUP($A191,'Emissions - TEU-2NH'!$A$6:$H$58,8,0), " ")</f>
        <v xml:space="preserve"> </v>
      </c>
      <c r="F191" s="10">
        <v>1E-8</v>
      </c>
      <c r="G191" s="175" t="str">
        <f>IFERROR(Summary!$Y$7*D191/F191," ")</f>
        <v xml:space="preserve"> </v>
      </c>
      <c r="H191" s="10">
        <v>1.3E-6</v>
      </c>
      <c r="I191" s="175" t="str">
        <f>IFERROR(Summary!$Y$7*D191/H191," ")</f>
        <v xml:space="preserve"> </v>
      </c>
      <c r="J191" s="10">
        <v>8.9999999999999996E-7</v>
      </c>
      <c r="K191" s="175" t="str">
        <f>IFERROR(Summary!$AA$7*D191/J191," ")</f>
        <v xml:space="preserve"> </v>
      </c>
      <c r="L191" s="11">
        <v>2.5999999999999998E-4</v>
      </c>
      <c r="M191" s="175" t="str">
        <f>IFERROR(Summary!$AA$7*D191/L191," ")</f>
        <v xml:space="preserve"> </v>
      </c>
      <c r="N191" s="10">
        <v>4.2E-7</v>
      </c>
      <c r="O191" s="175" t="str">
        <f>IFERROR(Summary!$AC$7*D191/N191," ")</f>
        <v xml:space="preserve"> </v>
      </c>
      <c r="P191" s="11">
        <v>2.5999999999999998E-4</v>
      </c>
      <c r="Q191" s="175" t="str">
        <f>IFERROR(Summary!$AC$7*D191/P191," ")</f>
        <v xml:space="preserve"> </v>
      </c>
      <c r="R191" s="22"/>
      <c r="S191" s="177" t="str">
        <f>IFERROR(Summary!$AE$7*E191/R191," ")</f>
        <v xml:space="preserve"> </v>
      </c>
    </row>
    <row r="192" spans="1:19" ht="42" customHeight="1" x14ac:dyDescent="0.25">
      <c r="A192" s="2" t="s">
        <v>375</v>
      </c>
      <c r="B192" s="1" t="s">
        <v>376</v>
      </c>
      <c r="C192" s="6" t="s">
        <v>65</v>
      </c>
      <c r="D192" s="56" t="str">
        <f>IFERROR(VLOOKUP($A192,'Emissions - TEU-2NH'!$A$6:$H$58,5,0), " ")</f>
        <v xml:space="preserve"> </v>
      </c>
      <c r="E192" s="56" t="str">
        <f>IFERROR(VLOOKUP($A192,'Emissions - TEU-2NH'!$A$6:$H$58,8,0), " ")</f>
        <v xml:space="preserve"> </v>
      </c>
      <c r="F192" s="10">
        <v>1E-8</v>
      </c>
      <c r="G192" s="175" t="str">
        <f>IFERROR(Summary!$Y$7*D192/F192," ")</f>
        <v xml:space="preserve"> </v>
      </c>
      <c r="H192" s="10">
        <v>1.3E-6</v>
      </c>
      <c r="I192" s="175" t="str">
        <f>IFERROR(Summary!$Y$7*D192/H192," ")</f>
        <v xml:space="preserve"> </v>
      </c>
      <c r="J192" s="10">
        <v>8.9999999999999996E-7</v>
      </c>
      <c r="K192" s="175" t="str">
        <f>IFERROR(Summary!$AA$7*D192/J192," ")</f>
        <v xml:space="preserve"> </v>
      </c>
      <c r="L192" s="11">
        <v>2.5999999999999998E-4</v>
      </c>
      <c r="M192" s="175" t="str">
        <f>IFERROR(Summary!$AA$7*D192/L192," ")</f>
        <v xml:space="preserve"> </v>
      </c>
      <c r="N192" s="10">
        <v>4.2E-7</v>
      </c>
      <c r="O192" s="175" t="str">
        <f>IFERROR(Summary!$AC$7*D192/N192," ")</f>
        <v xml:space="preserve"> </v>
      </c>
      <c r="P192" s="11">
        <v>2.5999999999999998E-4</v>
      </c>
      <c r="Q192" s="175" t="str">
        <f>IFERROR(Summary!$AC$7*D192/P192," ")</f>
        <v xml:space="preserve"> </v>
      </c>
      <c r="R192" s="22"/>
      <c r="S192" s="177" t="str">
        <f>IFERROR(Summary!$AE$7*E192/R192," ")</f>
        <v xml:space="preserve"> </v>
      </c>
    </row>
    <row r="193" spans="1:19" ht="42" customHeight="1" x14ac:dyDescent="0.25">
      <c r="A193" s="2" t="s">
        <v>377</v>
      </c>
      <c r="B193" s="1" t="s">
        <v>378</v>
      </c>
      <c r="C193" s="6" t="s">
        <v>65</v>
      </c>
      <c r="D193" s="56" t="str">
        <f>IFERROR(VLOOKUP($A193,'Emissions - TEU-2NH'!$A$6:$H$58,5,0), " ")</f>
        <v xml:space="preserve"> </v>
      </c>
      <c r="E193" s="56" t="str">
        <f>IFERROR(VLOOKUP($A193,'Emissions - TEU-2NH'!$A$6:$H$58,8,0), " ")</f>
        <v xml:space="preserve"> </v>
      </c>
      <c r="F193" s="10">
        <v>1E-8</v>
      </c>
      <c r="G193" s="175" t="str">
        <f>IFERROR(Summary!$Y$7*D193/F193," ")</f>
        <v xml:space="preserve"> </v>
      </c>
      <c r="H193" s="10">
        <v>1.3E-6</v>
      </c>
      <c r="I193" s="175" t="str">
        <f>IFERROR(Summary!$Y$7*D193/H193," ")</f>
        <v xml:space="preserve"> </v>
      </c>
      <c r="J193" s="10">
        <v>8.9999999999999996E-7</v>
      </c>
      <c r="K193" s="175" t="str">
        <f>IFERROR(Summary!$AA$7*D193/J193," ")</f>
        <v xml:space="preserve"> </v>
      </c>
      <c r="L193" s="11">
        <v>2.5999999999999998E-4</v>
      </c>
      <c r="M193" s="175" t="str">
        <f>IFERROR(Summary!$AA$7*D193/L193," ")</f>
        <v xml:space="preserve"> </v>
      </c>
      <c r="N193" s="10">
        <v>4.2E-7</v>
      </c>
      <c r="O193" s="175" t="str">
        <f>IFERROR(Summary!$AC$7*D193/N193," ")</f>
        <v xml:space="preserve"> </v>
      </c>
      <c r="P193" s="11">
        <v>2.5999999999999998E-4</v>
      </c>
      <c r="Q193" s="175" t="str">
        <f>IFERROR(Summary!$AC$7*D193/P193," ")</f>
        <v xml:space="preserve"> </v>
      </c>
      <c r="R193" s="22"/>
      <c r="S193" s="177" t="str">
        <f>IFERROR(Summary!$AE$7*E193/R193," ")</f>
        <v xml:space="preserve"> </v>
      </c>
    </row>
    <row r="194" spans="1:19" ht="42" customHeight="1" x14ac:dyDescent="0.25">
      <c r="A194" s="2" t="s">
        <v>379</v>
      </c>
      <c r="B194" s="1" t="s">
        <v>380</v>
      </c>
      <c r="C194" s="6" t="s">
        <v>65</v>
      </c>
      <c r="D194" s="56" t="str">
        <f>IFERROR(VLOOKUP($A194,'Emissions - TEU-2NH'!$A$6:$H$58,5,0), " ")</f>
        <v xml:space="preserve"> </v>
      </c>
      <c r="E194" s="56" t="str">
        <f>IFERROR(VLOOKUP($A194,'Emissions - TEU-2NH'!$A$6:$H$58,8,0), " ")</f>
        <v xml:space="preserve"> </v>
      </c>
      <c r="F194" s="10">
        <v>9.9999999999999995E-8</v>
      </c>
      <c r="G194" s="175" t="str">
        <f>IFERROR(Summary!$Y$7*D194/F194," ")</f>
        <v xml:space="preserve"> </v>
      </c>
      <c r="H194" s="10">
        <v>1.2999999999999999E-5</v>
      </c>
      <c r="I194" s="175" t="str">
        <f>IFERROR(Summary!$Y$7*D194/H194," ")</f>
        <v xml:space="preserve"> </v>
      </c>
      <c r="J194" s="10">
        <v>9.0000000000000002E-6</v>
      </c>
      <c r="K194" s="175" t="str">
        <f>IFERROR(Summary!$AA$7*D194/J194," ")</f>
        <v xml:space="preserve"> </v>
      </c>
      <c r="L194" s="3">
        <v>2.5999999999999999E-3</v>
      </c>
      <c r="M194" s="175" t="str">
        <f>IFERROR(Summary!$AA$7*D194/L194," ")</f>
        <v xml:space="preserve"> </v>
      </c>
      <c r="N194" s="10">
        <v>4.1999999999999996E-6</v>
      </c>
      <c r="O194" s="175" t="str">
        <f>IFERROR(Summary!$AC$7*D194/N194," ")</f>
        <v xml:space="preserve"> </v>
      </c>
      <c r="P194" s="3">
        <v>2.5999999999999999E-3</v>
      </c>
      <c r="Q194" s="175" t="str">
        <f>IFERROR(Summary!$AC$7*D194/P194," ")</f>
        <v xml:space="preserve"> </v>
      </c>
      <c r="R194" s="22"/>
      <c r="S194" s="177" t="str">
        <f>IFERROR(Summary!$AE$7*E194/R194," ")</f>
        <v xml:space="preserve"> </v>
      </c>
    </row>
    <row r="195" spans="1:19" ht="29.25" customHeight="1" x14ac:dyDescent="0.25">
      <c r="A195" s="2" t="s">
        <v>381</v>
      </c>
      <c r="B195" s="1" t="s">
        <v>382</v>
      </c>
      <c r="C195" s="6" t="s">
        <v>65</v>
      </c>
      <c r="D195" s="56" t="str">
        <f>IFERROR(VLOOKUP($A195,'Emissions - TEU-2NH'!$A$6:$H$58,5,0), " ")</f>
        <v xml:space="preserve"> </v>
      </c>
      <c r="E195" s="56" t="str">
        <f>IFERROR(VLOOKUP($A195,'Emissions - TEU-2NH'!$A$6:$H$58,8,0), " ")</f>
        <v xml:space="preserve"> </v>
      </c>
      <c r="F195" s="10">
        <v>3.4000000000000001E-6</v>
      </c>
      <c r="G195" s="175" t="str">
        <f>IFERROR(Summary!$Y$7*D195/F195," ")</f>
        <v xml:space="preserve"> </v>
      </c>
      <c r="H195" s="11">
        <v>4.2000000000000002E-4</v>
      </c>
      <c r="I195" s="175" t="str">
        <f>IFERROR(Summary!$Y$7*D195/H195," ")</f>
        <v xml:space="preserve"> </v>
      </c>
      <c r="J195" s="11">
        <v>2.9999999999999997E-4</v>
      </c>
      <c r="K195" s="175" t="str">
        <f>IFERROR(Summary!$AA$7*D195/J195," ")</f>
        <v xml:space="preserve"> </v>
      </c>
      <c r="L195" s="4">
        <v>8.5000000000000006E-2</v>
      </c>
      <c r="M195" s="175" t="str">
        <f>IFERROR(Summary!$AA$7*D195/L195," ")</f>
        <v xml:space="preserve"> </v>
      </c>
      <c r="N195" s="11">
        <v>1.3999999999999999E-4</v>
      </c>
      <c r="O195" s="175" t="str">
        <f>IFERROR(Summary!$AC$7*D195/N195," ")</f>
        <v xml:space="preserve"> </v>
      </c>
      <c r="P195" s="4">
        <v>8.5000000000000006E-2</v>
      </c>
      <c r="Q195" s="175" t="str">
        <f>IFERROR(Summary!$AC$7*D195/P195," ")</f>
        <v xml:space="preserve"> </v>
      </c>
      <c r="R195" s="22"/>
      <c r="S195" s="177" t="str">
        <f>IFERROR(Summary!$AE$7*E195/R195," ")</f>
        <v xml:space="preserve"> </v>
      </c>
    </row>
    <row r="196" spans="1:19" ht="42" customHeight="1" x14ac:dyDescent="0.25">
      <c r="A196" s="2" t="s">
        <v>383</v>
      </c>
      <c r="B196" s="1" t="s">
        <v>384</v>
      </c>
      <c r="C196" s="6" t="s">
        <v>65</v>
      </c>
      <c r="D196" s="56" t="str">
        <f>IFERROR(VLOOKUP($A196,'Emissions - TEU-2NH'!$A$6:$H$58,5,0), " ")</f>
        <v xml:space="preserve"> </v>
      </c>
      <c r="E196" s="56" t="str">
        <f>IFERROR(VLOOKUP($A196,'Emissions - TEU-2NH'!$A$6:$H$58,8,0), " ")</f>
        <v xml:space="preserve"> </v>
      </c>
      <c r="F196" s="10">
        <v>1E-8</v>
      </c>
      <c r="G196" s="175" t="str">
        <f>IFERROR(Summary!$Y$7*D196/F196," ")</f>
        <v xml:space="preserve"> </v>
      </c>
      <c r="H196" s="10">
        <v>1.3E-6</v>
      </c>
      <c r="I196" s="175" t="str">
        <f>IFERROR(Summary!$Y$7*D196/H196," ")</f>
        <v xml:space="preserve"> </v>
      </c>
      <c r="J196" s="10">
        <v>8.9999999999999996E-7</v>
      </c>
      <c r="K196" s="175" t="str">
        <f>IFERROR(Summary!$AA$7*D196/J196," ")</f>
        <v xml:space="preserve"> </v>
      </c>
      <c r="L196" s="11">
        <v>2.5999999999999998E-4</v>
      </c>
      <c r="M196" s="175" t="str">
        <f>IFERROR(Summary!$AA$7*D196/L196," ")</f>
        <v xml:space="preserve"> </v>
      </c>
      <c r="N196" s="10">
        <v>4.2E-7</v>
      </c>
      <c r="O196" s="175" t="str">
        <f>IFERROR(Summary!$AC$7*D196/N196," ")</f>
        <v xml:space="preserve"> </v>
      </c>
      <c r="P196" s="11">
        <v>2.5999999999999998E-4</v>
      </c>
      <c r="Q196" s="175" t="str">
        <f>IFERROR(Summary!$AC$7*D196/P196," ")</f>
        <v xml:space="preserve"> </v>
      </c>
      <c r="R196" s="22"/>
      <c r="S196" s="177" t="str">
        <f>IFERROR(Summary!$AE$7*E196/R196," ")</f>
        <v xml:space="preserve"> </v>
      </c>
    </row>
    <row r="197" spans="1:19" ht="42" customHeight="1" x14ac:dyDescent="0.25">
      <c r="A197" s="2" t="s">
        <v>385</v>
      </c>
      <c r="B197" s="1" t="s">
        <v>386</v>
      </c>
      <c r="C197" s="6" t="s">
        <v>65</v>
      </c>
      <c r="D197" s="56" t="str">
        <f>IFERROR(VLOOKUP($A197,'Emissions - TEU-2NH'!$A$6:$H$58,5,0), " ")</f>
        <v xml:space="preserve"> </v>
      </c>
      <c r="E197" s="56" t="str">
        <f>IFERROR(VLOOKUP($A197,'Emissions - TEU-2NH'!$A$6:$H$58,8,0), " ")</f>
        <v xml:space="preserve"> </v>
      </c>
      <c r="F197" s="10">
        <v>3.4E-8</v>
      </c>
      <c r="G197" s="175" t="str">
        <f>IFERROR(Summary!$Y$7*D197/F197," ")</f>
        <v xml:space="preserve"> </v>
      </c>
      <c r="H197" s="10">
        <v>4.1999999999999996E-6</v>
      </c>
      <c r="I197" s="175" t="str">
        <f>IFERROR(Summary!$Y$7*D197/H197," ")</f>
        <v xml:space="preserve"> </v>
      </c>
      <c r="J197" s="10">
        <v>3.0000000000000001E-6</v>
      </c>
      <c r="K197" s="175" t="str">
        <f>IFERROR(Summary!$AA$7*D197/J197," ")</f>
        <v xml:space="preserve"> </v>
      </c>
      <c r="L197" s="11">
        <v>8.4999999999999995E-4</v>
      </c>
      <c r="M197" s="175" t="str">
        <f>IFERROR(Summary!$AA$7*D197/L197," ")</f>
        <v xml:space="preserve"> </v>
      </c>
      <c r="N197" s="10">
        <v>1.3999999999999999E-6</v>
      </c>
      <c r="O197" s="175" t="str">
        <f>IFERROR(Summary!$AC$7*D197/N197," ")</f>
        <v xml:space="preserve"> </v>
      </c>
      <c r="P197" s="11">
        <v>8.4999999999999995E-4</v>
      </c>
      <c r="Q197" s="175" t="str">
        <f>IFERROR(Summary!$AC$7*D197/P197," ")</f>
        <v xml:space="preserve"> </v>
      </c>
      <c r="R197" s="22"/>
      <c r="S197" s="177" t="str">
        <f>IFERROR(Summary!$AE$7*E197/R197," ")</f>
        <v xml:space="preserve"> </v>
      </c>
    </row>
    <row r="198" spans="1:19" ht="42" customHeight="1" x14ac:dyDescent="0.25">
      <c r="A198" s="2" t="s">
        <v>387</v>
      </c>
      <c r="B198" s="1" t="s">
        <v>388</v>
      </c>
      <c r="C198" s="6" t="s">
        <v>65</v>
      </c>
      <c r="D198" s="56" t="str">
        <f>IFERROR(VLOOKUP($A198,'Emissions - TEU-2NH'!$A$6:$H$58,5,0), " ")</f>
        <v xml:space="preserve"> </v>
      </c>
      <c r="E198" s="56" t="str">
        <f>IFERROR(VLOOKUP($A198,'Emissions - TEU-2NH'!$A$6:$H$58,8,0), " ")</f>
        <v xml:space="preserve"> </v>
      </c>
      <c r="F198" s="10">
        <v>3.3999999999999998E-9</v>
      </c>
      <c r="G198" s="175" t="str">
        <f>IFERROR(Summary!$Y$7*D198/F198," ")</f>
        <v xml:space="preserve"> </v>
      </c>
      <c r="H198" s="10">
        <v>4.2E-7</v>
      </c>
      <c r="I198" s="175" t="str">
        <f>IFERROR(Summary!$Y$7*D198/H198," ")</f>
        <v xml:space="preserve"> </v>
      </c>
      <c r="J198" s="10">
        <v>2.9999999999999999E-7</v>
      </c>
      <c r="K198" s="175" t="str">
        <f>IFERROR(Summary!$AA$7*D198/J198," ")</f>
        <v xml:space="preserve"> </v>
      </c>
      <c r="L198" s="10">
        <v>8.5000000000000006E-5</v>
      </c>
      <c r="M198" s="175" t="str">
        <f>IFERROR(Summary!$AA$7*D198/L198," ")</f>
        <v xml:space="preserve"> </v>
      </c>
      <c r="N198" s="10">
        <v>1.4000000000000001E-7</v>
      </c>
      <c r="O198" s="175" t="str">
        <f>IFERROR(Summary!$AC$7*D198/N198," ")</f>
        <v xml:space="preserve"> </v>
      </c>
      <c r="P198" s="10">
        <v>8.5000000000000006E-5</v>
      </c>
      <c r="Q198" s="175" t="str">
        <f>IFERROR(Summary!$AC$7*D198/P198," ")</f>
        <v xml:space="preserve"> </v>
      </c>
      <c r="R198" s="22"/>
      <c r="S198" s="177" t="str">
        <f>IFERROR(Summary!$AE$7*E198/R198," ")</f>
        <v xml:space="preserve"> </v>
      </c>
    </row>
    <row r="199" spans="1:19" ht="42" customHeight="1" x14ac:dyDescent="0.25">
      <c r="A199" s="2" t="s">
        <v>389</v>
      </c>
      <c r="B199" s="1" t="s">
        <v>390</v>
      </c>
      <c r="C199" s="6" t="s">
        <v>65</v>
      </c>
      <c r="D199" s="56" t="str">
        <f>IFERROR(VLOOKUP($A199,'Emissions - TEU-2NH'!$A$6:$H$58,5,0), " ")</f>
        <v xml:space="preserve"> </v>
      </c>
      <c r="E199" s="56" t="str">
        <f>IFERROR(VLOOKUP($A199,'Emissions - TEU-2NH'!$A$6:$H$58,8,0), " ")</f>
        <v xml:space="preserve"> </v>
      </c>
      <c r="F199" s="10">
        <v>1E-8</v>
      </c>
      <c r="G199" s="175" t="str">
        <f>IFERROR(Summary!$Y$7*D199/F199," ")</f>
        <v xml:space="preserve"> </v>
      </c>
      <c r="H199" s="10">
        <v>1.3E-6</v>
      </c>
      <c r="I199" s="175" t="str">
        <f>IFERROR(Summary!$Y$7*D199/H199," ")</f>
        <v xml:space="preserve"> </v>
      </c>
      <c r="J199" s="10">
        <v>8.9999999999999996E-7</v>
      </c>
      <c r="K199" s="175" t="str">
        <f>IFERROR(Summary!$AA$7*D199/J199," ")</f>
        <v xml:space="preserve"> </v>
      </c>
      <c r="L199" s="11">
        <v>2.5999999999999998E-4</v>
      </c>
      <c r="M199" s="175" t="str">
        <f>IFERROR(Summary!$AA$7*D199/L199," ")</f>
        <v xml:space="preserve"> </v>
      </c>
      <c r="N199" s="10">
        <v>4.2E-7</v>
      </c>
      <c r="O199" s="175" t="str">
        <f>IFERROR(Summary!$AC$7*D199/N199," ")</f>
        <v xml:space="preserve"> </v>
      </c>
      <c r="P199" s="11">
        <v>2.5999999999999998E-4</v>
      </c>
      <c r="Q199" s="175" t="str">
        <f>IFERROR(Summary!$AC$7*D199/P199," ")</f>
        <v xml:space="preserve"> </v>
      </c>
      <c r="R199" s="22"/>
      <c r="S199" s="177" t="str">
        <f>IFERROR(Summary!$AE$7*E199/R199," ")</f>
        <v xml:space="preserve"> </v>
      </c>
    </row>
    <row r="200" spans="1:19" ht="42" customHeight="1" x14ac:dyDescent="0.25">
      <c r="A200" s="2" t="s">
        <v>391</v>
      </c>
      <c r="B200" s="1" t="s">
        <v>392</v>
      </c>
      <c r="C200" s="6" t="s">
        <v>65</v>
      </c>
      <c r="D200" s="56" t="str">
        <f>IFERROR(VLOOKUP($A200,'Emissions - TEU-2NH'!$A$6:$H$58,5,0), " ")</f>
        <v xml:space="preserve"> </v>
      </c>
      <c r="E200" s="56" t="str">
        <f>IFERROR(VLOOKUP($A200,'Emissions - TEU-2NH'!$A$6:$H$58,8,0), " ")</f>
        <v xml:space="preserve"> </v>
      </c>
      <c r="F200" s="10">
        <v>1E-8</v>
      </c>
      <c r="G200" s="175" t="str">
        <f>IFERROR(Summary!$Y$7*D200/F200," ")</f>
        <v xml:space="preserve"> </v>
      </c>
      <c r="H200" s="10">
        <v>1.3E-6</v>
      </c>
      <c r="I200" s="175" t="str">
        <f>IFERROR(Summary!$Y$7*D200/H200," ")</f>
        <v xml:space="preserve"> </v>
      </c>
      <c r="J200" s="10">
        <v>8.9999999999999996E-7</v>
      </c>
      <c r="K200" s="175" t="str">
        <f>IFERROR(Summary!$AA$7*D200/J200," ")</f>
        <v xml:space="preserve"> </v>
      </c>
      <c r="L200" s="11">
        <v>2.5999999999999998E-4</v>
      </c>
      <c r="M200" s="175" t="str">
        <f>IFERROR(Summary!$AA$7*D200/L200," ")</f>
        <v xml:space="preserve"> </v>
      </c>
      <c r="N200" s="10">
        <v>4.2E-7</v>
      </c>
      <c r="O200" s="175" t="str">
        <f>IFERROR(Summary!$AC$7*D200/N200," ")</f>
        <v xml:space="preserve"> </v>
      </c>
      <c r="P200" s="11">
        <v>2.5999999999999998E-4</v>
      </c>
      <c r="Q200" s="175" t="str">
        <f>IFERROR(Summary!$AC$7*D200/P200," ")</f>
        <v xml:space="preserve"> </v>
      </c>
      <c r="R200" s="22"/>
      <c r="S200" s="177" t="str">
        <f>IFERROR(Summary!$AE$7*E200/R200," ")</f>
        <v xml:space="preserve"> </v>
      </c>
    </row>
    <row r="201" spans="1:19" ht="42" customHeight="1" x14ac:dyDescent="0.25">
      <c r="A201" s="2" t="s">
        <v>393</v>
      </c>
      <c r="B201" s="1" t="s">
        <v>394</v>
      </c>
      <c r="C201" s="6" t="s">
        <v>65</v>
      </c>
      <c r="D201" s="56" t="str">
        <f>IFERROR(VLOOKUP($A201,'Emissions - TEU-2NH'!$A$6:$H$58,5,0), " ")</f>
        <v xml:space="preserve"> </v>
      </c>
      <c r="E201" s="56" t="str">
        <f>IFERROR(VLOOKUP($A201,'Emissions - TEU-2NH'!$A$6:$H$58,8,0), " ")</f>
        <v xml:space="preserve"> </v>
      </c>
      <c r="F201" s="10">
        <v>1E-8</v>
      </c>
      <c r="G201" s="175" t="str">
        <f>IFERROR(Summary!$Y$7*D201/F201," ")</f>
        <v xml:space="preserve"> </v>
      </c>
      <c r="H201" s="10">
        <v>1.3E-6</v>
      </c>
      <c r="I201" s="175" t="str">
        <f>IFERROR(Summary!$Y$7*D201/H201," ")</f>
        <v xml:space="preserve"> </v>
      </c>
      <c r="J201" s="10">
        <v>8.9999999999999996E-7</v>
      </c>
      <c r="K201" s="175" t="str">
        <f>IFERROR(Summary!$AA$7*D201/J201," ")</f>
        <v xml:space="preserve"> </v>
      </c>
      <c r="L201" s="11">
        <v>2.5999999999999998E-4</v>
      </c>
      <c r="M201" s="175" t="str">
        <f>IFERROR(Summary!$AA$7*D201/L201," ")</f>
        <v xml:space="preserve"> </v>
      </c>
      <c r="N201" s="10">
        <v>4.2E-7</v>
      </c>
      <c r="O201" s="175" t="str">
        <f>IFERROR(Summary!$AC$7*D201/N201," ")</f>
        <v xml:space="preserve"> </v>
      </c>
      <c r="P201" s="11">
        <v>2.5999999999999998E-4</v>
      </c>
      <c r="Q201" s="175" t="str">
        <f>IFERROR(Summary!$AC$7*D201/P201," ")</f>
        <v xml:space="preserve"> </v>
      </c>
      <c r="R201" s="22"/>
      <c r="S201" s="177" t="str">
        <f>IFERROR(Summary!$AE$7*E201/R201," ")</f>
        <v xml:space="preserve"> </v>
      </c>
    </row>
    <row r="202" spans="1:19" ht="42" customHeight="1" x14ac:dyDescent="0.25">
      <c r="A202" s="2" t="s">
        <v>395</v>
      </c>
      <c r="B202" s="1" t="s">
        <v>396</v>
      </c>
      <c r="C202" s="6" t="s">
        <v>65</v>
      </c>
      <c r="D202" s="56" t="str">
        <f>IFERROR(VLOOKUP($A202,'Emissions - TEU-2NH'!$A$6:$H$58,5,0), " ")</f>
        <v xml:space="preserve"> </v>
      </c>
      <c r="E202" s="56" t="str">
        <f>IFERROR(VLOOKUP($A202,'Emissions - TEU-2NH'!$A$6:$H$58,8,0), " ")</f>
        <v xml:space="preserve"> </v>
      </c>
      <c r="F202" s="10">
        <v>1E-8</v>
      </c>
      <c r="G202" s="175" t="str">
        <f>IFERROR(Summary!$Y$7*D202/F202," ")</f>
        <v xml:space="preserve"> </v>
      </c>
      <c r="H202" s="10">
        <v>1.3E-6</v>
      </c>
      <c r="I202" s="175" t="str">
        <f>IFERROR(Summary!$Y$7*D202/H202," ")</f>
        <v xml:space="preserve"> </v>
      </c>
      <c r="J202" s="10">
        <v>8.9999999999999996E-7</v>
      </c>
      <c r="K202" s="175" t="str">
        <f>IFERROR(Summary!$AA$7*D202/J202," ")</f>
        <v xml:space="preserve"> </v>
      </c>
      <c r="L202" s="11">
        <v>2.5999999999999998E-4</v>
      </c>
      <c r="M202" s="175" t="str">
        <f>IFERROR(Summary!$AA$7*D202/L202," ")</f>
        <v xml:space="preserve"> </v>
      </c>
      <c r="N202" s="10">
        <v>4.2E-7</v>
      </c>
      <c r="O202" s="175" t="str">
        <f>IFERROR(Summary!$AC$7*D202/N202," ")</f>
        <v xml:space="preserve"> </v>
      </c>
      <c r="P202" s="11">
        <v>2.5999999999999998E-4</v>
      </c>
      <c r="Q202" s="175" t="str">
        <f>IFERROR(Summary!$AC$7*D202/P202," ")</f>
        <v xml:space="preserve"> </v>
      </c>
      <c r="R202" s="22"/>
      <c r="S202" s="177" t="str">
        <f>IFERROR(Summary!$AE$7*E202/R202," ")</f>
        <v xml:space="preserve"> </v>
      </c>
    </row>
    <row r="203" spans="1:19" ht="42" customHeight="1" x14ac:dyDescent="0.25">
      <c r="A203" s="2" t="s">
        <v>397</v>
      </c>
      <c r="B203" s="1" t="s">
        <v>398</v>
      </c>
      <c r="C203" s="6" t="s">
        <v>65</v>
      </c>
      <c r="D203" s="56" t="str">
        <f>IFERROR(VLOOKUP($A203,'Emissions - TEU-2NH'!$A$6:$H$58,5,0), " ")</f>
        <v xml:space="preserve"> </v>
      </c>
      <c r="E203" s="56" t="str">
        <f>IFERROR(VLOOKUP($A203,'Emissions - TEU-2NH'!$A$6:$H$58,8,0), " ")</f>
        <v xml:space="preserve"> </v>
      </c>
      <c r="F203" s="10">
        <v>9.9999999999999995E-8</v>
      </c>
      <c r="G203" s="175" t="str">
        <f>IFERROR(Summary!$Y$7*D203/F203," ")</f>
        <v xml:space="preserve"> </v>
      </c>
      <c r="H203" s="10">
        <v>1.2999999999999999E-5</v>
      </c>
      <c r="I203" s="175" t="str">
        <f>IFERROR(Summary!$Y$7*D203/H203," ")</f>
        <v xml:space="preserve"> </v>
      </c>
      <c r="J203" s="10">
        <v>9.0000000000000002E-6</v>
      </c>
      <c r="K203" s="175" t="str">
        <f>IFERROR(Summary!$AA$7*D203/J203," ")</f>
        <v xml:space="preserve"> </v>
      </c>
      <c r="L203" s="3">
        <v>2.5999999999999999E-3</v>
      </c>
      <c r="M203" s="175" t="str">
        <f>IFERROR(Summary!$AA$7*D203/L203," ")</f>
        <v xml:space="preserve"> </v>
      </c>
      <c r="N203" s="10">
        <v>4.1999999999999996E-6</v>
      </c>
      <c r="O203" s="175" t="str">
        <f>IFERROR(Summary!$AC$7*D203/N203," ")</f>
        <v xml:space="preserve"> </v>
      </c>
      <c r="P203" s="3">
        <v>2.5999999999999999E-3</v>
      </c>
      <c r="Q203" s="175" t="str">
        <f>IFERROR(Summary!$AC$7*D203/P203," ")</f>
        <v xml:space="preserve"> </v>
      </c>
      <c r="R203" s="22"/>
      <c r="S203" s="177" t="str">
        <f>IFERROR(Summary!$AE$7*E203/R203," ")</f>
        <v xml:space="preserve"> </v>
      </c>
    </row>
    <row r="204" spans="1:19" ht="42" customHeight="1" x14ac:dyDescent="0.25">
      <c r="A204" s="2" t="s">
        <v>399</v>
      </c>
      <c r="B204" s="1" t="s">
        <v>400</v>
      </c>
      <c r="C204" s="6" t="s">
        <v>65</v>
      </c>
      <c r="D204" s="56" t="str">
        <f>IFERROR(VLOOKUP($A204,'Emissions - TEU-2NH'!$A$6:$H$58,5,0), " ")</f>
        <v xml:space="preserve"> </v>
      </c>
      <c r="E204" s="56" t="str">
        <f>IFERROR(VLOOKUP($A204,'Emissions - TEU-2NH'!$A$6:$H$58,8,0), " ")</f>
        <v xml:space="preserve"> </v>
      </c>
      <c r="F204" s="10">
        <v>9.9999999999999995E-8</v>
      </c>
      <c r="G204" s="175" t="str">
        <f>IFERROR(Summary!$Y$7*D204/F204," ")</f>
        <v xml:space="preserve"> </v>
      </c>
      <c r="H204" s="10">
        <v>1.2999999999999999E-5</v>
      </c>
      <c r="I204" s="175" t="str">
        <f>IFERROR(Summary!$Y$7*D204/H204," ")</f>
        <v xml:space="preserve"> </v>
      </c>
      <c r="J204" s="10">
        <v>9.0000000000000002E-6</v>
      </c>
      <c r="K204" s="175" t="str">
        <f>IFERROR(Summary!$AA$7*D204/J204," ")</f>
        <v xml:space="preserve"> </v>
      </c>
      <c r="L204" s="3">
        <v>2.5999999999999999E-3</v>
      </c>
      <c r="M204" s="175" t="str">
        <f>IFERROR(Summary!$AA$7*D204/L204," ")</f>
        <v xml:space="preserve"> </v>
      </c>
      <c r="N204" s="10">
        <v>4.1999999999999996E-6</v>
      </c>
      <c r="O204" s="175" t="str">
        <f>IFERROR(Summary!$AC$7*D204/N204," ")</f>
        <v xml:space="preserve"> </v>
      </c>
      <c r="P204" s="3">
        <v>2.5999999999999999E-3</v>
      </c>
      <c r="Q204" s="175" t="str">
        <f>IFERROR(Summary!$AC$7*D204/P204," ")</f>
        <v xml:space="preserve"> </v>
      </c>
      <c r="R204" s="22"/>
      <c r="S204" s="177" t="str">
        <f>IFERROR(Summary!$AE$7*E204/R204," ")</f>
        <v xml:space="preserve"> </v>
      </c>
    </row>
    <row r="205" spans="1:19" ht="29.25" customHeight="1" x14ac:dyDescent="0.25">
      <c r="A205" s="2" t="s">
        <v>401</v>
      </c>
      <c r="B205" s="2" t="s">
        <v>402</v>
      </c>
      <c r="C205" s="6" t="s">
        <v>65</v>
      </c>
      <c r="D205" s="56" t="str">
        <f>IFERROR(VLOOKUP($A205,'Emissions - TEU-2NH'!$A$6:$H$58,5,0), " ")</f>
        <v xml:space="preserve"> </v>
      </c>
      <c r="E205" s="56" t="str">
        <f>IFERROR(VLOOKUP($A205,'Emissions - TEU-2NH'!$A$6:$H$58,8,0), " ")</f>
        <v xml:space="preserve"> </v>
      </c>
      <c r="F205" s="10">
        <v>3.4000000000000001E-6</v>
      </c>
      <c r="G205" s="175" t="str">
        <f>IFERROR(Summary!$Y$7*D205/F205," ")</f>
        <v xml:space="preserve"> </v>
      </c>
      <c r="H205" s="11">
        <v>4.2000000000000002E-4</v>
      </c>
      <c r="I205" s="175" t="str">
        <f>IFERROR(Summary!$Y$7*D205/H205," ")</f>
        <v xml:space="preserve"> </v>
      </c>
      <c r="J205" s="11">
        <v>2.9999999999999997E-4</v>
      </c>
      <c r="K205" s="175" t="str">
        <f>IFERROR(Summary!$AA$7*D205/J205," ")</f>
        <v xml:space="preserve"> </v>
      </c>
      <c r="L205" s="4">
        <v>8.5000000000000006E-2</v>
      </c>
      <c r="M205" s="175" t="str">
        <f>IFERROR(Summary!$AA$7*D205/L205," ")</f>
        <v xml:space="preserve"> </v>
      </c>
      <c r="N205" s="11">
        <v>1.3999999999999999E-4</v>
      </c>
      <c r="O205" s="175" t="str">
        <f>IFERROR(Summary!$AC$7*D205/N205," ")</f>
        <v xml:space="preserve"> </v>
      </c>
      <c r="P205" s="4">
        <v>8.5000000000000006E-2</v>
      </c>
      <c r="Q205" s="175" t="str">
        <f>IFERROR(Summary!$AC$7*D205/P205," ")</f>
        <v xml:space="preserve"> </v>
      </c>
      <c r="R205" s="22"/>
      <c r="S205" s="177" t="str">
        <f>IFERROR(Summary!$AE$7*E205/R205," ")</f>
        <v xml:space="preserve"> </v>
      </c>
    </row>
    <row r="206" spans="1:19" ht="28.5" customHeight="1" x14ac:dyDescent="0.25">
      <c r="A206" s="1"/>
      <c r="B206" s="2" t="s">
        <v>403</v>
      </c>
      <c r="C206" s="6" t="s">
        <v>404</v>
      </c>
      <c r="D206" s="56" t="str">
        <f>IFERROR(VLOOKUP($A206,'Emissions - TEU-2NH'!$A$6:$H$58,5,0), " ")</f>
        <v xml:space="preserve"> </v>
      </c>
      <c r="E206" s="56" t="str">
        <f>IFERROR(VLOOKUP($A206,'Emissions - TEU-2NH'!$A$6:$H$58,8,0), " ")</f>
        <v xml:space="preserve"> </v>
      </c>
      <c r="F206" s="10">
        <v>4.3000000000000002E-5</v>
      </c>
      <c r="G206" s="175" t="str">
        <f>IFERROR(Summary!$Y$7*D206/F206," ")</f>
        <v xml:space="preserve"> </v>
      </c>
      <c r="H206" s="18"/>
      <c r="I206" s="175" t="str">
        <f>IFERROR(Summary!$Y$7*D206/H206," ")</f>
        <v xml:space="preserve"> </v>
      </c>
      <c r="J206" s="3">
        <v>1.6000000000000001E-3</v>
      </c>
      <c r="K206" s="175" t="str">
        <f>IFERROR(Summary!$AA$7*D206/J206," ")</f>
        <v xml:space="preserve"> </v>
      </c>
      <c r="L206" s="18"/>
      <c r="M206" s="175" t="str">
        <f>IFERROR(Summary!$AA$7*D206/L206," ")</f>
        <v xml:space="preserve"> </v>
      </c>
      <c r="N206" s="3">
        <v>3.0000000000000001E-3</v>
      </c>
      <c r="O206" s="175" t="str">
        <f>IFERROR(Summary!$AC$7*D206/N206," ")</f>
        <v xml:space="preserve"> </v>
      </c>
      <c r="P206" s="18"/>
      <c r="Q206" s="175" t="str">
        <f>IFERROR(Summary!$AC$7*D206/P206," ")</f>
        <v xml:space="preserve"> </v>
      </c>
      <c r="R206" s="22"/>
      <c r="S206" s="177" t="str">
        <f>IFERROR(Summary!$AE$7*E206/R206," ")</f>
        <v xml:space="preserve"> </v>
      </c>
    </row>
    <row r="207" spans="1:19" ht="16.8" customHeight="1" x14ac:dyDescent="0.25">
      <c r="A207" s="2" t="s">
        <v>405</v>
      </c>
      <c r="B207" s="2" t="s">
        <v>406</v>
      </c>
      <c r="C207" s="6" t="s">
        <v>404</v>
      </c>
      <c r="D207" s="56" t="str">
        <f>IFERROR(VLOOKUP($A207,'Emissions - TEU-2NH'!$A$6:$H$58,5,0), " ")</f>
        <v xml:space="preserve"> </v>
      </c>
      <c r="E207" s="56" t="str">
        <f>IFERROR(VLOOKUP($A207,'Emissions - TEU-2NH'!$A$6:$H$58,8,0), " ")</f>
        <v xml:space="preserve"> </v>
      </c>
      <c r="F207" s="11">
        <v>1.1E-4</v>
      </c>
      <c r="G207" s="175" t="str">
        <f>IFERROR(Summary!$Y$7*D207/F207," ")</f>
        <v xml:space="preserve"> </v>
      </c>
      <c r="H207" s="18"/>
      <c r="I207" s="175" t="str">
        <f>IFERROR(Summary!$Y$7*D207/H207," ")</f>
        <v xml:space="preserve"> </v>
      </c>
      <c r="J207" s="3">
        <v>3.8999999999999998E-3</v>
      </c>
      <c r="K207" s="175" t="str">
        <f>IFERROR(Summary!$AA$7*D207/J207," ")</f>
        <v xml:space="preserve"> </v>
      </c>
      <c r="L207" s="18"/>
      <c r="M207" s="175" t="str">
        <f>IFERROR(Summary!$AA$7*D207/L207," ")</f>
        <v xml:space="preserve"> </v>
      </c>
      <c r="N207" s="3">
        <v>7.6E-3</v>
      </c>
      <c r="O207" s="175" t="str">
        <f>IFERROR(Summary!$AC$7*D207/N207," ")</f>
        <v xml:space="preserve"> </v>
      </c>
      <c r="P207" s="18"/>
      <c r="Q207" s="175" t="str">
        <f>IFERROR(Summary!$AC$7*D207/P207," ")</f>
        <v xml:space="preserve"> </v>
      </c>
      <c r="R207" s="22"/>
      <c r="S207" s="177" t="str">
        <f>IFERROR(Summary!$AE$7*E207/R207," ")</f>
        <v xml:space="preserve"> </v>
      </c>
    </row>
    <row r="208" spans="1:19" ht="16.95" customHeight="1" x14ac:dyDescent="0.25">
      <c r="A208" s="2" t="s">
        <v>407</v>
      </c>
      <c r="B208" s="2" t="s">
        <v>408</v>
      </c>
      <c r="C208" s="6" t="s">
        <v>404</v>
      </c>
      <c r="D208" s="56" t="str">
        <f>IFERROR(VLOOKUP($A208,'Emissions - TEU-2NH'!$A$6:$H$58,5,0), " ")</f>
        <v xml:space="preserve"> </v>
      </c>
      <c r="E208" s="56" t="str">
        <f>IFERROR(VLOOKUP($A208,'Emissions - TEU-2NH'!$A$6:$H$58,8,0), " ")</f>
        <v xml:space="preserve"> </v>
      </c>
      <c r="F208" s="11">
        <v>2.1000000000000001E-4</v>
      </c>
      <c r="G208" s="175" t="str">
        <f>IFERROR(Summary!$Y$7*D208/F208," ")</f>
        <v xml:space="preserve"> </v>
      </c>
      <c r="H208" s="18"/>
      <c r="I208" s="175" t="str">
        <f>IFERROR(Summary!$Y$7*D208/H208," ")</f>
        <v xml:space="preserve"> </v>
      </c>
      <c r="J208" s="3">
        <v>7.7999999999999996E-3</v>
      </c>
      <c r="K208" s="175" t="str">
        <f>IFERROR(Summary!$AA$7*D208/J208," ")</f>
        <v xml:space="preserve"> </v>
      </c>
      <c r="L208" s="18"/>
      <c r="M208" s="175" t="str">
        <f>IFERROR(Summary!$AA$7*D208/L208," ")</f>
        <v xml:space="preserve"> </v>
      </c>
      <c r="N208" s="4">
        <v>1.4999999999999999E-2</v>
      </c>
      <c r="O208" s="175" t="str">
        <f>IFERROR(Summary!$AC$7*D208/N208," ")</f>
        <v xml:space="preserve"> </v>
      </c>
      <c r="P208" s="18"/>
      <c r="Q208" s="175" t="str">
        <f>IFERROR(Summary!$AC$7*D208/P208," ")</f>
        <v xml:space="preserve"> </v>
      </c>
      <c r="R208" s="22"/>
      <c r="S208" s="177" t="str">
        <f>IFERROR(Summary!$AE$7*E208/R208," ")</f>
        <v xml:space="preserve"> </v>
      </c>
    </row>
    <row r="209" spans="1:19" ht="16.8" customHeight="1" x14ac:dyDescent="0.25">
      <c r="A209" s="2" t="s">
        <v>409</v>
      </c>
      <c r="B209" s="2" t="s">
        <v>410</v>
      </c>
      <c r="C209" s="6" t="s">
        <v>404</v>
      </c>
      <c r="D209" s="56" t="str">
        <f>IFERROR(VLOOKUP($A209,'Emissions - TEU-2NH'!$A$6:$H$58,5,0), " ")</f>
        <v xml:space="preserve"> </v>
      </c>
      <c r="E209" s="56" t="str">
        <f>IFERROR(VLOOKUP($A209,'Emissions - TEU-2NH'!$A$6:$H$58,8,0), " ")</f>
        <v xml:space="preserve"> </v>
      </c>
      <c r="F209" s="10">
        <v>4.3000000000000002E-5</v>
      </c>
      <c r="G209" s="175" t="str">
        <f>IFERROR(Summary!$Y$7*D209/F209," ")</f>
        <v xml:space="preserve"> </v>
      </c>
      <c r="H209" s="3">
        <v>2E-3</v>
      </c>
      <c r="I209" s="175" t="str">
        <f>IFERROR(Summary!$Y$7*D209/H209," ")</f>
        <v xml:space="preserve"> </v>
      </c>
      <c r="J209" s="3">
        <v>1.6000000000000001E-3</v>
      </c>
      <c r="K209" s="175" t="str">
        <f>IFERROR(Summary!$AA$7*D209/J209," ")</f>
        <v xml:space="preserve"> </v>
      </c>
      <c r="L209" s="3">
        <v>8.8000000000000005E-3</v>
      </c>
      <c r="M209" s="175" t="str">
        <f>IFERROR(Summary!$AA$7*D209/L209," ")</f>
        <v xml:space="preserve"> </v>
      </c>
      <c r="N209" s="3">
        <v>3.0000000000000001E-3</v>
      </c>
      <c r="O209" s="175" t="str">
        <f>IFERROR(Summary!$AC$7*D209/N209," ")</f>
        <v xml:space="preserve"> </v>
      </c>
      <c r="P209" s="3">
        <v>8.8000000000000005E-3</v>
      </c>
      <c r="Q209" s="175" t="str">
        <f>IFERROR(Summary!$AC$7*D209/P209," ")</f>
        <v xml:space="preserve"> </v>
      </c>
      <c r="R209" s="27">
        <v>2E-3</v>
      </c>
      <c r="S209" s="177" t="str">
        <f>IFERROR(Summary!$AE$7*E209/R209," ")</f>
        <v xml:space="preserve"> </v>
      </c>
    </row>
    <row r="210" spans="1:19" ht="16.95" customHeight="1" x14ac:dyDescent="0.25">
      <c r="A210" s="2" t="s">
        <v>411</v>
      </c>
      <c r="B210" s="2" t="s">
        <v>412</v>
      </c>
      <c r="C210" s="6" t="s">
        <v>404</v>
      </c>
      <c r="D210" s="56" t="str">
        <f>IFERROR(VLOOKUP($A210,'Emissions - TEU-2NH'!$A$6:$H$58,5,0), " ")</f>
        <v xml:space="preserve"> </v>
      </c>
      <c r="E210" s="56" t="str">
        <f>IFERROR(VLOOKUP($A210,'Emissions - TEU-2NH'!$A$6:$H$58,8,0), " ")</f>
        <v xml:space="preserve"> </v>
      </c>
      <c r="F210" s="10">
        <v>5.3000000000000001E-5</v>
      </c>
      <c r="G210" s="175" t="str">
        <f>IFERROR(Summary!$Y$7*D210/F210," ")</f>
        <v xml:space="preserve"> </v>
      </c>
      <c r="H210" s="18"/>
      <c r="I210" s="175" t="str">
        <f>IFERROR(Summary!$Y$7*D210/H210," ")</f>
        <v xml:space="preserve"> </v>
      </c>
      <c r="J210" s="3">
        <v>2E-3</v>
      </c>
      <c r="K210" s="175" t="str">
        <f>IFERROR(Summary!$AA$7*D210/J210," ")</f>
        <v xml:space="preserve"> </v>
      </c>
      <c r="L210" s="18"/>
      <c r="M210" s="175" t="str">
        <f>IFERROR(Summary!$AA$7*D210/L210," ")</f>
        <v xml:space="preserve"> </v>
      </c>
      <c r="N210" s="3">
        <v>3.8E-3</v>
      </c>
      <c r="O210" s="175" t="str">
        <f>IFERROR(Summary!$AC$7*D210/N210," ")</f>
        <v xml:space="preserve"> </v>
      </c>
      <c r="P210" s="18"/>
      <c r="Q210" s="175" t="str">
        <f>IFERROR(Summary!$AC$7*D210/P210," ")</f>
        <v xml:space="preserve"> </v>
      </c>
      <c r="R210" s="22"/>
      <c r="S210" s="177" t="str">
        <f>IFERROR(Summary!$AE$7*E210/R210," ")</f>
        <v xml:space="preserve"> </v>
      </c>
    </row>
    <row r="211" spans="1:19" ht="19.5" customHeight="1" x14ac:dyDescent="0.25">
      <c r="A211" s="2" t="s">
        <v>413</v>
      </c>
      <c r="B211" s="2" t="s">
        <v>414</v>
      </c>
      <c r="C211" s="6" t="s">
        <v>404</v>
      </c>
      <c r="D211" s="56" t="str">
        <f>IFERROR(VLOOKUP($A211,'Emissions - TEU-2NH'!$A$6:$H$58,5,0), " ")</f>
        <v xml:space="preserve"> </v>
      </c>
      <c r="E211" s="56" t="str">
        <f>IFERROR(VLOOKUP($A211,'Emissions - TEU-2NH'!$A$6:$H$58,8,0), " ")</f>
        <v xml:space="preserve"> </v>
      </c>
      <c r="F211" s="10">
        <v>2.0999999999999998E-6</v>
      </c>
      <c r="G211" s="175" t="str">
        <f>IFERROR(Summary!$Y$7*D211/F211," ")</f>
        <v xml:space="preserve"> </v>
      </c>
      <c r="H211" s="18"/>
      <c r="I211" s="175" t="str">
        <f>IFERROR(Summary!$Y$7*D211/H211," ")</f>
        <v xml:space="preserve"> </v>
      </c>
      <c r="J211" s="10">
        <v>7.7999999999999999E-5</v>
      </c>
      <c r="K211" s="175" t="str">
        <f>IFERROR(Summary!$AA$7*D211/J211," ")</f>
        <v xml:space="preserve"> </v>
      </c>
      <c r="L211" s="18"/>
      <c r="M211" s="175" t="str">
        <f>IFERROR(Summary!$AA$7*D211/L211," ")</f>
        <v xml:space="preserve"> </v>
      </c>
      <c r="N211" s="11">
        <v>1.4999999999999999E-4</v>
      </c>
      <c r="O211" s="175" t="str">
        <f>IFERROR(Summary!$AC$7*D211/N211," ")</f>
        <v xml:space="preserve"> </v>
      </c>
      <c r="P211" s="18"/>
      <c r="Q211" s="175" t="str">
        <f>IFERROR(Summary!$AC$7*D211/P211," ")</f>
        <v xml:space="preserve"> </v>
      </c>
      <c r="R211" s="22"/>
      <c r="S211" s="177" t="str">
        <f>IFERROR(Summary!$AE$7*E211/R211," ")</f>
        <v xml:space="preserve"> </v>
      </c>
    </row>
    <row r="212" spans="1:19" ht="16.95" customHeight="1" x14ac:dyDescent="0.25">
      <c r="A212" s="2" t="s">
        <v>415</v>
      </c>
      <c r="B212" s="2" t="s">
        <v>416</v>
      </c>
      <c r="C212" s="6" t="s">
        <v>404</v>
      </c>
      <c r="D212" s="56">
        <f>IFERROR(VLOOKUP($A212,'Emissions - TEU-2NH'!$A$6:$H$58,5,0), " ")</f>
        <v>1.0901485892417365E-14</v>
      </c>
      <c r="E212" s="56">
        <f>IFERROR(VLOOKUP($A212,'Emissions - TEU-2NH'!$A$6:$H$58,8,0), " ")</f>
        <v>1.3081783070900838E-16</v>
      </c>
      <c r="F212" s="3">
        <v>4.7000000000000002E-3</v>
      </c>
      <c r="G212" s="175">
        <f>IFERROR(Summary!$Y$7*D212/F212," ")</f>
        <v>2.3194650834930564E-16</v>
      </c>
      <c r="H212" s="18"/>
      <c r="I212" s="175" t="str">
        <f>IFERROR(Summary!$Y$7*D212/H212," ")</f>
        <v xml:space="preserve"> </v>
      </c>
      <c r="J212" s="9">
        <v>0.17</v>
      </c>
      <c r="K212" s="175">
        <f>IFERROR(Summary!$AA$7*D212/J212," ")</f>
        <v>6.412638760245509E-18</v>
      </c>
      <c r="L212" s="18"/>
      <c r="M212" s="175" t="str">
        <f>IFERROR(Summary!$AA$7*D212/L212," ")</f>
        <v xml:space="preserve"> </v>
      </c>
      <c r="N212" s="9">
        <v>0.34</v>
      </c>
      <c r="O212" s="175">
        <f>IFERROR(Summary!$AC$7*D212/N212," ")</f>
        <v>1.4428437210552392E-16</v>
      </c>
      <c r="P212" s="18"/>
      <c r="Q212" s="175" t="str">
        <f>IFERROR(Summary!$AC$7*D212/P212," ")</f>
        <v xml:space="preserve"> </v>
      </c>
      <c r="R212" s="22"/>
      <c r="S212" s="177" t="str">
        <f>IFERROR(Summary!$AE$7*E212/R212," ")</f>
        <v xml:space="preserve"> </v>
      </c>
    </row>
    <row r="213" spans="1:19" ht="16.8" customHeight="1" x14ac:dyDescent="0.25">
      <c r="A213" s="2" t="s">
        <v>417</v>
      </c>
      <c r="B213" s="2" t="s">
        <v>418</v>
      </c>
      <c r="C213" s="6" t="s">
        <v>404</v>
      </c>
      <c r="D213" s="56" t="str">
        <f>IFERROR(VLOOKUP($A213,'Emissions - TEU-2NH'!$A$6:$H$58,5,0), " ")</f>
        <v xml:space="preserve"> </v>
      </c>
      <c r="E213" s="56" t="str">
        <f>IFERROR(VLOOKUP($A213,'Emissions - TEU-2NH'!$A$6:$H$58,8,0), " ")</f>
        <v xml:space="preserve"> </v>
      </c>
      <c r="F213" s="11">
        <v>1.3999999999999999E-4</v>
      </c>
      <c r="G213" s="175" t="str">
        <f>IFERROR(Summary!$Y$7*D213/F213," ")</f>
        <v xml:space="preserve"> </v>
      </c>
      <c r="H213" s="18"/>
      <c r="I213" s="175" t="str">
        <f>IFERROR(Summary!$Y$7*D213/H213," ")</f>
        <v xml:space="preserve"> </v>
      </c>
      <c r="J213" s="3">
        <v>5.1999999999999998E-3</v>
      </c>
      <c r="K213" s="175" t="str">
        <f>IFERROR(Summary!$AA$7*D213/J213," ")</f>
        <v xml:space="preserve"> </v>
      </c>
      <c r="L213" s="18"/>
      <c r="M213" s="175" t="str">
        <f>IFERROR(Summary!$AA$7*D213/L213," ")</f>
        <v xml:space="preserve"> </v>
      </c>
      <c r="N213" s="4">
        <v>0.01</v>
      </c>
      <c r="O213" s="175" t="str">
        <f>IFERROR(Summary!$AC$7*D213/N213," ")</f>
        <v xml:space="preserve"> </v>
      </c>
      <c r="P213" s="18"/>
      <c r="Q213" s="175" t="str">
        <f>IFERROR(Summary!$AC$7*D213/P213," ")</f>
        <v xml:space="preserve"> </v>
      </c>
      <c r="R213" s="22"/>
      <c r="S213" s="177" t="str">
        <f>IFERROR(Summary!$AE$7*E213/R213," ")</f>
        <v xml:space="preserve"> </v>
      </c>
    </row>
    <row r="214" spans="1:19" ht="16.95" customHeight="1" x14ac:dyDescent="0.25">
      <c r="A214" s="2" t="s">
        <v>419</v>
      </c>
      <c r="B214" s="2" t="s">
        <v>420</v>
      </c>
      <c r="C214" s="6" t="s">
        <v>404</v>
      </c>
      <c r="D214" s="56" t="str">
        <f>IFERROR(VLOOKUP($A214,'Emissions - TEU-2NH'!$A$6:$H$58,5,0), " ")</f>
        <v xml:space="preserve"> </v>
      </c>
      <c r="E214" s="56" t="str">
        <f>IFERROR(VLOOKUP($A214,'Emissions - TEU-2NH'!$A$6:$H$58,8,0), " ")</f>
        <v xml:space="preserve"> </v>
      </c>
      <c r="F214" s="3">
        <v>1.4E-3</v>
      </c>
      <c r="G214" s="175" t="str">
        <f>IFERROR(Summary!$Y$7*D214/F214," ")</f>
        <v xml:space="preserve"> </v>
      </c>
      <c r="H214" s="18"/>
      <c r="I214" s="175" t="str">
        <f>IFERROR(Summary!$Y$7*D214/H214," ")</f>
        <v xml:space="preserve"> </v>
      </c>
      <c r="J214" s="4">
        <v>5.1999999999999998E-2</v>
      </c>
      <c r="K214" s="175" t="str">
        <f>IFERROR(Summary!$AA$7*D214/J214," ")</f>
        <v xml:space="preserve"> </v>
      </c>
      <c r="L214" s="18"/>
      <c r="M214" s="175" t="str">
        <f>IFERROR(Summary!$AA$7*D214/L214," ")</f>
        <v xml:space="preserve"> </v>
      </c>
      <c r="N214" s="9">
        <v>0.1</v>
      </c>
      <c r="O214" s="175" t="str">
        <f>IFERROR(Summary!$AC$7*D214/N214," ")</f>
        <v xml:space="preserve"> </v>
      </c>
      <c r="P214" s="18"/>
      <c r="Q214" s="175" t="str">
        <f>IFERROR(Summary!$AC$7*D214/P214," ")</f>
        <v xml:space="preserve"> </v>
      </c>
      <c r="R214" s="22"/>
      <c r="S214" s="177" t="str">
        <f>IFERROR(Summary!$AE$7*E214/R214," ")</f>
        <v xml:space="preserve"> </v>
      </c>
    </row>
    <row r="215" spans="1:19" ht="16.8" customHeight="1" x14ac:dyDescent="0.25">
      <c r="A215" s="2" t="s">
        <v>421</v>
      </c>
      <c r="B215" s="2" t="s">
        <v>422</v>
      </c>
      <c r="C215" s="6" t="s">
        <v>404</v>
      </c>
      <c r="D215" s="56">
        <f>IFERROR(VLOOKUP($A215,'Emissions - TEU-2NH'!$A$6:$H$58,5,0), " ")</f>
        <v>2.674521452294905E-12</v>
      </c>
      <c r="E215" s="56">
        <f>IFERROR(VLOOKUP($A215,'Emissions - TEU-2NH'!$A$6:$H$58,8,0), " ")</f>
        <v>3.2094257427538865E-14</v>
      </c>
      <c r="F215" s="11">
        <v>4.2999999999999999E-4</v>
      </c>
      <c r="G215" s="175">
        <f>IFERROR(Summary!$Y$7*D215/F215," ")</f>
        <v>6.2198173309183843E-13</v>
      </c>
      <c r="H215" s="18"/>
      <c r="I215" s="175" t="str">
        <f>IFERROR(Summary!$Y$7*D215/H215," ")</f>
        <v xml:space="preserve"> </v>
      </c>
      <c r="J215" s="4">
        <v>1.6E-2</v>
      </c>
      <c r="K215" s="175">
        <f>IFERROR(Summary!$AA$7*D215/J215," ")</f>
        <v>1.6715759076843159E-14</v>
      </c>
      <c r="L215" s="18"/>
      <c r="M215" s="175" t="str">
        <f>IFERROR(Summary!$AA$7*D215/L215," ")</f>
        <v xml:space="preserve"> </v>
      </c>
      <c r="N215" s="4">
        <v>0.03</v>
      </c>
      <c r="O215" s="175">
        <f>IFERROR(Summary!$AC$7*D215/N215," ")</f>
        <v>4.0117821784423576E-13</v>
      </c>
      <c r="P215" s="18"/>
      <c r="Q215" s="175" t="str">
        <f>IFERROR(Summary!$AC$7*D215/P215," ")</f>
        <v xml:space="preserve"> </v>
      </c>
      <c r="R215" s="22"/>
      <c r="S215" s="177" t="str">
        <f>IFERROR(Summary!$AE$7*E215/R215," ")</f>
        <v xml:space="preserve"> </v>
      </c>
    </row>
    <row r="216" spans="1:19" ht="16.95" customHeight="1" x14ac:dyDescent="0.25">
      <c r="A216" s="2" t="s">
        <v>423</v>
      </c>
      <c r="B216" s="2" t="s">
        <v>424</v>
      </c>
      <c r="C216" s="6" t="s">
        <v>404</v>
      </c>
      <c r="D216" s="56" t="str">
        <f>IFERROR(VLOOKUP($A216,'Emissions - TEU-2NH'!$A$6:$H$58,5,0), " ")</f>
        <v xml:space="preserve"> </v>
      </c>
      <c r="E216" s="56" t="str">
        <f>IFERROR(VLOOKUP($A216,'Emissions - TEU-2NH'!$A$6:$H$58,8,0), " ")</f>
        <v xml:space="preserve"> </v>
      </c>
      <c r="F216" s="11">
        <v>1.1E-4</v>
      </c>
      <c r="G216" s="175" t="str">
        <f>IFERROR(Summary!$Y$7*D216/F216," ")</f>
        <v xml:space="preserve"> </v>
      </c>
      <c r="H216" s="18"/>
      <c r="I216" s="175" t="str">
        <f>IFERROR(Summary!$Y$7*D216/H216," ")</f>
        <v xml:space="preserve"> </v>
      </c>
      <c r="J216" s="3">
        <v>3.8999999999999998E-3</v>
      </c>
      <c r="K216" s="175" t="str">
        <f>IFERROR(Summary!$AA$7*D216/J216," ")</f>
        <v xml:space="preserve"> </v>
      </c>
      <c r="L216" s="18"/>
      <c r="M216" s="175" t="str">
        <f>IFERROR(Summary!$AA$7*D216/L216," ")</f>
        <v xml:space="preserve"> </v>
      </c>
      <c r="N216" s="3">
        <v>7.6E-3</v>
      </c>
      <c r="O216" s="175" t="str">
        <f>IFERROR(Summary!$AC$7*D216/N216," ")</f>
        <v xml:space="preserve"> </v>
      </c>
      <c r="P216" s="18"/>
      <c r="Q216" s="175" t="str">
        <f>IFERROR(Summary!$AC$7*D216/P216," ")</f>
        <v xml:space="preserve"> </v>
      </c>
      <c r="R216" s="22"/>
      <c r="S216" s="177" t="str">
        <f>IFERROR(Summary!$AE$7*E216/R216," ")</f>
        <v xml:space="preserve"> </v>
      </c>
    </row>
    <row r="217" spans="1:19" ht="16.8" customHeight="1" x14ac:dyDescent="0.25">
      <c r="A217" s="2" t="s">
        <v>425</v>
      </c>
      <c r="B217" s="2" t="s">
        <v>426</v>
      </c>
      <c r="C217" s="6" t="s">
        <v>404</v>
      </c>
      <c r="D217" s="56" t="str">
        <f>IFERROR(VLOOKUP($A217,'Emissions - TEU-2NH'!$A$6:$H$58,5,0), " ")</f>
        <v xml:space="preserve"> </v>
      </c>
      <c r="E217" s="56" t="str">
        <f>IFERROR(VLOOKUP($A217,'Emissions - TEU-2NH'!$A$6:$H$58,8,0), " ")</f>
        <v xml:space="preserve"> </v>
      </c>
      <c r="F217" s="10">
        <v>4.3000000000000003E-6</v>
      </c>
      <c r="G217" s="175" t="str">
        <f>IFERROR(Summary!$Y$7*D217/F217," ")</f>
        <v xml:space="preserve"> </v>
      </c>
      <c r="H217" s="18"/>
      <c r="I217" s="175" t="str">
        <f>IFERROR(Summary!$Y$7*D217/H217," ")</f>
        <v xml:space="preserve"> </v>
      </c>
      <c r="J217" s="11">
        <v>1.6000000000000001E-4</v>
      </c>
      <c r="K217" s="175" t="str">
        <f>IFERROR(Summary!$AA$7*D217/J217," ")</f>
        <v xml:space="preserve"> </v>
      </c>
      <c r="L217" s="18"/>
      <c r="M217" s="175" t="str">
        <f>IFERROR(Summary!$AA$7*D217/L217," ")</f>
        <v xml:space="preserve"> </v>
      </c>
      <c r="N217" s="11">
        <v>2.9999999999999997E-4</v>
      </c>
      <c r="O217" s="175" t="str">
        <f>IFERROR(Summary!$AC$7*D217/N217," ")</f>
        <v xml:space="preserve"> </v>
      </c>
      <c r="P217" s="18"/>
      <c r="Q217" s="175" t="str">
        <f>IFERROR(Summary!$AC$7*D217/P217," ")</f>
        <v xml:space="preserve"> </v>
      </c>
      <c r="R217" s="22"/>
      <c r="S217" s="177" t="str">
        <f>IFERROR(Summary!$AE$7*E217/R217," ")</f>
        <v xml:space="preserve"> </v>
      </c>
    </row>
    <row r="218" spans="1:19" ht="16.8" customHeight="1" x14ac:dyDescent="0.25">
      <c r="A218" s="2" t="s">
        <v>427</v>
      </c>
      <c r="B218" s="2" t="s">
        <v>428</v>
      </c>
      <c r="C218" s="6" t="s">
        <v>404</v>
      </c>
      <c r="D218" s="56" t="str">
        <f>IFERROR(VLOOKUP($A218,'Emissions - TEU-2NH'!$A$6:$H$58,5,0), " ")</f>
        <v xml:space="preserve"> </v>
      </c>
      <c r="E218" s="56" t="str">
        <f>IFERROR(VLOOKUP($A218,'Emissions - TEU-2NH'!$A$6:$H$58,8,0), " ")</f>
        <v xml:space="preserve"> </v>
      </c>
      <c r="F218" s="11">
        <v>1.1E-4</v>
      </c>
      <c r="G218" s="175" t="str">
        <f>IFERROR(Summary!$Y$7*D218/F218," ")</f>
        <v xml:space="preserve"> </v>
      </c>
      <c r="H218" s="18"/>
      <c r="I218" s="175" t="str">
        <f>IFERROR(Summary!$Y$7*D218/H218," ")</f>
        <v xml:space="preserve"> </v>
      </c>
      <c r="J218" s="3">
        <v>3.8999999999999998E-3</v>
      </c>
      <c r="K218" s="175" t="str">
        <f>IFERROR(Summary!$AA$7*D218/J218," ")</f>
        <v xml:space="preserve"> </v>
      </c>
      <c r="L218" s="18"/>
      <c r="M218" s="175" t="str">
        <f>IFERROR(Summary!$AA$7*D218/L218," ")</f>
        <v xml:space="preserve"> </v>
      </c>
      <c r="N218" s="3">
        <v>7.6E-3</v>
      </c>
      <c r="O218" s="175" t="str">
        <f>IFERROR(Summary!$AC$7*D218/N218," ")</f>
        <v xml:space="preserve"> </v>
      </c>
      <c r="P218" s="18"/>
      <c r="Q218" s="175" t="str">
        <f>IFERROR(Summary!$AC$7*D218/P218," ")</f>
        <v xml:space="preserve"> </v>
      </c>
      <c r="R218" s="22"/>
      <c r="S218" s="177" t="str">
        <f>IFERROR(Summary!$AE$7*E218/R218," ")</f>
        <v xml:space="preserve"> </v>
      </c>
    </row>
    <row r="219" spans="1:19" ht="16.95" customHeight="1" x14ac:dyDescent="0.25">
      <c r="A219" s="2" t="s">
        <v>429</v>
      </c>
      <c r="B219" s="2" t="s">
        <v>430</v>
      </c>
      <c r="C219" s="6" t="s">
        <v>404</v>
      </c>
      <c r="D219" s="56" t="str">
        <f>IFERROR(VLOOKUP($A219,'Emissions - TEU-2NH'!$A$6:$H$58,5,0), " ")</f>
        <v xml:space="preserve"> </v>
      </c>
      <c r="E219" s="56" t="str">
        <f>IFERROR(VLOOKUP($A219,'Emissions - TEU-2NH'!$A$6:$H$58,8,0), " ")</f>
        <v xml:space="preserve"> </v>
      </c>
      <c r="F219" s="10">
        <v>4.6999999999999997E-5</v>
      </c>
      <c r="G219" s="175" t="str">
        <f>IFERROR(Summary!$Y$7*D219/F219," ")</f>
        <v xml:space="preserve"> </v>
      </c>
      <c r="H219" s="18"/>
      <c r="I219" s="175" t="str">
        <f>IFERROR(Summary!$Y$7*D219/H219," ")</f>
        <v xml:space="preserve"> </v>
      </c>
      <c r="J219" s="3">
        <v>1.6999999999999999E-3</v>
      </c>
      <c r="K219" s="175" t="str">
        <f>IFERROR(Summary!$AA$7*D219/J219," ")</f>
        <v xml:space="preserve"> </v>
      </c>
      <c r="L219" s="18"/>
      <c r="M219" s="175" t="str">
        <f>IFERROR(Summary!$AA$7*D219/L219," ")</f>
        <v xml:space="preserve"> </v>
      </c>
      <c r="N219" s="3">
        <v>3.3999999999999998E-3</v>
      </c>
      <c r="O219" s="175" t="str">
        <f>IFERROR(Summary!$AC$7*D219/N219," ")</f>
        <v xml:space="preserve"> </v>
      </c>
      <c r="P219" s="18"/>
      <c r="Q219" s="175" t="str">
        <f>IFERROR(Summary!$AC$7*D219/P219," ")</f>
        <v xml:space="preserve"> </v>
      </c>
      <c r="R219" s="22"/>
      <c r="S219" s="177" t="str">
        <f>IFERROR(Summary!$AE$7*E219/R219," ")</f>
        <v xml:space="preserve"> </v>
      </c>
    </row>
    <row r="220" spans="1:19" ht="16.8" customHeight="1" x14ac:dyDescent="0.25">
      <c r="A220" s="2" t="s">
        <v>431</v>
      </c>
      <c r="B220" s="2" t="s">
        <v>432</v>
      </c>
      <c r="C220" s="6" t="s">
        <v>404</v>
      </c>
      <c r="D220" s="56" t="str">
        <f>IFERROR(VLOOKUP($A220,'Emissions - TEU-2NH'!$A$6:$H$58,5,0), " ")</f>
        <v xml:space="preserve"> </v>
      </c>
      <c r="E220" s="56" t="str">
        <f>IFERROR(VLOOKUP($A220,'Emissions - TEU-2NH'!$A$6:$H$58,8,0), " ")</f>
        <v xml:space="preserve"> </v>
      </c>
      <c r="F220" s="10">
        <v>7.1000000000000005E-5</v>
      </c>
      <c r="G220" s="175" t="str">
        <f>IFERROR(Summary!$Y$7*D220/F220," ")</f>
        <v xml:space="preserve"> </v>
      </c>
      <c r="H220" s="18"/>
      <c r="I220" s="175" t="str">
        <f>IFERROR(Summary!$Y$7*D220/H220," ")</f>
        <v xml:space="preserve"> </v>
      </c>
      <c r="J220" s="3">
        <v>2.5999999999999999E-3</v>
      </c>
      <c r="K220" s="175" t="str">
        <f>IFERROR(Summary!$AA$7*D220/J220," ")</f>
        <v xml:space="preserve"> </v>
      </c>
      <c r="L220" s="18"/>
      <c r="M220" s="175" t="str">
        <f>IFERROR(Summary!$AA$7*D220/L220," ")</f>
        <v xml:space="preserve"> </v>
      </c>
      <c r="N220" s="3">
        <v>5.1000000000000004E-3</v>
      </c>
      <c r="O220" s="175" t="str">
        <f>IFERROR(Summary!$AC$7*D220/N220," ")</f>
        <v xml:space="preserve"> </v>
      </c>
      <c r="P220" s="18"/>
      <c r="Q220" s="175" t="str">
        <f>IFERROR(Summary!$AC$7*D220/P220," ")</f>
        <v xml:space="preserve"> </v>
      </c>
      <c r="R220" s="22"/>
      <c r="S220" s="177" t="str">
        <f>IFERROR(Summary!$AE$7*E220/R220," ")</f>
        <v xml:space="preserve"> </v>
      </c>
    </row>
    <row r="221" spans="1:19" ht="19.8" customHeight="1" x14ac:dyDescent="0.25">
      <c r="A221" s="2" t="s">
        <v>433</v>
      </c>
      <c r="B221" s="2" t="s">
        <v>434</v>
      </c>
      <c r="C221" s="6" t="s">
        <v>404</v>
      </c>
      <c r="D221" s="56" t="str">
        <f>IFERROR(VLOOKUP($A221,'Emissions - TEU-2NH'!$A$6:$H$58,5,0), " ")</f>
        <v xml:space="preserve"> </v>
      </c>
      <c r="E221" s="56" t="str">
        <f>IFERROR(VLOOKUP($A221,'Emissions - TEU-2NH'!$A$6:$H$58,8,0), " ")</f>
        <v xml:space="preserve"> </v>
      </c>
      <c r="F221" s="10">
        <v>1.3999999999999999E-6</v>
      </c>
      <c r="G221" s="175" t="str">
        <f>IFERROR(Summary!$Y$7*D221/F221," ")</f>
        <v xml:space="preserve"> </v>
      </c>
      <c r="H221" s="18"/>
      <c r="I221" s="175" t="str">
        <f>IFERROR(Summary!$Y$7*D221/H221," ")</f>
        <v xml:space="preserve"> </v>
      </c>
      <c r="J221" s="10">
        <v>5.1999999999999997E-5</v>
      </c>
      <c r="K221" s="175" t="str">
        <f>IFERROR(Summary!$AA$7*D221/J221," ")</f>
        <v xml:space="preserve"> </v>
      </c>
      <c r="L221" s="18"/>
      <c r="M221" s="175" t="str">
        <f>IFERROR(Summary!$AA$7*D221/L221," ")</f>
        <v xml:space="preserve"> </v>
      </c>
      <c r="N221" s="11">
        <v>1E-4</v>
      </c>
      <c r="O221" s="175" t="str">
        <f>IFERROR(Summary!$AC$7*D221/N221," ")</f>
        <v xml:space="preserve"> </v>
      </c>
      <c r="P221" s="18"/>
      <c r="Q221" s="175" t="str">
        <f>IFERROR(Summary!$AC$7*D221/P221," ")</f>
        <v xml:space="preserve"> </v>
      </c>
      <c r="R221" s="22"/>
      <c r="S221" s="177" t="str">
        <f>IFERROR(Summary!$AE$7*E221/R221," ")</f>
        <v xml:space="preserve"> </v>
      </c>
    </row>
    <row r="222" spans="1:19" ht="16.8" customHeight="1" x14ac:dyDescent="0.25">
      <c r="A222" s="2" t="s">
        <v>435</v>
      </c>
      <c r="B222" s="2" t="s">
        <v>436</v>
      </c>
      <c r="C222" s="6" t="s">
        <v>404</v>
      </c>
      <c r="D222" s="56" t="str">
        <f>IFERROR(VLOOKUP($A222,'Emissions - TEU-2NH'!$A$6:$H$58,5,0), " ")</f>
        <v xml:space="preserve"> </v>
      </c>
      <c r="E222" s="56" t="str">
        <f>IFERROR(VLOOKUP($A222,'Emissions - TEU-2NH'!$A$6:$H$58,8,0), " ")</f>
        <v xml:space="preserve"> </v>
      </c>
      <c r="F222" s="11">
        <v>5.2999999999999998E-4</v>
      </c>
      <c r="G222" s="175" t="str">
        <f>IFERROR(Summary!$Y$7*D222/F222," ")</f>
        <v xml:space="preserve"> </v>
      </c>
      <c r="H222" s="18"/>
      <c r="I222" s="175" t="str">
        <f>IFERROR(Summary!$Y$7*D222/H222," ")</f>
        <v xml:space="preserve"> </v>
      </c>
      <c r="J222" s="4">
        <v>0.02</v>
      </c>
      <c r="K222" s="175" t="str">
        <f>IFERROR(Summary!$AA$7*D222/J222," ")</f>
        <v xml:space="preserve"> </v>
      </c>
      <c r="L222" s="18"/>
      <c r="M222" s="175" t="str">
        <f>IFERROR(Summary!$AA$7*D222/L222," ")</f>
        <v xml:space="preserve"> </v>
      </c>
      <c r="N222" s="4">
        <v>3.7999999999999999E-2</v>
      </c>
      <c r="O222" s="175" t="str">
        <f>IFERROR(Summary!$AC$7*D222/N222," ")</f>
        <v xml:space="preserve"> </v>
      </c>
      <c r="P222" s="18"/>
      <c r="Q222" s="175" t="str">
        <f>IFERROR(Summary!$AC$7*D222/P222," ")</f>
        <v xml:space="preserve"> </v>
      </c>
      <c r="R222" s="22"/>
      <c r="S222" s="177" t="str">
        <f>IFERROR(Summary!$AE$7*E222/R222," ")</f>
        <v xml:space="preserve"> </v>
      </c>
    </row>
    <row r="223" spans="1:19" ht="16.95" customHeight="1" x14ac:dyDescent="0.25">
      <c r="A223" s="2" t="s">
        <v>437</v>
      </c>
      <c r="B223" s="2" t="s">
        <v>438</v>
      </c>
      <c r="C223" s="6" t="s">
        <v>404</v>
      </c>
      <c r="D223" s="56" t="str">
        <f>IFERROR(VLOOKUP($A223,'Emissions - TEU-2NH'!$A$6:$H$58,5,0), " ")</f>
        <v xml:space="preserve"> </v>
      </c>
      <c r="E223" s="56" t="str">
        <f>IFERROR(VLOOKUP($A223,'Emissions - TEU-2NH'!$A$6:$H$58,8,0), " ")</f>
        <v xml:space="preserve"> </v>
      </c>
      <c r="F223" s="11">
        <v>6.0999999999999997E-4</v>
      </c>
      <c r="G223" s="175" t="str">
        <f>IFERROR(Summary!$Y$7*D223/F223," ")</f>
        <v xml:space="preserve"> </v>
      </c>
      <c r="H223" s="18"/>
      <c r="I223" s="175" t="str">
        <f>IFERROR(Summary!$Y$7*D223/H223," ")</f>
        <v xml:space="preserve"> </v>
      </c>
      <c r="J223" s="4">
        <v>2.1999999999999999E-2</v>
      </c>
      <c r="K223" s="175" t="str">
        <f>IFERROR(Summary!$AA$7*D223/J223," ")</f>
        <v xml:space="preserve"> </v>
      </c>
      <c r="L223" s="18"/>
      <c r="M223" s="175" t="str">
        <f>IFERROR(Summary!$AA$7*D223/L223," ")</f>
        <v xml:space="preserve"> </v>
      </c>
      <c r="N223" s="4">
        <v>4.2999999999999997E-2</v>
      </c>
      <c r="O223" s="175" t="str">
        <f>IFERROR(Summary!$AC$7*D223/N223," ")</f>
        <v xml:space="preserve"> </v>
      </c>
      <c r="P223" s="18"/>
      <c r="Q223" s="175" t="str">
        <f>IFERROR(Summary!$AC$7*D223/P223," ")</f>
        <v xml:space="preserve"> </v>
      </c>
      <c r="R223" s="22"/>
      <c r="S223" s="177" t="str">
        <f>IFERROR(Summary!$AE$7*E223/R223," ")</f>
        <v xml:space="preserve"> </v>
      </c>
    </row>
    <row r="224" spans="1:19" ht="19.8" customHeight="1" x14ac:dyDescent="0.25">
      <c r="A224" s="2" t="s">
        <v>439</v>
      </c>
      <c r="B224" s="2" t="s">
        <v>440</v>
      </c>
      <c r="C224" s="6" t="s">
        <v>404</v>
      </c>
      <c r="D224" s="56" t="str">
        <f>IFERROR(VLOOKUP($A224,'Emissions - TEU-2NH'!$A$6:$H$58,5,0), " ")</f>
        <v xml:space="preserve"> </v>
      </c>
      <c r="E224" s="56" t="str">
        <f>IFERROR(VLOOKUP($A224,'Emissions - TEU-2NH'!$A$6:$H$58,8,0), " ")</f>
        <v xml:space="preserve"> </v>
      </c>
      <c r="F224" s="10">
        <v>4.3000000000000002E-5</v>
      </c>
      <c r="G224" s="175" t="str">
        <f>IFERROR(Summary!$Y$7*D224/F224," ")</f>
        <v xml:space="preserve"> </v>
      </c>
      <c r="H224" s="18"/>
      <c r="I224" s="175" t="str">
        <f>IFERROR(Summary!$Y$7*D224/H224," ")</f>
        <v xml:space="preserve"> </v>
      </c>
      <c r="J224" s="3">
        <v>1.6000000000000001E-3</v>
      </c>
      <c r="K224" s="175" t="str">
        <f>IFERROR(Summary!$AA$7*D224/J224," ")</f>
        <v xml:space="preserve"> </v>
      </c>
      <c r="L224" s="18"/>
      <c r="M224" s="175" t="str">
        <f>IFERROR(Summary!$AA$7*D224/L224," ")</f>
        <v xml:space="preserve"> </v>
      </c>
      <c r="N224" s="3">
        <v>3.0000000000000001E-3</v>
      </c>
      <c r="O224" s="175" t="str">
        <f>IFERROR(Summary!$AC$7*D224/N224," ")</f>
        <v xml:space="preserve"> </v>
      </c>
      <c r="P224" s="18"/>
      <c r="Q224" s="175" t="str">
        <f>IFERROR(Summary!$AC$7*D224/P224," ")</f>
        <v xml:space="preserve"> </v>
      </c>
      <c r="R224" s="22"/>
      <c r="S224" s="177" t="str">
        <f>IFERROR(Summary!$AE$7*E224/R224," ")</f>
        <v xml:space="preserve"> </v>
      </c>
    </row>
    <row r="225" spans="1:19" ht="16.8" customHeight="1" x14ac:dyDescent="0.25">
      <c r="A225" s="17">
        <v>2043937</v>
      </c>
      <c r="B225" s="2" t="s">
        <v>441</v>
      </c>
      <c r="C225" s="6" t="s">
        <v>404</v>
      </c>
      <c r="D225" s="56" t="str">
        <f>IFERROR(VLOOKUP($A225,'Emissions - TEU-2NH'!$A$6:$H$58,5,0), " ")</f>
        <v xml:space="preserve"> </v>
      </c>
      <c r="E225" s="56" t="str">
        <f>IFERROR(VLOOKUP($A225,'Emissions - TEU-2NH'!$A$6:$H$58,8,0), " ")</f>
        <v xml:space="preserve"> </v>
      </c>
      <c r="F225" s="10">
        <v>4.3000000000000003E-6</v>
      </c>
      <c r="G225" s="175" t="str">
        <f>IFERROR(Summary!$Y$7*D225/F225," ")</f>
        <v xml:space="preserve"> </v>
      </c>
      <c r="H225" s="18"/>
      <c r="I225" s="175" t="str">
        <f>IFERROR(Summary!$Y$7*D225/H225," ")</f>
        <v xml:space="preserve"> </v>
      </c>
      <c r="J225" s="11">
        <v>1.6000000000000001E-4</v>
      </c>
      <c r="K225" s="175" t="str">
        <f>IFERROR(Summary!$AA$7*D225/J225," ")</f>
        <v xml:space="preserve"> </v>
      </c>
      <c r="L225" s="18"/>
      <c r="M225" s="175" t="str">
        <f>IFERROR(Summary!$AA$7*D225/L225," ")</f>
        <v xml:space="preserve"> </v>
      </c>
      <c r="N225" s="11">
        <v>2.9999999999999997E-4</v>
      </c>
      <c r="O225" s="175" t="str">
        <f>IFERROR(Summary!$AC$7*D225/N225," ")</f>
        <v xml:space="preserve"> </v>
      </c>
      <c r="P225" s="18"/>
      <c r="Q225" s="175" t="str">
        <f>IFERROR(Summary!$AC$7*D225/P225," ")</f>
        <v xml:space="preserve"> </v>
      </c>
      <c r="R225" s="22"/>
      <c r="S225" s="177" t="str">
        <f>IFERROR(Summary!$AE$7*E225/R225," ")</f>
        <v xml:space="preserve"> </v>
      </c>
    </row>
    <row r="226" spans="1:19" ht="16.95" customHeight="1" x14ac:dyDescent="0.25">
      <c r="A226" s="17">
        <v>2139594</v>
      </c>
      <c r="B226" s="2" t="s">
        <v>442</v>
      </c>
      <c r="C226" s="18"/>
      <c r="D226" s="56" t="str">
        <f>IFERROR(VLOOKUP($A226,'Emissions - TEU-2NH'!$A$6:$H$58,5,0), " ")</f>
        <v xml:space="preserve"> </v>
      </c>
      <c r="E226" s="56" t="str">
        <f>IFERROR(VLOOKUP($A226,'Emissions - TEU-2NH'!$A$6:$H$58,8,0), " ")</f>
        <v xml:space="preserve"> </v>
      </c>
      <c r="F226" s="3">
        <v>7.1000000000000004E-3</v>
      </c>
      <c r="G226" s="175" t="str">
        <f>IFERROR(Summary!$Y$7*D226/F226," ")</f>
        <v xml:space="preserve"> </v>
      </c>
      <c r="H226" s="18"/>
      <c r="I226" s="175" t="str">
        <f>IFERROR(Summary!$Y$7*D226/H226," ")</f>
        <v xml:space="preserve"> </v>
      </c>
      <c r="J226" s="9">
        <v>0.19</v>
      </c>
      <c r="K226" s="175" t="str">
        <f>IFERROR(Summary!$AA$7*D226/J226," ")</f>
        <v xml:space="preserve"> </v>
      </c>
      <c r="L226" s="18"/>
      <c r="M226" s="175" t="str">
        <f>IFERROR(Summary!$AA$7*D226/L226," ")</f>
        <v xml:space="preserve"> </v>
      </c>
      <c r="N226" s="4">
        <v>8.5999999999999993E-2</v>
      </c>
      <c r="O226" s="175" t="str">
        <f>IFERROR(Summary!$AC$7*D226/N226," ")</f>
        <v xml:space="preserve"> </v>
      </c>
      <c r="P226" s="18"/>
      <c r="Q226" s="175" t="str">
        <f>IFERROR(Summary!$AC$7*D226/P226," ")</f>
        <v xml:space="preserve"> </v>
      </c>
      <c r="R226" s="22"/>
      <c r="S226" s="177" t="str">
        <f>IFERROR(Summary!$AE$7*E226/R226," ")</f>
        <v xml:space="preserve"> </v>
      </c>
    </row>
    <row r="227" spans="1:19" ht="16.8" customHeight="1" x14ac:dyDescent="0.25">
      <c r="A227" s="2" t="s">
        <v>443</v>
      </c>
      <c r="B227" s="2" t="s">
        <v>444</v>
      </c>
      <c r="C227" s="18"/>
      <c r="D227" s="56" t="str">
        <f>IFERROR(VLOOKUP($A227,'Emissions - TEU-2NH'!$A$6:$H$58,5,0), " ")</f>
        <v xml:space="preserve"> </v>
      </c>
      <c r="E227" s="56" t="str">
        <f>IFERROR(VLOOKUP($A227,'Emissions - TEU-2NH'!$A$6:$H$58,8,0), " ")</f>
        <v xml:space="preserve"> </v>
      </c>
      <c r="F227" s="3">
        <v>1.4E-3</v>
      </c>
      <c r="G227" s="175" t="str">
        <f>IFERROR(Summary!$Y$7*D227/F227," ")</f>
        <v xml:space="preserve"> </v>
      </c>
      <c r="H227" s="18"/>
      <c r="I227" s="175" t="str">
        <f>IFERROR(Summary!$Y$7*D227/H227," ")</f>
        <v xml:space="preserve"> </v>
      </c>
      <c r="J227" s="4">
        <v>3.7999999999999999E-2</v>
      </c>
      <c r="K227" s="175" t="str">
        <f>IFERROR(Summary!$AA$7*D227/J227," ")</f>
        <v xml:space="preserve"> </v>
      </c>
      <c r="L227" s="18"/>
      <c r="M227" s="175" t="str">
        <f>IFERROR(Summary!$AA$7*D227/L227," ")</f>
        <v xml:space="preserve"> </v>
      </c>
      <c r="N227" s="4">
        <v>1.7000000000000001E-2</v>
      </c>
      <c r="O227" s="175" t="str">
        <f>IFERROR(Summary!$AC$7*D227/N227," ")</f>
        <v xml:space="preserve"> </v>
      </c>
      <c r="P227" s="18"/>
      <c r="Q227" s="175" t="str">
        <f>IFERROR(Summary!$AC$7*D227/P227," ")</f>
        <v xml:space="preserve"> </v>
      </c>
      <c r="R227" s="22"/>
      <c r="S227" s="177" t="str">
        <f>IFERROR(Summary!$AE$7*E227/R227," ")</f>
        <v xml:space="preserve"> </v>
      </c>
    </row>
    <row r="228" spans="1:19" ht="16.8" customHeight="1" x14ac:dyDescent="0.25">
      <c r="A228" s="2" t="s">
        <v>445</v>
      </c>
      <c r="B228" s="2" t="s">
        <v>446</v>
      </c>
      <c r="C228" s="18"/>
      <c r="D228" s="56" t="str">
        <f>IFERROR(VLOOKUP($A228,'Emissions - TEU-2NH'!$A$6:$H$58,5,0), " ")</f>
        <v xml:space="preserve"> </v>
      </c>
      <c r="E228" s="56" t="str">
        <f>IFERROR(VLOOKUP($A228,'Emissions - TEU-2NH'!$A$6:$H$58,8,0), " ")</f>
        <v xml:space="preserve"> </v>
      </c>
      <c r="F228" s="18"/>
      <c r="G228" s="175" t="str">
        <f>IFERROR(Summary!$Y$7*D228/F228," ")</f>
        <v xml:space="preserve"> </v>
      </c>
      <c r="H228" s="7">
        <v>8</v>
      </c>
      <c r="I228" s="175" t="str">
        <f>IFERROR(Summary!$Y$7*D228/H228," ")</f>
        <v xml:space="preserve"> </v>
      </c>
      <c r="J228" s="18"/>
      <c r="K228" s="175" t="str">
        <f>IFERROR(Summary!$AA$7*D228/J228," ")</f>
        <v xml:space="preserve"> </v>
      </c>
      <c r="L228" s="5">
        <v>35</v>
      </c>
      <c r="M228" s="175" t="str">
        <f>IFERROR(Summary!$AA$7*D228/L228," ")</f>
        <v xml:space="preserve"> </v>
      </c>
      <c r="N228" s="18"/>
      <c r="O228" s="175" t="str">
        <f>IFERROR(Summary!$AC$7*D228/N228," ")</f>
        <v xml:space="preserve"> </v>
      </c>
      <c r="P228" s="5">
        <v>35</v>
      </c>
      <c r="Q228" s="175" t="str">
        <f>IFERROR(Summary!$AC$7*D228/P228," ")</f>
        <v xml:space="preserve"> </v>
      </c>
      <c r="R228" s="22"/>
      <c r="S228" s="177" t="str">
        <f>IFERROR(Summary!$AE$7*E228/R228," ")</f>
        <v xml:space="preserve"> </v>
      </c>
    </row>
    <row r="229" spans="1:19" ht="16.95" customHeight="1" x14ac:dyDescent="0.25">
      <c r="A229" s="2" t="s">
        <v>447</v>
      </c>
      <c r="B229" s="2" t="s">
        <v>448</v>
      </c>
      <c r="C229" s="18"/>
      <c r="D229" s="56" t="str">
        <f>IFERROR(VLOOKUP($A229,'Emissions - TEU-2NH'!$A$6:$H$58,5,0), " ")</f>
        <v xml:space="preserve"> </v>
      </c>
      <c r="E229" s="56" t="str">
        <f>IFERROR(VLOOKUP($A229,'Emissions - TEU-2NH'!$A$6:$H$58,8,0), " ")</f>
        <v xml:space="preserve"> </v>
      </c>
      <c r="F229" s="18"/>
      <c r="G229" s="175" t="str">
        <f>IFERROR(Summary!$Y$7*D229/F229," ")</f>
        <v xml:space="preserve"> </v>
      </c>
      <c r="H229" s="8">
        <v>3000</v>
      </c>
      <c r="I229" s="175" t="str">
        <f>IFERROR(Summary!$Y$7*D229/H229," ")</f>
        <v xml:space="preserve"> </v>
      </c>
      <c r="J229" s="18"/>
      <c r="K229" s="175" t="str">
        <f>IFERROR(Summary!$AA$7*D229/J229," ")</f>
        <v xml:space="preserve"> </v>
      </c>
      <c r="L229" s="8">
        <v>13000</v>
      </c>
      <c r="M229" s="175" t="str">
        <f>IFERROR(Summary!$AA$7*D229/L229," ")</f>
        <v xml:space="preserve"> </v>
      </c>
      <c r="N229" s="18"/>
      <c r="O229" s="175" t="str">
        <f>IFERROR(Summary!$AC$7*D229/N229," ")</f>
        <v xml:space="preserve"> </v>
      </c>
      <c r="P229" s="8">
        <v>13000</v>
      </c>
      <c r="Q229" s="175" t="str">
        <f>IFERROR(Summary!$AC$7*D229/P229," ")</f>
        <v xml:space="preserve"> </v>
      </c>
      <c r="R229" s="22"/>
      <c r="S229" s="177" t="str">
        <f>IFERROR(Summary!$AE$7*E229/R229," ")</f>
        <v xml:space="preserve"> </v>
      </c>
    </row>
    <row r="230" spans="1:19" ht="16.8" customHeight="1" x14ac:dyDescent="0.25">
      <c r="A230" s="2" t="s">
        <v>449</v>
      </c>
      <c r="B230" s="2" t="s">
        <v>450</v>
      </c>
      <c r="C230" s="18"/>
      <c r="D230" s="56" t="str">
        <f>IFERROR(VLOOKUP($A230,'Emissions - TEU-2NH'!$A$6:$H$58,5,0), " ")</f>
        <v xml:space="preserve"> </v>
      </c>
      <c r="E230" s="56" t="str">
        <f>IFERROR(VLOOKUP($A230,'Emissions - TEU-2NH'!$A$6:$H$58,8,0), " ")</f>
        <v xml:space="preserve"> </v>
      </c>
      <c r="F230" s="18"/>
      <c r="G230" s="175" t="str">
        <f>IFERROR(Summary!$Y$7*D230/F230," ")</f>
        <v xml:space="preserve"> </v>
      </c>
      <c r="H230" s="9">
        <v>0.27</v>
      </c>
      <c r="I230" s="175" t="str">
        <f>IFERROR(Summary!$Y$7*D230/H230," ")</f>
        <v xml:space="preserve"> </v>
      </c>
      <c r="J230" s="18"/>
      <c r="K230" s="175" t="str">
        <f>IFERROR(Summary!$AA$7*D230/J230," ")</f>
        <v xml:space="preserve"> </v>
      </c>
      <c r="L230" s="7">
        <v>1.2</v>
      </c>
      <c r="M230" s="175" t="str">
        <f>IFERROR(Summary!$AA$7*D230/L230," ")</f>
        <v xml:space="preserve"> </v>
      </c>
      <c r="N230" s="18"/>
      <c r="O230" s="175" t="str">
        <f>IFERROR(Summary!$AC$7*D230/N230," ")</f>
        <v xml:space="preserve"> </v>
      </c>
      <c r="P230" s="7">
        <v>1.2</v>
      </c>
      <c r="Q230" s="175" t="str">
        <f>IFERROR(Summary!$AC$7*D230/P230," ")</f>
        <v xml:space="preserve"> </v>
      </c>
      <c r="R230" s="21">
        <v>20</v>
      </c>
      <c r="S230" s="177" t="str">
        <f>IFERROR(Summary!$AE$7*E230/R230," ")</f>
        <v xml:space="preserve"> </v>
      </c>
    </row>
    <row r="231" spans="1:19" ht="29.25" customHeight="1" x14ac:dyDescent="0.25">
      <c r="A231" s="2" t="s">
        <v>451</v>
      </c>
      <c r="B231" s="2" t="s">
        <v>452</v>
      </c>
      <c r="C231" s="18"/>
      <c r="D231" s="56" t="str">
        <f>IFERROR(VLOOKUP($A231,'Emissions - TEU-2NH'!$A$6:$H$58,5,0), " ")</f>
        <v xml:space="preserve"> </v>
      </c>
      <c r="E231" s="56" t="str">
        <f>IFERROR(VLOOKUP($A231,'Emissions - TEU-2NH'!$A$6:$H$58,8,0), " ")</f>
        <v xml:space="preserve"> </v>
      </c>
      <c r="F231" s="18"/>
      <c r="G231" s="175" t="str">
        <f>IFERROR(Summary!$Y$7*D231/F231," ")</f>
        <v xml:space="preserve"> </v>
      </c>
      <c r="H231" s="8">
        <v>7000</v>
      </c>
      <c r="I231" s="175" t="str">
        <f>IFERROR(Summary!$Y$7*D231/H231," ")</f>
        <v xml:space="preserve"> </v>
      </c>
      <c r="J231" s="18"/>
      <c r="K231" s="175" t="str">
        <f>IFERROR(Summary!$AA$7*D231/J231," ")</f>
        <v xml:space="preserve"> </v>
      </c>
      <c r="L231" s="8">
        <v>31000</v>
      </c>
      <c r="M231" s="175" t="str">
        <f>IFERROR(Summary!$AA$7*D231/L231," ")</f>
        <v xml:space="preserve"> </v>
      </c>
      <c r="N231" s="18"/>
      <c r="O231" s="175" t="str">
        <f>IFERROR(Summary!$AC$7*D231/N231," ")</f>
        <v xml:space="preserve"> </v>
      </c>
      <c r="P231" s="8">
        <v>31000</v>
      </c>
      <c r="Q231" s="175" t="str">
        <f>IFERROR(Summary!$AC$7*D231/P231," ")</f>
        <v xml:space="preserve"> </v>
      </c>
      <c r="R231" s="22"/>
      <c r="S231" s="177" t="str">
        <f>IFERROR(Summary!$AE$7*E231/R231," ")</f>
        <v xml:space="preserve"> </v>
      </c>
    </row>
    <row r="232" spans="1:19" ht="16.8" customHeight="1" x14ac:dyDescent="0.25">
      <c r="A232" s="2" t="s">
        <v>453</v>
      </c>
      <c r="B232" s="2" t="s">
        <v>454</v>
      </c>
      <c r="C232" s="18"/>
      <c r="D232" s="56" t="str">
        <f>IFERROR(VLOOKUP($A232,'Emissions - TEU-2NH'!$A$6:$H$58,5,0), " ")</f>
        <v xml:space="preserve"> </v>
      </c>
      <c r="E232" s="56" t="str">
        <f>IFERROR(VLOOKUP($A232,'Emissions - TEU-2NH'!$A$6:$H$58,8,0), " ")</f>
        <v xml:space="preserve"> </v>
      </c>
      <c r="F232" s="9">
        <v>0.27</v>
      </c>
      <c r="G232" s="175" t="str">
        <f>IFERROR(Summary!$Y$7*D232/F232," ")</f>
        <v xml:space="preserve"> </v>
      </c>
      <c r="H232" s="5">
        <v>30</v>
      </c>
      <c r="I232" s="175" t="str">
        <f>IFERROR(Summary!$Y$7*D232/H232," ")</f>
        <v xml:space="preserve"> </v>
      </c>
      <c r="J232" s="7">
        <v>7</v>
      </c>
      <c r="K232" s="175" t="str">
        <f>IFERROR(Summary!$AA$7*D232/J232," ")</f>
        <v xml:space="preserve"> </v>
      </c>
      <c r="L232" s="5">
        <v>130</v>
      </c>
      <c r="M232" s="175" t="str">
        <f>IFERROR(Summary!$AA$7*D232/L232," ")</f>
        <v xml:space="preserve"> </v>
      </c>
      <c r="N232" s="7">
        <v>3.2</v>
      </c>
      <c r="O232" s="175" t="str">
        <f>IFERROR(Summary!$AC$7*D232/N232," ")</f>
        <v xml:space="preserve"> </v>
      </c>
      <c r="P232" s="5">
        <v>130</v>
      </c>
      <c r="Q232" s="175" t="str">
        <f>IFERROR(Summary!$AC$7*D232/P232," ")</f>
        <v xml:space="preserve"> </v>
      </c>
      <c r="R232" s="23">
        <v>3100</v>
      </c>
      <c r="S232" s="177" t="str">
        <f>IFERROR(Summary!$AE$7*E232/R232," ")</f>
        <v xml:space="preserve"> </v>
      </c>
    </row>
    <row r="233" spans="1:19" ht="16.95" customHeight="1" x14ac:dyDescent="0.25">
      <c r="A233" s="1"/>
      <c r="B233" s="2" t="s">
        <v>455</v>
      </c>
      <c r="C233" s="6" t="s">
        <v>48</v>
      </c>
      <c r="D233" s="56" t="str">
        <f>IFERROR(VLOOKUP($A233,'Emissions - TEU-2NH'!$A$6:$H$58,5,0), " ")</f>
        <v xml:space="preserve"> </v>
      </c>
      <c r="E233" s="56" t="str">
        <f>IFERROR(VLOOKUP($A233,'Emissions - TEU-2NH'!$A$6:$H$58,8,0), " ")</f>
        <v xml:space="preserve"> </v>
      </c>
      <c r="F233" s="18"/>
      <c r="G233" s="175" t="str">
        <f>IFERROR(Summary!$Y$7*D233/F233," ")</f>
        <v xml:space="preserve"> </v>
      </c>
      <c r="H233" s="4">
        <v>0.03</v>
      </c>
      <c r="I233" s="175" t="str">
        <f>IFERROR(Summary!$Y$7*D233/H233," ")</f>
        <v xml:space="preserve"> </v>
      </c>
      <c r="J233" s="18"/>
      <c r="K233" s="175" t="str">
        <f>IFERROR(Summary!$AA$7*D233/J233," ")</f>
        <v xml:space="preserve"> </v>
      </c>
      <c r="L233" s="9">
        <v>0.13</v>
      </c>
      <c r="M233" s="175" t="str">
        <f>IFERROR(Summary!$AA$7*D233/L233," ")</f>
        <v xml:space="preserve"> </v>
      </c>
      <c r="N233" s="18"/>
      <c r="O233" s="175" t="str">
        <f>IFERROR(Summary!$AC$7*D233/N233," ")</f>
        <v xml:space="preserve"> </v>
      </c>
      <c r="P233" s="9">
        <v>0.13</v>
      </c>
      <c r="Q233" s="175" t="str">
        <f>IFERROR(Summary!$AC$7*D233/P233," ")</f>
        <v xml:space="preserve"> </v>
      </c>
      <c r="R233" s="22"/>
      <c r="S233" s="177" t="str">
        <f>IFERROR(Summary!$AE$7*E233/R233," ")</f>
        <v xml:space="preserve"> </v>
      </c>
    </row>
    <row r="234" spans="1:19" ht="16.8" customHeight="1" x14ac:dyDescent="0.25">
      <c r="A234" s="17">
        <v>2148909</v>
      </c>
      <c r="B234" s="2" t="s">
        <v>456</v>
      </c>
      <c r="C234" s="18"/>
      <c r="D234" s="56" t="str">
        <f>IFERROR(VLOOKUP($A234,'Emissions - TEU-2NH'!$A$6:$H$58,5,0), " ")</f>
        <v xml:space="preserve"> </v>
      </c>
      <c r="E234" s="56" t="str">
        <f>IFERROR(VLOOKUP($A234,'Emissions - TEU-2NH'!$A$6:$H$58,8,0), " ")</f>
        <v xml:space="preserve"> </v>
      </c>
      <c r="F234" s="18"/>
      <c r="G234" s="175" t="str">
        <f>IFERROR(Summary!$Y$7*D234/F234," ")</f>
        <v xml:space="preserve"> </v>
      </c>
      <c r="H234" s="18"/>
      <c r="I234" s="175" t="str">
        <f>IFERROR(Summary!$Y$7*D234/H234," ")</f>
        <v xml:space="preserve"> </v>
      </c>
      <c r="J234" s="18"/>
      <c r="K234" s="175" t="str">
        <f>IFERROR(Summary!$AA$7*D234/J234," ")</f>
        <v xml:space="preserve"> </v>
      </c>
      <c r="L234" s="18"/>
      <c r="M234" s="175" t="str">
        <f>IFERROR(Summary!$AA$7*D234/L234," ")</f>
        <v xml:space="preserve"> </v>
      </c>
      <c r="N234" s="18"/>
      <c r="O234" s="175" t="str">
        <f>IFERROR(Summary!$AC$7*D234/N234," ")</f>
        <v xml:space="preserve"> </v>
      </c>
      <c r="P234" s="18"/>
      <c r="Q234" s="175" t="str">
        <f>IFERROR(Summary!$AC$7*D234/P234," ")</f>
        <v xml:space="preserve"> </v>
      </c>
      <c r="R234" s="24">
        <v>5</v>
      </c>
      <c r="S234" s="177" t="str">
        <f>IFERROR(Summary!$AE$7*E234/R234," ")</f>
        <v xml:space="preserve"> </v>
      </c>
    </row>
    <row r="235" spans="1:19" ht="16.95" customHeight="1" x14ac:dyDescent="0.25">
      <c r="A235" s="2" t="s">
        <v>457</v>
      </c>
      <c r="B235" s="2" t="s">
        <v>458</v>
      </c>
      <c r="C235" s="6" t="s">
        <v>33</v>
      </c>
      <c r="D235" s="56" t="str">
        <f>IFERROR(VLOOKUP($A235,'Emissions - TEU-2NH'!$A$6:$H$58,5,0), " ")</f>
        <v xml:space="preserve"> </v>
      </c>
      <c r="E235" s="56" t="str">
        <f>IFERROR(VLOOKUP($A235,'Emissions - TEU-2NH'!$A$6:$H$58,8,0), " ")</f>
        <v xml:space="preserve"> </v>
      </c>
      <c r="F235" s="18"/>
      <c r="G235" s="175" t="str">
        <f>IFERROR(Summary!$Y$7*D235/F235," ")</f>
        <v xml:space="preserve"> </v>
      </c>
      <c r="H235" s="18"/>
      <c r="I235" s="175" t="str">
        <f>IFERROR(Summary!$Y$7*D235/H235," ")</f>
        <v xml:space="preserve"> </v>
      </c>
      <c r="J235" s="18"/>
      <c r="K235" s="175" t="str">
        <f>IFERROR(Summary!$AA$7*D235/J235," ")</f>
        <v xml:space="preserve"> </v>
      </c>
      <c r="L235" s="18"/>
      <c r="M235" s="175" t="str">
        <f>IFERROR(Summary!$AA$7*D235/L235," ")</f>
        <v xml:space="preserve"> </v>
      </c>
      <c r="N235" s="18"/>
      <c r="O235" s="175" t="str">
        <f>IFERROR(Summary!$AC$7*D235/N235," ")</f>
        <v xml:space="preserve"> </v>
      </c>
      <c r="P235" s="18"/>
      <c r="Q235" s="175" t="str">
        <f>IFERROR(Summary!$AC$7*D235/P235," ")</f>
        <v xml:space="preserve"> </v>
      </c>
      <c r="R235" s="24">
        <v>2</v>
      </c>
      <c r="S235" s="177" t="str">
        <f>IFERROR(Summary!$AE$7*E235/R235," ")</f>
        <v xml:space="preserve"> </v>
      </c>
    </row>
    <row r="236" spans="1:19" ht="29.25" customHeight="1" x14ac:dyDescent="0.25">
      <c r="A236" s="2" t="s">
        <v>459</v>
      </c>
      <c r="B236" s="2" t="s">
        <v>460</v>
      </c>
      <c r="C236" s="18"/>
      <c r="D236" s="56" t="str">
        <f>IFERROR(VLOOKUP($A236,'Emissions - TEU-2NH'!$A$6:$H$58,5,0), " ")</f>
        <v xml:space="preserve"> </v>
      </c>
      <c r="E236" s="56" t="str">
        <f>IFERROR(VLOOKUP($A236,'Emissions - TEU-2NH'!$A$6:$H$58,8,0), " ")</f>
        <v xml:space="preserve"> </v>
      </c>
      <c r="F236" s="18"/>
      <c r="G236" s="175" t="str">
        <f>IFERROR(Summary!$Y$7*D236/F236," ")</f>
        <v xml:space="preserve"> </v>
      </c>
      <c r="H236" s="7">
        <v>3</v>
      </c>
      <c r="I236" s="175" t="str">
        <f>IFERROR(Summary!$Y$7*D236/H236," ")</f>
        <v xml:space="preserve"> </v>
      </c>
      <c r="J236" s="18"/>
      <c r="K236" s="175" t="str">
        <f>IFERROR(Summary!$AA$7*D236/J236," ")</f>
        <v xml:space="preserve"> </v>
      </c>
      <c r="L236" s="5">
        <v>13</v>
      </c>
      <c r="M236" s="175" t="str">
        <f>IFERROR(Summary!$AA$7*D236/L236," ")</f>
        <v xml:space="preserve"> </v>
      </c>
      <c r="N236" s="18"/>
      <c r="O236" s="175" t="str">
        <f>IFERROR(Summary!$AC$7*D236/N236," ")</f>
        <v xml:space="preserve"> </v>
      </c>
      <c r="P236" s="5">
        <v>13</v>
      </c>
      <c r="Q236" s="175" t="str">
        <f>IFERROR(Summary!$AC$7*D236/P236," ")</f>
        <v xml:space="preserve"> </v>
      </c>
      <c r="R236" s="22"/>
      <c r="S236" s="177" t="str">
        <f>IFERROR(Summary!$AE$7*E236/R236," ")</f>
        <v xml:space="preserve"> </v>
      </c>
    </row>
    <row r="237" spans="1:19" ht="16.95" customHeight="1" x14ac:dyDescent="0.25">
      <c r="A237" s="2" t="s">
        <v>461</v>
      </c>
      <c r="B237" s="2" t="s">
        <v>462</v>
      </c>
      <c r="C237" s="18"/>
      <c r="D237" s="56" t="str">
        <f>IFERROR(VLOOKUP($A237,'Emissions - TEU-2NH'!$A$6:$H$58,5,0), " ")</f>
        <v xml:space="preserve"> </v>
      </c>
      <c r="E237" s="56" t="str">
        <f>IFERROR(VLOOKUP($A237,'Emissions - TEU-2NH'!$A$6:$H$58,8,0), " ")</f>
        <v xml:space="preserve"> </v>
      </c>
      <c r="F237" s="18"/>
      <c r="G237" s="175" t="str">
        <f>IFERROR(Summary!$Y$7*D237/F237," ")</f>
        <v xml:space="preserve"> </v>
      </c>
      <c r="H237" s="18"/>
      <c r="I237" s="175" t="str">
        <f>IFERROR(Summary!$Y$7*D237/H237," ")</f>
        <v xml:space="preserve"> </v>
      </c>
      <c r="J237" s="18"/>
      <c r="K237" s="175" t="str">
        <f>IFERROR(Summary!$AA$7*D237/J237," ")</f>
        <v xml:space="preserve"> </v>
      </c>
      <c r="L237" s="18"/>
      <c r="M237" s="175" t="str">
        <f>IFERROR(Summary!$AA$7*D237/L237," ")</f>
        <v xml:space="preserve"> </v>
      </c>
      <c r="N237" s="18"/>
      <c r="O237" s="175" t="str">
        <f>IFERROR(Summary!$AC$7*D237/N237," ")</f>
        <v xml:space="preserve"> </v>
      </c>
      <c r="P237" s="18"/>
      <c r="Q237" s="175" t="str">
        <f>IFERROR(Summary!$AC$7*D237/P237," ")</f>
        <v xml:space="preserve"> </v>
      </c>
      <c r="R237" s="24">
        <v>8</v>
      </c>
      <c r="S237" s="177" t="str">
        <f>IFERROR(Summary!$AE$7*E237/R237," ")</f>
        <v xml:space="preserve"> </v>
      </c>
    </row>
    <row r="238" spans="1:19" ht="16.8" customHeight="1" x14ac:dyDescent="0.25">
      <c r="A238" s="2" t="s">
        <v>463</v>
      </c>
      <c r="B238" s="2" t="s">
        <v>464</v>
      </c>
      <c r="C238" s="18"/>
      <c r="D238" s="56" t="str">
        <f>IFERROR(VLOOKUP($A238,'Emissions - TEU-2NH'!$A$6:$H$58,5,0), " ")</f>
        <v xml:space="preserve"> </v>
      </c>
      <c r="E238" s="56" t="str">
        <f>IFERROR(VLOOKUP($A238,'Emissions - TEU-2NH'!$A$6:$H$58,8,0), " ")</f>
        <v xml:space="preserve"> </v>
      </c>
      <c r="F238" s="18"/>
      <c r="G238" s="175" t="str">
        <f>IFERROR(Summary!$Y$7*D238/F238," ")</f>
        <v xml:space="preserve"> </v>
      </c>
      <c r="H238" s="8">
        <v>1000</v>
      </c>
      <c r="I238" s="175" t="str">
        <f>IFERROR(Summary!$Y$7*D238/H238," ")</f>
        <v xml:space="preserve"> </v>
      </c>
      <c r="J238" s="18"/>
      <c r="K238" s="175" t="str">
        <f>IFERROR(Summary!$AA$7*D238/J238," ")</f>
        <v xml:space="preserve"> </v>
      </c>
      <c r="L238" s="8">
        <v>4400</v>
      </c>
      <c r="M238" s="175" t="str">
        <f>IFERROR(Summary!$AA$7*D238/L238," ")</f>
        <v xml:space="preserve"> </v>
      </c>
      <c r="N238" s="18"/>
      <c r="O238" s="175" t="str">
        <f>IFERROR(Summary!$AC$7*D238/N238," ")</f>
        <v xml:space="preserve"> </v>
      </c>
      <c r="P238" s="8">
        <v>4400</v>
      </c>
      <c r="Q238" s="175" t="str">
        <f>IFERROR(Summary!$AC$7*D238/P238," ")</f>
        <v xml:space="preserve"> </v>
      </c>
      <c r="R238" s="23">
        <v>21000</v>
      </c>
      <c r="S238" s="177" t="str">
        <f>IFERROR(Summary!$AE$7*E238/R238," ")</f>
        <v xml:space="preserve"> </v>
      </c>
    </row>
    <row r="239" spans="1:19" ht="16.8" customHeight="1" x14ac:dyDescent="0.25">
      <c r="A239" s="2" t="s">
        <v>465</v>
      </c>
      <c r="B239" s="2" t="s">
        <v>466</v>
      </c>
      <c r="C239" s="18"/>
      <c r="D239" s="56" t="str">
        <f>IFERROR(VLOOKUP($A239,'Emissions - TEU-2NH'!$A$6:$H$58,5,0), " ")</f>
        <v xml:space="preserve"> </v>
      </c>
      <c r="E239" s="56" t="str">
        <f>IFERROR(VLOOKUP($A239,'Emissions - TEU-2NH'!$A$6:$H$58,8,0), " ")</f>
        <v xml:space="preserve"> </v>
      </c>
      <c r="F239" s="18"/>
      <c r="G239" s="175" t="str">
        <f>IFERROR(Summary!$Y$7*D239/F239," ")</f>
        <v xml:space="preserve"> </v>
      </c>
      <c r="H239" s="7">
        <v>1</v>
      </c>
      <c r="I239" s="175" t="str">
        <f>IFERROR(Summary!$Y$7*D239/H239," ")</f>
        <v xml:space="preserve"> </v>
      </c>
      <c r="J239" s="18"/>
      <c r="K239" s="175" t="str">
        <f>IFERROR(Summary!$AA$7*D239/J239," ")</f>
        <v xml:space="preserve"> </v>
      </c>
      <c r="L239" s="7">
        <v>4.4000000000000004</v>
      </c>
      <c r="M239" s="175" t="str">
        <f>IFERROR(Summary!$AA$7*D239/L239," ")</f>
        <v xml:space="preserve"> </v>
      </c>
      <c r="N239" s="18"/>
      <c r="O239" s="175" t="str">
        <f>IFERROR(Summary!$AC$7*D239/N239," ")</f>
        <v xml:space="preserve"> </v>
      </c>
      <c r="P239" s="7">
        <v>4.4000000000000004</v>
      </c>
      <c r="Q239" s="175" t="str">
        <f>IFERROR(Summary!$AC$7*D239/P239," ")</f>
        <v xml:space="preserve"> </v>
      </c>
      <c r="R239" s="21">
        <v>120</v>
      </c>
      <c r="S239" s="177" t="str">
        <f>IFERROR(Summary!$AE$7*E239/R239," ")</f>
        <v xml:space="preserve"> </v>
      </c>
    </row>
    <row r="240" spans="1:19" ht="16.95" customHeight="1" x14ac:dyDescent="0.25">
      <c r="A240" s="2" t="s">
        <v>467</v>
      </c>
      <c r="B240" s="2" t="s">
        <v>468</v>
      </c>
      <c r="C240" s="18"/>
      <c r="D240" s="56" t="str">
        <f>IFERROR(VLOOKUP($A240,'Emissions - TEU-2NH'!$A$6:$H$58,5,0), " ")</f>
        <v xml:space="preserve"> </v>
      </c>
      <c r="E240" s="56" t="str">
        <f>IFERROR(VLOOKUP($A240,'Emissions - TEU-2NH'!$A$6:$H$58,8,0), " ")</f>
        <v xml:space="preserve"> </v>
      </c>
      <c r="F240" s="18"/>
      <c r="G240" s="175" t="str">
        <f>IFERROR(Summary!$Y$7*D240/F240," ")</f>
        <v xml:space="preserve"> </v>
      </c>
      <c r="H240" s="18"/>
      <c r="I240" s="175" t="str">
        <f>IFERROR(Summary!$Y$7*D240/H240," ")</f>
        <v xml:space="preserve"> </v>
      </c>
      <c r="J240" s="18"/>
      <c r="K240" s="175" t="str">
        <f>IFERROR(Summary!$AA$7*D240/J240," ")</f>
        <v xml:space="preserve"> </v>
      </c>
      <c r="L240" s="18"/>
      <c r="M240" s="175" t="str">
        <f>IFERROR(Summary!$AA$7*D240/L240," ")</f>
        <v xml:space="preserve"> </v>
      </c>
      <c r="N240" s="18"/>
      <c r="O240" s="175" t="str">
        <f>IFERROR(Summary!$AC$7*D240/N240," ")</f>
        <v xml:space="preserve"> </v>
      </c>
      <c r="P240" s="18"/>
      <c r="Q240" s="175" t="str">
        <f>IFERROR(Summary!$AC$7*D240/P240," ")</f>
        <v xml:space="preserve"> </v>
      </c>
      <c r="R240" s="25">
        <v>0.7</v>
      </c>
      <c r="S240" s="177" t="str">
        <f>IFERROR(Summary!$AE$7*E240/R240," ")</f>
        <v xml:space="preserve"> </v>
      </c>
    </row>
    <row r="241" spans="1:19" ht="16.8" customHeight="1" x14ac:dyDescent="0.25">
      <c r="A241" s="2" t="s">
        <v>469</v>
      </c>
      <c r="B241" s="2" t="s">
        <v>470</v>
      </c>
      <c r="C241" s="18"/>
      <c r="D241" s="56" t="str">
        <f>IFERROR(VLOOKUP($A241,'Emissions - TEU-2NH'!$A$6:$H$58,5,0), " ")</f>
        <v xml:space="preserve"> </v>
      </c>
      <c r="E241" s="56" t="str">
        <f>IFERROR(VLOOKUP($A241,'Emissions - TEU-2NH'!$A$6:$H$58,8,0), " ")</f>
        <v xml:space="preserve"> </v>
      </c>
      <c r="F241" s="18"/>
      <c r="G241" s="175" t="str">
        <f>IFERROR(Summary!$Y$7*D241/F241," ")</f>
        <v xml:space="preserve"> </v>
      </c>
      <c r="H241" s="7">
        <v>1</v>
      </c>
      <c r="I241" s="175" t="str">
        <f>IFERROR(Summary!$Y$7*D241/H241," ")</f>
        <v xml:space="preserve"> </v>
      </c>
      <c r="J241" s="18"/>
      <c r="K241" s="175" t="str">
        <f>IFERROR(Summary!$AA$7*D241/J241," ")</f>
        <v xml:space="preserve"> </v>
      </c>
      <c r="L241" s="7">
        <v>4.4000000000000004</v>
      </c>
      <c r="M241" s="175" t="str">
        <f>IFERROR(Summary!$AA$7*D241/L241," ")</f>
        <v xml:space="preserve"> </v>
      </c>
      <c r="N241" s="18"/>
      <c r="O241" s="175" t="str">
        <f>IFERROR(Summary!$AC$7*D241/N241," ")</f>
        <v xml:space="preserve"> </v>
      </c>
      <c r="P241" s="7">
        <v>4.4000000000000004</v>
      </c>
      <c r="Q241" s="175" t="str">
        <f>IFERROR(Summary!$AC$7*D241/P241," ")</f>
        <v xml:space="preserve"> </v>
      </c>
      <c r="R241" s="21">
        <v>120</v>
      </c>
      <c r="S241" s="177" t="str">
        <f>IFERROR(Summary!$AE$7*E241/R241," ")</f>
        <v xml:space="preserve"> </v>
      </c>
    </row>
    <row r="242" spans="1:19" ht="16.95" customHeight="1" x14ac:dyDescent="0.25">
      <c r="A242" s="2" t="s">
        <v>471</v>
      </c>
      <c r="B242" s="2" t="s">
        <v>472</v>
      </c>
      <c r="C242" s="18"/>
      <c r="D242" s="56" t="str">
        <f>IFERROR(VLOOKUP($A242,'Emissions - TEU-2NH'!$A$6:$H$58,5,0), " ")</f>
        <v xml:space="preserve"> </v>
      </c>
      <c r="E242" s="56" t="str">
        <f>IFERROR(VLOOKUP($A242,'Emissions - TEU-2NH'!$A$6:$H$58,8,0), " ")</f>
        <v xml:space="preserve"> </v>
      </c>
      <c r="F242" s="9">
        <v>0.14000000000000001</v>
      </c>
      <c r="G242" s="175" t="str">
        <f>IFERROR(Summary!$Y$7*D242/F242," ")</f>
        <v xml:space="preserve"> </v>
      </c>
      <c r="H242" s="18"/>
      <c r="I242" s="175" t="str">
        <f>IFERROR(Summary!$Y$7*D242/H242," ")</f>
        <v xml:space="preserve"> </v>
      </c>
      <c r="J242" s="7">
        <v>3.5</v>
      </c>
      <c r="K242" s="175" t="str">
        <f>IFERROR(Summary!$AA$7*D242/J242," ")</f>
        <v xml:space="preserve"> </v>
      </c>
      <c r="L242" s="18"/>
      <c r="M242" s="175" t="str">
        <f>IFERROR(Summary!$AA$7*D242/L242," ")</f>
        <v xml:space="preserve"> </v>
      </c>
      <c r="N242" s="7">
        <v>1.6</v>
      </c>
      <c r="O242" s="175" t="str">
        <f>IFERROR(Summary!$AC$7*D242/N242," ")</f>
        <v xml:space="preserve"> </v>
      </c>
      <c r="P242" s="18"/>
      <c r="Q242" s="175" t="str">
        <f>IFERROR(Summary!$AC$7*D242/P242," ")</f>
        <v xml:space="preserve"> </v>
      </c>
      <c r="R242" s="22"/>
      <c r="S242" s="177" t="str">
        <f>IFERROR(Summary!$AE$7*E242/R242," ")</f>
        <v xml:space="preserve"> </v>
      </c>
    </row>
    <row r="243" spans="1:19" ht="16.8" customHeight="1" x14ac:dyDescent="0.25">
      <c r="A243" s="2" t="s">
        <v>473</v>
      </c>
      <c r="B243" s="2" t="s">
        <v>474</v>
      </c>
      <c r="C243" s="18"/>
      <c r="D243" s="56" t="str">
        <f>IFERROR(VLOOKUP($A243,'Emissions - TEU-2NH'!$A$6:$H$58,5,0), " ")</f>
        <v xml:space="preserve"> </v>
      </c>
      <c r="E243" s="56" t="str">
        <f>IFERROR(VLOOKUP($A243,'Emissions - TEU-2NH'!$A$6:$H$58,8,0), " ")</f>
        <v xml:space="preserve"> </v>
      </c>
      <c r="F243" s="4">
        <v>1.7000000000000001E-2</v>
      </c>
      <c r="G243" s="175" t="str">
        <f>IFERROR(Summary!$Y$7*D243/F243," ")</f>
        <v xml:space="preserve"> </v>
      </c>
      <c r="H243" s="18"/>
      <c r="I243" s="175" t="str">
        <f>IFERROR(Summary!$Y$7*D243/H243," ")</f>
        <v xml:space="preserve"> </v>
      </c>
      <c r="J243" s="9">
        <v>0.45</v>
      </c>
      <c r="K243" s="175" t="str">
        <f>IFERROR(Summary!$AA$7*D243/J243," ")</f>
        <v xml:space="preserve"> </v>
      </c>
      <c r="L243" s="18"/>
      <c r="M243" s="175" t="str">
        <f>IFERROR(Summary!$AA$7*D243/L243," ")</f>
        <v xml:space="preserve"> </v>
      </c>
      <c r="N243" s="9">
        <v>0.21</v>
      </c>
      <c r="O243" s="175" t="str">
        <f>IFERROR(Summary!$AC$7*D243/N243," ")</f>
        <v xml:space="preserve"> </v>
      </c>
      <c r="P243" s="18"/>
      <c r="Q243" s="175" t="str">
        <f>IFERROR(Summary!$AC$7*D243/P243," ")</f>
        <v xml:space="preserve"> </v>
      </c>
      <c r="R243" s="22"/>
      <c r="S243" s="177" t="str">
        <f>IFERROR(Summary!$AE$7*E243/R243," ")</f>
        <v xml:space="preserve"> </v>
      </c>
    </row>
    <row r="244" spans="1:19" ht="29.25" customHeight="1" x14ac:dyDescent="0.25">
      <c r="A244" s="2" t="s">
        <v>475</v>
      </c>
      <c r="B244" s="2" t="s">
        <v>476</v>
      </c>
      <c r="C244" s="18"/>
      <c r="D244" s="56" t="str">
        <f>IFERROR(VLOOKUP($A244,'Emissions - TEU-2NH'!$A$6:$H$58,5,0), " ")</f>
        <v xml:space="preserve"> </v>
      </c>
      <c r="E244" s="56" t="str">
        <f>IFERROR(VLOOKUP($A244,'Emissions - TEU-2NH'!$A$6:$H$58,8,0), " ")</f>
        <v xml:space="preserve"> </v>
      </c>
      <c r="F244" s="7">
        <v>3.8</v>
      </c>
      <c r="G244" s="175" t="str">
        <f>IFERROR(Summary!$Y$7*D244/F244," ")</f>
        <v xml:space="preserve"> </v>
      </c>
      <c r="H244" s="5">
        <v>41</v>
      </c>
      <c r="I244" s="175" t="str">
        <f>IFERROR(Summary!$Y$7*D244/H244," ")</f>
        <v xml:space="preserve"> </v>
      </c>
      <c r="J244" s="5">
        <v>100</v>
      </c>
      <c r="K244" s="175" t="str">
        <f>IFERROR(Summary!$AA$7*D244/J244," ")</f>
        <v xml:space="preserve"> </v>
      </c>
      <c r="L244" s="5">
        <v>180</v>
      </c>
      <c r="M244" s="175" t="str">
        <f>IFERROR(Summary!$AA$7*D244/L244," ")</f>
        <v xml:space="preserve"> </v>
      </c>
      <c r="N244" s="5">
        <v>46</v>
      </c>
      <c r="O244" s="175" t="str">
        <f>IFERROR(Summary!$AC$7*D244/N244," ")</f>
        <v xml:space="preserve"> </v>
      </c>
      <c r="P244" s="5">
        <v>180</v>
      </c>
      <c r="Q244" s="175" t="str">
        <f>IFERROR(Summary!$AC$7*D244/P244," ")</f>
        <v xml:space="preserve"> </v>
      </c>
      <c r="R244" s="21">
        <v>41</v>
      </c>
      <c r="S244" s="177" t="str">
        <f>IFERROR(Summary!$AE$7*E244/R244," ")</f>
        <v xml:space="preserve"> </v>
      </c>
    </row>
    <row r="245" spans="1:19" ht="16.8" customHeight="1" x14ac:dyDescent="0.25">
      <c r="A245" s="2" t="s">
        <v>477</v>
      </c>
      <c r="B245" s="2" t="s">
        <v>478</v>
      </c>
      <c r="C245" s="18"/>
      <c r="D245" s="56" t="str">
        <f>IFERROR(VLOOKUP($A245,'Emissions - TEU-2NH'!$A$6:$H$58,5,0), " ")</f>
        <v xml:space="preserve"> </v>
      </c>
      <c r="E245" s="56" t="str">
        <f>IFERROR(VLOOKUP($A245,'Emissions - TEU-2NH'!$A$6:$H$58,8,0), " ")</f>
        <v xml:space="preserve"> </v>
      </c>
      <c r="F245" s="18"/>
      <c r="G245" s="175" t="str">
        <f>IFERROR(Summary!$Y$7*D245/F245," ")</f>
        <v xml:space="preserve"> </v>
      </c>
      <c r="H245" s="8">
        <v>80000</v>
      </c>
      <c r="I245" s="175" t="str">
        <f>IFERROR(Summary!$Y$7*D245/H245," ")</f>
        <v xml:space="preserve"> </v>
      </c>
      <c r="J245" s="18"/>
      <c r="K245" s="175" t="str">
        <f>IFERROR(Summary!$AA$7*D245/J245," ")</f>
        <v xml:space="preserve"> </v>
      </c>
      <c r="L245" s="8">
        <v>350000</v>
      </c>
      <c r="M245" s="175" t="str">
        <f>IFERROR(Summary!$AA$7*D245/L245," ")</f>
        <v xml:space="preserve"> </v>
      </c>
      <c r="N245" s="18"/>
      <c r="O245" s="175" t="str">
        <f>IFERROR(Summary!$AC$7*D245/N245," ")</f>
        <v xml:space="preserve"> </v>
      </c>
      <c r="P245" s="8">
        <v>350000</v>
      </c>
      <c r="Q245" s="175" t="str">
        <f>IFERROR(Summary!$AC$7*D245/P245," ")</f>
        <v xml:space="preserve"> </v>
      </c>
      <c r="R245" s="22"/>
      <c r="S245" s="177" t="str">
        <f>IFERROR(Summary!$AE$7*E245/R245," ")</f>
        <v xml:space="preserve"> </v>
      </c>
    </row>
    <row r="246" spans="1:19" ht="16.95" customHeight="1" x14ac:dyDescent="0.25">
      <c r="A246" s="2" t="s">
        <v>479</v>
      </c>
      <c r="B246" s="2" t="s">
        <v>480</v>
      </c>
      <c r="C246" s="18"/>
      <c r="D246" s="56" t="str">
        <f>IFERROR(VLOOKUP($A246,'Emissions - TEU-2NH'!$A$6:$H$58,5,0), " ")</f>
        <v xml:space="preserve"> </v>
      </c>
      <c r="E246" s="56" t="str">
        <f>IFERROR(VLOOKUP($A246,'Emissions - TEU-2NH'!$A$6:$H$58,8,0), " ")</f>
        <v xml:space="preserve"> </v>
      </c>
      <c r="F246" s="11">
        <v>5.9000000000000003E-4</v>
      </c>
      <c r="G246" s="175" t="str">
        <f>IFERROR(Summary!$Y$7*D246/F246," ")</f>
        <v xml:space="preserve"> </v>
      </c>
      <c r="H246" s="18"/>
      <c r="I246" s="175" t="str">
        <f>IFERROR(Summary!$Y$7*D246/H246," ")</f>
        <v xml:space="preserve"> </v>
      </c>
      <c r="J246" s="4">
        <v>1.4999999999999999E-2</v>
      </c>
      <c r="K246" s="175" t="str">
        <f>IFERROR(Summary!$AA$7*D246/J246," ")</f>
        <v xml:space="preserve"> </v>
      </c>
      <c r="L246" s="18"/>
      <c r="M246" s="175" t="str">
        <f>IFERROR(Summary!$AA$7*D246/L246," ")</f>
        <v xml:space="preserve"> </v>
      </c>
      <c r="N246" s="3">
        <v>7.1000000000000004E-3</v>
      </c>
      <c r="O246" s="175" t="str">
        <f>IFERROR(Summary!$AC$7*D246/N246," ")</f>
        <v xml:space="preserve"> </v>
      </c>
      <c r="P246" s="18"/>
      <c r="Q246" s="175" t="str">
        <f>IFERROR(Summary!$AC$7*D246/P246," ")</f>
        <v xml:space="preserve"> </v>
      </c>
      <c r="R246" s="22"/>
      <c r="S246" s="177" t="str">
        <f>IFERROR(Summary!$AE$7*E246/R246," ")</f>
        <v xml:space="preserve"> </v>
      </c>
    </row>
    <row r="247" spans="1:19" ht="16.8" customHeight="1" x14ac:dyDescent="0.25">
      <c r="A247" s="2" t="s">
        <v>481</v>
      </c>
      <c r="B247" s="2" t="s">
        <v>482</v>
      </c>
      <c r="C247" s="18"/>
      <c r="D247" s="56" t="str">
        <f>IFERROR(VLOOKUP($A247,'Emissions - TEU-2NH'!$A$6:$H$58,5,0), " ")</f>
        <v xml:space="preserve"> </v>
      </c>
      <c r="E247" s="56" t="str">
        <f>IFERROR(VLOOKUP($A247,'Emissions - TEU-2NH'!$A$6:$H$58,8,0), " ")</f>
        <v xml:space="preserve"> </v>
      </c>
      <c r="F247" s="18"/>
      <c r="G247" s="175" t="str">
        <f>IFERROR(Summary!$Y$7*D247/F247," ")</f>
        <v xml:space="preserve"> </v>
      </c>
      <c r="H247" s="9">
        <v>0.1</v>
      </c>
      <c r="I247" s="175" t="str">
        <f>IFERROR(Summary!$Y$7*D247/H247," ")</f>
        <v xml:space="preserve"> </v>
      </c>
      <c r="J247" s="18"/>
      <c r="K247" s="175" t="str">
        <f>IFERROR(Summary!$AA$7*D247/J247," ")</f>
        <v xml:space="preserve"> </v>
      </c>
      <c r="L247" s="9">
        <v>0.44</v>
      </c>
      <c r="M247" s="175" t="str">
        <f>IFERROR(Summary!$AA$7*D247/L247," ")</f>
        <v xml:space="preserve"> </v>
      </c>
      <c r="N247" s="18"/>
      <c r="O247" s="175" t="str">
        <f>IFERROR(Summary!$AC$7*D247/N247," ")</f>
        <v xml:space="preserve"> </v>
      </c>
      <c r="P247" s="9">
        <v>0.44</v>
      </c>
      <c r="Q247" s="175" t="str">
        <f>IFERROR(Summary!$AC$7*D247/P247," ")</f>
        <v xml:space="preserve"> </v>
      </c>
      <c r="R247" s="21">
        <v>10</v>
      </c>
      <c r="S247" s="177" t="str">
        <f>IFERROR(Summary!$AE$7*E247/R247," ")</f>
        <v xml:space="preserve"> </v>
      </c>
    </row>
    <row r="248" spans="1:19" ht="16.8" customHeight="1" x14ac:dyDescent="0.25">
      <c r="A248" s="2" t="s">
        <v>483</v>
      </c>
      <c r="B248" s="2" t="s">
        <v>484</v>
      </c>
      <c r="C248" s="18"/>
      <c r="D248" s="56">
        <f>IFERROR(VLOOKUP($A248,'Emissions - TEU-2NH'!$A$6:$H$58,5,0), " ")</f>
        <v>1.2335252485551553</v>
      </c>
      <c r="E248" s="56">
        <f>IFERROR(VLOOKUP($A248,'Emissions - TEU-2NH'!$A$6:$H$58,8,0), " ")</f>
        <v>1.4802302982661861E-2</v>
      </c>
      <c r="F248" s="18"/>
      <c r="G248" s="175" t="str">
        <f>IFERROR(Summary!$Y$7*D248/F248," ")</f>
        <v xml:space="preserve"> </v>
      </c>
      <c r="H248" s="8">
        <v>5000</v>
      </c>
      <c r="I248" s="175">
        <f>IFERROR(Summary!$Y$7*D248/H248," ")</f>
        <v>2.4670504971103108E-8</v>
      </c>
      <c r="J248" s="18"/>
      <c r="K248" s="175" t="str">
        <f>IFERROR(Summary!$AA$7*D248/J248," ")</f>
        <v xml:space="preserve"> </v>
      </c>
      <c r="L248" s="8">
        <v>22000</v>
      </c>
      <c r="M248" s="175">
        <f>IFERROR(Summary!$AA$7*D248/L248," ")</f>
        <v>5.6069329479779788E-9</v>
      </c>
      <c r="N248" s="18"/>
      <c r="O248" s="175" t="str">
        <f>IFERROR(Summary!$AC$7*D248/N248," ")</f>
        <v xml:space="preserve"> </v>
      </c>
      <c r="P248" s="8">
        <v>22000</v>
      </c>
      <c r="Q248" s="175">
        <f>IFERROR(Summary!$AC$7*D248/P248," ")</f>
        <v>2.52311982659009E-7</v>
      </c>
      <c r="R248" s="23">
        <v>7500</v>
      </c>
      <c r="S248" s="177">
        <f>IFERROR(Summary!$AE$7*E248/R248," ")</f>
        <v>9.4734739089035908E-6</v>
      </c>
    </row>
    <row r="249" spans="1:19" ht="29.25" customHeight="1" x14ac:dyDescent="0.25">
      <c r="A249" s="2" t="s">
        <v>485</v>
      </c>
      <c r="B249" s="2" t="s">
        <v>486</v>
      </c>
      <c r="C249" s="18"/>
      <c r="D249" s="56" t="str">
        <f>IFERROR(VLOOKUP($A249,'Emissions - TEU-2NH'!$A$6:$H$58,5,0), " ")</f>
        <v xml:space="preserve"> </v>
      </c>
      <c r="E249" s="56" t="str">
        <f>IFERROR(VLOOKUP($A249,'Emissions - TEU-2NH'!$A$6:$H$58,8,0), " ")</f>
        <v xml:space="preserve"> </v>
      </c>
      <c r="F249" s="4">
        <v>9.0999999999999998E-2</v>
      </c>
      <c r="G249" s="175" t="str">
        <f>IFERROR(Summary!$Y$7*D249/F249," ")</f>
        <v xml:space="preserve"> </v>
      </c>
      <c r="H249" s="4">
        <v>2.1000000000000001E-2</v>
      </c>
      <c r="I249" s="175" t="str">
        <f>IFERROR(Summary!$Y$7*D249/H249," ")</f>
        <v xml:space="preserve"> </v>
      </c>
      <c r="J249" s="7">
        <v>2.4</v>
      </c>
      <c r="K249" s="175" t="str">
        <f>IFERROR(Summary!$AA$7*D249/J249," ")</f>
        <v xml:space="preserve"> </v>
      </c>
      <c r="L249" s="4">
        <v>9.1999999999999998E-2</v>
      </c>
      <c r="M249" s="175" t="str">
        <f>IFERROR(Summary!$AA$7*D249/L249," ")</f>
        <v xml:space="preserve"> </v>
      </c>
      <c r="N249" s="7">
        <v>1.1000000000000001</v>
      </c>
      <c r="O249" s="175" t="str">
        <f>IFERROR(Summary!$AC$7*D249/N249," ")</f>
        <v xml:space="preserve"> </v>
      </c>
      <c r="P249" s="4">
        <v>9.1999999999999998E-2</v>
      </c>
      <c r="Q249" s="175" t="str">
        <f>IFERROR(Summary!$AC$7*D249/P249," ")</f>
        <v xml:space="preserve"> </v>
      </c>
      <c r="R249" s="26">
        <v>7.0999999999999994E-2</v>
      </c>
      <c r="S249" s="177" t="str">
        <f>IFERROR(Summary!$AE$7*E249/R249," ")</f>
        <v xml:space="preserve"> </v>
      </c>
    </row>
    <row r="250" spans="1:19" ht="42" customHeight="1" x14ac:dyDescent="0.25">
      <c r="A250" s="2" t="s">
        <v>487</v>
      </c>
      <c r="B250" s="2" t="s">
        <v>488</v>
      </c>
      <c r="C250" s="18"/>
      <c r="D250" s="56" t="str">
        <f>IFERROR(VLOOKUP($A250,'Emissions - TEU-2NH'!$A$6:$H$58,5,0), " ")</f>
        <v xml:space="preserve"> </v>
      </c>
      <c r="E250" s="56" t="str">
        <f>IFERROR(VLOOKUP($A250,'Emissions - TEU-2NH'!$A$6:$H$58,8,0), " ")</f>
        <v xml:space="preserve"> </v>
      </c>
      <c r="F250" s="3">
        <v>3.0999999999999999E-3</v>
      </c>
      <c r="G250" s="175" t="str">
        <f>IFERROR(Summary!$Y$7*D250/F250," ")</f>
        <v xml:space="preserve"> </v>
      </c>
      <c r="H250" s="18"/>
      <c r="I250" s="175" t="str">
        <f>IFERROR(Summary!$Y$7*D250/H250," ")</f>
        <v xml:space="preserve"> </v>
      </c>
      <c r="J250" s="4">
        <v>8.1000000000000003E-2</v>
      </c>
      <c r="K250" s="175" t="str">
        <f>IFERROR(Summary!$AA$7*D250/J250," ")</f>
        <v xml:space="preserve"> </v>
      </c>
      <c r="L250" s="18"/>
      <c r="M250" s="175" t="str">
        <f>IFERROR(Summary!$AA$7*D250/L250," ")</f>
        <v xml:space="preserve"> </v>
      </c>
      <c r="N250" s="4">
        <v>3.7999999999999999E-2</v>
      </c>
      <c r="O250" s="175" t="str">
        <f>IFERROR(Summary!$AC$7*D250/N250," ")</f>
        <v xml:space="preserve"> </v>
      </c>
      <c r="P250" s="18"/>
      <c r="Q250" s="175" t="str">
        <f>IFERROR(Summary!$AC$7*D250/P250," ")</f>
        <v xml:space="preserve"> </v>
      </c>
      <c r="R250" s="22"/>
      <c r="S250" s="177" t="str">
        <f>IFERROR(Summary!$AE$7*E250/R250," ")</f>
        <v xml:space="preserve"> </v>
      </c>
    </row>
    <row r="251" spans="1:19" ht="29.25" customHeight="1" x14ac:dyDescent="0.25">
      <c r="A251" s="2" t="s">
        <v>489</v>
      </c>
      <c r="B251" s="2" t="s">
        <v>490</v>
      </c>
      <c r="C251" s="18"/>
      <c r="D251" s="56" t="str">
        <f>IFERROR(VLOOKUP($A251,'Emissions - TEU-2NH'!$A$6:$H$58,5,0), " ")</f>
        <v xml:space="preserve"> </v>
      </c>
      <c r="E251" s="56" t="str">
        <f>IFERROR(VLOOKUP($A251,'Emissions - TEU-2NH'!$A$6:$H$58,8,0), " ")</f>
        <v xml:space="preserve"> </v>
      </c>
      <c r="F251" s="18"/>
      <c r="G251" s="175" t="str">
        <f>IFERROR(Summary!$Y$7*D251/F251," ")</f>
        <v xml:space="preserve"> </v>
      </c>
      <c r="H251" s="8">
        <v>5000</v>
      </c>
      <c r="I251" s="175" t="str">
        <f>IFERROR(Summary!$Y$7*D251/H251," ")</f>
        <v xml:space="preserve"> </v>
      </c>
      <c r="J251" s="18"/>
      <c r="K251" s="175" t="str">
        <f>IFERROR(Summary!$AA$7*D251/J251," ")</f>
        <v xml:space="preserve"> </v>
      </c>
      <c r="L251" s="8">
        <v>22000</v>
      </c>
      <c r="M251" s="175" t="str">
        <f>IFERROR(Summary!$AA$7*D251/L251," ")</f>
        <v xml:space="preserve"> </v>
      </c>
      <c r="N251" s="18"/>
      <c r="O251" s="175" t="str">
        <f>IFERROR(Summary!$AC$7*D251/N251," ")</f>
        <v xml:space="preserve"> </v>
      </c>
      <c r="P251" s="8">
        <v>22000</v>
      </c>
      <c r="Q251" s="175" t="str">
        <f>IFERROR(Summary!$AC$7*D251/P251," ")</f>
        <v xml:space="preserve"> </v>
      </c>
      <c r="R251" s="23">
        <v>11000</v>
      </c>
      <c r="S251" s="177" t="str">
        <f>IFERROR(Summary!$AE$7*E251/R251," ")</f>
        <v xml:space="preserve"> </v>
      </c>
    </row>
    <row r="252" spans="1:19" ht="29.25" customHeight="1" x14ac:dyDescent="0.25">
      <c r="A252" s="2" t="s">
        <v>491</v>
      </c>
      <c r="B252" s="2" t="s">
        <v>492</v>
      </c>
      <c r="C252" s="18"/>
      <c r="D252" s="56" t="str">
        <f>IFERROR(VLOOKUP($A252,'Emissions - TEU-2NH'!$A$6:$H$58,5,0), " ")</f>
        <v xml:space="preserve"> </v>
      </c>
      <c r="E252" s="56" t="str">
        <f>IFERROR(VLOOKUP($A252,'Emissions - TEU-2NH'!$A$6:$H$58,8,0), " ")</f>
        <v xml:space="preserve"> </v>
      </c>
      <c r="F252" s="4">
        <v>6.3E-2</v>
      </c>
      <c r="G252" s="175" t="str">
        <f>IFERROR(Summary!$Y$7*D252/F252," ")</f>
        <v xml:space="preserve"> </v>
      </c>
      <c r="H252" s="18"/>
      <c r="I252" s="175" t="str">
        <f>IFERROR(Summary!$Y$7*D252/H252," ")</f>
        <v xml:space="preserve"> </v>
      </c>
      <c r="J252" s="7">
        <v>1.6</v>
      </c>
      <c r="K252" s="175" t="str">
        <f>IFERROR(Summary!$AA$7*D252/J252," ")</f>
        <v xml:space="preserve"> </v>
      </c>
      <c r="L252" s="18"/>
      <c r="M252" s="175" t="str">
        <f>IFERROR(Summary!$AA$7*D252/L252," ")</f>
        <v xml:space="preserve"> </v>
      </c>
      <c r="N252" s="9">
        <v>0.75</v>
      </c>
      <c r="O252" s="175" t="str">
        <f>IFERROR(Summary!$AC$7*D252/N252," ")</f>
        <v xml:space="preserve"> </v>
      </c>
      <c r="P252" s="18"/>
      <c r="Q252" s="175" t="str">
        <f>IFERROR(Summary!$AC$7*D252/P252," ")</f>
        <v xml:space="preserve"> </v>
      </c>
      <c r="R252" s="22"/>
      <c r="S252" s="177" t="str">
        <f>IFERROR(Summary!$AE$7*E252/R252," ")</f>
        <v xml:space="preserve"> </v>
      </c>
    </row>
    <row r="253" spans="1:19" ht="29.25" customHeight="1" x14ac:dyDescent="0.25">
      <c r="A253" s="12">
        <v>65386</v>
      </c>
      <c r="B253" s="2" t="s">
        <v>493</v>
      </c>
      <c r="C253" s="6" t="s">
        <v>23</v>
      </c>
      <c r="D253" s="56" t="str">
        <f>IFERROR(VLOOKUP($A253,'Emissions - TEU-2NH'!$A$6:$H$58,5,0), " ")</f>
        <v xml:space="preserve"> </v>
      </c>
      <c r="E253" s="56" t="str">
        <f>IFERROR(VLOOKUP($A253,'Emissions - TEU-2NH'!$A$6:$H$58,8,0), " ")</f>
        <v xml:space="preserve"> </v>
      </c>
      <c r="F253" s="9">
        <v>0.2</v>
      </c>
      <c r="G253" s="175" t="str">
        <f>IFERROR(Summary!$Y$7*D253/F253," ")</f>
        <v xml:space="preserve"> </v>
      </c>
      <c r="H253" s="7">
        <v>2.1</v>
      </c>
      <c r="I253" s="175" t="str">
        <f>IFERROR(Summary!$Y$7*D253/H253," ")</f>
        <v xml:space="preserve"> </v>
      </c>
      <c r="J253" s="7">
        <v>3.5</v>
      </c>
      <c r="K253" s="175" t="str">
        <f>IFERROR(Summary!$AA$7*D253/J253," ")</f>
        <v xml:space="preserve"> </v>
      </c>
      <c r="L253" s="7">
        <v>9.1999999999999993</v>
      </c>
      <c r="M253" s="175" t="str">
        <f>IFERROR(Summary!$AA$7*D253/L253," ")</f>
        <v xml:space="preserve"> </v>
      </c>
      <c r="N253" s="7">
        <v>2.9</v>
      </c>
      <c r="O253" s="175" t="str">
        <f>IFERROR(Summary!$AC$7*D253/N253," ")</f>
        <v xml:space="preserve"> </v>
      </c>
      <c r="P253" s="7">
        <v>9.1999999999999993</v>
      </c>
      <c r="Q253" s="175" t="str">
        <f>IFERROR(Summary!$AC$7*D253/P253," ")</f>
        <v xml:space="preserve"> </v>
      </c>
      <c r="R253" s="24">
        <v>2.1</v>
      </c>
      <c r="S253" s="177" t="str">
        <f>IFERROR(Summary!$AE$7*E253/R253," ")</f>
        <v xml:space="preserve"> </v>
      </c>
    </row>
    <row r="254" spans="1:19" ht="16.8" customHeight="1" x14ac:dyDescent="0.25">
      <c r="A254" s="12">
        <v>68821</v>
      </c>
      <c r="B254" s="2" t="s">
        <v>494</v>
      </c>
      <c r="C254" s="18"/>
      <c r="D254" s="56" t="str">
        <f>IFERROR(VLOOKUP($A254,'Emissions - TEU-2NH'!$A$6:$H$58,5,0), " ")</f>
        <v xml:space="preserve"> </v>
      </c>
      <c r="E254" s="56" t="str">
        <f>IFERROR(VLOOKUP($A254,'Emissions - TEU-2NH'!$A$6:$H$58,8,0), " ")</f>
        <v xml:space="preserve"> </v>
      </c>
      <c r="F254" s="4">
        <v>0.05</v>
      </c>
      <c r="G254" s="175" t="str">
        <f>IFERROR(Summary!$Y$7*D254/F254," ")</f>
        <v xml:space="preserve"> </v>
      </c>
      <c r="H254" s="18"/>
      <c r="I254" s="175" t="str">
        <f>IFERROR(Summary!$Y$7*D254/H254," ")</f>
        <v xml:space="preserve"> </v>
      </c>
      <c r="J254" s="7">
        <v>1.3</v>
      </c>
      <c r="K254" s="175" t="str">
        <f>IFERROR(Summary!$AA$7*D254/J254," ")</f>
        <v xml:space="preserve"> </v>
      </c>
      <c r="L254" s="18"/>
      <c r="M254" s="175" t="str">
        <f>IFERROR(Summary!$AA$7*D254/L254," ")</f>
        <v xml:space="preserve"> </v>
      </c>
      <c r="N254" s="9">
        <v>0.6</v>
      </c>
      <c r="O254" s="175" t="str">
        <f>IFERROR(Summary!$AC$7*D254/N254," ")</f>
        <v xml:space="preserve"> </v>
      </c>
      <c r="P254" s="18"/>
      <c r="Q254" s="175" t="str">
        <f>IFERROR(Summary!$AC$7*D254/P254," ")</f>
        <v xml:space="preserve"> </v>
      </c>
      <c r="R254" s="22"/>
      <c r="S254" s="177" t="str">
        <f>IFERROR(Summary!$AE$7*E254/R254," ")</f>
        <v xml:space="preserve"> </v>
      </c>
    </row>
    <row r="255" spans="1:19" ht="16.95" customHeight="1" x14ac:dyDescent="0.25">
      <c r="A255" s="2" t="s">
        <v>495</v>
      </c>
      <c r="B255" s="2" t="s">
        <v>496</v>
      </c>
      <c r="C255" s="18"/>
      <c r="D255" s="56" t="str">
        <f>IFERROR(VLOOKUP($A255,'Emissions - TEU-2NH'!$A$6:$H$58,5,0), " ")</f>
        <v xml:space="preserve"> </v>
      </c>
      <c r="E255" s="56" t="str">
        <f>IFERROR(VLOOKUP($A255,'Emissions - TEU-2NH'!$A$6:$H$58,8,0), " ")</f>
        <v xml:space="preserve"> </v>
      </c>
      <c r="F255" s="18"/>
      <c r="G255" s="175" t="str">
        <f>IFERROR(Summary!$Y$7*D255/F255," ")</f>
        <v xml:space="preserve"> </v>
      </c>
      <c r="H255" s="9">
        <v>0.3</v>
      </c>
      <c r="I255" s="175" t="str">
        <f>IFERROR(Summary!$Y$7*D255/H255," ")</f>
        <v xml:space="preserve"> </v>
      </c>
      <c r="J255" s="18"/>
      <c r="K255" s="175" t="str">
        <f>IFERROR(Summary!$AA$7*D255/J255," ")</f>
        <v xml:space="preserve"> </v>
      </c>
      <c r="L255" s="7">
        <v>1.3</v>
      </c>
      <c r="M255" s="175" t="str">
        <f>IFERROR(Summary!$AA$7*D255/L255," ")</f>
        <v xml:space="preserve"> </v>
      </c>
      <c r="N255" s="18"/>
      <c r="O255" s="175" t="str">
        <f>IFERROR(Summary!$AC$7*D255/N255," ")</f>
        <v xml:space="preserve"> </v>
      </c>
      <c r="P255" s="7">
        <v>1.3</v>
      </c>
      <c r="Q255" s="175" t="str">
        <f>IFERROR(Summary!$AC$7*D255/P255," ")</f>
        <v xml:space="preserve"> </v>
      </c>
      <c r="R255" s="24">
        <v>1.8</v>
      </c>
      <c r="S255" s="177" t="str">
        <f>IFERROR(Summary!$AE$7*E255/R255," ")</f>
        <v xml:space="preserve"> </v>
      </c>
    </row>
    <row r="256" spans="1:19" ht="16.8" customHeight="1" x14ac:dyDescent="0.25">
      <c r="A256" s="2" t="s">
        <v>497</v>
      </c>
      <c r="B256" s="2" t="s">
        <v>498</v>
      </c>
      <c r="C256" s="18"/>
      <c r="D256" s="56" t="str">
        <f>IFERROR(VLOOKUP($A256,'Emissions - TEU-2NH'!$A$6:$H$58,5,0), " ")</f>
        <v xml:space="preserve"> </v>
      </c>
      <c r="E256" s="56" t="str">
        <f>IFERROR(VLOOKUP($A256,'Emissions - TEU-2NH'!$A$6:$H$58,8,0), " ")</f>
        <v xml:space="preserve"> </v>
      </c>
      <c r="F256" s="18"/>
      <c r="G256" s="175" t="str">
        <f>IFERROR(Summary!$Y$7*D256/F256," ")</f>
        <v xml:space="preserve"> </v>
      </c>
      <c r="H256" s="5">
        <v>200</v>
      </c>
      <c r="I256" s="175" t="str">
        <f>IFERROR(Summary!$Y$7*D256/H256," ")</f>
        <v xml:space="preserve"> </v>
      </c>
      <c r="J256" s="18"/>
      <c r="K256" s="175" t="str">
        <f>IFERROR(Summary!$AA$7*D256/J256," ")</f>
        <v xml:space="preserve"> </v>
      </c>
      <c r="L256" s="5">
        <v>880</v>
      </c>
      <c r="M256" s="175" t="str">
        <f>IFERROR(Summary!$AA$7*D256/L256," ")</f>
        <v xml:space="preserve"> </v>
      </c>
      <c r="N256" s="18"/>
      <c r="O256" s="175" t="str">
        <f>IFERROR(Summary!$AC$7*D256/N256," ")</f>
        <v xml:space="preserve"> </v>
      </c>
      <c r="P256" s="5">
        <v>880</v>
      </c>
      <c r="Q256" s="175" t="str">
        <f>IFERROR(Summary!$AC$7*D256/P256," ")</f>
        <v xml:space="preserve"> </v>
      </c>
      <c r="R256" s="23">
        <v>2800</v>
      </c>
      <c r="S256" s="177" t="str">
        <f>IFERROR(Summary!$AE$7*E256/R256," ")</f>
        <v xml:space="preserve"> </v>
      </c>
    </row>
    <row r="257" spans="1:19" ht="16.95" customHeight="1" x14ac:dyDescent="0.25">
      <c r="A257" s="2" t="s">
        <v>499</v>
      </c>
      <c r="B257" s="2" t="s">
        <v>500</v>
      </c>
      <c r="C257" s="18"/>
      <c r="D257" s="56" t="str">
        <f>IFERROR(VLOOKUP($A257,'Emissions - TEU-2NH'!$A$6:$H$58,5,0), " ")</f>
        <v xml:space="preserve"> </v>
      </c>
      <c r="E257" s="56" t="str">
        <f>IFERROR(VLOOKUP($A257,'Emissions - TEU-2NH'!$A$6:$H$58,8,0), " ")</f>
        <v xml:space="preserve"> </v>
      </c>
      <c r="F257" s="18"/>
      <c r="G257" s="175" t="str">
        <f>IFERROR(Summary!$Y$7*D257/F257," ")</f>
        <v xml:space="preserve"> </v>
      </c>
      <c r="H257" s="5">
        <v>60</v>
      </c>
      <c r="I257" s="175" t="str">
        <f>IFERROR(Summary!$Y$7*D257/H257," ")</f>
        <v xml:space="preserve"> </v>
      </c>
      <c r="J257" s="18"/>
      <c r="K257" s="175" t="str">
        <f>IFERROR(Summary!$AA$7*D257/J257," ")</f>
        <v xml:space="preserve"> </v>
      </c>
      <c r="L257" s="5">
        <v>260</v>
      </c>
      <c r="M257" s="175" t="str">
        <f>IFERROR(Summary!$AA$7*D257/L257," ")</f>
        <v xml:space="preserve"> </v>
      </c>
      <c r="N257" s="18"/>
      <c r="O257" s="175" t="str">
        <f>IFERROR(Summary!$AC$7*D257/N257," ")</f>
        <v xml:space="preserve"> </v>
      </c>
      <c r="P257" s="5">
        <v>260</v>
      </c>
      <c r="Q257" s="175" t="str">
        <f>IFERROR(Summary!$AC$7*D257/P257," ")</f>
        <v xml:space="preserve"> </v>
      </c>
      <c r="R257" s="22"/>
      <c r="S257" s="177" t="str">
        <f>IFERROR(Summary!$AE$7*E257/R257," ")</f>
        <v xml:space="preserve"> </v>
      </c>
    </row>
    <row r="258" spans="1:19" ht="16.8" customHeight="1" x14ac:dyDescent="0.25">
      <c r="A258" s="2" t="s">
        <v>501</v>
      </c>
      <c r="B258" s="2" t="s">
        <v>502</v>
      </c>
      <c r="C258" s="18"/>
      <c r="D258" s="56">
        <f>IFERROR(VLOOKUP($A258,'Emissions - TEU-2NH'!$A$6:$H$58,5,0), " ")</f>
        <v>2.1756757256272756</v>
      </c>
      <c r="E258" s="56">
        <f>IFERROR(VLOOKUP($A258,'Emissions - TEU-2NH'!$A$6:$H$58,8,0), " ")</f>
        <v>2.6108108707527312E-2</v>
      </c>
      <c r="F258" s="18"/>
      <c r="G258" s="175" t="str">
        <f>IFERROR(Summary!$Y$7*D258/F258," ")</f>
        <v xml:space="preserve"> </v>
      </c>
      <c r="H258" s="5">
        <v>60</v>
      </c>
      <c r="I258" s="175">
        <f>IFERROR(Summary!$Y$7*D258/H258," ")</f>
        <v>3.6261262093787927E-6</v>
      </c>
      <c r="J258" s="18"/>
      <c r="K258" s="175" t="str">
        <f>IFERROR(Summary!$AA$7*D258/J258," ")</f>
        <v xml:space="preserve"> </v>
      </c>
      <c r="L258" s="5">
        <v>260</v>
      </c>
      <c r="M258" s="175">
        <f>IFERROR(Summary!$AA$7*D258/L258," ")</f>
        <v>8.3679835601049066E-7</v>
      </c>
      <c r="N258" s="18"/>
      <c r="O258" s="175" t="str">
        <f>IFERROR(Summary!$AC$7*D258/N258," ")</f>
        <v xml:space="preserve"> </v>
      </c>
      <c r="P258" s="5">
        <v>260</v>
      </c>
      <c r="Q258" s="175">
        <f>IFERROR(Summary!$AC$7*D258/P258," ")</f>
        <v>3.7655926020472072E-5</v>
      </c>
      <c r="R258" s="22"/>
      <c r="S258" s="177" t="str">
        <f>IFERROR(Summary!$AE$7*E258/R258," ")</f>
        <v xml:space="preserve"> </v>
      </c>
    </row>
    <row r="259" spans="1:19" ht="16.8" customHeight="1" x14ac:dyDescent="0.25">
      <c r="A259" s="2" t="s">
        <v>503</v>
      </c>
      <c r="B259" s="2" t="s">
        <v>504</v>
      </c>
      <c r="C259" s="18"/>
      <c r="D259" s="56" t="str">
        <f>IFERROR(VLOOKUP($A259,'Emissions - TEU-2NH'!$A$6:$H$58,5,0), " ")</f>
        <v xml:space="preserve"> </v>
      </c>
      <c r="E259" s="56" t="str">
        <f>IFERROR(VLOOKUP($A259,'Emissions - TEU-2NH'!$A$6:$H$58,8,0), " ")</f>
        <v xml:space="preserve"> </v>
      </c>
      <c r="F259" s="18"/>
      <c r="G259" s="175" t="str">
        <f>IFERROR(Summary!$Y$7*D259/F259," ")</f>
        <v xml:space="preserve"> </v>
      </c>
      <c r="H259" s="5">
        <v>60</v>
      </c>
      <c r="I259" s="175" t="str">
        <f>IFERROR(Summary!$Y$7*D259/H259," ")</f>
        <v xml:space="preserve"> </v>
      </c>
      <c r="J259" s="18"/>
      <c r="K259" s="175" t="str">
        <f>IFERROR(Summary!$AA$7*D259/J259," ")</f>
        <v xml:space="preserve"> </v>
      </c>
      <c r="L259" s="5">
        <v>260</v>
      </c>
      <c r="M259" s="175" t="str">
        <f>IFERROR(Summary!$AA$7*D259/L259," ")</f>
        <v xml:space="preserve"> </v>
      </c>
      <c r="N259" s="18"/>
      <c r="O259" s="175" t="str">
        <f>IFERROR(Summary!$AC$7*D259/N259," ")</f>
        <v xml:space="preserve"> </v>
      </c>
      <c r="P259" s="5">
        <v>260</v>
      </c>
      <c r="Q259" s="175" t="str">
        <f>IFERROR(Summary!$AC$7*D259/P259," ")</f>
        <v xml:space="preserve"> </v>
      </c>
      <c r="R259" s="22"/>
      <c r="S259" s="177" t="str">
        <f>IFERROR(Summary!$AE$7*E259/R259," ")</f>
        <v xml:space="preserve"> </v>
      </c>
    </row>
    <row r="260" spans="1:19" ht="29.25" customHeight="1" x14ac:dyDescent="0.25">
      <c r="A260" s="2" t="s">
        <v>505</v>
      </c>
      <c r="B260" s="2" t="s">
        <v>506</v>
      </c>
      <c r="C260" s="6" t="s">
        <v>23</v>
      </c>
      <c r="D260" s="56" t="str">
        <f>IFERROR(VLOOKUP($A260,'Emissions - TEU-2NH'!$A$6:$H$58,5,0), " ")</f>
        <v xml:space="preserve"> </v>
      </c>
      <c r="E260" s="56" t="str">
        <f>IFERROR(VLOOKUP($A260,'Emissions - TEU-2NH'!$A$6:$H$58,8,0), " ")</f>
        <v xml:space="preserve"> </v>
      </c>
      <c r="F260" s="3">
        <v>2E-3</v>
      </c>
      <c r="G260" s="175" t="str">
        <f>IFERROR(Summary!$Y$7*D260/F260," ")</f>
        <v xml:space="preserve"> </v>
      </c>
      <c r="H260" s="18"/>
      <c r="I260" s="175" t="str">
        <f>IFERROR(Summary!$Y$7*D260/H260," ")</f>
        <v xml:space="preserve"> </v>
      </c>
      <c r="J260" s="4">
        <v>2.1000000000000001E-2</v>
      </c>
      <c r="K260" s="175" t="str">
        <f>IFERROR(Summary!$AA$7*D260/J260," ")</f>
        <v xml:space="preserve"> </v>
      </c>
      <c r="L260" s="18"/>
      <c r="M260" s="175" t="str">
        <f>IFERROR(Summary!$AA$7*D260/L260," ")</f>
        <v xml:space="preserve"> </v>
      </c>
      <c r="N260" s="4">
        <v>4.1000000000000002E-2</v>
      </c>
      <c r="O260" s="175" t="str">
        <f>IFERROR(Summary!$AC$7*D260/N260," ")</f>
        <v xml:space="preserve"> </v>
      </c>
      <c r="P260" s="18"/>
      <c r="Q260" s="175" t="str">
        <f>IFERROR(Summary!$AC$7*D260/P260," ")</f>
        <v xml:space="preserve"> </v>
      </c>
      <c r="R260" s="22"/>
      <c r="S260" s="177" t="str">
        <f>IFERROR(Summary!$AE$7*E260/R260," ")</f>
        <v xml:space="preserve"> </v>
      </c>
    </row>
    <row r="261" spans="1:19" ht="16.8" customHeight="1" x14ac:dyDescent="0.25">
      <c r="A261" s="2" t="s">
        <v>507</v>
      </c>
      <c r="B261" s="2" t="s">
        <v>508</v>
      </c>
      <c r="C261" s="18"/>
      <c r="D261" s="56" t="str">
        <f>IFERROR(VLOOKUP($A261,'Emissions - TEU-2NH'!$A$6:$H$58,5,0), " ")</f>
        <v xml:space="preserve"> </v>
      </c>
      <c r="E261" s="56" t="str">
        <f>IFERROR(VLOOKUP($A261,'Emissions - TEU-2NH'!$A$6:$H$58,8,0), " ")</f>
        <v xml:space="preserve"> </v>
      </c>
      <c r="F261" s="18"/>
      <c r="G261" s="175" t="str">
        <f>IFERROR(Summary!$Y$7*D261/F261," ")</f>
        <v xml:space="preserve"> </v>
      </c>
      <c r="H261" s="9">
        <v>0.1</v>
      </c>
      <c r="I261" s="175" t="str">
        <f>IFERROR(Summary!$Y$7*D261/H261," ")</f>
        <v xml:space="preserve"> </v>
      </c>
      <c r="J261" s="18"/>
      <c r="K261" s="175" t="str">
        <f>IFERROR(Summary!$AA$7*D261/J261," ")</f>
        <v xml:space="preserve"> </v>
      </c>
      <c r="L261" s="9">
        <v>0.44</v>
      </c>
      <c r="M261" s="175" t="str">
        <f>IFERROR(Summary!$AA$7*D261/L261," ")</f>
        <v xml:space="preserve"> </v>
      </c>
      <c r="N261" s="18"/>
      <c r="O261" s="175" t="str">
        <f>IFERROR(Summary!$AC$7*D261/N261," ")</f>
        <v xml:space="preserve"> </v>
      </c>
      <c r="P261" s="9">
        <v>0.44</v>
      </c>
      <c r="Q261" s="175" t="str">
        <f>IFERROR(Summary!$AC$7*D261/P261," ")</f>
        <v xml:space="preserve"> </v>
      </c>
      <c r="R261" s="25">
        <v>0.8</v>
      </c>
      <c r="S261" s="177" t="str">
        <f>IFERROR(Summary!$AE$7*E261/R261," ")</f>
        <v xml:space="preserve"> </v>
      </c>
    </row>
    <row r="262" spans="1:19" ht="16.95" customHeight="1" x14ac:dyDescent="0.25">
      <c r="A262" s="2" t="s">
        <v>509</v>
      </c>
      <c r="B262" s="2" t="s">
        <v>510</v>
      </c>
      <c r="C262" s="18"/>
      <c r="D262" s="56" t="str">
        <f>IFERROR(VLOOKUP($A262,'Emissions - TEU-2NH'!$A$6:$H$58,5,0), " ")</f>
        <v xml:space="preserve"> </v>
      </c>
      <c r="E262" s="56" t="str">
        <f>IFERROR(VLOOKUP($A262,'Emissions - TEU-2NH'!$A$6:$H$58,8,0), " ")</f>
        <v xml:space="preserve"> </v>
      </c>
      <c r="F262" s="11">
        <v>1.2E-4</v>
      </c>
      <c r="G262" s="175" t="str">
        <f>IFERROR(Summary!$Y$7*D262/F262," ")</f>
        <v xml:space="preserve"> </v>
      </c>
      <c r="H262" s="3">
        <v>7.0000000000000001E-3</v>
      </c>
      <c r="I262" s="175" t="str">
        <f>IFERROR(Summary!$Y$7*D262/H262," ")</f>
        <v xml:space="preserve"> </v>
      </c>
      <c r="J262" s="3">
        <v>3.0999999999999999E-3</v>
      </c>
      <c r="K262" s="175" t="str">
        <f>IFERROR(Summary!$AA$7*D262/J262," ")</f>
        <v xml:space="preserve"> </v>
      </c>
      <c r="L262" s="4">
        <v>3.1E-2</v>
      </c>
      <c r="M262" s="175" t="str">
        <f>IFERROR(Summary!$AA$7*D262/L262," ")</f>
        <v xml:space="preserve"> </v>
      </c>
      <c r="N262" s="3">
        <v>1.4E-3</v>
      </c>
      <c r="O262" s="175" t="str">
        <f>IFERROR(Summary!$AC$7*D262/N262," ")</f>
        <v xml:space="preserve"> </v>
      </c>
      <c r="P262" s="4">
        <v>3.1E-2</v>
      </c>
      <c r="Q262" s="175" t="str">
        <f>IFERROR(Summary!$AC$7*D262/P262," ")</f>
        <v xml:space="preserve"> </v>
      </c>
      <c r="R262" s="21">
        <v>30</v>
      </c>
      <c r="S262" s="177" t="str">
        <f>IFERROR(Summary!$AE$7*E262/R262," ")</f>
        <v xml:space="preserve"> </v>
      </c>
    </row>
    <row r="263" spans="1:19" ht="16.8" customHeight="1" x14ac:dyDescent="0.25">
      <c r="A263" s="2" t="s">
        <v>511</v>
      </c>
      <c r="B263" s="2" t="s">
        <v>512</v>
      </c>
      <c r="C263" s="18"/>
      <c r="D263" s="56" t="str">
        <f>IFERROR(VLOOKUP($A263,'Emissions - TEU-2NH'!$A$6:$H$58,5,0), " ")</f>
        <v xml:space="preserve"> </v>
      </c>
      <c r="E263" s="56" t="str">
        <f>IFERROR(VLOOKUP($A263,'Emissions - TEU-2NH'!$A$6:$H$58,8,0), " ")</f>
        <v xml:space="preserve"> </v>
      </c>
      <c r="F263" s="18"/>
      <c r="G263" s="175" t="str">
        <f>IFERROR(Summary!$Y$7*D263/F263," ")</f>
        <v xml:space="preserve"> </v>
      </c>
      <c r="H263" s="5">
        <v>200</v>
      </c>
      <c r="I263" s="175" t="str">
        <f>IFERROR(Summary!$Y$7*D263/H263," ")</f>
        <v xml:space="preserve"> </v>
      </c>
      <c r="J263" s="18"/>
      <c r="K263" s="175" t="str">
        <f>IFERROR(Summary!$AA$7*D263/J263," ")</f>
        <v xml:space="preserve"> </v>
      </c>
      <c r="L263" s="5">
        <v>880</v>
      </c>
      <c r="M263" s="175" t="str">
        <f>IFERROR(Summary!$AA$7*D263/L263," ")</f>
        <v xml:space="preserve"> </v>
      </c>
      <c r="N263" s="18"/>
      <c r="O263" s="175" t="str">
        <f>IFERROR(Summary!$AC$7*D263/N263," ")</f>
        <v xml:space="preserve"> </v>
      </c>
      <c r="P263" s="5">
        <v>880</v>
      </c>
      <c r="Q263" s="175" t="str">
        <f>IFERROR(Summary!$AC$7*D263/P263," ")</f>
        <v xml:space="preserve"> </v>
      </c>
      <c r="R263" s="21">
        <v>200</v>
      </c>
      <c r="S263" s="177" t="str">
        <f>IFERROR(Summary!$AE$7*E263/R263," ")</f>
        <v xml:space="preserve"> </v>
      </c>
    </row>
    <row r="264" spans="1:19" ht="16.95" customHeight="1" x14ac:dyDescent="0.25">
      <c r="A264" s="2" t="s">
        <v>513</v>
      </c>
      <c r="B264" s="2" t="s">
        <v>514</v>
      </c>
      <c r="C264" s="18"/>
      <c r="D264" s="56" t="str">
        <f>IFERROR(VLOOKUP($A264,'Emissions - TEU-2NH'!$A$6:$H$58,5,0), " ")</f>
        <v xml:space="preserve"> </v>
      </c>
      <c r="E264" s="56" t="str">
        <f>IFERROR(VLOOKUP($A264,'Emissions - TEU-2NH'!$A$6:$H$58,8,0), " ")</f>
        <v xml:space="preserve"> </v>
      </c>
      <c r="F264" s="18"/>
      <c r="G264" s="175" t="str">
        <f>IFERROR(Summary!$Y$7*D264/F264," ")</f>
        <v xml:space="preserve"> </v>
      </c>
      <c r="H264" s="7">
        <v>3</v>
      </c>
      <c r="I264" s="175" t="str">
        <f>IFERROR(Summary!$Y$7*D264/H264," ")</f>
        <v xml:space="preserve"> </v>
      </c>
      <c r="J264" s="18"/>
      <c r="K264" s="175" t="str">
        <f>IFERROR(Summary!$AA$7*D264/J264," ")</f>
        <v xml:space="preserve"> </v>
      </c>
      <c r="L264" s="5">
        <v>13</v>
      </c>
      <c r="M264" s="175" t="str">
        <f>IFERROR(Summary!$AA$7*D264/L264," ")</f>
        <v xml:space="preserve"> </v>
      </c>
      <c r="N264" s="18"/>
      <c r="O264" s="175" t="str">
        <f>IFERROR(Summary!$AC$7*D264/N264," ")</f>
        <v xml:space="preserve"> </v>
      </c>
      <c r="P264" s="5">
        <v>13</v>
      </c>
      <c r="Q264" s="175" t="str">
        <f>IFERROR(Summary!$AC$7*D264/P264," ")</f>
        <v xml:space="preserve"> </v>
      </c>
      <c r="R264" s="22"/>
      <c r="S264" s="177" t="str">
        <f>IFERROR(Summary!$AE$7*E264/R264," ")</f>
        <v xml:space="preserve"> </v>
      </c>
    </row>
    <row r="265" spans="1:19" ht="16.8" customHeight="1" x14ac:dyDescent="0.25">
      <c r="A265" s="12">
        <v>63923</v>
      </c>
      <c r="B265" s="2" t="s">
        <v>515</v>
      </c>
      <c r="C265" s="6" t="s">
        <v>516</v>
      </c>
      <c r="D265" s="56" t="str">
        <f>IFERROR(VLOOKUP($A265,'Emissions - TEU-2NH'!$A$6:$H$58,5,0), " ")</f>
        <v xml:space="preserve"> </v>
      </c>
      <c r="E265" s="56" t="str">
        <f>IFERROR(VLOOKUP($A265,'Emissions - TEU-2NH'!$A$6:$H$58,8,0), " ")</f>
        <v xml:space="preserve"> </v>
      </c>
      <c r="F265" s="9">
        <v>0.11</v>
      </c>
      <c r="G265" s="175" t="str">
        <f>IFERROR(Summary!$Y$7*D265/F265," ")</f>
        <v xml:space="preserve"> </v>
      </c>
      <c r="H265" s="5">
        <v>100</v>
      </c>
      <c r="I265" s="175" t="str">
        <f>IFERROR(Summary!$Y$7*D265/H265," ")</f>
        <v xml:space="preserve"> </v>
      </c>
      <c r="J265" s="9">
        <v>0.22</v>
      </c>
      <c r="K265" s="175" t="str">
        <f>IFERROR(Summary!$AA$7*D265/J265," ")</f>
        <v xml:space="preserve"> </v>
      </c>
      <c r="L265" s="5">
        <v>440</v>
      </c>
      <c r="M265" s="175" t="str">
        <f>IFERROR(Summary!$AA$7*D265/L265," ")</f>
        <v xml:space="preserve"> </v>
      </c>
      <c r="N265" s="7">
        <v>2.7</v>
      </c>
      <c r="O265" s="175" t="str">
        <f>IFERROR(Summary!$AC$7*D265/N265," ")</f>
        <v xml:space="preserve"> </v>
      </c>
      <c r="P265" s="5">
        <v>440</v>
      </c>
      <c r="Q265" s="175" t="str">
        <f>IFERROR(Summary!$AC$7*D265/P265," ")</f>
        <v xml:space="preserve"> </v>
      </c>
      <c r="R265" s="23">
        <v>1300</v>
      </c>
      <c r="S265" s="177" t="str">
        <f>IFERROR(Summary!$AE$7*E265/R265," ")</f>
        <v xml:space="preserve"> </v>
      </c>
    </row>
    <row r="266" spans="1:19" ht="16.8" customHeight="1" x14ac:dyDescent="0.25">
      <c r="A266" s="2" t="s">
        <v>517</v>
      </c>
      <c r="B266" s="2" t="s">
        <v>518</v>
      </c>
      <c r="C266" s="18"/>
      <c r="D266" s="56" t="str">
        <f>IFERROR(VLOOKUP($A266,'Emissions - TEU-2NH'!$A$6:$H$58,5,0), " ")</f>
        <v xml:space="preserve"> </v>
      </c>
      <c r="E266" s="56" t="str">
        <f>IFERROR(VLOOKUP($A266,'Emissions - TEU-2NH'!$A$6:$H$58,8,0), " ")</f>
        <v xml:space="preserve"> </v>
      </c>
      <c r="F266" s="18"/>
      <c r="G266" s="175" t="str">
        <f>IFERROR(Summary!$Y$7*D266/F266," ")</f>
        <v xml:space="preserve"> </v>
      </c>
      <c r="H266" s="5">
        <v>200</v>
      </c>
      <c r="I266" s="175" t="str">
        <f>IFERROR(Summary!$Y$7*D266/H266," ")</f>
        <v xml:space="preserve"> </v>
      </c>
      <c r="J266" s="18"/>
      <c r="K266" s="175" t="str">
        <f>IFERROR(Summary!$AA$7*D266/J266," ")</f>
        <v xml:space="preserve"> </v>
      </c>
      <c r="L266" s="5">
        <v>880</v>
      </c>
      <c r="M266" s="175" t="str">
        <f>IFERROR(Summary!$AA$7*D266/L266," ")</f>
        <v xml:space="preserve"> </v>
      </c>
      <c r="N266" s="18"/>
      <c r="O266" s="175" t="str">
        <f>IFERROR(Summary!$AC$7*D266/N266," ")</f>
        <v xml:space="preserve"> </v>
      </c>
      <c r="P266" s="5">
        <v>880</v>
      </c>
      <c r="Q266" s="175" t="str">
        <f>IFERROR(Summary!$AC$7*D266/P266," ")</f>
        <v xml:space="preserve"> </v>
      </c>
      <c r="R266" s="21">
        <v>200</v>
      </c>
      <c r="S266" s="177" t="str">
        <f>IFERROR(Summary!$AE$7*E266/R266," ")</f>
        <v xml:space="preserve"> </v>
      </c>
    </row>
    <row r="267" spans="1:19" ht="42" customHeight="1" x14ac:dyDescent="0.25">
      <c r="A267" s="42" t="s">
        <v>590</v>
      </c>
      <c r="B267" s="1" t="s">
        <v>520</v>
      </c>
      <c r="C267" s="18"/>
      <c r="D267" s="56">
        <f>IFERROR(VLOOKUP($A267,'Emissions - TEU-2NH'!$A$6:$H$58,5,0), " ")</f>
        <v>2.9290724151291085</v>
      </c>
      <c r="E267" s="56">
        <f>IFERROR(VLOOKUP($A267,'Emissions - TEU-2NH'!$A$6:$H$58,8,0), " ")</f>
        <v>3.51488689815493E-2</v>
      </c>
      <c r="F267" s="18"/>
      <c r="G267" s="175" t="str">
        <f>IFERROR(Summary!$Y$7*D267/F267," ")</f>
        <v xml:space="preserve"> </v>
      </c>
      <c r="H267" s="5">
        <v>220</v>
      </c>
      <c r="I267" s="175">
        <f>IFERROR(Summary!$Y$7*D267/H267," ")</f>
        <v>1.3313965523314131E-6</v>
      </c>
      <c r="J267" s="18"/>
      <c r="K267" s="175" t="str">
        <f>IFERROR(Summary!$AA$7*D267/J267," ")</f>
        <v xml:space="preserve"> </v>
      </c>
      <c r="L267" s="5">
        <v>970</v>
      </c>
      <c r="M267" s="175">
        <f>IFERROR(Summary!$AA$7*D267/L267," ")</f>
        <v>3.0196622836382566E-7</v>
      </c>
      <c r="N267" s="18"/>
      <c r="O267" s="175" t="str">
        <f>IFERROR(Summary!$AC$7*D267/N267," ")</f>
        <v xml:space="preserve"> </v>
      </c>
      <c r="P267" s="5">
        <v>970</v>
      </c>
      <c r="Q267" s="175">
        <f>IFERROR(Summary!$AC$7*D267/P267," ")</f>
        <v>1.3588480276372152E-5</v>
      </c>
      <c r="R267" s="23">
        <v>8700</v>
      </c>
      <c r="S267" s="177">
        <f>IFERROR(Summary!$AE$7*E267/R267," ")</f>
        <v>1.9392479438096167E-5</v>
      </c>
    </row>
    <row r="268" spans="1:19" ht="42" customHeight="1" x14ac:dyDescent="0.25">
      <c r="A268" s="49"/>
      <c r="B268" s="48"/>
      <c r="C268" s="50"/>
      <c r="D268" s="57">
        <f>COUNT(D7:D267)</f>
        <v>9</v>
      </c>
      <c r="E268" s="57"/>
      <c r="F268" s="57"/>
      <c r="G268" s="57">
        <f>COUNT(G7:G267)</f>
        <v>5</v>
      </c>
      <c r="H268" s="57"/>
      <c r="I268" s="57">
        <f>COUNT(I7:I267)</f>
        <v>7</v>
      </c>
      <c r="J268" s="50"/>
      <c r="K268" s="57">
        <f>COUNT(K7:K267)</f>
        <v>5</v>
      </c>
      <c r="L268" s="52"/>
      <c r="M268" s="53"/>
      <c r="N268" s="50"/>
      <c r="O268" s="53"/>
      <c r="P268" s="52"/>
      <c r="Q268" s="53"/>
      <c r="R268" s="54"/>
      <c r="S268" s="53"/>
    </row>
    <row r="269" spans="1:19" ht="63" customHeight="1" x14ac:dyDescent="0.25">
      <c r="A269" s="49"/>
      <c r="B269" s="48"/>
      <c r="C269" s="50"/>
      <c r="D269" s="51"/>
      <c r="E269" s="51"/>
      <c r="F269" s="33" t="s">
        <v>535</v>
      </c>
      <c r="G269" s="178" t="s">
        <v>743</v>
      </c>
      <c r="H269" s="33" t="s">
        <v>536</v>
      </c>
      <c r="I269" s="178" t="s">
        <v>750</v>
      </c>
      <c r="J269" s="33" t="s">
        <v>537</v>
      </c>
      <c r="K269" s="178" t="s">
        <v>746</v>
      </c>
      <c r="L269" s="33" t="s">
        <v>538</v>
      </c>
      <c r="M269" s="178" t="s">
        <v>747</v>
      </c>
      <c r="N269" s="33" t="s">
        <v>539</v>
      </c>
      <c r="O269" s="178" t="s">
        <v>748</v>
      </c>
      <c r="P269" s="33" t="s">
        <v>540</v>
      </c>
      <c r="Q269" s="178" t="s">
        <v>749</v>
      </c>
      <c r="R269" s="33" t="s">
        <v>536</v>
      </c>
      <c r="S269" s="178" t="s">
        <v>750</v>
      </c>
    </row>
    <row r="270" spans="1:19" ht="42" customHeight="1" x14ac:dyDescent="0.25">
      <c r="A270" s="49"/>
      <c r="B270" s="48"/>
      <c r="C270" s="50"/>
      <c r="D270" s="51"/>
      <c r="E270" s="51"/>
      <c r="F270" s="33" t="s">
        <v>542</v>
      </c>
      <c r="G270" s="32" t="s">
        <v>524</v>
      </c>
      <c r="H270" s="35" t="s">
        <v>542</v>
      </c>
      <c r="I270" s="32" t="s">
        <v>524</v>
      </c>
      <c r="J270" s="33" t="s">
        <v>542</v>
      </c>
      <c r="K270" s="32" t="s">
        <v>524</v>
      </c>
      <c r="L270" s="33" t="s">
        <v>542</v>
      </c>
      <c r="M270" s="32" t="s">
        <v>524</v>
      </c>
      <c r="N270" s="33" t="s">
        <v>542</v>
      </c>
      <c r="O270" s="32" t="s">
        <v>524</v>
      </c>
      <c r="P270" s="33" t="s">
        <v>542</v>
      </c>
      <c r="Q270" s="32" t="s">
        <v>524</v>
      </c>
      <c r="R270" s="33" t="s">
        <v>542</v>
      </c>
      <c r="S270" s="34" t="s">
        <v>524</v>
      </c>
    </row>
    <row r="271" spans="1:19" ht="42" customHeight="1" x14ac:dyDescent="0.25">
      <c r="A271" s="60" t="s">
        <v>677</v>
      </c>
      <c r="B271" s="61"/>
      <c r="C271" s="62"/>
      <c r="D271" s="63"/>
      <c r="E271" s="63"/>
      <c r="F271" s="59"/>
      <c r="G271" s="58">
        <f t="shared" ref="G271:S271" si="0">SUM(G7:G267)</f>
        <v>1.8761230288974668E-4</v>
      </c>
      <c r="H271" s="58"/>
      <c r="I271" s="58">
        <f t="shared" si="0"/>
        <v>9.2953316822432078E-6</v>
      </c>
      <c r="J271" s="58"/>
      <c r="K271" s="58">
        <f t="shared" si="0"/>
        <v>7.3356669489758047E-6</v>
      </c>
      <c r="L271" s="58"/>
      <c r="M271" s="58">
        <f t="shared" si="0"/>
        <v>2.1402576783373153E-6</v>
      </c>
      <c r="N271" s="58"/>
      <c r="O271" s="58">
        <f t="shared" si="0"/>
        <v>7.1519812962057589E-4</v>
      </c>
      <c r="P271" s="58"/>
      <c r="Q271" s="58">
        <f t="shared" si="0"/>
        <v>9.6311595525179185E-5</v>
      </c>
      <c r="R271" s="58"/>
      <c r="S271" s="58">
        <f t="shared" si="0"/>
        <v>2.5839325664138847E-4</v>
      </c>
    </row>
    <row r="272" spans="1:19" ht="230.7" customHeight="1" x14ac:dyDescent="0.25">
      <c r="A272" s="257" t="s">
        <v>521</v>
      </c>
      <c r="B272" s="257"/>
      <c r="C272" s="257"/>
      <c r="D272" s="257"/>
      <c r="E272" s="257"/>
      <c r="F272" s="257"/>
      <c r="G272" s="257"/>
      <c r="H272" s="257"/>
      <c r="I272" s="257"/>
      <c r="J272" s="257"/>
      <c r="K272" s="257"/>
      <c r="L272" s="257"/>
      <c r="M272" s="257"/>
      <c r="N272" s="257"/>
      <c r="O272" s="257"/>
      <c r="P272" s="257"/>
      <c r="Q272" s="257"/>
      <c r="R272" s="257"/>
      <c r="S272" s="257"/>
    </row>
    <row r="273" spans="1:19" ht="126" customHeight="1" x14ac:dyDescent="0.25">
      <c r="A273" s="257" t="s">
        <v>522</v>
      </c>
      <c r="B273" s="257"/>
      <c r="C273" s="257"/>
      <c r="D273" s="257"/>
      <c r="E273" s="257"/>
      <c r="F273" s="257"/>
      <c r="G273" s="257"/>
      <c r="H273" s="257"/>
      <c r="I273" s="257"/>
      <c r="J273" s="257"/>
      <c r="K273" s="257"/>
      <c r="L273" s="257"/>
      <c r="M273" s="257"/>
      <c r="N273" s="257"/>
      <c r="O273" s="257"/>
      <c r="P273" s="257"/>
      <c r="Q273" s="257"/>
      <c r="R273" s="257"/>
      <c r="S273" s="257"/>
    </row>
    <row r="274" spans="1:19" ht="45" customHeight="1" x14ac:dyDescent="0.25">
      <c r="A274" s="258" t="s">
        <v>523</v>
      </c>
      <c r="B274" s="258"/>
      <c r="C274" s="258"/>
      <c r="D274" s="258"/>
      <c r="E274" s="258"/>
      <c r="F274" s="258"/>
      <c r="G274" s="258"/>
      <c r="H274" s="258"/>
      <c r="I274" s="258"/>
      <c r="J274" s="258"/>
      <c r="K274" s="258"/>
      <c r="L274" s="258"/>
      <c r="M274" s="258"/>
      <c r="N274" s="258"/>
      <c r="O274" s="258"/>
      <c r="P274" s="258"/>
      <c r="Q274" s="258"/>
      <c r="R274" s="258"/>
      <c r="S274" s="258"/>
    </row>
    <row r="276" spans="1:19" ht="35.4" customHeight="1" x14ac:dyDescent="0.25">
      <c r="A276" s="259" t="s">
        <v>525</v>
      </c>
      <c r="B276" s="259"/>
      <c r="C276" s="259"/>
      <c r="D276" s="259"/>
      <c r="E276" s="259"/>
      <c r="F276" s="259"/>
      <c r="G276" s="259"/>
      <c r="H276" s="259"/>
    </row>
  </sheetData>
  <mergeCells count="10">
    <mergeCell ref="A272:S272"/>
    <mergeCell ref="A273:S273"/>
    <mergeCell ref="A274:S274"/>
    <mergeCell ref="A276:H276"/>
    <mergeCell ref="A3:S3"/>
    <mergeCell ref="A4:C5"/>
    <mergeCell ref="D4:E4"/>
    <mergeCell ref="F4:I4"/>
    <mergeCell ref="J4:Q4"/>
    <mergeCell ref="R4:S4"/>
  </mergeCells>
  <pageMargins left="0.7" right="0.7" top="0.75" bottom="0.75" header="0.3" footer="0.3"/>
  <pageSetup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42BB9-0D42-4063-B109-13C588BE8528}">
  <dimension ref="A1:S276"/>
  <sheetViews>
    <sheetView workbookViewId="0">
      <selection activeCell="A2" sqref="A2"/>
    </sheetView>
  </sheetViews>
  <sheetFormatPr defaultRowHeight="13.2" x14ac:dyDescent="0.25"/>
  <cols>
    <col min="1" max="1" width="15.6640625" style="15" customWidth="1"/>
    <col min="2" max="2" width="25.5546875" style="15" customWidth="1"/>
    <col min="3" max="5" width="9.33203125" style="15" customWidth="1"/>
    <col min="6" max="13" width="10.44140625" style="15" customWidth="1"/>
    <col min="14" max="19" width="9.33203125" style="15" customWidth="1"/>
    <col min="20" max="16384" width="8.88671875" style="15"/>
  </cols>
  <sheetData>
    <row r="1" spans="1:19" ht="40.200000000000003" customHeight="1" x14ac:dyDescent="0.25">
      <c r="A1" s="31" t="s">
        <v>867</v>
      </c>
      <c r="B1" s="31"/>
    </row>
    <row r="2" spans="1:19" s="30" customFormat="1" ht="30" customHeight="1" x14ac:dyDescent="0.25">
      <c r="A2" s="43" t="str" cm="1">
        <f t="array" ref="A2:B2">Summary!A24:B24</f>
        <v>TEU-2H</v>
      </c>
      <c r="B2" s="44" t="str">
        <v>RFO Storage Tanks</v>
      </c>
      <c r="C2" s="44"/>
      <c r="D2" s="44"/>
      <c r="G2" s="46"/>
    </row>
    <row r="3" spans="1:19" ht="48.75" customHeight="1" x14ac:dyDescent="0.25">
      <c r="A3" s="260" t="s">
        <v>526</v>
      </c>
      <c r="B3" s="261"/>
      <c r="C3" s="261"/>
      <c r="D3" s="261"/>
      <c r="E3" s="261"/>
      <c r="F3" s="261"/>
      <c r="G3" s="261"/>
      <c r="H3" s="261"/>
      <c r="I3" s="261"/>
      <c r="J3" s="261"/>
      <c r="K3" s="261"/>
      <c r="L3" s="261"/>
      <c r="M3" s="261"/>
      <c r="N3" s="261"/>
      <c r="O3" s="261"/>
      <c r="P3" s="261"/>
      <c r="Q3" s="261"/>
      <c r="R3" s="261"/>
      <c r="S3" s="261"/>
    </row>
    <row r="4" spans="1:19" ht="23.55" customHeight="1" x14ac:dyDescent="0.25">
      <c r="A4" s="262"/>
      <c r="B4" s="263"/>
      <c r="C4" s="264"/>
      <c r="D4" s="268" t="s">
        <v>527</v>
      </c>
      <c r="E4" s="269"/>
      <c r="F4" s="268" t="s">
        <v>530</v>
      </c>
      <c r="G4" s="269"/>
      <c r="H4" s="269"/>
      <c r="I4" s="270"/>
      <c r="J4" s="268" t="s">
        <v>531</v>
      </c>
      <c r="K4" s="269"/>
      <c r="L4" s="269"/>
      <c r="M4" s="269"/>
      <c r="N4" s="269"/>
      <c r="O4" s="269"/>
      <c r="P4" s="269"/>
      <c r="Q4" s="270"/>
      <c r="R4" s="268" t="s">
        <v>532</v>
      </c>
      <c r="S4" s="270"/>
    </row>
    <row r="5" spans="1:19" ht="61.8" customHeight="1" x14ac:dyDescent="0.25">
      <c r="A5" s="265"/>
      <c r="B5" s="266"/>
      <c r="C5" s="267"/>
      <c r="D5" s="32" t="s">
        <v>528</v>
      </c>
      <c r="E5" s="32" t="s">
        <v>529</v>
      </c>
      <c r="F5" s="33" t="s">
        <v>535</v>
      </c>
      <c r="G5" s="178" t="s">
        <v>743</v>
      </c>
      <c r="H5" s="33" t="s">
        <v>536</v>
      </c>
      <c r="I5" s="178" t="s">
        <v>750</v>
      </c>
      <c r="J5" s="33" t="s">
        <v>537</v>
      </c>
      <c r="K5" s="178" t="s">
        <v>746</v>
      </c>
      <c r="L5" s="33" t="s">
        <v>538</v>
      </c>
      <c r="M5" s="178" t="s">
        <v>747</v>
      </c>
      <c r="N5" s="33" t="s">
        <v>539</v>
      </c>
      <c r="O5" s="178" t="s">
        <v>748</v>
      </c>
      <c r="P5" s="33" t="s">
        <v>540</v>
      </c>
      <c r="Q5" s="178" t="s">
        <v>749</v>
      </c>
      <c r="R5" s="33" t="s">
        <v>536</v>
      </c>
      <c r="S5" s="178" t="s">
        <v>750</v>
      </c>
    </row>
    <row r="6" spans="1:19" ht="17.55" customHeight="1" x14ac:dyDescent="0.25">
      <c r="A6" s="33" t="s">
        <v>541</v>
      </c>
      <c r="B6" s="35" t="s">
        <v>533</v>
      </c>
      <c r="C6" s="35" t="s">
        <v>534</v>
      </c>
      <c r="D6" s="35" t="s">
        <v>543</v>
      </c>
      <c r="E6" s="35" t="s">
        <v>544</v>
      </c>
      <c r="F6" s="33" t="s">
        <v>542</v>
      </c>
      <c r="G6" s="32" t="s">
        <v>524</v>
      </c>
      <c r="H6" s="35" t="s">
        <v>542</v>
      </c>
      <c r="I6" s="32" t="s">
        <v>524</v>
      </c>
      <c r="J6" s="33" t="s">
        <v>542</v>
      </c>
      <c r="K6" s="32" t="s">
        <v>524</v>
      </c>
      <c r="L6" s="33" t="s">
        <v>542</v>
      </c>
      <c r="M6" s="32" t="s">
        <v>524</v>
      </c>
      <c r="N6" s="33" t="s">
        <v>542</v>
      </c>
      <c r="O6" s="32" t="s">
        <v>524</v>
      </c>
      <c r="P6" s="33" t="s">
        <v>542</v>
      </c>
      <c r="Q6" s="32" t="s">
        <v>524</v>
      </c>
      <c r="R6" s="33" t="s">
        <v>542</v>
      </c>
      <c r="S6" s="34" t="s">
        <v>524</v>
      </c>
    </row>
    <row r="7" spans="1:19" ht="16.8" customHeight="1" x14ac:dyDescent="0.25">
      <c r="A7" s="2" t="s">
        <v>13</v>
      </c>
      <c r="B7" s="2" t="s">
        <v>14</v>
      </c>
      <c r="C7" s="18"/>
      <c r="D7" s="56" t="str">
        <f>IFERROR(VLOOKUP($A7,'Emissions - TEU-2H'!$A$6:$H$58,5,0), " ")</f>
        <v xml:space="preserve"> </v>
      </c>
      <c r="E7" s="56" t="str">
        <f>IFERROR(VLOOKUP($A7,'Emissions - TEU-2H'!$A$6:$H$58,8,0), " ")</f>
        <v xml:space="preserve"> </v>
      </c>
      <c r="F7" s="9">
        <v>0.45</v>
      </c>
      <c r="G7" s="175" t="str">
        <f>IFERROR(Summary!$Y$7*D7/F7," ")</f>
        <v xml:space="preserve"> </v>
      </c>
      <c r="H7" s="5">
        <v>140</v>
      </c>
      <c r="I7" s="175" t="str">
        <f>IFERROR(Summary!$Y$7*D7/H7," ")</f>
        <v xml:space="preserve"> </v>
      </c>
      <c r="J7" s="5">
        <v>12</v>
      </c>
      <c r="K7" s="175" t="str">
        <f>IFERROR(Summary!$AA$7*D7/J7," ")</f>
        <v xml:space="preserve"> </v>
      </c>
      <c r="L7" s="5">
        <v>620</v>
      </c>
      <c r="M7" s="175" t="str">
        <f>IFERROR(Summary!$AA$7*D7/L7," ")</f>
        <v xml:space="preserve"> </v>
      </c>
      <c r="N7" s="7">
        <v>5.5</v>
      </c>
      <c r="O7" s="175" t="str">
        <f>IFERROR(Summary!$AC$7*D7/N7," ")</f>
        <v xml:space="preserve"> </v>
      </c>
      <c r="P7" s="5">
        <v>620</v>
      </c>
      <c r="Q7" s="175" t="str">
        <f>IFERROR(Summary!$AC$7*D7/P7," ")</f>
        <v xml:space="preserve"> </v>
      </c>
      <c r="R7" s="21">
        <v>470</v>
      </c>
      <c r="S7" s="177" t="str">
        <f>IFERROR(Summary!$AE$7*E7/R7," ")</f>
        <v xml:space="preserve"> </v>
      </c>
    </row>
    <row r="8" spans="1:19" ht="16.8" customHeight="1" x14ac:dyDescent="0.25">
      <c r="A8" s="2" t="s">
        <v>15</v>
      </c>
      <c r="B8" s="2" t="s">
        <v>16</v>
      </c>
      <c r="C8" s="18"/>
      <c r="D8" s="56" t="str">
        <f>IFERROR(VLOOKUP($A8,'Emissions - TEU-2H'!$A$6:$H$58,5,0), " ")</f>
        <v xml:space="preserve"> </v>
      </c>
      <c r="E8" s="56" t="str">
        <f>IFERROR(VLOOKUP($A8,'Emissions - TEU-2H'!$A$6:$H$58,8,0), " ")</f>
        <v xml:space="preserve"> </v>
      </c>
      <c r="F8" s="4">
        <v>0.05</v>
      </c>
      <c r="G8" s="175" t="str">
        <f>IFERROR(Summary!$Y$7*D8/F8," ")</f>
        <v xml:space="preserve"> </v>
      </c>
      <c r="H8" s="18"/>
      <c r="I8" s="175" t="str">
        <f>IFERROR(Summary!$Y$7*D8/H8," ")</f>
        <v xml:space="preserve"> </v>
      </c>
      <c r="J8" s="7">
        <v>1.3</v>
      </c>
      <c r="K8" s="175" t="str">
        <f>IFERROR(Summary!$AA$7*D8/J8," ")</f>
        <v xml:space="preserve"> </v>
      </c>
      <c r="L8" s="18"/>
      <c r="M8" s="175" t="str">
        <f>IFERROR(Summary!$AA$7*D8/L8," ")</f>
        <v xml:space="preserve"> </v>
      </c>
      <c r="N8" s="9">
        <v>0.6</v>
      </c>
      <c r="O8" s="175" t="str">
        <f>IFERROR(Summary!$AC$7*D8/N8," ")</f>
        <v xml:space="preserve"> </v>
      </c>
      <c r="P8" s="18"/>
      <c r="Q8" s="175" t="str">
        <f>IFERROR(Summary!$AC$7*D8/P8," ")</f>
        <v xml:space="preserve"> </v>
      </c>
      <c r="R8" s="22"/>
      <c r="S8" s="177" t="str">
        <f>IFERROR(Summary!$AE$7*E8/R8," ")</f>
        <v xml:space="preserve"> </v>
      </c>
    </row>
    <row r="9" spans="1:19" ht="16.95" customHeight="1" x14ac:dyDescent="0.25">
      <c r="A9" s="2" t="s">
        <v>17</v>
      </c>
      <c r="B9" s="2" t="s">
        <v>18</v>
      </c>
      <c r="C9" s="18"/>
      <c r="D9" s="56" t="str">
        <f>IFERROR(VLOOKUP($A9,'Emissions - TEU-2H'!$A$6:$H$58,5,0), " ")</f>
        <v xml:space="preserve"> </v>
      </c>
      <c r="E9" s="56" t="str">
        <f>IFERROR(VLOOKUP($A9,'Emissions - TEU-2H'!$A$6:$H$58,8,0), " ")</f>
        <v xml:space="preserve"> </v>
      </c>
      <c r="F9" s="18"/>
      <c r="G9" s="175" t="str">
        <f>IFERROR(Summary!$Y$7*D9/F9," ")</f>
        <v xml:space="preserve"> </v>
      </c>
      <c r="H9" s="8">
        <v>31000</v>
      </c>
      <c r="I9" s="175" t="str">
        <f>IFERROR(Summary!$Y$7*D9/H9," ")</f>
        <v xml:space="preserve"> </v>
      </c>
      <c r="J9" s="18"/>
      <c r="K9" s="175" t="str">
        <f>IFERROR(Summary!$AA$7*D9/J9," ")</f>
        <v xml:space="preserve"> </v>
      </c>
      <c r="L9" s="8">
        <v>140000</v>
      </c>
      <c r="M9" s="175" t="str">
        <f>IFERROR(Summary!$AA$7*D9/L9," ")</f>
        <v xml:space="preserve"> </v>
      </c>
      <c r="N9" s="18"/>
      <c r="O9" s="175" t="str">
        <f>IFERROR(Summary!$AC$7*D9/N9," ")</f>
        <v xml:space="preserve"> </v>
      </c>
      <c r="P9" s="8">
        <v>140000</v>
      </c>
      <c r="Q9" s="175" t="str">
        <f>IFERROR(Summary!$AC$7*D9/P9," ")</f>
        <v xml:space="preserve"> </v>
      </c>
      <c r="R9" s="23">
        <v>62000</v>
      </c>
      <c r="S9" s="177" t="str">
        <f>IFERROR(Summary!$AE$7*E9/R9," ")</f>
        <v xml:space="preserve"> </v>
      </c>
    </row>
    <row r="10" spans="1:19" ht="16.8" customHeight="1" x14ac:dyDescent="0.25">
      <c r="A10" s="12">
        <v>64047</v>
      </c>
      <c r="B10" s="2" t="s">
        <v>19</v>
      </c>
      <c r="C10" s="18"/>
      <c r="D10" s="56" t="str">
        <f>IFERROR(VLOOKUP($A10,'Emissions - TEU-2H'!$A$6:$H$58,5,0), " ")</f>
        <v xml:space="preserve"> </v>
      </c>
      <c r="E10" s="56" t="str">
        <f>IFERROR(VLOOKUP($A10,'Emissions - TEU-2H'!$A$6:$H$58,8,0), " ")</f>
        <v xml:space="preserve"> </v>
      </c>
      <c r="F10" s="18"/>
      <c r="G10" s="175" t="str">
        <f>IFERROR(Summary!$Y$7*D10/F10," ")</f>
        <v xml:space="preserve"> </v>
      </c>
      <c r="H10" s="5">
        <v>60</v>
      </c>
      <c r="I10" s="175" t="str">
        <f>IFERROR(Summary!$Y$7*D10/H10," ")</f>
        <v xml:space="preserve"> </v>
      </c>
      <c r="J10" s="18"/>
      <c r="K10" s="175" t="str">
        <f>IFERROR(Summary!$AA$7*D10/J10," ")</f>
        <v xml:space="preserve"> </v>
      </c>
      <c r="L10" s="5">
        <v>260</v>
      </c>
      <c r="M10" s="175" t="str">
        <f>IFERROR(Summary!$AA$7*D10/L10," ")</f>
        <v xml:space="preserve"> </v>
      </c>
      <c r="N10" s="18"/>
      <c r="O10" s="175" t="str">
        <f>IFERROR(Summary!$AC$7*D10/N10," ")</f>
        <v xml:space="preserve"> </v>
      </c>
      <c r="P10" s="5">
        <v>260</v>
      </c>
      <c r="Q10" s="175" t="str">
        <f>IFERROR(Summary!$AC$7*D10/P10," ")</f>
        <v xml:space="preserve"> </v>
      </c>
      <c r="R10" s="22"/>
      <c r="S10" s="177" t="str">
        <f>IFERROR(Summary!$AE$7*E10/R10," ")</f>
        <v xml:space="preserve"> </v>
      </c>
    </row>
    <row r="11" spans="1:19" ht="16.95" customHeight="1" x14ac:dyDescent="0.25">
      <c r="A11" s="2" t="s">
        <v>20</v>
      </c>
      <c r="B11" s="2" t="s">
        <v>21</v>
      </c>
      <c r="C11" s="18"/>
      <c r="D11" s="56" t="str">
        <f>IFERROR(VLOOKUP($A11,'Emissions - TEU-2H'!$A$6:$H$58,5,0), " ")</f>
        <v xml:space="preserve"> </v>
      </c>
      <c r="E11" s="56" t="str">
        <f>IFERROR(VLOOKUP($A11,'Emissions - TEU-2H'!$A$6:$H$58,8,0), " ")</f>
        <v xml:space="preserve"> </v>
      </c>
      <c r="F11" s="18"/>
      <c r="G11" s="175" t="str">
        <f>IFERROR(Summary!$Y$7*D11/F11," ")</f>
        <v xml:space="preserve"> </v>
      </c>
      <c r="H11" s="9">
        <v>0.35</v>
      </c>
      <c r="I11" s="175" t="str">
        <f>IFERROR(Summary!$Y$7*D11/H11," ")</f>
        <v xml:space="preserve"> </v>
      </c>
      <c r="J11" s="18"/>
      <c r="K11" s="175" t="str">
        <f>IFERROR(Summary!$AA$7*D11/J11," ")</f>
        <v xml:space="preserve"> </v>
      </c>
      <c r="L11" s="7">
        <v>1.5</v>
      </c>
      <c r="M11" s="175" t="str">
        <f>IFERROR(Summary!$AA$7*D11/L11," ")</f>
        <v xml:space="preserve"> </v>
      </c>
      <c r="N11" s="18"/>
      <c r="O11" s="175" t="str">
        <f>IFERROR(Summary!$AC$7*D11/N11," ")</f>
        <v xml:space="preserve"> </v>
      </c>
      <c r="P11" s="7">
        <v>1.5</v>
      </c>
      <c r="Q11" s="175" t="str">
        <f>IFERROR(Summary!$AC$7*D11/P11," ")</f>
        <v xml:space="preserve"> </v>
      </c>
      <c r="R11" s="24">
        <v>6.9</v>
      </c>
      <c r="S11" s="177" t="str">
        <f>IFERROR(Summary!$AE$7*E11/R11," ")</f>
        <v xml:space="preserve"> </v>
      </c>
    </row>
    <row r="12" spans="1:19" ht="16.8" customHeight="1" x14ac:dyDescent="0.25">
      <c r="A12" s="12">
        <v>65532</v>
      </c>
      <c r="B12" s="2" t="s">
        <v>22</v>
      </c>
      <c r="C12" s="6" t="s">
        <v>23</v>
      </c>
      <c r="D12" s="56" t="str">
        <f>IFERROR(VLOOKUP($A12,'Emissions - TEU-2H'!$A$6:$H$58,5,0), " ")</f>
        <v xml:space="preserve"> </v>
      </c>
      <c r="E12" s="56" t="str">
        <f>IFERROR(VLOOKUP($A12,'Emissions - TEU-2H'!$A$6:$H$58,8,0), " ")</f>
        <v xml:space="preserve"> </v>
      </c>
      <c r="F12" s="3">
        <v>5.8999999999999999E-3</v>
      </c>
      <c r="G12" s="175" t="str">
        <f>IFERROR(Summary!$Y$7*D12/F12," ")</f>
        <v xml:space="preserve"> </v>
      </c>
      <c r="H12" s="7">
        <v>6</v>
      </c>
      <c r="I12" s="175" t="str">
        <f>IFERROR(Summary!$Y$7*D12/H12," ")</f>
        <v xml:space="preserve"> </v>
      </c>
      <c r="J12" s="4">
        <v>6.2E-2</v>
      </c>
      <c r="K12" s="175" t="str">
        <f>IFERROR(Summary!$AA$7*D12/J12," ")</f>
        <v xml:space="preserve"> </v>
      </c>
      <c r="L12" s="5">
        <v>26</v>
      </c>
      <c r="M12" s="175" t="str">
        <f>IFERROR(Summary!$AA$7*D12/L12," ")</f>
        <v xml:space="preserve"> </v>
      </c>
      <c r="N12" s="9">
        <v>0.12</v>
      </c>
      <c r="O12" s="175" t="str">
        <f>IFERROR(Summary!$AC$7*D12/N12," ")</f>
        <v xml:space="preserve"> </v>
      </c>
      <c r="P12" s="5">
        <v>26</v>
      </c>
      <c r="Q12" s="175" t="str">
        <f>IFERROR(Summary!$AC$7*D12/P12," ")</f>
        <v xml:space="preserve"> </v>
      </c>
      <c r="R12" s="22"/>
      <c r="S12" s="177" t="str">
        <f>IFERROR(Summary!$AE$7*E12/R12," ")</f>
        <v xml:space="preserve"> </v>
      </c>
    </row>
    <row r="13" spans="1:19" ht="16.8" customHeight="1" x14ac:dyDescent="0.25">
      <c r="A13" s="12">
        <v>65660</v>
      </c>
      <c r="B13" s="2" t="s">
        <v>24</v>
      </c>
      <c r="C13" s="18"/>
      <c r="D13" s="56" t="str">
        <f>IFERROR(VLOOKUP($A13,'Emissions - TEU-2H'!$A$6:$H$58,5,0), " ")</f>
        <v xml:space="preserve"> </v>
      </c>
      <c r="E13" s="56" t="str">
        <f>IFERROR(VLOOKUP($A13,'Emissions - TEU-2H'!$A$6:$H$58,8,0), " ")</f>
        <v xml:space="preserve"> </v>
      </c>
      <c r="F13" s="18"/>
      <c r="G13" s="175" t="str">
        <f>IFERROR(Summary!$Y$7*D13/F13," ")</f>
        <v xml:space="preserve"> </v>
      </c>
      <c r="H13" s="7">
        <v>1</v>
      </c>
      <c r="I13" s="175" t="str">
        <f>IFERROR(Summary!$Y$7*D13/H13," ")</f>
        <v xml:space="preserve"> </v>
      </c>
      <c r="J13" s="18"/>
      <c r="K13" s="175" t="str">
        <f>IFERROR(Summary!$AA$7*D13/J13," ")</f>
        <v xml:space="preserve"> </v>
      </c>
      <c r="L13" s="7">
        <v>4.4000000000000004</v>
      </c>
      <c r="M13" s="175" t="str">
        <f>IFERROR(Summary!$AA$7*D13/L13," ")</f>
        <v xml:space="preserve"> </v>
      </c>
      <c r="N13" s="18"/>
      <c r="O13" s="175" t="str">
        <f>IFERROR(Summary!$AC$7*D13/N13," ")</f>
        <v xml:space="preserve"> </v>
      </c>
      <c r="P13" s="7">
        <v>4.4000000000000004</v>
      </c>
      <c r="Q13" s="175" t="str">
        <f>IFERROR(Summary!$AC$7*D13/P13," ")</f>
        <v xml:space="preserve"> </v>
      </c>
      <c r="R13" s="23">
        <v>6000</v>
      </c>
      <c r="S13" s="177" t="str">
        <f>IFERROR(Summary!$AE$7*E13/R13," ")</f>
        <v xml:space="preserve"> </v>
      </c>
    </row>
    <row r="14" spans="1:19" ht="16.95" customHeight="1" x14ac:dyDescent="0.25">
      <c r="A14" s="2" t="s">
        <v>25</v>
      </c>
      <c r="B14" s="2" t="s">
        <v>26</v>
      </c>
      <c r="C14" s="18"/>
      <c r="D14" s="56" t="str">
        <f>IFERROR(VLOOKUP($A14,'Emissions - TEU-2H'!$A$6:$H$58,5,0), " ")</f>
        <v xml:space="preserve"> </v>
      </c>
      <c r="E14" s="56" t="str">
        <f>IFERROR(VLOOKUP($A14,'Emissions - TEU-2H'!$A$6:$H$58,8,0), " ")</f>
        <v xml:space="preserve"> </v>
      </c>
      <c r="F14" s="4">
        <v>1.4999999999999999E-2</v>
      </c>
      <c r="G14" s="175" t="str">
        <f>IFERROR(Summary!$Y$7*D14/F14," ")</f>
        <v xml:space="preserve"> </v>
      </c>
      <c r="H14" s="7">
        <v>5</v>
      </c>
      <c r="I14" s="175" t="str">
        <f>IFERROR(Summary!$Y$7*D14/H14," ")</f>
        <v xml:space="preserve"> </v>
      </c>
      <c r="J14" s="9">
        <v>0.38</v>
      </c>
      <c r="K14" s="175" t="str">
        <f>IFERROR(Summary!$AA$7*D14/J14," ")</f>
        <v xml:space="preserve"> </v>
      </c>
      <c r="L14" s="5">
        <v>22</v>
      </c>
      <c r="M14" s="175" t="str">
        <f>IFERROR(Summary!$AA$7*D14/L14," ")</f>
        <v xml:space="preserve"> </v>
      </c>
      <c r="N14" s="9">
        <v>0.18</v>
      </c>
      <c r="O14" s="175" t="str">
        <f>IFERROR(Summary!$AC$7*D14/N14," ")</f>
        <v xml:space="preserve"> </v>
      </c>
      <c r="P14" s="5">
        <v>22</v>
      </c>
      <c r="Q14" s="175" t="str">
        <f>IFERROR(Summary!$AC$7*D14/P14," ")</f>
        <v xml:space="preserve"> </v>
      </c>
      <c r="R14" s="21">
        <v>220</v>
      </c>
      <c r="S14" s="177" t="str">
        <f>IFERROR(Summary!$AE$7*E14/R14," ")</f>
        <v xml:space="preserve"> </v>
      </c>
    </row>
    <row r="15" spans="1:19" ht="16.8" customHeight="1" x14ac:dyDescent="0.25">
      <c r="A15" s="2" t="s">
        <v>27</v>
      </c>
      <c r="B15" s="2" t="s">
        <v>28</v>
      </c>
      <c r="C15" s="18"/>
      <c r="D15" s="56" t="str">
        <f>IFERROR(VLOOKUP($A15,'Emissions - TEU-2H'!$A$6:$H$58,5,0), " ")</f>
        <v xml:space="preserve"> </v>
      </c>
      <c r="E15" s="56" t="str">
        <f>IFERROR(VLOOKUP($A15,'Emissions - TEU-2H'!$A$6:$H$58,8,0), " ")</f>
        <v xml:space="preserve"> </v>
      </c>
      <c r="F15" s="11">
        <v>2.0000000000000001E-4</v>
      </c>
      <c r="G15" s="175" t="str">
        <f>IFERROR(Summary!$Y$7*D15/F15," ")</f>
        <v xml:space="preserve"> </v>
      </c>
      <c r="H15" s="18"/>
      <c r="I15" s="175" t="str">
        <f>IFERROR(Summary!$Y$7*D15/H15," ")</f>
        <v xml:space="preserve"> </v>
      </c>
      <c r="J15" s="3">
        <v>5.3E-3</v>
      </c>
      <c r="K15" s="175" t="str">
        <f>IFERROR(Summary!$AA$7*D15/J15," ")</f>
        <v xml:space="preserve"> </v>
      </c>
      <c r="L15" s="18"/>
      <c r="M15" s="175" t="str">
        <f>IFERROR(Summary!$AA$7*D15/L15," ")</f>
        <v xml:space="preserve"> </v>
      </c>
      <c r="N15" s="3">
        <v>2.3999999999999998E-3</v>
      </c>
      <c r="O15" s="175" t="str">
        <f>IFERROR(Summary!$AC$7*D15/N15," ")</f>
        <v xml:space="preserve"> </v>
      </c>
      <c r="P15" s="18"/>
      <c r="Q15" s="175" t="str">
        <f>IFERROR(Summary!$AC$7*D15/P15," ")</f>
        <v xml:space="preserve"> </v>
      </c>
      <c r="R15" s="22"/>
      <c r="S15" s="177" t="str">
        <f>IFERROR(Summary!$AE$7*E15/R15," ")</f>
        <v xml:space="preserve"> </v>
      </c>
    </row>
    <row r="16" spans="1:19" ht="16.95" customHeight="1" x14ac:dyDescent="0.25">
      <c r="A16" s="2" t="s">
        <v>29</v>
      </c>
      <c r="B16" s="2" t="s">
        <v>30</v>
      </c>
      <c r="C16" s="18"/>
      <c r="D16" s="56" t="str">
        <f>IFERROR(VLOOKUP($A16,'Emissions - TEU-2H'!$A$6:$H$58,5,0), " ")</f>
        <v xml:space="preserve"> </v>
      </c>
      <c r="E16" s="56" t="str">
        <f>IFERROR(VLOOKUP($A16,'Emissions - TEU-2H'!$A$6:$H$58,8,0), " ")</f>
        <v xml:space="preserve"> </v>
      </c>
      <c r="F16" s="9">
        <v>0.17</v>
      </c>
      <c r="G16" s="175" t="str">
        <f>IFERROR(Summary!$Y$7*D16/F16," ")</f>
        <v xml:space="preserve"> </v>
      </c>
      <c r="H16" s="7">
        <v>1</v>
      </c>
      <c r="I16" s="175" t="str">
        <f>IFERROR(Summary!$Y$7*D16/H16," ")</f>
        <v xml:space="preserve"> </v>
      </c>
      <c r="J16" s="7">
        <v>4.3</v>
      </c>
      <c r="K16" s="175" t="str">
        <f>IFERROR(Summary!$AA$7*D16/J16," ")</f>
        <v xml:space="preserve"> </v>
      </c>
      <c r="L16" s="7">
        <v>4.4000000000000004</v>
      </c>
      <c r="M16" s="175" t="str">
        <f>IFERROR(Summary!$AA$7*D16/L16," ")</f>
        <v xml:space="preserve"> </v>
      </c>
      <c r="N16" s="7">
        <v>2</v>
      </c>
      <c r="O16" s="175" t="str">
        <f>IFERROR(Summary!$AC$7*D16/N16," ")</f>
        <v xml:space="preserve"> </v>
      </c>
      <c r="P16" s="7">
        <v>4.4000000000000004</v>
      </c>
      <c r="Q16" s="175" t="str">
        <f>IFERROR(Summary!$AC$7*D16/P16," ")</f>
        <v xml:space="preserve"> </v>
      </c>
      <c r="R16" s="22"/>
      <c r="S16" s="177" t="str">
        <f>IFERROR(Summary!$AE$7*E16/R16," ")</f>
        <v xml:space="preserve"> </v>
      </c>
    </row>
    <row r="17" spans="1:19" ht="16.8" customHeight="1" x14ac:dyDescent="0.25">
      <c r="A17" s="2" t="s">
        <v>31</v>
      </c>
      <c r="B17" s="2" t="s">
        <v>32</v>
      </c>
      <c r="C17" s="6" t="s">
        <v>33</v>
      </c>
      <c r="D17" s="56" t="str">
        <f>IFERROR(VLOOKUP($A17,'Emissions - TEU-2H'!$A$6:$H$58,5,0), " ")</f>
        <v xml:space="preserve"> </v>
      </c>
      <c r="E17" s="56" t="str">
        <f>IFERROR(VLOOKUP($A17,'Emissions - TEU-2H'!$A$6:$H$58,8,0), " ")</f>
        <v xml:space="preserve"> </v>
      </c>
      <c r="F17" s="18"/>
      <c r="G17" s="175" t="str">
        <f>IFERROR(Summary!$Y$7*D17/F17," ")</f>
        <v xml:space="preserve"> </v>
      </c>
      <c r="H17" s="7">
        <v>5</v>
      </c>
      <c r="I17" s="175" t="str">
        <f>IFERROR(Summary!$Y$7*D17/H17," ")</f>
        <v xml:space="preserve"> </v>
      </c>
      <c r="J17" s="18"/>
      <c r="K17" s="175" t="str">
        <f>IFERROR(Summary!$AA$7*D17/J17," ")</f>
        <v xml:space="preserve"> </v>
      </c>
      <c r="L17" s="5">
        <v>22</v>
      </c>
      <c r="M17" s="175" t="str">
        <f>IFERROR(Summary!$AA$7*D17/L17," ")</f>
        <v xml:space="preserve"> </v>
      </c>
      <c r="N17" s="18"/>
      <c r="O17" s="175" t="str">
        <f>IFERROR(Summary!$AC$7*D17/N17," ")</f>
        <v xml:space="preserve"> </v>
      </c>
      <c r="P17" s="5">
        <v>22</v>
      </c>
      <c r="Q17" s="175" t="str">
        <f>IFERROR(Summary!$AC$7*D17/P17," ")</f>
        <v xml:space="preserve"> </v>
      </c>
      <c r="R17" s="22"/>
      <c r="S17" s="177" t="str">
        <f>IFERROR(Summary!$AE$7*E17/R17," ")</f>
        <v xml:space="preserve"> </v>
      </c>
    </row>
    <row r="18" spans="1:19" ht="16.8" customHeight="1" x14ac:dyDescent="0.25">
      <c r="A18" s="2" t="s">
        <v>34</v>
      </c>
      <c r="B18" s="2" t="s">
        <v>35</v>
      </c>
      <c r="C18" s="18"/>
      <c r="D18" s="56" t="str">
        <f>IFERROR(VLOOKUP($A18,'Emissions - TEU-2H'!$A$6:$H$58,5,0), " ")</f>
        <v xml:space="preserve"> </v>
      </c>
      <c r="E18" s="56" t="str">
        <f>IFERROR(VLOOKUP($A18,'Emissions - TEU-2H'!$A$6:$H$58,8,0), " ")</f>
        <v xml:space="preserve"> </v>
      </c>
      <c r="F18" s="18"/>
      <c r="G18" s="175" t="str">
        <f>IFERROR(Summary!$Y$7*D18/F18," ")</f>
        <v xml:space="preserve"> </v>
      </c>
      <c r="H18" s="5">
        <v>500</v>
      </c>
      <c r="I18" s="175" t="str">
        <f>IFERROR(Summary!$Y$7*D18/H18," ")</f>
        <v xml:space="preserve"> </v>
      </c>
      <c r="J18" s="18"/>
      <c r="K18" s="175" t="str">
        <f>IFERROR(Summary!$AA$7*D18/J18," ")</f>
        <v xml:space="preserve"> </v>
      </c>
      <c r="L18" s="8">
        <v>2200</v>
      </c>
      <c r="M18" s="175" t="str">
        <f>IFERROR(Summary!$AA$7*D18/L18," ")</f>
        <v xml:space="preserve"> </v>
      </c>
      <c r="N18" s="18"/>
      <c r="O18" s="175" t="str">
        <f>IFERROR(Summary!$AC$7*D18/N18," ")</f>
        <v xml:space="preserve"> </v>
      </c>
      <c r="P18" s="8">
        <v>2200</v>
      </c>
      <c r="Q18" s="175" t="str">
        <f>IFERROR(Summary!$AC$7*D18/P18," ")</f>
        <v xml:space="preserve"> </v>
      </c>
      <c r="R18" s="23">
        <v>1200</v>
      </c>
      <c r="S18" s="177" t="str">
        <f>IFERROR(Summary!$AE$7*E18/R18," ")</f>
        <v xml:space="preserve"> </v>
      </c>
    </row>
    <row r="19" spans="1:19" ht="16.95" customHeight="1" x14ac:dyDescent="0.25">
      <c r="A19" s="2" t="s">
        <v>36</v>
      </c>
      <c r="B19" s="2" t="s">
        <v>37</v>
      </c>
      <c r="C19" s="18"/>
      <c r="D19" s="56" t="str">
        <f>IFERROR(VLOOKUP($A19,'Emissions - TEU-2H'!$A$6:$H$58,5,0), " ")</f>
        <v xml:space="preserve"> </v>
      </c>
      <c r="E19" s="56" t="str">
        <f>IFERROR(VLOOKUP($A19,'Emissions - TEU-2H'!$A$6:$H$58,8,0), " ")</f>
        <v xml:space="preserve"> </v>
      </c>
      <c r="F19" s="9">
        <v>0.63</v>
      </c>
      <c r="G19" s="175" t="str">
        <f>IFERROR(Summary!$Y$7*D19/F19," ")</f>
        <v xml:space="preserve"> </v>
      </c>
      <c r="H19" s="7">
        <v>1</v>
      </c>
      <c r="I19" s="175" t="str">
        <f>IFERROR(Summary!$Y$7*D19/H19," ")</f>
        <v xml:space="preserve"> </v>
      </c>
      <c r="J19" s="5">
        <v>16</v>
      </c>
      <c r="K19" s="175" t="str">
        <f>IFERROR(Summary!$AA$7*D19/J19," ")</f>
        <v xml:space="preserve"> </v>
      </c>
      <c r="L19" s="7">
        <v>4.4000000000000004</v>
      </c>
      <c r="M19" s="175" t="str">
        <f>IFERROR(Summary!$AA$7*D19/L19," ")</f>
        <v xml:space="preserve"> </v>
      </c>
      <c r="N19" s="7">
        <v>7.5</v>
      </c>
      <c r="O19" s="175" t="str">
        <f>IFERROR(Summary!$AC$7*D19/N19," ")</f>
        <v xml:space="preserve"> </v>
      </c>
      <c r="P19" s="7">
        <v>4.4000000000000004</v>
      </c>
      <c r="Q19" s="175" t="str">
        <f>IFERROR(Summary!$AC$7*D19/P19," ")</f>
        <v xml:space="preserve"> </v>
      </c>
      <c r="R19" s="22"/>
      <c r="S19" s="177" t="str">
        <f>IFERROR(Summary!$AE$7*E19/R19," ")</f>
        <v xml:space="preserve"> </v>
      </c>
    </row>
    <row r="20" spans="1:19" ht="16.8" customHeight="1" x14ac:dyDescent="0.25">
      <c r="A20" s="2" t="s">
        <v>38</v>
      </c>
      <c r="B20" s="2" t="s">
        <v>39</v>
      </c>
      <c r="C20" s="6" t="s">
        <v>33</v>
      </c>
      <c r="D20" s="56" t="str">
        <f>IFERROR(VLOOKUP($A20,'Emissions - TEU-2H'!$A$6:$H$58,5,0), " ")</f>
        <v xml:space="preserve"> </v>
      </c>
      <c r="E20" s="56" t="str">
        <f>IFERROR(VLOOKUP($A20,'Emissions - TEU-2H'!$A$6:$H$58,8,0), " ")</f>
        <v xml:space="preserve"> </v>
      </c>
      <c r="F20" s="18"/>
      <c r="G20" s="175" t="str">
        <f>IFERROR(Summary!$Y$7*D20/F20," ")</f>
        <v xml:space="preserve"> </v>
      </c>
      <c r="H20" s="9">
        <v>0.3</v>
      </c>
      <c r="I20" s="175" t="str">
        <f>IFERROR(Summary!$Y$7*D20/H20," ")</f>
        <v xml:space="preserve"> </v>
      </c>
      <c r="J20" s="18"/>
      <c r="K20" s="175" t="str">
        <f>IFERROR(Summary!$AA$7*D20/J20," ")</f>
        <v xml:space="preserve"> </v>
      </c>
      <c r="L20" s="7">
        <v>1.3</v>
      </c>
      <c r="M20" s="175" t="str">
        <f>IFERROR(Summary!$AA$7*D20/L20," ")</f>
        <v xml:space="preserve"> </v>
      </c>
      <c r="N20" s="18"/>
      <c r="O20" s="175" t="str">
        <f>IFERROR(Summary!$AC$7*D20/N20," ")</f>
        <v xml:space="preserve"> </v>
      </c>
      <c r="P20" s="7">
        <v>1.3</v>
      </c>
      <c r="Q20" s="175" t="str">
        <f>IFERROR(Summary!$AC$7*D20/P20," ")</f>
        <v xml:space="preserve"> </v>
      </c>
      <c r="R20" s="22"/>
      <c r="S20" s="177" t="str">
        <f>IFERROR(Summary!$AE$7*E20/R20," ")</f>
        <v xml:space="preserve"> </v>
      </c>
    </row>
    <row r="21" spans="1:19" ht="16.95" customHeight="1" x14ac:dyDescent="0.25">
      <c r="A21" s="2" t="s">
        <v>40</v>
      </c>
      <c r="B21" s="2" t="s">
        <v>41</v>
      </c>
      <c r="C21" s="18"/>
      <c r="D21" s="56" t="str">
        <f>IFERROR(VLOOKUP($A21,'Emissions - TEU-2H'!$A$6:$H$58,5,0), " ")</f>
        <v xml:space="preserve"> </v>
      </c>
      <c r="E21" s="56" t="str">
        <f>IFERROR(VLOOKUP($A21,'Emissions - TEU-2H'!$A$6:$H$58,8,0), " ")</f>
        <v xml:space="preserve"> </v>
      </c>
      <c r="F21" s="9">
        <v>0.14000000000000001</v>
      </c>
      <c r="G21" s="175" t="str">
        <f>IFERROR(Summary!$Y$7*D21/F21," ")</f>
        <v xml:space="preserve"> </v>
      </c>
      <c r="H21" s="18"/>
      <c r="I21" s="175" t="str">
        <f>IFERROR(Summary!$Y$7*D21/H21," ")</f>
        <v xml:space="preserve"> </v>
      </c>
      <c r="J21" s="7">
        <v>3.7</v>
      </c>
      <c r="K21" s="175" t="str">
        <f>IFERROR(Summary!$AA$7*D21/J21," ")</f>
        <v xml:space="preserve"> </v>
      </c>
      <c r="L21" s="18"/>
      <c r="M21" s="175" t="str">
        <f>IFERROR(Summary!$AA$7*D21/L21," ")</f>
        <v xml:space="preserve"> </v>
      </c>
      <c r="N21" s="7">
        <v>1.7</v>
      </c>
      <c r="O21" s="175" t="str">
        <f>IFERROR(Summary!$AC$7*D21/N21," ")</f>
        <v xml:space="preserve"> </v>
      </c>
      <c r="P21" s="18"/>
      <c r="Q21" s="175" t="str">
        <f>IFERROR(Summary!$AC$7*D21/P21," ")</f>
        <v xml:space="preserve"> </v>
      </c>
      <c r="R21" s="22"/>
      <c r="S21" s="177" t="str">
        <f>IFERROR(Summary!$AE$7*E21/R21," ")</f>
        <v xml:space="preserve"> </v>
      </c>
    </row>
    <row r="22" spans="1:19" ht="16.8" customHeight="1" x14ac:dyDescent="0.25">
      <c r="A22" s="2" t="s">
        <v>42</v>
      </c>
      <c r="B22" s="2" t="s">
        <v>43</v>
      </c>
      <c r="C22" s="6" t="s">
        <v>33</v>
      </c>
      <c r="D22" s="56" t="str">
        <f>IFERROR(VLOOKUP($A22,'Emissions - TEU-2H'!$A$6:$H$58,5,0), " ")</f>
        <v xml:space="preserve"> </v>
      </c>
      <c r="E22" s="56" t="str">
        <f>IFERROR(VLOOKUP($A22,'Emissions - TEU-2H'!$A$6:$H$58,8,0), " ")</f>
        <v xml:space="preserve"> </v>
      </c>
      <c r="F22" s="10">
        <v>2.4000000000000001E-5</v>
      </c>
      <c r="G22" s="175" t="str">
        <f>IFERROR(Summary!$Y$7*D22/F22," ")</f>
        <v xml:space="preserve"> </v>
      </c>
      <c r="H22" s="11">
        <v>1.7000000000000001E-4</v>
      </c>
      <c r="I22" s="175" t="str">
        <f>IFERROR(Summary!$Y$7*D22/H22," ")</f>
        <v xml:space="preserve"> </v>
      </c>
      <c r="J22" s="3">
        <v>1.2999999999999999E-3</v>
      </c>
      <c r="K22" s="175" t="str">
        <f>IFERROR(Summary!$AA$7*D22/J22," ")</f>
        <v xml:space="preserve"> </v>
      </c>
      <c r="L22" s="3">
        <v>2.3999999999999998E-3</v>
      </c>
      <c r="M22" s="175" t="str">
        <f>IFERROR(Summary!$AA$7*D22/L22," ")</f>
        <v xml:space="preserve"> </v>
      </c>
      <c r="N22" s="11">
        <v>6.2E-4</v>
      </c>
      <c r="O22" s="175" t="str">
        <f>IFERROR(Summary!$AC$7*D22/N22," ")</f>
        <v xml:space="preserve"> </v>
      </c>
      <c r="P22" s="3">
        <v>2.3999999999999998E-3</v>
      </c>
      <c r="Q22" s="175" t="str">
        <f>IFERROR(Summary!$AC$7*D22/P22," ")</f>
        <v xml:space="preserve"> </v>
      </c>
      <c r="R22" s="25">
        <v>0.2</v>
      </c>
      <c r="S22" s="177" t="str">
        <f>IFERROR(Summary!$AE$7*E22/R22," ")</f>
        <v xml:space="preserve"> </v>
      </c>
    </row>
    <row r="23" spans="1:19" ht="16.8" customHeight="1" x14ac:dyDescent="0.25">
      <c r="A23" s="2" t="s">
        <v>44</v>
      </c>
      <c r="B23" s="2" t="s">
        <v>45</v>
      </c>
      <c r="C23" s="18"/>
      <c r="D23" s="56" t="str">
        <f>IFERROR(VLOOKUP($A23,'Emissions - TEU-2H'!$A$6:$H$58,5,0), " ")</f>
        <v xml:space="preserve"> </v>
      </c>
      <c r="E23" s="56" t="str">
        <f>IFERROR(VLOOKUP($A23,'Emissions - TEU-2H'!$A$6:$H$58,8,0), " ")</f>
        <v xml:space="preserve"> </v>
      </c>
      <c r="F23" s="18"/>
      <c r="G23" s="175" t="str">
        <f>IFERROR(Summary!$Y$7*D23/F23," ")</f>
        <v xml:space="preserve"> </v>
      </c>
      <c r="H23" s="4">
        <v>1.4999999999999999E-2</v>
      </c>
      <c r="I23" s="175" t="str">
        <f>IFERROR(Summary!$Y$7*D23/H23," ")</f>
        <v xml:space="preserve"> </v>
      </c>
      <c r="J23" s="18"/>
      <c r="K23" s="175" t="str">
        <f>IFERROR(Summary!$AA$7*D23/J23," ")</f>
        <v xml:space="preserve"> </v>
      </c>
      <c r="L23" s="4">
        <v>6.6000000000000003E-2</v>
      </c>
      <c r="M23" s="175" t="str">
        <f>IFERROR(Summary!$AA$7*D23/L23," ")</f>
        <v xml:space="preserve"> </v>
      </c>
      <c r="N23" s="18"/>
      <c r="O23" s="175" t="str">
        <f>IFERROR(Summary!$AC$7*D23/N23," ")</f>
        <v xml:space="preserve"> </v>
      </c>
      <c r="P23" s="4">
        <v>6.6000000000000003E-2</v>
      </c>
      <c r="Q23" s="175" t="str">
        <f>IFERROR(Summary!$AC$7*D23/P23," ")</f>
        <v xml:space="preserve"> </v>
      </c>
      <c r="R23" s="25">
        <v>0.2</v>
      </c>
      <c r="S23" s="177" t="str">
        <f>IFERROR(Summary!$AE$7*E23/R23," ")</f>
        <v xml:space="preserve"> </v>
      </c>
    </row>
    <row r="24" spans="1:19" ht="16.95" customHeight="1" x14ac:dyDescent="0.25">
      <c r="A24" s="2" t="s">
        <v>46</v>
      </c>
      <c r="B24" s="2" t="s">
        <v>47</v>
      </c>
      <c r="C24" s="6" t="s">
        <v>48</v>
      </c>
      <c r="D24" s="56" t="str">
        <f>IFERROR(VLOOKUP($A24,'Emissions - TEU-2H'!$A$6:$H$58,5,0), " ")</f>
        <v xml:space="preserve"> </v>
      </c>
      <c r="E24" s="56" t="str">
        <f>IFERROR(VLOOKUP($A24,'Emissions - TEU-2H'!$A$6:$H$58,8,0), " ")</f>
        <v xml:space="preserve"> </v>
      </c>
      <c r="F24" s="10">
        <v>4.3000000000000003E-6</v>
      </c>
      <c r="G24" s="175" t="str">
        <f>IFERROR(Summary!$Y$7*D24/F24," ")</f>
        <v xml:space="preserve"> </v>
      </c>
      <c r="H24" s="18"/>
      <c r="I24" s="175" t="str">
        <f>IFERROR(Summary!$Y$7*D24/H24," ")</f>
        <v xml:space="preserve"> </v>
      </c>
      <c r="J24" s="11">
        <v>1.1E-4</v>
      </c>
      <c r="K24" s="175" t="str">
        <f>IFERROR(Summary!$AA$7*D24/J24," ")</f>
        <v xml:space="preserve"> </v>
      </c>
      <c r="L24" s="18"/>
      <c r="M24" s="175" t="str">
        <f>IFERROR(Summary!$AA$7*D24/L24," ")</f>
        <v xml:space="preserve"> </v>
      </c>
      <c r="N24" s="10">
        <v>5.1999999999999997E-5</v>
      </c>
      <c r="O24" s="175" t="str">
        <f>IFERROR(Summary!$AC$7*D24/N24," ")</f>
        <v xml:space="preserve"> </v>
      </c>
      <c r="P24" s="18"/>
      <c r="Q24" s="175" t="str">
        <f>IFERROR(Summary!$AC$7*D24/P24," ")</f>
        <v xml:space="preserve"> </v>
      </c>
      <c r="R24" s="22"/>
      <c r="S24" s="177" t="str">
        <f>IFERROR(Summary!$AE$7*E24/R24," ")</f>
        <v xml:space="preserve"> </v>
      </c>
    </row>
    <row r="25" spans="1:19" ht="16.8" customHeight="1" x14ac:dyDescent="0.25">
      <c r="A25" s="2" t="s">
        <v>49</v>
      </c>
      <c r="B25" s="2" t="s">
        <v>50</v>
      </c>
      <c r="C25" s="18"/>
      <c r="D25" s="56" t="str">
        <f>IFERROR(VLOOKUP($A25,'Emissions - TEU-2H'!$A$6:$H$58,5,0), " ")</f>
        <v xml:space="preserve"> </v>
      </c>
      <c r="E25" s="56" t="str">
        <f>IFERROR(VLOOKUP($A25,'Emissions - TEU-2H'!$A$6:$H$58,8,0), " ")</f>
        <v xml:space="preserve"> </v>
      </c>
      <c r="F25" s="4">
        <v>3.2000000000000001E-2</v>
      </c>
      <c r="G25" s="175" t="str">
        <f>IFERROR(Summary!$Y$7*D25/F25," ")</f>
        <v xml:space="preserve"> </v>
      </c>
      <c r="H25" s="18"/>
      <c r="I25" s="175" t="str">
        <f>IFERROR(Summary!$Y$7*D25/H25," ")</f>
        <v xml:space="preserve"> </v>
      </c>
      <c r="J25" s="9">
        <v>0.84</v>
      </c>
      <c r="K25" s="175" t="str">
        <f>IFERROR(Summary!$AA$7*D25/J25," ")</f>
        <v xml:space="preserve"> </v>
      </c>
      <c r="L25" s="18"/>
      <c r="M25" s="175" t="str">
        <f>IFERROR(Summary!$AA$7*D25/L25," ")</f>
        <v xml:space="preserve"> </v>
      </c>
      <c r="N25" s="9">
        <v>0.39</v>
      </c>
      <c r="O25" s="175" t="str">
        <f>IFERROR(Summary!$AC$7*D25/N25," ")</f>
        <v xml:space="preserve"> </v>
      </c>
      <c r="P25" s="18"/>
      <c r="Q25" s="175" t="str">
        <f>IFERROR(Summary!$AC$7*D25/P25," ")</f>
        <v xml:space="preserve"> </v>
      </c>
      <c r="R25" s="22"/>
      <c r="S25" s="177" t="str">
        <f>IFERROR(Summary!$AE$7*E25/R25," ")</f>
        <v xml:space="preserve"> </v>
      </c>
    </row>
    <row r="26" spans="1:19" ht="16.95" customHeight="1" x14ac:dyDescent="0.25">
      <c r="A26" s="2" t="s">
        <v>51</v>
      </c>
      <c r="B26" s="2" t="s">
        <v>52</v>
      </c>
      <c r="C26" s="18"/>
      <c r="D26" s="56">
        <f>IFERROR(VLOOKUP($A26,'Emissions - TEU-2H'!$A$6:$H$58,5,0), " ")</f>
        <v>1.0821647405497874</v>
      </c>
      <c r="E26" s="56">
        <f>IFERROR(VLOOKUP($A26,'Emissions - TEU-2H'!$A$6:$H$58,8,0), " ")</f>
        <v>4.2345576804122126E-3</v>
      </c>
      <c r="F26" s="9">
        <v>0.13</v>
      </c>
      <c r="G26" s="175">
        <f>IFERROR(Summary!$Y$7*D26/F26," ")</f>
        <v>8.3243441580752877E-4</v>
      </c>
      <c r="H26" s="7">
        <v>3</v>
      </c>
      <c r="I26" s="175">
        <f>IFERROR(Summary!$Y$7*D26/H26," ")</f>
        <v>3.6072158018326244E-5</v>
      </c>
      <c r="J26" s="7">
        <v>3.3</v>
      </c>
      <c r="K26" s="175">
        <f>IFERROR(Summary!$AA$7*D26/J26," ")</f>
        <v>3.2792870925751135E-5</v>
      </c>
      <c r="L26" s="5">
        <v>13</v>
      </c>
      <c r="M26" s="175">
        <f>IFERROR(Summary!$AA$7*D26/L26," ")</f>
        <v>8.3243441580752872E-6</v>
      </c>
      <c r="N26" s="7">
        <v>1.5</v>
      </c>
      <c r="O26" s="175">
        <f>IFERROR(Summary!$AC$7*D26/N26," ")</f>
        <v>3.2464942216493616E-3</v>
      </c>
      <c r="P26" s="5">
        <v>13</v>
      </c>
      <c r="Q26" s="175">
        <f>IFERROR(Summary!$AC$7*D26/P26," ")</f>
        <v>3.745954871133879E-4</v>
      </c>
      <c r="R26" s="21">
        <v>29</v>
      </c>
      <c r="S26" s="177">
        <f>IFERROR(Summary!$AE$7*E26/R26," ")</f>
        <v>7.0089230572340064E-4</v>
      </c>
    </row>
    <row r="27" spans="1:19" ht="19.8" customHeight="1" x14ac:dyDescent="0.25">
      <c r="A27" s="2" t="s">
        <v>53</v>
      </c>
      <c r="B27" s="2" t="s">
        <v>54</v>
      </c>
      <c r="C27" s="6" t="s">
        <v>23</v>
      </c>
      <c r="D27" s="56" t="str">
        <f>IFERROR(VLOOKUP($A27,'Emissions - TEU-2H'!$A$6:$H$58,5,0), " ")</f>
        <v xml:space="preserve"> </v>
      </c>
      <c r="E27" s="56" t="str">
        <f>IFERROR(VLOOKUP($A27,'Emissions - TEU-2H'!$A$6:$H$58,8,0), " ")</f>
        <v xml:space="preserve"> </v>
      </c>
      <c r="F27" s="10">
        <v>4.1999999999999996E-6</v>
      </c>
      <c r="G27" s="175" t="str">
        <f>IFERROR(Summary!$Y$7*D27/F27," ")</f>
        <v xml:space="preserve"> </v>
      </c>
      <c r="H27" s="18"/>
      <c r="I27" s="175" t="str">
        <f>IFERROR(Summary!$Y$7*D27/H27," ")</f>
        <v xml:space="preserve"> </v>
      </c>
      <c r="J27" s="10">
        <v>4.3999999999999999E-5</v>
      </c>
      <c r="K27" s="175" t="str">
        <f>IFERROR(Summary!$AA$7*D27/J27," ")</f>
        <v xml:space="preserve"> </v>
      </c>
      <c r="L27" s="18"/>
      <c r="M27" s="175" t="str">
        <f>IFERROR(Summary!$AA$7*D27/L27," ")</f>
        <v xml:space="preserve"> </v>
      </c>
      <c r="N27" s="10">
        <v>8.6000000000000003E-5</v>
      </c>
      <c r="O27" s="175" t="str">
        <f>IFERROR(Summary!$AC$7*D27/N27," ")</f>
        <v xml:space="preserve"> </v>
      </c>
      <c r="P27" s="18"/>
      <c r="Q27" s="175" t="str">
        <f>IFERROR(Summary!$AC$7*D27/P27," ")</f>
        <v xml:space="preserve"> </v>
      </c>
      <c r="R27" s="22"/>
      <c r="S27" s="177" t="str">
        <f>IFERROR(Summary!$AE$7*E27/R27," ")</f>
        <v xml:space="preserve"> </v>
      </c>
    </row>
    <row r="28" spans="1:19" ht="16.8" customHeight="1" x14ac:dyDescent="0.25">
      <c r="A28" s="2" t="s">
        <v>55</v>
      </c>
      <c r="B28" s="2" t="s">
        <v>56</v>
      </c>
      <c r="C28" s="18"/>
      <c r="D28" s="56" t="str">
        <f>IFERROR(VLOOKUP($A28,'Emissions - TEU-2H'!$A$6:$H$58,5,0), " ")</f>
        <v xml:space="preserve"> </v>
      </c>
      <c r="E28" s="56" t="str">
        <f>IFERROR(VLOOKUP($A28,'Emissions - TEU-2H'!$A$6:$H$58,8,0), " ")</f>
        <v xml:space="preserve"> </v>
      </c>
      <c r="F28" s="4">
        <v>0.02</v>
      </c>
      <c r="G28" s="175" t="str">
        <f>IFERROR(Summary!$Y$7*D28/F28," ")</f>
        <v xml:space="preserve"> </v>
      </c>
      <c r="H28" s="7">
        <v>1</v>
      </c>
      <c r="I28" s="175" t="str">
        <f>IFERROR(Summary!$Y$7*D28/H28," ")</f>
        <v xml:space="preserve"> </v>
      </c>
      <c r="J28" s="9">
        <v>0.53</v>
      </c>
      <c r="K28" s="175" t="str">
        <f>IFERROR(Summary!$AA$7*D28/J28," ")</f>
        <v xml:space="preserve"> </v>
      </c>
      <c r="L28" s="7">
        <v>4.4000000000000004</v>
      </c>
      <c r="M28" s="175" t="str">
        <f>IFERROR(Summary!$AA$7*D28/L28," ")</f>
        <v xml:space="preserve"> </v>
      </c>
      <c r="N28" s="9">
        <v>0.24</v>
      </c>
      <c r="O28" s="175" t="str">
        <f>IFERROR(Summary!$AC$7*D28/N28," ")</f>
        <v xml:space="preserve"> </v>
      </c>
      <c r="P28" s="7">
        <v>4.4000000000000004</v>
      </c>
      <c r="Q28" s="175" t="str">
        <f>IFERROR(Summary!$AC$7*D28/P28," ")</f>
        <v xml:space="preserve"> </v>
      </c>
      <c r="R28" s="21">
        <v>240</v>
      </c>
      <c r="S28" s="177" t="str">
        <f>IFERROR(Summary!$AE$7*E28/R28," ")</f>
        <v xml:space="preserve"> </v>
      </c>
    </row>
    <row r="29" spans="1:19" ht="16.95" customHeight="1" x14ac:dyDescent="0.25">
      <c r="A29" s="2" t="s">
        <v>57</v>
      </c>
      <c r="B29" s="2" t="s">
        <v>58</v>
      </c>
      <c r="C29" s="6" t="s">
        <v>33</v>
      </c>
      <c r="D29" s="56" t="str">
        <f>IFERROR(VLOOKUP($A29,'Emissions - TEU-2H'!$A$6:$H$58,5,0), " ")</f>
        <v xml:space="preserve"> </v>
      </c>
      <c r="E29" s="56" t="str">
        <f>IFERROR(VLOOKUP($A29,'Emissions - TEU-2H'!$A$6:$H$58,8,0), " ")</f>
        <v xml:space="preserve"> </v>
      </c>
      <c r="F29" s="11">
        <v>4.2000000000000002E-4</v>
      </c>
      <c r="G29" s="175" t="str">
        <f>IFERROR(Summary!$Y$7*D29/F29," ")</f>
        <v xml:space="preserve"> </v>
      </c>
      <c r="H29" s="3">
        <v>7.0000000000000001E-3</v>
      </c>
      <c r="I29" s="175" t="str">
        <f>IFERROR(Summary!$Y$7*D29/H29," ")</f>
        <v xml:space="preserve"> </v>
      </c>
      <c r="J29" s="4">
        <v>1.0999999999999999E-2</v>
      </c>
      <c r="K29" s="175" t="str">
        <f>IFERROR(Summary!$AA$7*D29/J29," ")</f>
        <v xml:space="preserve"> </v>
      </c>
      <c r="L29" s="4">
        <v>3.1E-2</v>
      </c>
      <c r="M29" s="175" t="str">
        <f>IFERROR(Summary!$AA$7*D29/L29," ")</f>
        <v xml:space="preserve"> </v>
      </c>
      <c r="N29" s="3">
        <v>5.0000000000000001E-3</v>
      </c>
      <c r="O29" s="175" t="str">
        <f>IFERROR(Summary!$AC$7*D29/N29," ")</f>
        <v xml:space="preserve"> </v>
      </c>
      <c r="P29" s="4">
        <v>3.1E-2</v>
      </c>
      <c r="Q29" s="175" t="str">
        <f>IFERROR(Summary!$AC$7*D29/P29," ")</f>
        <v xml:space="preserve"> </v>
      </c>
      <c r="R29" s="26">
        <v>0.02</v>
      </c>
      <c r="S29" s="177" t="str">
        <f>IFERROR(Summary!$AE$7*E29/R29," ")</f>
        <v xml:space="preserve"> </v>
      </c>
    </row>
    <row r="30" spans="1:19" ht="29.25" customHeight="1" x14ac:dyDescent="0.25">
      <c r="A30" s="2" t="s">
        <v>59</v>
      </c>
      <c r="B30" s="1" t="s">
        <v>60</v>
      </c>
      <c r="C30" s="18"/>
      <c r="D30" s="56" t="str">
        <f>IFERROR(VLOOKUP($A30,'Emissions - TEU-2H'!$A$6:$H$58,5,0), " ")</f>
        <v xml:space="preserve"> </v>
      </c>
      <c r="E30" s="56" t="str">
        <f>IFERROR(VLOOKUP($A30,'Emissions - TEU-2H'!$A$6:$H$58,8,0), " ")</f>
        <v xml:space="preserve"> </v>
      </c>
      <c r="F30" s="3">
        <v>1.4E-3</v>
      </c>
      <c r="G30" s="175" t="str">
        <f>IFERROR(Summary!$Y$7*D30/F30," ")</f>
        <v xml:space="preserve"> </v>
      </c>
      <c r="H30" s="18"/>
      <c r="I30" s="175" t="str">
        <f>IFERROR(Summary!$Y$7*D30/H30," ")</f>
        <v xml:space="preserve"> </v>
      </c>
      <c r="J30" s="4">
        <v>3.6999999999999998E-2</v>
      </c>
      <c r="K30" s="175" t="str">
        <f>IFERROR(Summary!$AA$7*D30/J30," ")</f>
        <v xml:space="preserve"> </v>
      </c>
      <c r="L30" s="18"/>
      <c r="M30" s="175" t="str">
        <f>IFERROR(Summary!$AA$7*D30/L30," ")</f>
        <v xml:space="preserve"> </v>
      </c>
      <c r="N30" s="4">
        <v>1.7000000000000001E-2</v>
      </c>
      <c r="O30" s="175" t="str">
        <f>IFERROR(Summary!$AC$7*D30/N30," ")</f>
        <v xml:space="preserve"> </v>
      </c>
      <c r="P30" s="18"/>
      <c r="Q30" s="175" t="str">
        <f>IFERROR(Summary!$AC$7*D30/P30," ")</f>
        <v xml:space="preserve"> </v>
      </c>
      <c r="R30" s="21">
        <v>120</v>
      </c>
      <c r="S30" s="177" t="str">
        <f>IFERROR(Summary!$AE$7*E30/R30," ")</f>
        <v xml:space="preserve"> </v>
      </c>
    </row>
    <row r="31" spans="1:19" ht="16.95" customHeight="1" x14ac:dyDescent="0.25">
      <c r="A31" s="2" t="s">
        <v>61</v>
      </c>
      <c r="B31" s="1" t="s">
        <v>62</v>
      </c>
      <c r="C31" s="18"/>
      <c r="D31" s="56" t="str">
        <f>IFERROR(VLOOKUP($A31,'Emissions - TEU-2H'!$A$6:$H$58,5,0), " ")</f>
        <v xml:space="preserve"> </v>
      </c>
      <c r="E31" s="56" t="str">
        <f>IFERROR(VLOOKUP($A31,'Emissions - TEU-2H'!$A$6:$H$58,8,0), " ")</f>
        <v xml:space="preserve"> </v>
      </c>
      <c r="F31" s="10">
        <v>7.7000000000000001E-5</v>
      </c>
      <c r="G31" s="175" t="str">
        <f>IFERROR(Summary!$Y$7*D31/F31," ")</f>
        <v xml:space="preserve"> </v>
      </c>
      <c r="H31" s="18"/>
      <c r="I31" s="175" t="str">
        <f>IFERROR(Summary!$Y$7*D31/H31," ")</f>
        <v xml:space="preserve"> </v>
      </c>
      <c r="J31" s="3">
        <v>2E-3</v>
      </c>
      <c r="K31" s="175" t="str">
        <f>IFERROR(Summary!$AA$7*D31/J31," ")</f>
        <v xml:space="preserve"> </v>
      </c>
      <c r="L31" s="18"/>
      <c r="M31" s="175" t="str">
        <f>IFERROR(Summary!$AA$7*D31/L31," ")</f>
        <v xml:space="preserve"> </v>
      </c>
      <c r="N31" s="11">
        <v>9.2000000000000003E-4</v>
      </c>
      <c r="O31" s="175" t="str">
        <f>IFERROR(Summary!$AC$7*D31/N31," ")</f>
        <v xml:space="preserve"> </v>
      </c>
      <c r="P31" s="18"/>
      <c r="Q31" s="175" t="str">
        <f>IFERROR(Summary!$AC$7*D31/P31," ")</f>
        <v xml:space="preserve"> </v>
      </c>
      <c r="R31" s="24">
        <v>1.4</v>
      </c>
      <c r="S31" s="177" t="str">
        <f>IFERROR(Summary!$AE$7*E31/R31," ")</f>
        <v xml:space="preserve"> </v>
      </c>
    </row>
    <row r="32" spans="1:19" ht="29.25" customHeight="1" x14ac:dyDescent="0.25">
      <c r="A32" s="2" t="s">
        <v>63</v>
      </c>
      <c r="B32" s="1" t="s">
        <v>64</v>
      </c>
      <c r="C32" s="6" t="s">
        <v>65</v>
      </c>
      <c r="D32" s="56" t="str">
        <f>IFERROR(VLOOKUP($A32,'Emissions - TEU-2H'!$A$6:$H$58,5,0), " ")</f>
        <v xml:space="preserve"> </v>
      </c>
      <c r="E32" s="56" t="str">
        <f>IFERROR(VLOOKUP($A32,'Emissions - TEU-2H'!$A$6:$H$58,8,0), " ")</f>
        <v xml:space="preserve"> </v>
      </c>
      <c r="F32" s="4">
        <v>0.08</v>
      </c>
      <c r="G32" s="175" t="str">
        <f>IFERROR(Summary!$Y$7*D32/F32," ")</f>
        <v xml:space="preserve"> </v>
      </c>
      <c r="H32" s="18"/>
      <c r="I32" s="175" t="str">
        <f>IFERROR(Summary!$Y$7*D32/H32," ")</f>
        <v xml:space="preserve"> </v>
      </c>
      <c r="J32" s="5">
        <v>11</v>
      </c>
      <c r="K32" s="175" t="str">
        <f>IFERROR(Summary!$AA$7*D32/J32," ")</f>
        <v xml:space="preserve"> </v>
      </c>
      <c r="L32" s="18"/>
      <c r="M32" s="175" t="str">
        <f>IFERROR(Summary!$AA$7*D32/L32," ")</f>
        <v xml:space="preserve"> </v>
      </c>
      <c r="N32" s="7">
        <v>5</v>
      </c>
      <c r="O32" s="175" t="str">
        <f>IFERROR(Summary!$AC$7*D32/N32," ")</f>
        <v xml:space="preserve"> </v>
      </c>
      <c r="P32" s="18"/>
      <c r="Q32" s="175" t="str">
        <f>IFERROR(Summary!$AC$7*D32/P32," ")</f>
        <v xml:space="preserve"> </v>
      </c>
      <c r="R32" s="22"/>
      <c r="S32" s="177" t="str">
        <f>IFERROR(Summary!$AE$7*E32/R32," ")</f>
        <v xml:space="preserve"> </v>
      </c>
    </row>
    <row r="33" spans="1:19" ht="16.95" customHeight="1" x14ac:dyDescent="0.25">
      <c r="A33" s="2" t="s">
        <v>66</v>
      </c>
      <c r="B33" s="2" t="s">
        <v>67</v>
      </c>
      <c r="C33" s="18"/>
      <c r="D33" s="56" t="str">
        <f>IFERROR(VLOOKUP($A33,'Emissions - TEU-2H'!$A$6:$H$58,5,0), " ")</f>
        <v xml:space="preserve"> </v>
      </c>
      <c r="E33" s="56" t="str">
        <f>IFERROR(VLOOKUP($A33,'Emissions - TEU-2H'!$A$6:$H$58,8,0), " ")</f>
        <v xml:space="preserve"> </v>
      </c>
      <c r="F33" s="9">
        <v>0.91</v>
      </c>
      <c r="G33" s="175" t="str">
        <f>IFERROR(Summary!$Y$7*D33/F33," ")</f>
        <v xml:space="preserve"> </v>
      </c>
      <c r="H33" s="18"/>
      <c r="I33" s="175" t="str">
        <f>IFERROR(Summary!$Y$7*D33/H33," ")</f>
        <v xml:space="preserve"> </v>
      </c>
      <c r="J33" s="5">
        <v>24</v>
      </c>
      <c r="K33" s="175" t="str">
        <f>IFERROR(Summary!$AA$7*D33/J33," ")</f>
        <v xml:space="preserve"> </v>
      </c>
      <c r="L33" s="18"/>
      <c r="M33" s="175" t="str">
        <f>IFERROR(Summary!$AA$7*D33/L33," ")</f>
        <v xml:space="preserve"> </v>
      </c>
      <c r="N33" s="5">
        <v>11</v>
      </c>
      <c r="O33" s="175" t="str">
        <f>IFERROR(Summary!$AC$7*D33/N33," ")</f>
        <v xml:space="preserve"> </v>
      </c>
      <c r="P33" s="18"/>
      <c r="Q33" s="175" t="str">
        <f>IFERROR(Summary!$AC$7*D33/P33," ")</f>
        <v xml:space="preserve"> </v>
      </c>
      <c r="R33" s="22"/>
      <c r="S33" s="177" t="str">
        <f>IFERROR(Summary!$AE$7*E33/R33," ")</f>
        <v xml:space="preserve"> </v>
      </c>
    </row>
    <row r="34" spans="1:19" ht="29.25" customHeight="1" x14ac:dyDescent="0.25">
      <c r="A34" s="2" t="s">
        <v>68</v>
      </c>
      <c r="B34" s="2" t="s">
        <v>69</v>
      </c>
      <c r="C34" s="18"/>
      <c r="D34" s="56" t="str">
        <f>IFERROR(VLOOKUP($A34,'Emissions - TEU-2H'!$A$6:$H$58,5,0), " ")</f>
        <v xml:space="preserve"> </v>
      </c>
      <c r="E34" s="56" t="str">
        <f>IFERROR(VLOOKUP($A34,'Emissions - TEU-2H'!$A$6:$H$58,8,0), " ")</f>
        <v xml:space="preserve"> </v>
      </c>
      <c r="F34" s="18"/>
      <c r="G34" s="175" t="str">
        <f>IFERROR(Summary!$Y$7*D34/F34," ")</f>
        <v xml:space="preserve"> </v>
      </c>
      <c r="H34" s="7">
        <v>5</v>
      </c>
      <c r="I34" s="175" t="str">
        <f>IFERROR(Summary!$Y$7*D34/H34," ")</f>
        <v xml:space="preserve"> </v>
      </c>
      <c r="J34" s="18"/>
      <c r="K34" s="175" t="str">
        <f>IFERROR(Summary!$AA$7*D34/J34," ")</f>
        <v xml:space="preserve"> </v>
      </c>
      <c r="L34" s="5">
        <v>22</v>
      </c>
      <c r="M34" s="175" t="str">
        <f>IFERROR(Summary!$AA$7*D34/L34," ")</f>
        <v xml:space="preserve"> </v>
      </c>
      <c r="N34" s="18"/>
      <c r="O34" s="175" t="str">
        <f>IFERROR(Summary!$AC$7*D34/N34," ")</f>
        <v xml:space="preserve"> </v>
      </c>
      <c r="P34" s="5">
        <v>22</v>
      </c>
      <c r="Q34" s="175" t="str">
        <f>IFERROR(Summary!$AC$7*D34/P34," ")</f>
        <v xml:space="preserve"> </v>
      </c>
      <c r="R34" s="23">
        <v>3900</v>
      </c>
      <c r="S34" s="177" t="str">
        <f>IFERROR(Summary!$AE$7*E34/R34," ")</f>
        <v xml:space="preserve"> </v>
      </c>
    </row>
    <row r="35" spans="1:19" ht="29.25" customHeight="1" x14ac:dyDescent="0.25">
      <c r="A35" s="2" t="s">
        <v>70</v>
      </c>
      <c r="B35" s="2" t="s">
        <v>71</v>
      </c>
      <c r="C35" s="18"/>
      <c r="D35" s="56" t="str">
        <f>IFERROR(VLOOKUP($A35,'Emissions - TEU-2H'!$A$6:$H$58,5,0), " ")</f>
        <v xml:space="preserve"> </v>
      </c>
      <c r="E35" s="56" t="str">
        <f>IFERROR(VLOOKUP($A35,'Emissions - TEU-2H'!$A$6:$H$58,8,0), " ")</f>
        <v xml:space="preserve"> </v>
      </c>
      <c r="F35" s="9">
        <v>0.48</v>
      </c>
      <c r="G35" s="175" t="str">
        <f>IFERROR(Summary!$Y$7*D35/F35," ")</f>
        <v xml:space="preserve"> </v>
      </c>
      <c r="H35" s="5">
        <v>33</v>
      </c>
      <c r="I35" s="175" t="str">
        <f>IFERROR(Summary!$Y$7*D35/H35," ")</f>
        <v xml:space="preserve"> </v>
      </c>
      <c r="J35" s="5">
        <v>12</v>
      </c>
      <c r="K35" s="175" t="str">
        <f>IFERROR(Summary!$AA$7*D35/J35," ")</f>
        <v xml:space="preserve"> </v>
      </c>
      <c r="L35" s="5">
        <v>150</v>
      </c>
      <c r="M35" s="175" t="str">
        <f>IFERROR(Summary!$AA$7*D35/L35," ")</f>
        <v xml:space="preserve"> </v>
      </c>
      <c r="N35" s="7">
        <v>5.7</v>
      </c>
      <c r="O35" s="175" t="str">
        <f>IFERROR(Summary!$AC$7*D35/N35," ")</f>
        <v xml:space="preserve"> </v>
      </c>
      <c r="P35" s="5">
        <v>150</v>
      </c>
      <c r="Q35" s="175" t="str">
        <f>IFERROR(Summary!$AC$7*D35/P35," ")</f>
        <v xml:space="preserve"> </v>
      </c>
      <c r="R35" s="23">
        <v>1700</v>
      </c>
      <c r="S35" s="177" t="str">
        <f>IFERROR(Summary!$AE$7*E35/R35," ")</f>
        <v xml:space="preserve"> </v>
      </c>
    </row>
    <row r="36" spans="1:19" ht="16.8" customHeight="1" x14ac:dyDescent="0.25">
      <c r="A36" s="2" t="s">
        <v>72</v>
      </c>
      <c r="B36" s="2" t="s">
        <v>73</v>
      </c>
      <c r="C36" s="18"/>
      <c r="D36" s="56" t="str">
        <f>IFERROR(VLOOKUP($A36,'Emissions - TEU-2H'!$A$6:$H$58,5,0), " ")</f>
        <v xml:space="preserve"> </v>
      </c>
      <c r="E36" s="56" t="str">
        <f>IFERROR(VLOOKUP($A36,'Emissions - TEU-2H'!$A$6:$H$58,8,0), " ")</f>
        <v xml:space="preserve"> </v>
      </c>
      <c r="F36" s="4">
        <v>3.3000000000000002E-2</v>
      </c>
      <c r="G36" s="175" t="str">
        <f>IFERROR(Summary!$Y$7*D36/F36," ")</f>
        <v xml:space="preserve"> </v>
      </c>
      <c r="H36" s="7">
        <v>2</v>
      </c>
      <c r="I36" s="175" t="str">
        <f>IFERROR(Summary!$Y$7*D36/H36," ")</f>
        <v xml:space="preserve"> </v>
      </c>
      <c r="J36" s="9">
        <v>0.86</v>
      </c>
      <c r="K36" s="175" t="str">
        <f>IFERROR(Summary!$AA$7*D36/J36," ")</f>
        <v xml:space="preserve"> </v>
      </c>
      <c r="L36" s="7">
        <v>8.8000000000000007</v>
      </c>
      <c r="M36" s="175" t="str">
        <f>IFERROR(Summary!$AA$7*D36/L36," ")</f>
        <v xml:space="preserve"> </v>
      </c>
      <c r="N36" s="9">
        <v>0.4</v>
      </c>
      <c r="O36" s="175" t="str">
        <f>IFERROR(Summary!$AC$7*D36/N36," ")</f>
        <v xml:space="preserve"> </v>
      </c>
      <c r="P36" s="7">
        <v>8.8000000000000007</v>
      </c>
      <c r="Q36" s="175" t="str">
        <f>IFERROR(Summary!$AC$7*D36/P36," ")</f>
        <v xml:space="preserve"> </v>
      </c>
      <c r="R36" s="21">
        <v>660</v>
      </c>
      <c r="S36" s="177" t="str">
        <f>IFERROR(Summary!$AE$7*E36/R36," ")</f>
        <v xml:space="preserve"> </v>
      </c>
    </row>
    <row r="37" spans="1:19" ht="29.25" customHeight="1" x14ac:dyDescent="0.25">
      <c r="A37" s="2" t="s">
        <v>74</v>
      </c>
      <c r="B37" s="2" t="s">
        <v>75</v>
      </c>
      <c r="C37" s="18"/>
      <c r="D37" s="56" t="str">
        <f>IFERROR(VLOOKUP($A37,'Emissions - TEU-2H'!$A$6:$H$58,5,0), " ")</f>
        <v xml:space="preserve"> </v>
      </c>
      <c r="E37" s="56" t="str">
        <f>IFERROR(VLOOKUP($A37,'Emissions - TEU-2H'!$A$6:$H$58,8,0), " ")</f>
        <v xml:space="preserve"> </v>
      </c>
      <c r="F37" s="18"/>
      <c r="G37" s="175" t="str">
        <f>IFERROR(Summary!$Y$7*D37/F37," ")</f>
        <v xml:space="preserve"> </v>
      </c>
      <c r="H37" s="8">
        <v>5000</v>
      </c>
      <c r="I37" s="175" t="str">
        <f>IFERROR(Summary!$Y$7*D37/H37," ")</f>
        <v xml:space="preserve"> </v>
      </c>
      <c r="J37" s="18"/>
      <c r="K37" s="175" t="str">
        <f>IFERROR(Summary!$AA$7*D37/J37," ")</f>
        <v xml:space="preserve"> </v>
      </c>
      <c r="L37" s="8">
        <v>22000</v>
      </c>
      <c r="M37" s="175" t="str">
        <f>IFERROR(Summary!$AA$7*D37/L37," ")</f>
        <v xml:space="preserve"> </v>
      </c>
      <c r="N37" s="18"/>
      <c r="O37" s="175" t="str">
        <f>IFERROR(Summary!$AC$7*D37/N37," ")</f>
        <v xml:space="preserve"> </v>
      </c>
      <c r="P37" s="8">
        <v>22000</v>
      </c>
      <c r="Q37" s="175" t="str">
        <f>IFERROR(Summary!$AC$7*D37/P37," ")</f>
        <v xml:space="preserve"> </v>
      </c>
      <c r="R37" s="23">
        <v>5000</v>
      </c>
      <c r="S37" s="177" t="str">
        <f>IFERROR(Summary!$AE$7*E37/R37," ")</f>
        <v xml:space="preserve"> </v>
      </c>
    </row>
    <row r="38" spans="1:19" ht="16.8" customHeight="1" x14ac:dyDescent="0.25">
      <c r="A38" s="2" t="s">
        <v>76</v>
      </c>
      <c r="B38" s="1" t="s">
        <v>77</v>
      </c>
      <c r="C38" s="18"/>
      <c r="D38" s="56" t="str">
        <f>IFERROR(VLOOKUP($A38,'Emissions - TEU-2H'!$A$6:$H$58,5,0), " ")</f>
        <v xml:space="preserve"> </v>
      </c>
      <c r="E38" s="56" t="str">
        <f>IFERROR(VLOOKUP($A38,'Emissions - TEU-2H'!$A$6:$H$58,8,0), " ")</f>
        <v xml:space="preserve"> </v>
      </c>
      <c r="F38" s="18"/>
      <c r="G38" s="175" t="str">
        <f>IFERROR(Summary!$Y$7*D38/F38," ")</f>
        <v xml:space="preserve"> </v>
      </c>
      <c r="H38" s="8">
        <v>30000</v>
      </c>
      <c r="I38" s="175" t="str">
        <f>IFERROR(Summary!$Y$7*D38/H38," ")</f>
        <v xml:space="preserve"> </v>
      </c>
      <c r="J38" s="18"/>
      <c r="K38" s="175" t="str">
        <f>IFERROR(Summary!$AA$7*D38/J38," ")</f>
        <v xml:space="preserve"> </v>
      </c>
      <c r="L38" s="8">
        <v>130000</v>
      </c>
      <c r="M38" s="175" t="str">
        <f>IFERROR(Summary!$AA$7*D38/L38," ")</f>
        <v xml:space="preserve"> </v>
      </c>
      <c r="N38" s="18"/>
      <c r="O38" s="175" t="str">
        <f>IFERROR(Summary!$AC$7*D38/N38," ")</f>
        <v xml:space="preserve"> </v>
      </c>
      <c r="P38" s="8">
        <v>130000</v>
      </c>
      <c r="Q38" s="175" t="str">
        <f>IFERROR(Summary!$AC$7*D38/P38," ")</f>
        <v xml:space="preserve"> </v>
      </c>
      <c r="R38" s="22"/>
      <c r="S38" s="177" t="str">
        <f>IFERROR(Summary!$AE$7*E38/R38," ")</f>
        <v xml:space="preserve"> </v>
      </c>
    </row>
    <row r="39" spans="1:19" ht="16.95" customHeight="1" x14ac:dyDescent="0.25">
      <c r="A39" s="2" t="s">
        <v>78</v>
      </c>
      <c r="B39" s="2" t="s">
        <v>79</v>
      </c>
      <c r="C39" s="6" t="s">
        <v>80</v>
      </c>
      <c r="D39" s="56" t="str">
        <f>IFERROR(VLOOKUP($A39,'Emissions - TEU-2H'!$A$6:$H$58,5,0), " ")</f>
        <v xml:space="preserve"> </v>
      </c>
      <c r="E39" s="56" t="str">
        <f>IFERROR(VLOOKUP($A39,'Emissions - TEU-2H'!$A$6:$H$58,8,0), " ")</f>
        <v xml:space="preserve"> </v>
      </c>
      <c r="F39" s="11">
        <v>5.5999999999999995E-4</v>
      </c>
      <c r="G39" s="175" t="str">
        <f>IFERROR(Summary!$Y$7*D39/F39," ")</f>
        <v xml:space="preserve"> </v>
      </c>
      <c r="H39" s="3">
        <v>5.0000000000000001E-3</v>
      </c>
      <c r="I39" s="175" t="str">
        <f>IFERROR(Summary!$Y$7*D39/H39," ")</f>
        <v xml:space="preserve"> </v>
      </c>
      <c r="J39" s="4">
        <v>1.4E-2</v>
      </c>
      <c r="K39" s="175" t="str">
        <f>IFERROR(Summary!$AA$7*D39/J39," ")</f>
        <v xml:space="preserve"> </v>
      </c>
      <c r="L39" s="4">
        <v>3.6999999999999998E-2</v>
      </c>
      <c r="M39" s="175" t="str">
        <f>IFERROR(Summary!$AA$7*D39/L39," ")</f>
        <v xml:space="preserve"> </v>
      </c>
      <c r="N39" s="3">
        <v>6.7000000000000002E-3</v>
      </c>
      <c r="O39" s="175" t="str">
        <f>IFERROR(Summary!$AC$7*D39/N39," ")</f>
        <v xml:space="preserve"> </v>
      </c>
      <c r="P39" s="4">
        <v>3.6999999999999998E-2</v>
      </c>
      <c r="Q39" s="175" t="str">
        <f>IFERROR(Summary!$AC$7*D39/P39," ")</f>
        <v xml:space="preserve"> </v>
      </c>
      <c r="R39" s="26">
        <v>0.03</v>
      </c>
      <c r="S39" s="177" t="str">
        <f>IFERROR(Summary!$AE$7*E39/R39," ")</f>
        <v xml:space="preserve"> </v>
      </c>
    </row>
    <row r="40" spans="1:19" ht="16.8" customHeight="1" x14ac:dyDescent="0.25">
      <c r="A40" s="2" t="s">
        <v>81</v>
      </c>
      <c r="B40" s="2" t="s">
        <v>82</v>
      </c>
      <c r="C40" s="18"/>
      <c r="D40" s="56" t="str">
        <f>IFERROR(VLOOKUP($A40,'Emissions - TEU-2H'!$A$6:$H$58,5,0), " ")</f>
        <v xml:space="preserve"> </v>
      </c>
      <c r="E40" s="56" t="str">
        <f>IFERROR(VLOOKUP($A40,'Emissions - TEU-2H'!$A$6:$H$58,8,0), " ")</f>
        <v xml:space="preserve"> </v>
      </c>
      <c r="F40" s="18"/>
      <c r="G40" s="175" t="str">
        <f>IFERROR(Summary!$Y$7*D40/F40," ")</f>
        <v xml:space="preserve"> </v>
      </c>
      <c r="H40" s="7">
        <v>2.2000000000000002</v>
      </c>
      <c r="I40" s="175" t="str">
        <f>IFERROR(Summary!$Y$7*D40/H40," ")</f>
        <v xml:space="preserve"> </v>
      </c>
      <c r="J40" s="18"/>
      <c r="K40" s="175" t="str">
        <f>IFERROR(Summary!$AA$7*D40/J40," ")</f>
        <v xml:space="preserve"> </v>
      </c>
      <c r="L40" s="7">
        <v>9.6999999999999993</v>
      </c>
      <c r="M40" s="175" t="str">
        <f>IFERROR(Summary!$AA$7*D40/L40," ")</f>
        <v xml:space="preserve"> </v>
      </c>
      <c r="N40" s="18"/>
      <c r="O40" s="175" t="str">
        <f>IFERROR(Summary!$AC$7*D40/N40," ")</f>
        <v xml:space="preserve"> </v>
      </c>
      <c r="P40" s="7">
        <v>9.6999999999999993</v>
      </c>
      <c r="Q40" s="175" t="str">
        <f>IFERROR(Summary!$AC$7*D40/P40," ")</f>
        <v xml:space="preserve"> </v>
      </c>
      <c r="R40" s="21">
        <v>50</v>
      </c>
      <c r="S40" s="177" t="str">
        <f>IFERROR(Summary!$AE$7*E40/R40," ")</f>
        <v xml:space="preserve"> </v>
      </c>
    </row>
    <row r="41" spans="1:19" ht="16.95" customHeight="1" x14ac:dyDescent="0.25">
      <c r="A41" s="2" t="s">
        <v>83</v>
      </c>
      <c r="B41" s="2" t="s">
        <v>84</v>
      </c>
      <c r="C41" s="18"/>
      <c r="D41" s="56" t="str">
        <f>IFERROR(VLOOKUP($A41,'Emissions - TEU-2H'!$A$6:$H$58,5,0), " ")</f>
        <v xml:space="preserve"> </v>
      </c>
      <c r="E41" s="56" t="str">
        <f>IFERROR(VLOOKUP($A41,'Emissions - TEU-2H'!$A$6:$H$58,8,0), " ")</f>
        <v xml:space="preserve"> </v>
      </c>
      <c r="F41" s="18"/>
      <c r="G41" s="175" t="str">
        <f>IFERROR(Summary!$Y$7*D41/F41," ")</f>
        <v xml:space="preserve"> </v>
      </c>
      <c r="H41" s="5">
        <v>800</v>
      </c>
      <c r="I41" s="175" t="str">
        <f>IFERROR(Summary!$Y$7*D41/H41," ")</f>
        <v xml:space="preserve"> </v>
      </c>
      <c r="J41" s="18"/>
      <c r="K41" s="175" t="str">
        <f>IFERROR(Summary!$AA$7*D41/J41," ")</f>
        <v xml:space="preserve"> </v>
      </c>
      <c r="L41" s="8">
        <v>3500</v>
      </c>
      <c r="M41" s="175" t="str">
        <f>IFERROR(Summary!$AA$7*D41/L41," ")</f>
        <v xml:space="preserve"> </v>
      </c>
      <c r="N41" s="18"/>
      <c r="O41" s="175" t="str">
        <f>IFERROR(Summary!$AC$7*D41/N41," ")</f>
        <v xml:space="preserve"> </v>
      </c>
      <c r="P41" s="8">
        <v>3500</v>
      </c>
      <c r="Q41" s="175" t="str">
        <f>IFERROR(Summary!$AC$7*D41/P41," ")</f>
        <v xml:space="preserve"> </v>
      </c>
      <c r="R41" s="23">
        <v>6200</v>
      </c>
      <c r="S41" s="177" t="str">
        <f>IFERROR(Summary!$AE$7*E41/R41," ")</f>
        <v xml:space="preserve"> </v>
      </c>
    </row>
    <row r="42" spans="1:19" ht="16.8" customHeight="1" x14ac:dyDescent="0.25">
      <c r="A42" s="2" t="s">
        <v>85</v>
      </c>
      <c r="B42" s="2" t="s">
        <v>86</v>
      </c>
      <c r="C42" s="18"/>
      <c r="D42" s="56" t="str">
        <f>IFERROR(VLOOKUP($A42,'Emissions - TEU-2H'!$A$6:$H$58,5,0), " ")</f>
        <v xml:space="preserve"> </v>
      </c>
      <c r="E42" s="56" t="str">
        <f>IFERROR(VLOOKUP($A42,'Emissions - TEU-2H'!$A$6:$H$58,8,0), " ")</f>
        <v xml:space="preserve"> </v>
      </c>
      <c r="F42" s="9">
        <v>0.17</v>
      </c>
      <c r="G42" s="175" t="str">
        <f>IFERROR(Summary!$Y$7*D42/F42," ")</f>
        <v xml:space="preserve"> </v>
      </c>
      <c r="H42" s="5">
        <v>100</v>
      </c>
      <c r="I42" s="175" t="str">
        <f>IFERROR(Summary!$Y$7*D42/H42," ")</f>
        <v xml:space="preserve"> </v>
      </c>
      <c r="J42" s="7">
        <v>4.3</v>
      </c>
      <c r="K42" s="175" t="str">
        <f>IFERROR(Summary!$AA$7*D42/J42," ")</f>
        <v xml:space="preserve"> </v>
      </c>
      <c r="L42" s="5">
        <v>440</v>
      </c>
      <c r="M42" s="175" t="str">
        <f>IFERROR(Summary!$AA$7*D42/L42," ")</f>
        <v xml:space="preserve"> </v>
      </c>
      <c r="N42" s="7">
        <v>2</v>
      </c>
      <c r="O42" s="175" t="str">
        <f>IFERROR(Summary!$AC$7*D42/N42," ")</f>
        <v xml:space="preserve"> </v>
      </c>
      <c r="P42" s="5">
        <v>440</v>
      </c>
      <c r="Q42" s="175" t="str">
        <f>IFERROR(Summary!$AC$7*D42/P42," ")</f>
        <v xml:space="preserve"> </v>
      </c>
      <c r="R42" s="23">
        <v>1900</v>
      </c>
      <c r="S42" s="177" t="str">
        <f>IFERROR(Summary!$AE$7*E42/R42," ")</f>
        <v xml:space="preserve"> </v>
      </c>
    </row>
    <row r="43" spans="1:19" ht="16.95" customHeight="1" x14ac:dyDescent="0.25">
      <c r="A43" s="2" t="s">
        <v>87</v>
      </c>
      <c r="B43" s="2" t="s">
        <v>88</v>
      </c>
      <c r="C43" s="18"/>
      <c r="D43" s="56" t="str">
        <f>IFERROR(VLOOKUP($A43,'Emissions - TEU-2H'!$A$6:$H$58,5,0), " ")</f>
        <v xml:space="preserve"> </v>
      </c>
      <c r="E43" s="56" t="str">
        <f>IFERROR(VLOOKUP($A43,'Emissions - TEU-2H'!$A$6:$H$58,8,0), " ")</f>
        <v xml:space="preserve"> </v>
      </c>
      <c r="F43" s="18"/>
      <c r="G43" s="175" t="str">
        <f>IFERROR(Summary!$Y$7*D43/F43," ")</f>
        <v xml:space="preserve"> </v>
      </c>
      <c r="H43" s="5">
        <v>10</v>
      </c>
      <c r="I43" s="175" t="str">
        <f>IFERROR(Summary!$Y$7*D43/H43," ")</f>
        <v xml:space="preserve"> </v>
      </c>
      <c r="J43" s="18"/>
      <c r="K43" s="175" t="str">
        <f>IFERROR(Summary!$AA$7*D43/J43," ")</f>
        <v xml:space="preserve"> </v>
      </c>
      <c r="L43" s="5">
        <v>44</v>
      </c>
      <c r="M43" s="175" t="str">
        <f>IFERROR(Summary!$AA$7*D43/L43," ")</f>
        <v xml:space="preserve"> </v>
      </c>
      <c r="N43" s="18"/>
      <c r="O43" s="175" t="str">
        <f>IFERROR(Summary!$AC$7*D43/N43," ")</f>
        <v xml:space="preserve"> </v>
      </c>
      <c r="P43" s="5">
        <v>44</v>
      </c>
      <c r="Q43" s="175" t="str">
        <f>IFERROR(Summary!$AC$7*D43/P43," ")</f>
        <v xml:space="preserve"> </v>
      </c>
      <c r="R43" s="21">
        <v>660</v>
      </c>
      <c r="S43" s="177" t="str">
        <f>IFERROR(Summary!$AE$7*E43/R43," ")</f>
        <v xml:space="preserve"> </v>
      </c>
    </row>
    <row r="44" spans="1:19" ht="16.8" customHeight="1" x14ac:dyDescent="0.25">
      <c r="A44" s="2" t="s">
        <v>89</v>
      </c>
      <c r="B44" s="2" t="s">
        <v>90</v>
      </c>
      <c r="C44" s="18"/>
      <c r="D44" s="56" t="str">
        <f>IFERROR(VLOOKUP($A44,'Emissions - TEU-2H'!$A$6:$H$58,5,0), " ")</f>
        <v xml:space="preserve"> </v>
      </c>
      <c r="E44" s="56" t="str">
        <f>IFERROR(VLOOKUP($A44,'Emissions - TEU-2H'!$A$6:$H$58,8,0), " ")</f>
        <v xml:space="preserve"> </v>
      </c>
      <c r="F44" s="4">
        <v>0.01</v>
      </c>
      <c r="G44" s="175" t="str">
        <f>IFERROR(Summary!$Y$7*D44/F44," ")</f>
        <v xml:space="preserve"> </v>
      </c>
      <c r="H44" s="4">
        <v>0.02</v>
      </c>
      <c r="I44" s="175" t="str">
        <f>IFERROR(Summary!$Y$7*D44/H44," ")</f>
        <v xml:space="preserve"> </v>
      </c>
      <c r="J44" s="9">
        <v>0.26</v>
      </c>
      <c r="K44" s="175" t="str">
        <f>IFERROR(Summary!$AA$7*D44/J44," ")</f>
        <v xml:space="preserve"> </v>
      </c>
      <c r="L44" s="4">
        <v>8.7999999999999995E-2</v>
      </c>
      <c r="M44" s="175" t="str">
        <f>IFERROR(Summary!$AA$7*D44/L44," ")</f>
        <v xml:space="preserve"> </v>
      </c>
      <c r="N44" s="9">
        <v>0.12</v>
      </c>
      <c r="O44" s="175" t="str">
        <f>IFERROR(Summary!$AC$7*D44/N44," ")</f>
        <v xml:space="preserve"> </v>
      </c>
      <c r="P44" s="4">
        <v>8.7999999999999995E-2</v>
      </c>
      <c r="Q44" s="175" t="str">
        <f>IFERROR(Summary!$AC$7*D44/P44," ")</f>
        <v xml:space="preserve"> </v>
      </c>
      <c r="R44" s="25">
        <v>0.2</v>
      </c>
      <c r="S44" s="177" t="str">
        <f>IFERROR(Summary!$AE$7*E44/R44," ")</f>
        <v xml:space="preserve"> </v>
      </c>
    </row>
    <row r="45" spans="1:19" ht="16.8" customHeight="1" x14ac:dyDescent="0.25">
      <c r="A45" s="2" t="s">
        <v>91</v>
      </c>
      <c r="B45" s="2" t="s">
        <v>92</v>
      </c>
      <c r="C45" s="6" t="s">
        <v>93</v>
      </c>
      <c r="D45" s="56" t="str">
        <f>IFERROR(VLOOKUP($A45,'Emissions - TEU-2H'!$A$6:$H$58,5,0), " ")</f>
        <v xml:space="preserve"> </v>
      </c>
      <c r="E45" s="56" t="str">
        <f>IFERROR(VLOOKUP($A45,'Emissions - TEU-2H'!$A$6:$H$58,8,0), " ")</f>
        <v xml:space="preserve"> </v>
      </c>
      <c r="F45" s="4">
        <v>0.04</v>
      </c>
      <c r="G45" s="175" t="str">
        <f>IFERROR(Summary!$Y$7*D45/F45," ")</f>
        <v xml:space="preserve"> </v>
      </c>
      <c r="H45" s="18"/>
      <c r="I45" s="175" t="str">
        <f>IFERROR(Summary!$Y$7*D45/H45," ")</f>
        <v xml:space="preserve"> </v>
      </c>
      <c r="J45" s="7">
        <v>1</v>
      </c>
      <c r="K45" s="175" t="str">
        <f>IFERROR(Summary!$AA$7*D45/J45," ")</f>
        <v xml:space="preserve"> </v>
      </c>
      <c r="L45" s="18"/>
      <c r="M45" s="175" t="str">
        <f>IFERROR(Summary!$AA$7*D45/L45," ")</f>
        <v xml:space="preserve"> </v>
      </c>
      <c r="N45" s="9">
        <v>0.48</v>
      </c>
      <c r="O45" s="175" t="str">
        <f>IFERROR(Summary!$AC$7*D45/N45," ")</f>
        <v xml:space="preserve"> </v>
      </c>
      <c r="P45" s="18"/>
      <c r="Q45" s="175" t="str">
        <f>IFERROR(Summary!$AC$7*D45/P45," ")</f>
        <v xml:space="preserve"> </v>
      </c>
      <c r="R45" s="22"/>
      <c r="S45" s="177" t="str">
        <f>IFERROR(Summary!$AE$7*E45/R45," ")</f>
        <v xml:space="preserve"> </v>
      </c>
    </row>
    <row r="46" spans="1:19" ht="16.95" customHeight="1" x14ac:dyDescent="0.25">
      <c r="A46" s="2" t="s">
        <v>94</v>
      </c>
      <c r="B46" s="2" t="s">
        <v>95</v>
      </c>
      <c r="C46" s="18"/>
      <c r="D46" s="56" t="str">
        <f>IFERROR(VLOOKUP($A46,'Emissions - TEU-2H'!$A$6:$H$58,5,0), " ")</f>
        <v xml:space="preserve"> </v>
      </c>
      <c r="E46" s="56" t="str">
        <f>IFERROR(VLOOKUP($A46,'Emissions - TEU-2H'!$A$6:$H$58,8,0), " ")</f>
        <v xml:space="preserve"> </v>
      </c>
      <c r="F46" s="18"/>
      <c r="G46" s="175" t="str">
        <f>IFERROR(Summary!$Y$7*D46/F46," ")</f>
        <v xml:space="preserve"> </v>
      </c>
      <c r="H46" s="9">
        <v>0.15</v>
      </c>
      <c r="I46" s="175" t="str">
        <f>IFERROR(Summary!$Y$7*D46/H46," ")</f>
        <v xml:space="preserve"> </v>
      </c>
      <c r="J46" s="18"/>
      <c r="K46" s="175" t="str">
        <f>IFERROR(Summary!$AA$7*D46/J46," ")</f>
        <v xml:space="preserve"> </v>
      </c>
      <c r="L46" s="9">
        <v>0.66</v>
      </c>
      <c r="M46" s="175" t="str">
        <f>IFERROR(Summary!$AA$7*D46/L46," ")</f>
        <v xml:space="preserve"> </v>
      </c>
      <c r="N46" s="18"/>
      <c r="O46" s="175" t="str">
        <f>IFERROR(Summary!$AC$7*D46/N46," ")</f>
        <v xml:space="preserve"> </v>
      </c>
      <c r="P46" s="9">
        <v>0.66</v>
      </c>
      <c r="Q46" s="175" t="str">
        <f>IFERROR(Summary!$AC$7*D46/P46," ")</f>
        <v xml:space="preserve"> </v>
      </c>
      <c r="R46" s="21">
        <v>170</v>
      </c>
      <c r="S46" s="177" t="str">
        <f>IFERROR(Summary!$AE$7*E46/R46," ")</f>
        <v xml:space="preserve"> </v>
      </c>
    </row>
    <row r="47" spans="1:19" ht="16.8" customHeight="1" x14ac:dyDescent="0.25">
      <c r="A47" s="2" t="s">
        <v>96</v>
      </c>
      <c r="B47" s="2" t="s">
        <v>97</v>
      </c>
      <c r="C47" s="18"/>
      <c r="D47" s="56" t="str">
        <f>IFERROR(VLOOKUP($A47,'Emissions - TEU-2H'!$A$6:$H$58,5,0), " ")</f>
        <v xml:space="preserve"> </v>
      </c>
      <c r="E47" s="56" t="str">
        <f>IFERROR(VLOOKUP($A47,'Emissions - TEU-2H'!$A$6:$H$58,8,0), " ")</f>
        <v xml:space="preserve"> </v>
      </c>
      <c r="F47" s="18"/>
      <c r="G47" s="175" t="str">
        <f>IFERROR(Summary!$Y$7*D47/F47," ")</f>
        <v xml:space="preserve"> </v>
      </c>
      <c r="H47" s="9">
        <v>0.6</v>
      </c>
      <c r="I47" s="175" t="str">
        <f>IFERROR(Summary!$Y$7*D47/H47," ")</f>
        <v xml:space="preserve"> </v>
      </c>
      <c r="J47" s="18"/>
      <c r="K47" s="175" t="str">
        <f>IFERROR(Summary!$AA$7*D47/J47," ")</f>
        <v xml:space="preserve"> </v>
      </c>
      <c r="L47" s="7">
        <v>2.6</v>
      </c>
      <c r="M47" s="175" t="str">
        <f>IFERROR(Summary!$AA$7*D47/L47," ")</f>
        <v xml:space="preserve"> </v>
      </c>
      <c r="N47" s="18"/>
      <c r="O47" s="175" t="str">
        <f>IFERROR(Summary!$AC$7*D47/N47," ")</f>
        <v xml:space="preserve"> </v>
      </c>
      <c r="P47" s="7">
        <v>2.6</v>
      </c>
      <c r="Q47" s="175" t="str">
        <f>IFERROR(Summary!$AC$7*D47/P47," ")</f>
        <v xml:space="preserve"> </v>
      </c>
      <c r="R47" s="24">
        <v>2.8</v>
      </c>
      <c r="S47" s="177" t="str">
        <f>IFERROR(Summary!$AE$7*E47/R47," ")</f>
        <v xml:space="preserve"> </v>
      </c>
    </row>
    <row r="48" spans="1:19" ht="16.95" customHeight="1" x14ac:dyDescent="0.25">
      <c r="A48" s="2" t="s">
        <v>98</v>
      </c>
      <c r="B48" s="2" t="s">
        <v>99</v>
      </c>
      <c r="C48" s="18"/>
      <c r="D48" s="56" t="str">
        <f>IFERROR(VLOOKUP($A48,'Emissions - TEU-2H'!$A$6:$H$58,5,0), " ")</f>
        <v xml:space="preserve"> </v>
      </c>
      <c r="E48" s="56" t="str">
        <f>IFERROR(VLOOKUP($A48,'Emissions - TEU-2H'!$A$6:$H$58,8,0), " ")</f>
        <v xml:space="preserve"> </v>
      </c>
      <c r="F48" s="18"/>
      <c r="G48" s="175" t="str">
        <f>IFERROR(Summary!$Y$7*D48/F48," ")</f>
        <v xml:space="preserve"> </v>
      </c>
      <c r="H48" s="4">
        <v>0.03</v>
      </c>
      <c r="I48" s="175" t="str">
        <f>IFERROR(Summary!$Y$7*D48/H48," ")</f>
        <v xml:space="preserve"> </v>
      </c>
      <c r="J48" s="18"/>
      <c r="K48" s="175" t="str">
        <f>IFERROR(Summary!$AA$7*D48/J48," ")</f>
        <v xml:space="preserve"> </v>
      </c>
      <c r="L48" s="9">
        <v>0.13</v>
      </c>
      <c r="M48" s="175" t="str">
        <f>IFERROR(Summary!$AA$7*D48/L48," ")</f>
        <v xml:space="preserve"> </v>
      </c>
      <c r="N48" s="18"/>
      <c r="O48" s="175" t="str">
        <f>IFERROR(Summary!$AC$7*D48/N48," ")</f>
        <v xml:space="preserve"> </v>
      </c>
      <c r="P48" s="9">
        <v>0.13</v>
      </c>
      <c r="Q48" s="175" t="str">
        <f>IFERROR(Summary!$AC$7*D48/P48," ")</f>
        <v xml:space="preserve"> </v>
      </c>
      <c r="R48" s="22"/>
      <c r="S48" s="177" t="str">
        <f>IFERROR(Summary!$AE$7*E48/R48," ")</f>
        <v xml:space="preserve"> </v>
      </c>
    </row>
    <row r="49" spans="1:19" ht="16.8" customHeight="1" x14ac:dyDescent="0.25">
      <c r="A49" s="2" t="s">
        <v>100</v>
      </c>
      <c r="B49" s="2" t="s">
        <v>101</v>
      </c>
      <c r="C49" s="18"/>
      <c r="D49" s="56" t="str">
        <f>IFERROR(VLOOKUP($A49,'Emissions - TEU-2H'!$A$6:$H$58,5,0), " ")</f>
        <v xml:space="preserve"> </v>
      </c>
      <c r="E49" s="56" t="str">
        <f>IFERROR(VLOOKUP($A49,'Emissions - TEU-2H'!$A$6:$H$58,8,0), " ")</f>
        <v xml:space="preserve"> </v>
      </c>
      <c r="F49" s="18"/>
      <c r="G49" s="175" t="str">
        <f>IFERROR(Summary!$Y$7*D49/F49," ")</f>
        <v xml:space="preserve"> </v>
      </c>
      <c r="H49" s="5">
        <v>50</v>
      </c>
      <c r="I49" s="175" t="str">
        <f>IFERROR(Summary!$Y$7*D49/H49," ")</f>
        <v xml:space="preserve"> </v>
      </c>
      <c r="J49" s="18"/>
      <c r="K49" s="175" t="str">
        <f>IFERROR(Summary!$AA$7*D49/J49," ")</f>
        <v xml:space="preserve"> </v>
      </c>
      <c r="L49" s="5">
        <v>220</v>
      </c>
      <c r="M49" s="175" t="str">
        <f>IFERROR(Summary!$AA$7*D49/L49," ")</f>
        <v xml:space="preserve"> </v>
      </c>
      <c r="N49" s="18"/>
      <c r="O49" s="175" t="str">
        <f>IFERROR(Summary!$AC$7*D49/N49," ")</f>
        <v xml:space="preserve"> </v>
      </c>
      <c r="P49" s="5">
        <v>220</v>
      </c>
      <c r="Q49" s="175" t="str">
        <f>IFERROR(Summary!$AC$7*D49/P49," ")</f>
        <v xml:space="preserve"> </v>
      </c>
      <c r="R49" s="22"/>
      <c r="S49" s="177" t="str">
        <f>IFERROR(Summary!$AE$7*E49/R49," ")</f>
        <v xml:space="preserve"> </v>
      </c>
    </row>
    <row r="50" spans="1:19" ht="29.25" customHeight="1" x14ac:dyDescent="0.25">
      <c r="A50" s="2" t="s">
        <v>102</v>
      </c>
      <c r="B50" s="2" t="s">
        <v>103</v>
      </c>
      <c r="C50" s="18"/>
      <c r="D50" s="56" t="str">
        <f>IFERROR(VLOOKUP($A50,'Emissions - TEU-2H'!$A$6:$H$58,5,0), " ")</f>
        <v xml:space="preserve"> </v>
      </c>
      <c r="E50" s="56" t="str">
        <f>IFERROR(VLOOKUP($A50,'Emissions - TEU-2H'!$A$6:$H$58,8,0), " ")</f>
        <v xml:space="preserve"> </v>
      </c>
      <c r="F50" s="18"/>
      <c r="G50" s="175" t="str">
        <f>IFERROR(Summary!$Y$7*D50/F50," ")</f>
        <v xml:space="preserve"> </v>
      </c>
      <c r="H50" s="8">
        <v>50000</v>
      </c>
      <c r="I50" s="175" t="str">
        <f>IFERROR(Summary!$Y$7*D50/H50," ")</f>
        <v xml:space="preserve"> </v>
      </c>
      <c r="J50" s="18"/>
      <c r="K50" s="175" t="str">
        <f>IFERROR(Summary!$AA$7*D50/J50," ")</f>
        <v xml:space="preserve"> </v>
      </c>
      <c r="L50" s="8">
        <v>220000</v>
      </c>
      <c r="M50" s="175" t="str">
        <f>IFERROR(Summary!$AA$7*D50/L50," ")</f>
        <v xml:space="preserve"> </v>
      </c>
      <c r="N50" s="18"/>
      <c r="O50" s="175" t="str">
        <f>IFERROR(Summary!$AC$7*D50/N50," ")</f>
        <v xml:space="preserve"> </v>
      </c>
      <c r="P50" s="8">
        <v>220000</v>
      </c>
      <c r="Q50" s="175" t="str">
        <f>IFERROR(Summary!$AC$7*D50/P50," ")</f>
        <v xml:space="preserve"> </v>
      </c>
      <c r="R50" s="22"/>
      <c r="S50" s="177" t="str">
        <f>IFERROR(Summary!$AE$7*E50/R50," ")</f>
        <v xml:space="preserve"> </v>
      </c>
    </row>
    <row r="51" spans="1:19" ht="29.25" customHeight="1" x14ac:dyDescent="0.25">
      <c r="A51" s="2" t="s">
        <v>104</v>
      </c>
      <c r="B51" s="2" t="s">
        <v>105</v>
      </c>
      <c r="C51" s="18"/>
      <c r="D51" s="56" t="str">
        <f>IFERROR(VLOOKUP($A51,'Emissions - TEU-2H'!$A$6:$H$58,5,0), " ")</f>
        <v xml:space="preserve"> </v>
      </c>
      <c r="E51" s="56" t="str">
        <f>IFERROR(VLOOKUP($A51,'Emissions - TEU-2H'!$A$6:$H$58,8,0), " ")</f>
        <v xml:space="preserve"> </v>
      </c>
      <c r="F51" s="18"/>
      <c r="G51" s="175" t="str">
        <f>IFERROR(Summary!$Y$7*D51/F51," ")</f>
        <v xml:space="preserve"> </v>
      </c>
      <c r="H51" s="8">
        <v>50000</v>
      </c>
      <c r="I51" s="175" t="str">
        <f>IFERROR(Summary!$Y$7*D51/H51," ")</f>
        <v xml:space="preserve"> </v>
      </c>
      <c r="J51" s="18"/>
      <c r="K51" s="175" t="str">
        <f>IFERROR(Summary!$AA$7*D51/J51," ")</f>
        <v xml:space="preserve"> </v>
      </c>
      <c r="L51" s="8">
        <v>220000</v>
      </c>
      <c r="M51" s="175" t="str">
        <f>IFERROR(Summary!$AA$7*D51/L51," ")</f>
        <v xml:space="preserve"> </v>
      </c>
      <c r="N51" s="18"/>
      <c r="O51" s="175" t="str">
        <f>IFERROR(Summary!$AC$7*D51/N51," ")</f>
        <v xml:space="preserve"> </v>
      </c>
      <c r="P51" s="8">
        <v>220000</v>
      </c>
      <c r="Q51" s="175" t="str">
        <f>IFERROR(Summary!$AC$7*D51/P51," ")</f>
        <v xml:space="preserve"> </v>
      </c>
      <c r="R51" s="22"/>
      <c r="S51" s="177" t="str">
        <f>IFERROR(Summary!$AE$7*E51/R51," ")</f>
        <v xml:space="preserve"> </v>
      </c>
    </row>
    <row r="52" spans="1:19" ht="29.25" customHeight="1" x14ac:dyDescent="0.25">
      <c r="A52" s="2" t="s">
        <v>106</v>
      </c>
      <c r="B52" s="2" t="s">
        <v>107</v>
      </c>
      <c r="C52" s="18"/>
      <c r="D52" s="56" t="str">
        <f>IFERROR(VLOOKUP($A52,'Emissions - TEU-2H'!$A$6:$H$58,5,0), " ")</f>
        <v xml:space="preserve"> </v>
      </c>
      <c r="E52" s="56" t="str">
        <f>IFERROR(VLOOKUP($A52,'Emissions - TEU-2H'!$A$6:$H$58,8,0), " ")</f>
        <v xml:space="preserve"> </v>
      </c>
      <c r="F52" s="18"/>
      <c r="G52" s="175" t="str">
        <f>IFERROR(Summary!$Y$7*D52/F52," ")</f>
        <v xml:space="preserve"> </v>
      </c>
      <c r="H52" s="8">
        <v>30000</v>
      </c>
      <c r="I52" s="175" t="str">
        <f>IFERROR(Summary!$Y$7*D52/H52," ")</f>
        <v xml:space="preserve"> </v>
      </c>
      <c r="J52" s="18"/>
      <c r="K52" s="175" t="str">
        <f>IFERROR(Summary!$AA$7*D52/J52," ")</f>
        <v xml:space="preserve"> </v>
      </c>
      <c r="L52" s="8">
        <v>130000</v>
      </c>
      <c r="M52" s="175" t="str">
        <f>IFERROR(Summary!$AA$7*D52/L52," ")</f>
        <v xml:space="preserve"> </v>
      </c>
      <c r="N52" s="18"/>
      <c r="O52" s="175" t="str">
        <f>IFERROR(Summary!$AC$7*D52/N52," ")</f>
        <v xml:space="preserve"> </v>
      </c>
      <c r="P52" s="8">
        <v>130000</v>
      </c>
      <c r="Q52" s="175" t="str">
        <f>IFERROR(Summary!$AC$7*D52/P52," ")</f>
        <v xml:space="preserve"> </v>
      </c>
      <c r="R52" s="23">
        <v>40000</v>
      </c>
      <c r="S52" s="177" t="str">
        <f>IFERROR(Summary!$AE$7*E52/R52," ")</f>
        <v xml:space="preserve"> </v>
      </c>
    </row>
    <row r="53" spans="1:19" ht="16.95" customHeight="1" x14ac:dyDescent="0.25">
      <c r="A53" s="2" t="s">
        <v>108</v>
      </c>
      <c r="B53" s="2" t="s">
        <v>109</v>
      </c>
      <c r="C53" s="18"/>
      <c r="D53" s="56" t="str">
        <f>IFERROR(VLOOKUP($A53,'Emissions - TEU-2H'!$A$6:$H$58,5,0), " ")</f>
        <v xml:space="preserve"> </v>
      </c>
      <c r="E53" s="56" t="str">
        <f>IFERROR(VLOOKUP($A53,'Emissions - TEU-2H'!$A$6:$H$58,8,0), " ")</f>
        <v xml:space="preserve"> </v>
      </c>
      <c r="F53" s="18"/>
      <c r="G53" s="175" t="str">
        <f>IFERROR(Summary!$Y$7*D53/F53," ")</f>
        <v xml:space="preserve"> </v>
      </c>
      <c r="H53" s="5">
        <v>300</v>
      </c>
      <c r="I53" s="175" t="str">
        <f>IFERROR(Summary!$Y$7*D53/H53," ")</f>
        <v xml:space="preserve"> </v>
      </c>
      <c r="J53" s="18"/>
      <c r="K53" s="175" t="str">
        <f>IFERROR(Summary!$AA$7*D53/J53," ")</f>
        <v xml:space="preserve"> </v>
      </c>
      <c r="L53" s="8">
        <v>1300</v>
      </c>
      <c r="M53" s="175" t="str">
        <f>IFERROR(Summary!$AA$7*D53/L53," ")</f>
        <v xml:space="preserve"> </v>
      </c>
      <c r="N53" s="18"/>
      <c r="O53" s="175" t="str">
        <f>IFERROR(Summary!$AC$7*D53/N53," ")</f>
        <v xml:space="preserve"> </v>
      </c>
      <c r="P53" s="8">
        <v>1300</v>
      </c>
      <c r="Q53" s="175" t="str">
        <f>IFERROR(Summary!$AC$7*D53/P53," ")</f>
        <v xml:space="preserve"> </v>
      </c>
      <c r="R53" s="21">
        <v>490</v>
      </c>
      <c r="S53" s="177" t="str">
        <f>IFERROR(Summary!$AE$7*E53/R53," ")</f>
        <v xml:space="preserve"> </v>
      </c>
    </row>
    <row r="54" spans="1:19" ht="29.25" customHeight="1" x14ac:dyDescent="0.25">
      <c r="A54" s="2" t="s">
        <v>110</v>
      </c>
      <c r="B54" s="2" t="s">
        <v>111</v>
      </c>
      <c r="C54" s="18"/>
      <c r="D54" s="56" t="str">
        <f>IFERROR(VLOOKUP($A54,'Emissions - TEU-2H'!$A$6:$H$58,5,0), " ")</f>
        <v xml:space="preserve"> </v>
      </c>
      <c r="E54" s="56" t="str">
        <f>IFERROR(VLOOKUP($A54,'Emissions - TEU-2H'!$A$6:$H$58,8,0), " ")</f>
        <v xml:space="preserve"> </v>
      </c>
      <c r="F54" s="18"/>
      <c r="G54" s="175" t="str">
        <f>IFERROR(Summary!$Y$7*D54/F54," ")</f>
        <v xml:space="preserve"> </v>
      </c>
      <c r="H54" s="5">
        <v>90</v>
      </c>
      <c r="I54" s="175" t="str">
        <f>IFERROR(Summary!$Y$7*D54/H54," ")</f>
        <v xml:space="preserve"> </v>
      </c>
      <c r="J54" s="18"/>
      <c r="K54" s="175" t="str">
        <f>IFERROR(Summary!$AA$7*D54/J54," ")</f>
        <v xml:space="preserve"> </v>
      </c>
      <c r="L54" s="5">
        <v>400</v>
      </c>
      <c r="M54" s="175" t="str">
        <f>IFERROR(Summary!$AA$7*D54/L54," ")</f>
        <v xml:space="preserve"> </v>
      </c>
      <c r="N54" s="18"/>
      <c r="O54" s="175" t="str">
        <f>IFERROR(Summary!$AC$7*D54/N54," ")</f>
        <v xml:space="preserve"> </v>
      </c>
      <c r="P54" s="5">
        <v>400</v>
      </c>
      <c r="Q54" s="175" t="str">
        <f>IFERROR(Summary!$AC$7*D54/P54," ")</f>
        <v xml:space="preserve"> </v>
      </c>
      <c r="R54" s="23">
        <v>1000</v>
      </c>
      <c r="S54" s="177" t="str">
        <f>IFERROR(Summary!$AE$7*E54/R54," ")</f>
        <v xml:space="preserve"> </v>
      </c>
    </row>
    <row r="55" spans="1:19" ht="29.25" customHeight="1" x14ac:dyDescent="0.25">
      <c r="A55" s="2" t="s">
        <v>112</v>
      </c>
      <c r="B55" s="1" t="s">
        <v>113</v>
      </c>
      <c r="C55" s="18"/>
      <c r="D55" s="56" t="str">
        <f>IFERROR(VLOOKUP($A55,'Emissions - TEU-2H'!$A$6:$H$58,5,0), " ")</f>
        <v xml:space="preserve"> </v>
      </c>
      <c r="E55" s="56" t="str">
        <f>IFERROR(VLOOKUP($A55,'Emissions - TEU-2H'!$A$6:$H$58,8,0), " ")</f>
        <v xml:space="preserve"> </v>
      </c>
      <c r="F55" s="9">
        <v>0.22</v>
      </c>
      <c r="G55" s="175" t="str">
        <f>IFERROR(Summary!$Y$7*D55/F55," ")</f>
        <v xml:space="preserve"> </v>
      </c>
      <c r="H55" s="18"/>
      <c r="I55" s="175" t="str">
        <f>IFERROR(Summary!$Y$7*D55/H55," ")</f>
        <v xml:space="preserve"> </v>
      </c>
      <c r="J55" s="7">
        <v>5.7</v>
      </c>
      <c r="K55" s="175" t="str">
        <f>IFERROR(Summary!$AA$7*D55/J55," ")</f>
        <v xml:space="preserve"> </v>
      </c>
      <c r="L55" s="18"/>
      <c r="M55" s="175" t="str">
        <f>IFERROR(Summary!$AA$7*D55/L55," ")</f>
        <v xml:space="preserve"> </v>
      </c>
      <c r="N55" s="7">
        <v>2.6</v>
      </c>
      <c r="O55" s="175" t="str">
        <f>IFERROR(Summary!$AC$7*D55/N55," ")</f>
        <v xml:space="preserve"> </v>
      </c>
      <c r="P55" s="18"/>
      <c r="Q55" s="175" t="str">
        <f>IFERROR(Summary!$AC$7*D55/P55," ")</f>
        <v xml:space="preserve"> </v>
      </c>
      <c r="R55" s="22"/>
      <c r="S55" s="177" t="str">
        <f>IFERROR(Summary!$AE$7*E55/R55," ")</f>
        <v xml:space="preserve"> </v>
      </c>
    </row>
    <row r="56" spans="1:19" ht="16.8" customHeight="1" x14ac:dyDescent="0.25">
      <c r="A56" s="12">
        <v>64438</v>
      </c>
      <c r="B56" s="2" t="s">
        <v>114</v>
      </c>
      <c r="C56" s="18"/>
      <c r="D56" s="56" t="str">
        <f>IFERROR(VLOOKUP($A56,'Emissions - TEU-2H'!$A$6:$H$58,5,0), " ")</f>
        <v xml:space="preserve"> </v>
      </c>
      <c r="E56" s="56" t="str">
        <f>IFERROR(VLOOKUP($A56,'Emissions - TEU-2H'!$A$6:$H$58,8,0), " ")</f>
        <v xml:space="preserve"> </v>
      </c>
      <c r="F56" s="18"/>
      <c r="G56" s="175" t="str">
        <f>IFERROR(Summary!$Y$7*D56/F56," ")</f>
        <v xml:space="preserve"> </v>
      </c>
      <c r="H56" s="9">
        <v>0.4</v>
      </c>
      <c r="I56" s="175" t="str">
        <f>IFERROR(Summary!$Y$7*D56/H56," ")</f>
        <v xml:space="preserve"> </v>
      </c>
      <c r="J56" s="18"/>
      <c r="K56" s="175" t="str">
        <f>IFERROR(Summary!$AA$7*D56/J56," ")</f>
        <v xml:space="preserve"> </v>
      </c>
      <c r="L56" s="7">
        <v>1.8</v>
      </c>
      <c r="M56" s="175" t="str">
        <f>IFERROR(Summary!$AA$7*D56/L56," ")</f>
        <v xml:space="preserve"> </v>
      </c>
      <c r="N56" s="18"/>
      <c r="O56" s="175" t="str">
        <f>IFERROR(Summary!$AC$7*D56/N56," ")</f>
        <v xml:space="preserve"> </v>
      </c>
      <c r="P56" s="7">
        <v>1.8</v>
      </c>
      <c r="Q56" s="175" t="str">
        <f>IFERROR(Summary!$AC$7*D56/P56," ")</f>
        <v xml:space="preserve"> </v>
      </c>
      <c r="R56" s="21">
        <v>29</v>
      </c>
      <c r="S56" s="177" t="str">
        <f>IFERROR(Summary!$AE$7*E56/R56," ")</f>
        <v xml:space="preserve"> </v>
      </c>
    </row>
    <row r="57" spans="1:19" ht="16.95" customHeight="1" x14ac:dyDescent="0.25">
      <c r="A57" s="2" t="s">
        <v>115</v>
      </c>
      <c r="B57" s="2" t="s">
        <v>116</v>
      </c>
      <c r="C57" s="18"/>
      <c r="D57" s="56" t="str">
        <f>IFERROR(VLOOKUP($A57,'Emissions - TEU-2H'!$A$6:$H$58,5,0), " ")</f>
        <v xml:space="preserve"> </v>
      </c>
      <c r="E57" s="56" t="str">
        <f>IFERROR(VLOOKUP($A57,'Emissions - TEU-2H'!$A$6:$H$58,8,0), " ")</f>
        <v xml:space="preserve"> </v>
      </c>
      <c r="F57" s="3">
        <v>3.3E-3</v>
      </c>
      <c r="G57" s="175" t="str">
        <f>IFERROR(Summary!$Y$7*D57/F57," ")</f>
        <v xml:space="preserve"> </v>
      </c>
      <c r="H57" s="5">
        <v>20</v>
      </c>
      <c r="I57" s="175" t="str">
        <f>IFERROR(Summary!$Y$7*D57/H57," ")</f>
        <v xml:space="preserve"> </v>
      </c>
      <c r="J57" s="4">
        <v>8.6999999999999994E-2</v>
      </c>
      <c r="K57" s="175" t="str">
        <f>IFERROR(Summary!$AA$7*D57/J57," ")</f>
        <v xml:space="preserve"> </v>
      </c>
      <c r="L57" s="5">
        <v>88</v>
      </c>
      <c r="M57" s="175" t="str">
        <f>IFERROR(Summary!$AA$7*D57/L57," ")</f>
        <v xml:space="preserve"> </v>
      </c>
      <c r="N57" s="4">
        <v>0.04</v>
      </c>
      <c r="O57" s="175" t="str">
        <f>IFERROR(Summary!$AC$7*D57/N57," ")</f>
        <v xml:space="preserve"> </v>
      </c>
      <c r="P57" s="5">
        <v>88</v>
      </c>
      <c r="Q57" s="175" t="str">
        <f>IFERROR(Summary!$AC$7*D57/P57," ")</f>
        <v xml:space="preserve"> </v>
      </c>
      <c r="R57" s="22"/>
      <c r="S57" s="177" t="str">
        <f>IFERROR(Summary!$AE$7*E57/R57," ")</f>
        <v xml:space="preserve"> </v>
      </c>
    </row>
    <row r="58" spans="1:19" ht="16.8" customHeight="1" x14ac:dyDescent="0.25">
      <c r="A58" s="2" t="s">
        <v>117</v>
      </c>
      <c r="B58" s="1" t="s">
        <v>118</v>
      </c>
      <c r="C58" s="18"/>
      <c r="D58" s="56" t="str">
        <f>IFERROR(VLOOKUP($A58,'Emissions - TEU-2H'!$A$6:$H$58,5,0), " ")</f>
        <v xml:space="preserve"> </v>
      </c>
      <c r="E58" s="56" t="str">
        <f>IFERROR(VLOOKUP($A58,'Emissions - TEU-2H'!$A$6:$H$58,8,0), " ")</f>
        <v xml:space="preserve"> </v>
      </c>
      <c r="F58" s="4">
        <v>1.2999999999999999E-2</v>
      </c>
      <c r="G58" s="175" t="str">
        <f>IFERROR(Summary!$Y$7*D58/F58," ")</f>
        <v xml:space="preserve"> </v>
      </c>
      <c r="H58" s="18"/>
      <c r="I58" s="175" t="str">
        <f>IFERROR(Summary!$Y$7*D58/H58," ")</f>
        <v xml:space="preserve"> </v>
      </c>
      <c r="J58" s="9">
        <v>0.34</v>
      </c>
      <c r="K58" s="175" t="str">
        <f>IFERROR(Summary!$AA$7*D58/J58," ")</f>
        <v xml:space="preserve"> </v>
      </c>
      <c r="L58" s="18"/>
      <c r="M58" s="175" t="str">
        <f>IFERROR(Summary!$AA$7*D58/L58," ")</f>
        <v xml:space="preserve"> </v>
      </c>
      <c r="N58" s="9">
        <v>0.16</v>
      </c>
      <c r="O58" s="175" t="str">
        <f>IFERROR(Summary!$AC$7*D58/N58," ")</f>
        <v xml:space="preserve"> </v>
      </c>
      <c r="P58" s="18"/>
      <c r="Q58" s="175" t="str">
        <f>IFERROR(Summary!$AC$7*D58/P58," ")</f>
        <v xml:space="preserve"> </v>
      </c>
      <c r="R58" s="22"/>
      <c r="S58" s="177" t="str">
        <f>IFERROR(Summary!$AE$7*E58/R58," ")</f>
        <v xml:space="preserve"> </v>
      </c>
    </row>
    <row r="59" spans="1:19" ht="29.25" customHeight="1" x14ac:dyDescent="0.25">
      <c r="A59" s="2" t="s">
        <v>119</v>
      </c>
      <c r="B59" s="2" t="s">
        <v>120</v>
      </c>
      <c r="C59" s="6" t="s">
        <v>121</v>
      </c>
      <c r="D59" s="56" t="str">
        <f>IFERROR(VLOOKUP($A59,'Emissions - TEU-2H'!$A$6:$H$58,5,0), " ")</f>
        <v xml:space="preserve"> </v>
      </c>
      <c r="E59" s="56" t="str">
        <f>IFERROR(VLOOKUP($A59,'Emissions - TEU-2H'!$A$6:$H$58,8,0), " ")</f>
        <v xml:space="preserve"> </v>
      </c>
      <c r="F59" s="10">
        <v>3.1000000000000001E-5</v>
      </c>
      <c r="G59" s="175" t="str">
        <f>IFERROR(Summary!$Y$7*D59/F59," ")</f>
        <v xml:space="preserve"> </v>
      </c>
      <c r="H59" s="4">
        <v>8.3000000000000004E-2</v>
      </c>
      <c r="I59" s="175" t="str">
        <f>IFERROR(Summary!$Y$7*D59/H59," ")</f>
        <v xml:space="preserve"> </v>
      </c>
      <c r="J59" s="11">
        <v>5.1999999999999995E-4</v>
      </c>
      <c r="K59" s="175" t="str">
        <f>IFERROR(Summary!$AA$7*D59/J59," ")</f>
        <v xml:space="preserve"> </v>
      </c>
      <c r="L59" s="9">
        <v>0.88</v>
      </c>
      <c r="M59" s="175" t="str">
        <f>IFERROR(Summary!$AA$7*D59/L59," ")</f>
        <v xml:space="preserve"> </v>
      </c>
      <c r="N59" s="3">
        <v>1E-3</v>
      </c>
      <c r="O59" s="175" t="str">
        <f>IFERROR(Summary!$AC$7*D59/N59," ")</f>
        <v xml:space="preserve"> </v>
      </c>
      <c r="P59" s="9">
        <v>0.88</v>
      </c>
      <c r="Q59" s="175" t="str">
        <f>IFERROR(Summary!$AC$7*D59/P59," ")</f>
        <v xml:space="preserve"> </v>
      </c>
      <c r="R59" s="25">
        <v>0.3</v>
      </c>
      <c r="S59" s="177" t="str">
        <f>IFERROR(Summary!$AE$7*E59/R59," ")</f>
        <v xml:space="preserve"> </v>
      </c>
    </row>
    <row r="60" spans="1:19" ht="29.25" customHeight="1" x14ac:dyDescent="0.25">
      <c r="A60" s="2" t="s">
        <v>119</v>
      </c>
      <c r="B60" s="2" t="s">
        <v>122</v>
      </c>
      <c r="C60" s="6" t="s">
        <v>121</v>
      </c>
      <c r="D60" s="56" t="str">
        <f>IFERROR(VLOOKUP($A60,'Emissions - TEU-2H'!$A$6:$H$58,5,0), " ")</f>
        <v xml:space="preserve"> </v>
      </c>
      <c r="E60" s="56" t="str">
        <f>IFERROR(VLOOKUP($A60,'Emissions - TEU-2H'!$A$6:$H$58,8,0), " ")</f>
        <v xml:space="preserve"> </v>
      </c>
      <c r="F60" s="10">
        <v>3.1000000000000001E-5</v>
      </c>
      <c r="G60" s="175" t="str">
        <f>IFERROR(Summary!$Y$7*D60/F60," ")</f>
        <v xml:space="preserve"> </v>
      </c>
      <c r="H60" s="3">
        <v>2.0999999999999999E-3</v>
      </c>
      <c r="I60" s="175" t="str">
        <f>IFERROR(Summary!$Y$7*D60/H60," ")</f>
        <v xml:space="preserve"> </v>
      </c>
      <c r="J60" s="11">
        <v>5.1999999999999995E-4</v>
      </c>
      <c r="K60" s="175" t="str">
        <f>IFERROR(Summary!$AA$7*D60/J60," ")</f>
        <v xml:space="preserve"> </v>
      </c>
      <c r="L60" s="4">
        <v>2.1999999999999999E-2</v>
      </c>
      <c r="M60" s="175" t="str">
        <f>IFERROR(Summary!$AA$7*D60/L60," ")</f>
        <v xml:space="preserve"> </v>
      </c>
      <c r="N60" s="3">
        <v>1E-3</v>
      </c>
      <c r="O60" s="175" t="str">
        <f>IFERROR(Summary!$AC$7*D60/N60," ")</f>
        <v xml:space="preserve"> </v>
      </c>
      <c r="P60" s="4">
        <v>2.1999999999999999E-2</v>
      </c>
      <c r="Q60" s="175" t="str">
        <f>IFERROR(Summary!$AC$7*D60/P60," ")</f>
        <v xml:space="preserve"> </v>
      </c>
      <c r="R60" s="27">
        <v>5.0000000000000001E-3</v>
      </c>
      <c r="S60" s="177" t="str">
        <f>IFERROR(Summary!$AE$7*E60/R60," ")</f>
        <v xml:space="preserve"> </v>
      </c>
    </row>
    <row r="61" spans="1:19" ht="16.95" customHeight="1" x14ac:dyDescent="0.25">
      <c r="A61" s="2" t="s">
        <v>123</v>
      </c>
      <c r="B61" s="2" t="s">
        <v>124</v>
      </c>
      <c r="C61" s="6" t="s">
        <v>33</v>
      </c>
      <c r="D61" s="56" t="str">
        <f>IFERROR(VLOOKUP($A61,'Emissions - TEU-2H'!$A$6:$H$58,5,0), " ")</f>
        <v xml:space="preserve"> </v>
      </c>
      <c r="E61" s="56" t="str">
        <f>IFERROR(VLOOKUP($A61,'Emissions - TEU-2H'!$A$6:$H$58,8,0), " ")</f>
        <v xml:space="preserve"> </v>
      </c>
      <c r="F61" s="18"/>
      <c r="G61" s="175" t="str">
        <f>IFERROR(Summary!$Y$7*D61/F61," ")</f>
        <v xml:space="preserve"> </v>
      </c>
      <c r="H61" s="9">
        <v>0.1</v>
      </c>
      <c r="I61" s="175" t="str">
        <f>IFERROR(Summary!$Y$7*D61/H61," ")</f>
        <v xml:space="preserve"> </v>
      </c>
      <c r="J61" s="18"/>
      <c r="K61" s="175" t="str">
        <f>IFERROR(Summary!$AA$7*D61/J61," ")</f>
        <v xml:space="preserve"> </v>
      </c>
      <c r="L61" s="9">
        <v>0.44</v>
      </c>
      <c r="M61" s="175" t="str">
        <f>IFERROR(Summary!$AA$7*D61/L61," ")</f>
        <v xml:space="preserve"> </v>
      </c>
      <c r="N61" s="18"/>
      <c r="O61" s="175" t="str">
        <f>IFERROR(Summary!$AC$7*D61/N61," ")</f>
        <v xml:space="preserve"> </v>
      </c>
      <c r="P61" s="9">
        <v>0.44</v>
      </c>
      <c r="Q61" s="175" t="str">
        <f>IFERROR(Summary!$AC$7*D61/P61," ")</f>
        <v xml:space="preserve"> </v>
      </c>
      <c r="R61" s="22"/>
      <c r="S61" s="177" t="str">
        <f>IFERROR(Summary!$AE$7*E61/R61," ")</f>
        <v xml:space="preserve"> </v>
      </c>
    </row>
    <row r="62" spans="1:19" ht="16.8" customHeight="1" x14ac:dyDescent="0.25">
      <c r="A62" s="1"/>
      <c r="B62" s="2" t="s">
        <v>125</v>
      </c>
      <c r="C62" s="6" t="s">
        <v>23</v>
      </c>
      <c r="D62" s="56" t="str">
        <f>IFERROR(VLOOKUP($A62,'Emissions - TEU-2H'!$A$6:$H$58,5,0), " ")</f>
        <v xml:space="preserve"> </v>
      </c>
      <c r="E62" s="56" t="str">
        <f>IFERROR(VLOOKUP($A62,'Emissions - TEU-2H'!$A$6:$H$58,8,0), " ")</f>
        <v xml:space="preserve"> </v>
      </c>
      <c r="F62" s="11">
        <v>9.5E-4</v>
      </c>
      <c r="G62" s="175" t="str">
        <f>IFERROR(Summary!$Y$7*D62/F62," ")</f>
        <v xml:space="preserve"> </v>
      </c>
      <c r="H62" s="18"/>
      <c r="I62" s="175" t="str">
        <f>IFERROR(Summary!$Y$7*D62/H62," ")</f>
        <v xml:space="preserve"> </v>
      </c>
      <c r="J62" s="3">
        <v>0.01</v>
      </c>
      <c r="K62" s="175" t="str">
        <f>IFERROR(Summary!$AA$7*D62/J62," ")</f>
        <v xml:space="preserve"> </v>
      </c>
      <c r="L62" s="18"/>
      <c r="M62" s="175" t="str">
        <f>IFERROR(Summary!$AA$7*D62/L62," ")</f>
        <v xml:space="preserve"> </v>
      </c>
      <c r="N62" s="4">
        <v>1.9E-2</v>
      </c>
      <c r="O62" s="175" t="str">
        <f>IFERROR(Summary!$AC$7*D62/N62," ")</f>
        <v xml:space="preserve"> </v>
      </c>
      <c r="P62" s="18"/>
      <c r="Q62" s="175" t="str">
        <f>IFERROR(Summary!$AC$7*D62/P62," ")</f>
        <v xml:space="preserve"> </v>
      </c>
      <c r="R62" s="22"/>
      <c r="S62" s="177" t="str">
        <f>IFERROR(Summary!$AE$7*E62/R62," ")</f>
        <v xml:space="preserve"> </v>
      </c>
    </row>
    <row r="63" spans="1:19" ht="16.95" customHeight="1" x14ac:dyDescent="0.25">
      <c r="A63" s="2" t="s">
        <v>126</v>
      </c>
      <c r="B63" s="2" t="s">
        <v>127</v>
      </c>
      <c r="C63" s="6" t="s">
        <v>33</v>
      </c>
      <c r="D63" s="56" t="str">
        <f>IFERROR(VLOOKUP($A63,'Emissions - TEU-2H'!$A$6:$H$58,5,0), " ")</f>
        <v xml:space="preserve"> </v>
      </c>
      <c r="E63" s="56" t="str">
        <f>IFERROR(VLOOKUP($A63,'Emissions - TEU-2H'!$A$6:$H$58,8,0), " ")</f>
        <v xml:space="preserve"> </v>
      </c>
      <c r="F63" s="18"/>
      <c r="G63" s="175" t="str">
        <f>IFERROR(Summary!$Y$7*D63/F63," ")</f>
        <v xml:space="preserve"> </v>
      </c>
      <c r="H63" s="18"/>
      <c r="I63" s="175" t="str">
        <f>IFERROR(Summary!$Y$7*D63/H63," ")</f>
        <v xml:space="preserve"> </v>
      </c>
      <c r="J63" s="18"/>
      <c r="K63" s="175" t="str">
        <f>IFERROR(Summary!$AA$7*D63/J63," ")</f>
        <v xml:space="preserve"> </v>
      </c>
      <c r="L63" s="18"/>
      <c r="M63" s="175" t="str">
        <f>IFERROR(Summary!$AA$7*D63/L63," ")</f>
        <v xml:space="preserve"> </v>
      </c>
      <c r="N63" s="18"/>
      <c r="O63" s="175" t="str">
        <f>IFERROR(Summary!$AC$7*D63/N63," ")</f>
        <v xml:space="preserve"> </v>
      </c>
      <c r="P63" s="18"/>
      <c r="Q63" s="175" t="str">
        <f>IFERROR(Summary!$AC$7*D63/P63," ")</f>
        <v xml:space="preserve"> </v>
      </c>
      <c r="R63" s="21">
        <v>100</v>
      </c>
      <c r="S63" s="177" t="str">
        <f>IFERROR(Summary!$AE$7*E63/R63," ")</f>
        <v xml:space="preserve"> </v>
      </c>
    </row>
    <row r="64" spans="1:19" ht="16.8" customHeight="1" x14ac:dyDescent="0.25">
      <c r="A64" s="2" t="s">
        <v>128</v>
      </c>
      <c r="B64" s="1" t="s">
        <v>129</v>
      </c>
      <c r="C64" s="18"/>
      <c r="D64" s="56" t="str">
        <f>IFERROR(VLOOKUP($A64,'Emissions - TEU-2H'!$A$6:$H$58,5,0), " ")</f>
        <v xml:space="preserve"> </v>
      </c>
      <c r="E64" s="56" t="str">
        <f>IFERROR(VLOOKUP($A64,'Emissions - TEU-2H'!$A$6:$H$58,8,0), " ")</f>
        <v xml:space="preserve"> </v>
      </c>
      <c r="F64" s="4">
        <v>2.3E-2</v>
      </c>
      <c r="G64" s="175" t="str">
        <f>IFERROR(Summary!$Y$7*D64/F64," ")</f>
        <v xml:space="preserve"> </v>
      </c>
      <c r="H64" s="18"/>
      <c r="I64" s="175" t="str">
        <f>IFERROR(Summary!$Y$7*D64/H64," ")</f>
        <v xml:space="preserve"> </v>
      </c>
      <c r="J64" s="9">
        <v>0.6</v>
      </c>
      <c r="K64" s="175" t="str">
        <f>IFERROR(Summary!$AA$7*D64/J64," ")</f>
        <v xml:space="preserve"> </v>
      </c>
      <c r="L64" s="18"/>
      <c r="M64" s="175" t="str">
        <f>IFERROR(Summary!$AA$7*D64/L64," ")</f>
        <v xml:space="preserve"> </v>
      </c>
      <c r="N64" s="9">
        <v>0.28000000000000003</v>
      </c>
      <c r="O64" s="175" t="str">
        <f>IFERROR(Summary!$AC$7*D64/N64," ")</f>
        <v xml:space="preserve"> </v>
      </c>
      <c r="P64" s="18"/>
      <c r="Q64" s="175" t="str">
        <f>IFERROR(Summary!$AC$7*D64/P64," ")</f>
        <v xml:space="preserve"> </v>
      </c>
      <c r="R64" s="22"/>
      <c r="S64" s="177" t="str">
        <f>IFERROR(Summary!$AE$7*E64/R64," ")</f>
        <v xml:space="preserve"> </v>
      </c>
    </row>
    <row r="65" spans="1:19" ht="42" customHeight="1" x14ac:dyDescent="0.25">
      <c r="A65" s="2" t="s">
        <v>130</v>
      </c>
      <c r="B65" s="1" t="s">
        <v>131</v>
      </c>
      <c r="C65" s="18"/>
      <c r="D65" s="56" t="str">
        <f>IFERROR(VLOOKUP($A65,'Emissions - TEU-2H'!$A$6:$H$58,5,0), " ")</f>
        <v xml:space="preserve"> </v>
      </c>
      <c r="E65" s="56" t="str">
        <f>IFERROR(VLOOKUP($A65,'Emissions - TEU-2H'!$A$6:$H$58,8,0), " ")</f>
        <v xml:space="preserve"> </v>
      </c>
      <c r="F65" s="18"/>
      <c r="G65" s="175" t="str">
        <f>IFERROR(Summary!$Y$7*D65/F65," ")</f>
        <v xml:space="preserve"> </v>
      </c>
      <c r="H65" s="5">
        <v>600</v>
      </c>
      <c r="I65" s="175" t="str">
        <f>IFERROR(Summary!$Y$7*D65/H65," ")</f>
        <v xml:space="preserve"> </v>
      </c>
      <c r="J65" s="18"/>
      <c r="K65" s="175" t="str">
        <f>IFERROR(Summary!$AA$7*D65/J65," ")</f>
        <v xml:space="preserve"> </v>
      </c>
      <c r="L65" s="8">
        <v>2600</v>
      </c>
      <c r="M65" s="175" t="str">
        <f>IFERROR(Summary!$AA$7*D65/L65," ")</f>
        <v xml:space="preserve"> </v>
      </c>
      <c r="N65" s="18"/>
      <c r="O65" s="175" t="str">
        <f>IFERROR(Summary!$AC$7*D65/N65," ")</f>
        <v xml:space="preserve"> </v>
      </c>
      <c r="P65" s="8">
        <v>2600</v>
      </c>
      <c r="Q65" s="175" t="str">
        <f>IFERROR(Summary!$AC$7*D65/P65," ")</f>
        <v xml:space="preserve"> </v>
      </c>
      <c r="R65" s="22"/>
      <c r="S65" s="177" t="str">
        <f>IFERROR(Summary!$AE$7*E65/R65," ")</f>
        <v xml:space="preserve"> </v>
      </c>
    </row>
    <row r="66" spans="1:19" ht="16.8" customHeight="1" x14ac:dyDescent="0.25">
      <c r="A66" s="2" t="s">
        <v>132</v>
      </c>
      <c r="B66" s="2" t="s">
        <v>133</v>
      </c>
      <c r="C66" s="18"/>
      <c r="D66" s="56" t="str">
        <f>IFERROR(VLOOKUP($A66,'Emissions - TEU-2H'!$A$6:$H$58,5,0), " ")</f>
        <v xml:space="preserve"> </v>
      </c>
      <c r="E66" s="56" t="str">
        <f>IFERROR(VLOOKUP($A66,'Emissions - TEU-2H'!$A$6:$H$58,8,0), " ")</f>
        <v xml:space="preserve"> </v>
      </c>
      <c r="F66" s="4">
        <v>1.6E-2</v>
      </c>
      <c r="G66" s="175" t="str">
        <f>IFERROR(Summary!$Y$7*D66/F66," ")</f>
        <v xml:space="preserve"> </v>
      </c>
      <c r="H66" s="18"/>
      <c r="I66" s="175" t="str">
        <f>IFERROR(Summary!$Y$7*D66/H66," ")</f>
        <v xml:space="preserve"> </v>
      </c>
      <c r="J66" s="9">
        <v>0.41</v>
      </c>
      <c r="K66" s="175" t="str">
        <f>IFERROR(Summary!$AA$7*D66/J66," ")</f>
        <v xml:space="preserve"> </v>
      </c>
      <c r="L66" s="18"/>
      <c r="M66" s="175" t="str">
        <f>IFERROR(Summary!$AA$7*D66/L66," ")</f>
        <v xml:space="preserve"> </v>
      </c>
      <c r="N66" s="9">
        <v>0.19</v>
      </c>
      <c r="O66" s="175" t="str">
        <f>IFERROR(Summary!$AC$7*D66/N66," ")</f>
        <v xml:space="preserve"> </v>
      </c>
      <c r="P66" s="18"/>
      <c r="Q66" s="175" t="str">
        <f>IFERROR(Summary!$AC$7*D66/P66," ")</f>
        <v xml:space="preserve"> </v>
      </c>
      <c r="R66" s="22"/>
      <c r="S66" s="177" t="str">
        <f>IFERROR(Summary!$AE$7*E66/R66," ")</f>
        <v xml:space="preserve"> </v>
      </c>
    </row>
    <row r="67" spans="1:19" ht="16.95" customHeight="1" x14ac:dyDescent="0.25">
      <c r="A67" s="2" t="s">
        <v>134</v>
      </c>
      <c r="B67" s="2" t="s">
        <v>135</v>
      </c>
      <c r="C67" s="18"/>
      <c r="D67" s="56" t="str">
        <f>IFERROR(VLOOKUP($A67,'Emissions - TEU-2H'!$A$6:$H$58,5,0), " ")</f>
        <v xml:space="preserve"> </v>
      </c>
      <c r="E67" s="56" t="str">
        <f>IFERROR(VLOOKUP($A67,'Emissions - TEU-2H'!$A$6:$H$58,8,0), " ")</f>
        <v xml:space="preserve"> </v>
      </c>
      <c r="F67" s="18"/>
      <c r="G67" s="175" t="str">
        <f>IFERROR(Summary!$Y$7*D67/F67," ")</f>
        <v xml:space="preserve"> </v>
      </c>
      <c r="H67" s="9">
        <v>0.8</v>
      </c>
      <c r="I67" s="175" t="str">
        <f>IFERROR(Summary!$Y$7*D67/H67," ")</f>
        <v xml:space="preserve"> </v>
      </c>
      <c r="J67" s="18"/>
      <c r="K67" s="175" t="str">
        <f>IFERROR(Summary!$AA$7*D67/J67," ")</f>
        <v xml:space="preserve"> </v>
      </c>
      <c r="L67" s="7">
        <v>3.5</v>
      </c>
      <c r="M67" s="175" t="str">
        <f>IFERROR(Summary!$AA$7*D67/L67," ")</f>
        <v xml:space="preserve"> </v>
      </c>
      <c r="N67" s="18"/>
      <c r="O67" s="175" t="str">
        <f>IFERROR(Summary!$AC$7*D67/N67," ")</f>
        <v xml:space="preserve"> </v>
      </c>
      <c r="P67" s="7">
        <v>3.5</v>
      </c>
      <c r="Q67" s="175" t="str">
        <f>IFERROR(Summary!$AC$7*D67/P67," ")</f>
        <v xml:space="preserve"> </v>
      </c>
      <c r="R67" s="21">
        <v>340</v>
      </c>
      <c r="S67" s="177" t="str">
        <f>IFERROR(Summary!$AE$7*E67/R67," ")</f>
        <v xml:space="preserve"> </v>
      </c>
    </row>
    <row r="68" spans="1:19" ht="16.8" customHeight="1" x14ac:dyDescent="0.25">
      <c r="A68" s="2" t="s">
        <v>136</v>
      </c>
      <c r="B68" s="2" t="s">
        <v>137</v>
      </c>
      <c r="C68" s="18"/>
      <c r="D68" s="56" t="str">
        <f>IFERROR(VLOOKUP($A68,'Emissions - TEU-2H'!$A$6:$H$58,5,0), " ")</f>
        <v xml:space="preserve"> </v>
      </c>
      <c r="E68" s="56" t="str">
        <f>IFERROR(VLOOKUP($A68,'Emissions - TEU-2H'!$A$6:$H$58,8,0), " ")</f>
        <v xml:space="preserve"> </v>
      </c>
      <c r="F68" s="18"/>
      <c r="G68" s="175" t="str">
        <f>IFERROR(Summary!$Y$7*D68/F68," ")</f>
        <v xml:space="preserve"> </v>
      </c>
      <c r="H68" s="8">
        <v>6000</v>
      </c>
      <c r="I68" s="175" t="str">
        <f>IFERROR(Summary!$Y$7*D68/H68," ")</f>
        <v xml:space="preserve"> </v>
      </c>
      <c r="J68" s="18"/>
      <c r="K68" s="175" t="str">
        <f>IFERROR(Summary!$AA$7*D68/J68," ")</f>
        <v xml:space="preserve"> </v>
      </c>
      <c r="L68" s="8">
        <v>26000</v>
      </c>
      <c r="M68" s="175" t="str">
        <f>IFERROR(Summary!$AA$7*D68/L68," ")</f>
        <v xml:space="preserve"> </v>
      </c>
      <c r="N68" s="18"/>
      <c r="O68" s="175" t="str">
        <f>IFERROR(Summary!$AC$7*D68/N68," ")</f>
        <v xml:space="preserve"> </v>
      </c>
      <c r="P68" s="8">
        <v>26000</v>
      </c>
      <c r="Q68" s="175" t="str">
        <f>IFERROR(Summary!$AC$7*D68/P68," ")</f>
        <v xml:space="preserve"> </v>
      </c>
      <c r="R68" s="22"/>
      <c r="S68" s="177" t="str">
        <f>IFERROR(Summary!$AE$7*E68/R68," ")</f>
        <v xml:space="preserve"> </v>
      </c>
    </row>
    <row r="69" spans="1:19" ht="16.95" customHeight="1" x14ac:dyDescent="0.25">
      <c r="A69" s="2" t="s">
        <v>138</v>
      </c>
      <c r="B69" s="2" t="s">
        <v>139</v>
      </c>
      <c r="C69" s="6" t="s">
        <v>140</v>
      </c>
      <c r="D69" s="56" t="str">
        <f>IFERROR(VLOOKUP($A69,'Emissions - TEU-2H'!$A$6:$H$58,5,0), " ")</f>
        <v xml:space="preserve"> </v>
      </c>
      <c r="E69" s="56" t="str">
        <f>IFERROR(VLOOKUP($A69,'Emissions - TEU-2H'!$A$6:$H$58,8,0), " ")</f>
        <v xml:space="preserve"> </v>
      </c>
      <c r="F69" s="4">
        <v>0.01</v>
      </c>
      <c r="G69" s="175" t="str">
        <f>IFERROR(Summary!$Y$7*D69/F69," ")</f>
        <v xml:space="preserve"> </v>
      </c>
      <c r="H69" s="18"/>
      <c r="I69" s="175" t="str">
        <f>IFERROR(Summary!$Y$7*D69/H69," ")</f>
        <v xml:space="preserve"> </v>
      </c>
      <c r="J69" s="9">
        <v>0.27</v>
      </c>
      <c r="K69" s="175" t="str">
        <f>IFERROR(Summary!$AA$7*D69/J69," ")</f>
        <v xml:space="preserve"> </v>
      </c>
      <c r="L69" s="18"/>
      <c r="M69" s="175" t="str">
        <f>IFERROR(Summary!$AA$7*D69/L69," ")</f>
        <v xml:space="preserve"> </v>
      </c>
      <c r="N69" s="9">
        <v>0.12</v>
      </c>
      <c r="O69" s="175" t="str">
        <f>IFERROR(Summary!$AC$7*D69/N69," ")</f>
        <v xml:space="preserve"> </v>
      </c>
      <c r="P69" s="18"/>
      <c r="Q69" s="175" t="str">
        <f>IFERROR(Summary!$AC$7*D69/P69," ")</f>
        <v xml:space="preserve"> </v>
      </c>
      <c r="R69" s="22"/>
      <c r="S69" s="177" t="str">
        <f>IFERROR(Summary!$AE$7*E69/R69," ")</f>
        <v xml:space="preserve"> </v>
      </c>
    </row>
    <row r="70" spans="1:19" ht="16.8" customHeight="1" x14ac:dyDescent="0.25">
      <c r="A70" s="2" t="s">
        <v>141</v>
      </c>
      <c r="B70" s="2" t="s">
        <v>142</v>
      </c>
      <c r="C70" s="18"/>
      <c r="D70" s="56" t="str">
        <f>IFERROR(VLOOKUP($A70,'Emissions - TEU-2H'!$A$6:$H$58,5,0), " ")</f>
        <v xml:space="preserve"> </v>
      </c>
      <c r="E70" s="56" t="str">
        <f>IFERROR(VLOOKUP($A70,'Emissions - TEU-2H'!$A$6:$H$58,8,0), " ")</f>
        <v xml:space="preserve"> </v>
      </c>
      <c r="F70" s="9">
        <v>0.15</v>
      </c>
      <c r="G70" s="175" t="str">
        <f>IFERROR(Summary!$Y$7*D70/F70," ")</f>
        <v xml:space="preserve"> </v>
      </c>
      <c r="H70" s="18"/>
      <c r="I70" s="175" t="str">
        <f>IFERROR(Summary!$Y$7*D70/H70," ")</f>
        <v xml:space="preserve"> </v>
      </c>
      <c r="J70" s="7">
        <v>3.9</v>
      </c>
      <c r="K70" s="175" t="str">
        <f>IFERROR(Summary!$AA$7*D70/J70," ")</f>
        <v xml:space="preserve"> </v>
      </c>
      <c r="L70" s="18"/>
      <c r="M70" s="175" t="str">
        <f>IFERROR(Summary!$AA$7*D70/L70," ")</f>
        <v xml:space="preserve"> </v>
      </c>
      <c r="N70" s="7">
        <v>1.8</v>
      </c>
      <c r="O70" s="175" t="str">
        <f>IFERROR(Summary!$AC$7*D70/N70," ")</f>
        <v xml:space="preserve"> </v>
      </c>
      <c r="P70" s="18"/>
      <c r="Q70" s="175" t="str">
        <f>IFERROR(Summary!$AC$7*D70/P70," ")</f>
        <v xml:space="preserve"> </v>
      </c>
      <c r="R70" s="22"/>
      <c r="S70" s="177" t="str">
        <f>IFERROR(Summary!$AE$7*E70/R70," ")</f>
        <v xml:space="preserve"> </v>
      </c>
    </row>
    <row r="71" spans="1:19" ht="29.25" customHeight="1" x14ac:dyDescent="0.25">
      <c r="A71" s="2" t="s">
        <v>143</v>
      </c>
      <c r="B71" s="2" t="s">
        <v>144</v>
      </c>
      <c r="C71" s="18"/>
      <c r="D71" s="56" t="str">
        <f>IFERROR(VLOOKUP($A71,'Emissions - TEU-2H'!$A$6:$H$58,5,0), " ")</f>
        <v xml:space="preserve"> </v>
      </c>
      <c r="E71" s="56" t="str">
        <f>IFERROR(VLOOKUP($A71,'Emissions - TEU-2H'!$A$6:$H$58,8,0), " ")</f>
        <v xml:space="preserve"> </v>
      </c>
      <c r="F71" s="11">
        <v>9.1E-4</v>
      </c>
      <c r="G71" s="175" t="str">
        <f>IFERROR(Summary!$Y$7*D71/F71," ")</f>
        <v xml:space="preserve"> </v>
      </c>
      <c r="H71" s="18"/>
      <c r="I71" s="175" t="str">
        <f>IFERROR(Summary!$Y$7*D71/H71," ")</f>
        <v xml:space="preserve"> </v>
      </c>
      <c r="J71" s="4">
        <v>2.4E-2</v>
      </c>
      <c r="K71" s="175" t="str">
        <f>IFERROR(Summary!$AA$7*D71/J71," ")</f>
        <v xml:space="preserve"> </v>
      </c>
      <c r="L71" s="18"/>
      <c r="M71" s="175" t="str">
        <f>IFERROR(Summary!$AA$7*D71/L71," ")</f>
        <v xml:space="preserve"> </v>
      </c>
      <c r="N71" s="4">
        <v>1.0999999999999999E-2</v>
      </c>
      <c r="O71" s="175" t="str">
        <f>IFERROR(Summary!$AC$7*D71/N71," ")</f>
        <v xml:space="preserve"> </v>
      </c>
      <c r="P71" s="18"/>
      <c r="Q71" s="175" t="str">
        <f>IFERROR(Summary!$AC$7*D71/P71," ")</f>
        <v xml:space="preserve"> </v>
      </c>
      <c r="R71" s="22"/>
      <c r="S71" s="177" t="str">
        <f>IFERROR(Summary!$AE$7*E71/R71," ")</f>
        <v xml:space="preserve"> </v>
      </c>
    </row>
    <row r="72" spans="1:19" ht="16.8" customHeight="1" x14ac:dyDescent="0.25">
      <c r="A72" s="2" t="s">
        <v>145</v>
      </c>
      <c r="B72" s="2" t="s">
        <v>146</v>
      </c>
      <c r="C72" s="18"/>
      <c r="D72" s="56" t="str">
        <f>IFERROR(VLOOKUP($A72,'Emissions - TEU-2H'!$A$6:$H$58,5,0), " ")</f>
        <v xml:space="preserve"> </v>
      </c>
      <c r="E72" s="56" t="str">
        <f>IFERROR(VLOOKUP($A72,'Emissions - TEU-2H'!$A$6:$H$58,8,0), " ")</f>
        <v xml:space="preserve"> </v>
      </c>
      <c r="F72" s="18"/>
      <c r="G72" s="175" t="str">
        <f>IFERROR(Summary!$Y$7*D72/F72," ")</f>
        <v xml:space="preserve"> </v>
      </c>
      <c r="H72" s="18"/>
      <c r="I72" s="175" t="str">
        <f>IFERROR(Summary!$Y$7*D72/H72," ")</f>
        <v xml:space="preserve"> </v>
      </c>
      <c r="J72" s="18"/>
      <c r="K72" s="175" t="str">
        <f>IFERROR(Summary!$AA$7*D72/J72," ")</f>
        <v xml:space="preserve"> </v>
      </c>
      <c r="L72" s="18"/>
      <c r="M72" s="175" t="str">
        <f>IFERROR(Summary!$AA$7*D72/L72," ")</f>
        <v xml:space="preserve"> </v>
      </c>
      <c r="N72" s="18"/>
      <c r="O72" s="175" t="str">
        <f>IFERROR(Summary!$AC$7*D72/N72," ")</f>
        <v xml:space="preserve"> </v>
      </c>
      <c r="P72" s="18"/>
      <c r="Q72" s="175" t="str">
        <f>IFERROR(Summary!$AC$7*D72/P72," ")</f>
        <v xml:space="preserve"> </v>
      </c>
      <c r="R72" s="21">
        <v>10</v>
      </c>
      <c r="S72" s="177" t="str">
        <f>IFERROR(Summary!$AE$7*E72/R72," ")</f>
        <v xml:space="preserve"> </v>
      </c>
    </row>
    <row r="73" spans="1:19" ht="29.25" customHeight="1" x14ac:dyDescent="0.25">
      <c r="A73" s="12">
        <v>71932</v>
      </c>
      <c r="B73" s="2" t="s">
        <v>147</v>
      </c>
      <c r="C73" s="6" t="s">
        <v>23</v>
      </c>
      <c r="D73" s="56" t="str">
        <f>IFERROR(VLOOKUP($A73,'Emissions - TEU-2H'!$A$6:$H$58,5,0), " ")</f>
        <v xml:space="preserve"> </v>
      </c>
      <c r="E73" s="56" t="str">
        <f>IFERROR(VLOOKUP($A73,'Emissions - TEU-2H'!$A$6:$H$58,8,0), " ")</f>
        <v xml:space="preserve"> </v>
      </c>
      <c r="F73" s="10">
        <v>9.7999999999999997E-5</v>
      </c>
      <c r="G73" s="175" t="str">
        <f>IFERROR(Summary!$Y$7*D73/F73," ")</f>
        <v xml:space="preserve"> </v>
      </c>
      <c r="H73" s="9">
        <v>0.2</v>
      </c>
      <c r="I73" s="175" t="str">
        <f>IFERROR(Summary!$Y$7*D73/H73," ")</f>
        <v xml:space="preserve"> </v>
      </c>
      <c r="J73" s="3">
        <v>1E-3</v>
      </c>
      <c r="K73" s="175" t="str">
        <f>IFERROR(Summary!$AA$7*D73/J73," ")</f>
        <v xml:space="preserve"> </v>
      </c>
      <c r="L73" s="9">
        <v>0.88</v>
      </c>
      <c r="M73" s="175" t="str">
        <f>IFERROR(Summary!$AA$7*D73/L73," ")</f>
        <v xml:space="preserve"> </v>
      </c>
      <c r="N73" s="3">
        <v>2E-3</v>
      </c>
      <c r="O73" s="175" t="str">
        <f>IFERROR(Summary!$AC$7*D73/N73," ")</f>
        <v xml:space="preserve"> </v>
      </c>
      <c r="P73" s="9">
        <v>0.88</v>
      </c>
      <c r="Q73" s="175" t="str">
        <f>IFERROR(Summary!$AC$7*D73/P73," ")</f>
        <v xml:space="preserve"> </v>
      </c>
      <c r="R73" s="24">
        <v>1.9</v>
      </c>
      <c r="S73" s="177" t="str">
        <f>IFERROR(Summary!$AE$7*E73/R73," ")</f>
        <v xml:space="preserve"> </v>
      </c>
    </row>
    <row r="74" spans="1:19" ht="29.25" customHeight="1" x14ac:dyDescent="0.25">
      <c r="A74" s="2" t="s">
        <v>148</v>
      </c>
      <c r="B74" s="1" t="s">
        <v>149</v>
      </c>
      <c r="C74" s="18"/>
      <c r="D74" s="56" t="str">
        <f>IFERROR(VLOOKUP($A74,'Emissions - TEU-2H'!$A$6:$H$58,5,0), " ")</f>
        <v xml:space="preserve"> </v>
      </c>
      <c r="E74" s="56" t="str">
        <f>IFERROR(VLOOKUP($A74,'Emissions - TEU-2H'!$A$6:$H$58,8,0), " ")</f>
        <v xml:space="preserve"> </v>
      </c>
      <c r="F74" s="4">
        <v>9.0999999999999998E-2</v>
      </c>
      <c r="G74" s="175" t="str">
        <f>IFERROR(Summary!$Y$7*D74/F74," ")</f>
        <v xml:space="preserve"> </v>
      </c>
      <c r="H74" s="5">
        <v>60</v>
      </c>
      <c r="I74" s="175" t="str">
        <f>IFERROR(Summary!$Y$7*D74/H74," ")</f>
        <v xml:space="preserve"> </v>
      </c>
      <c r="J74" s="7">
        <v>2.4</v>
      </c>
      <c r="K74" s="175" t="str">
        <f>IFERROR(Summary!$AA$7*D74/J74," ")</f>
        <v xml:space="preserve"> </v>
      </c>
      <c r="L74" s="5">
        <v>260</v>
      </c>
      <c r="M74" s="175" t="str">
        <f>IFERROR(Summary!$AA$7*D74/L74," ")</f>
        <v xml:space="preserve"> </v>
      </c>
      <c r="N74" s="7">
        <v>1.1000000000000001</v>
      </c>
      <c r="O74" s="175" t="str">
        <f>IFERROR(Summary!$AC$7*D74/N74," ")</f>
        <v xml:space="preserve"> </v>
      </c>
      <c r="P74" s="5">
        <v>260</v>
      </c>
      <c r="Q74" s="175" t="str">
        <f>IFERROR(Summary!$AC$7*D74/P74," ")</f>
        <v xml:space="preserve"> </v>
      </c>
      <c r="R74" s="23">
        <v>12000</v>
      </c>
      <c r="S74" s="177" t="str">
        <f>IFERROR(Summary!$AE$7*E74/R74," ")</f>
        <v xml:space="preserve"> </v>
      </c>
    </row>
    <row r="75" spans="1:19" ht="16.95" customHeight="1" x14ac:dyDescent="0.25">
      <c r="A75" s="2" t="s">
        <v>150</v>
      </c>
      <c r="B75" s="2" t="s">
        <v>151</v>
      </c>
      <c r="C75" s="18"/>
      <c r="D75" s="56" t="str">
        <f>IFERROR(VLOOKUP($A75,'Emissions - TEU-2H'!$A$6:$H$58,5,0), " ")</f>
        <v xml:space="preserve"> </v>
      </c>
      <c r="E75" s="56" t="str">
        <f>IFERROR(VLOOKUP($A75,'Emissions - TEU-2H'!$A$6:$H$58,8,0), " ")</f>
        <v xml:space="preserve"> </v>
      </c>
      <c r="F75" s="3">
        <v>2.8999999999999998E-3</v>
      </c>
      <c r="G75" s="175" t="str">
        <f>IFERROR(Summary!$Y$7*D75/F75," ")</f>
        <v xml:space="preserve"> </v>
      </c>
      <c r="H75" s="18"/>
      <c r="I75" s="175" t="str">
        <f>IFERROR(Summary!$Y$7*D75/H75," ")</f>
        <v xml:space="preserve"> </v>
      </c>
      <c r="J75" s="4">
        <v>7.5999999999999998E-2</v>
      </c>
      <c r="K75" s="175" t="str">
        <f>IFERROR(Summary!$AA$7*D75/J75," ")</f>
        <v xml:space="preserve"> </v>
      </c>
      <c r="L75" s="18"/>
      <c r="M75" s="175" t="str">
        <f>IFERROR(Summary!$AA$7*D75/L75," ")</f>
        <v xml:space="preserve"> </v>
      </c>
      <c r="N75" s="4">
        <v>3.5000000000000003E-2</v>
      </c>
      <c r="O75" s="175" t="str">
        <f>IFERROR(Summary!$AC$7*D75/N75," ")</f>
        <v xml:space="preserve"> </v>
      </c>
      <c r="P75" s="18"/>
      <c r="Q75" s="175" t="str">
        <f>IFERROR(Summary!$AC$7*D75/P75," ")</f>
        <v xml:space="preserve"> </v>
      </c>
      <c r="R75" s="22"/>
      <c r="S75" s="177" t="str">
        <f>IFERROR(Summary!$AE$7*E75/R75," ")</f>
        <v xml:space="preserve"> </v>
      </c>
    </row>
    <row r="76" spans="1:19" ht="29.25" customHeight="1" x14ac:dyDescent="0.25">
      <c r="A76" s="2" t="s">
        <v>152</v>
      </c>
      <c r="B76" s="2" t="s">
        <v>153</v>
      </c>
      <c r="C76" s="18"/>
      <c r="D76" s="56" t="str">
        <f>IFERROR(VLOOKUP($A76,'Emissions - TEU-2H'!$A$6:$H$58,5,0), " ")</f>
        <v xml:space="preserve"> </v>
      </c>
      <c r="E76" s="56" t="str">
        <f>IFERROR(VLOOKUP($A76,'Emissions - TEU-2H'!$A$6:$H$58,8,0), " ")</f>
        <v xml:space="preserve"> </v>
      </c>
      <c r="F76" s="9">
        <v>0.63</v>
      </c>
      <c r="G76" s="175" t="str">
        <f>IFERROR(Summary!$Y$7*D76/F76," ")</f>
        <v xml:space="preserve"> </v>
      </c>
      <c r="H76" s="18"/>
      <c r="I76" s="175" t="str">
        <f>IFERROR(Summary!$Y$7*D76/H76," ")</f>
        <v xml:space="preserve"> </v>
      </c>
      <c r="J76" s="5">
        <v>16</v>
      </c>
      <c r="K76" s="175" t="str">
        <f>IFERROR(Summary!$AA$7*D76/J76," ")</f>
        <v xml:space="preserve"> </v>
      </c>
      <c r="L76" s="18"/>
      <c r="M76" s="175" t="str">
        <f>IFERROR(Summary!$AA$7*D76/L76," ")</f>
        <v xml:space="preserve"> </v>
      </c>
      <c r="N76" s="7">
        <v>7.5</v>
      </c>
      <c r="O76" s="175" t="str">
        <f>IFERROR(Summary!$AC$7*D76/N76," ")</f>
        <v xml:space="preserve"> </v>
      </c>
      <c r="P76" s="18"/>
      <c r="Q76" s="175" t="str">
        <f>IFERROR(Summary!$AC$7*D76/P76," ")</f>
        <v xml:space="preserve"> </v>
      </c>
      <c r="R76" s="22"/>
      <c r="S76" s="177" t="str">
        <f>IFERROR(Summary!$AE$7*E76/R76," ")</f>
        <v xml:space="preserve"> </v>
      </c>
    </row>
    <row r="77" spans="1:19" ht="16.95" customHeight="1" x14ac:dyDescent="0.25">
      <c r="A77" s="2" t="s">
        <v>154</v>
      </c>
      <c r="B77" s="1" t="s">
        <v>155</v>
      </c>
      <c r="C77" s="18"/>
      <c r="D77" s="56" t="str">
        <f>IFERROR(VLOOKUP($A77,'Emissions - TEU-2H'!$A$6:$H$58,5,0), " ")</f>
        <v xml:space="preserve"> </v>
      </c>
      <c r="E77" s="56" t="str">
        <f>IFERROR(VLOOKUP($A77,'Emissions - TEU-2H'!$A$6:$H$58,8,0), " ")</f>
        <v xml:space="preserve"> </v>
      </c>
      <c r="F77" s="18"/>
      <c r="G77" s="175" t="str">
        <f>IFERROR(Summary!$Y$7*D77/F77," ")</f>
        <v xml:space="preserve"> </v>
      </c>
      <c r="H77" s="18"/>
      <c r="I77" s="175" t="str">
        <f>IFERROR(Summary!$Y$7*D77/H77," ")</f>
        <v xml:space="preserve"> </v>
      </c>
      <c r="J77" s="18"/>
      <c r="K77" s="175" t="str">
        <f>IFERROR(Summary!$AA$7*D77/J77," ")</f>
        <v xml:space="preserve"> </v>
      </c>
      <c r="L77" s="18"/>
      <c r="M77" s="175" t="str">
        <f>IFERROR(Summary!$AA$7*D77/L77," ")</f>
        <v xml:space="preserve"> </v>
      </c>
      <c r="N77" s="18"/>
      <c r="O77" s="175" t="str">
        <f>IFERROR(Summary!$AC$7*D77/N77," ")</f>
        <v xml:space="preserve"> </v>
      </c>
      <c r="P77" s="18"/>
      <c r="Q77" s="175" t="str">
        <f>IFERROR(Summary!$AC$7*D77/P77," ")</f>
        <v xml:space="preserve"> </v>
      </c>
      <c r="R77" s="21">
        <v>790</v>
      </c>
      <c r="S77" s="177" t="str">
        <f>IFERROR(Summary!$AE$7*E77/R77," ")</f>
        <v xml:space="preserve"> </v>
      </c>
    </row>
    <row r="78" spans="1:19" ht="29.25" customHeight="1" x14ac:dyDescent="0.25">
      <c r="A78" s="12">
        <v>64164</v>
      </c>
      <c r="B78" s="2" t="s">
        <v>156</v>
      </c>
      <c r="C78" s="18"/>
      <c r="D78" s="56" t="str">
        <f>IFERROR(VLOOKUP($A78,'Emissions - TEU-2H'!$A$6:$H$58,5,0), " ")</f>
        <v xml:space="preserve"> </v>
      </c>
      <c r="E78" s="56" t="str">
        <f>IFERROR(VLOOKUP($A78,'Emissions - TEU-2H'!$A$6:$H$58,8,0), " ")</f>
        <v xml:space="preserve"> </v>
      </c>
      <c r="F78" s="5">
        <v>59</v>
      </c>
      <c r="G78" s="175" t="str">
        <f>IFERROR(Summary!$Y$7*D78/F78," ")</f>
        <v xml:space="preserve"> </v>
      </c>
      <c r="H78" s="5">
        <v>600</v>
      </c>
      <c r="I78" s="175" t="str">
        <f>IFERROR(Summary!$Y$7*D78/H78," ")</f>
        <v xml:space="preserve"> </v>
      </c>
      <c r="J78" s="5">
        <v>620</v>
      </c>
      <c r="K78" s="175" t="str">
        <f>IFERROR(Summary!$AA$7*D78/J78," ")</f>
        <v xml:space="preserve"> </v>
      </c>
      <c r="L78" s="8">
        <v>2600</v>
      </c>
      <c r="M78" s="175" t="str">
        <f>IFERROR(Summary!$AA$7*D78/L78," ")</f>
        <v xml:space="preserve"> </v>
      </c>
      <c r="N78" s="8">
        <v>1200</v>
      </c>
      <c r="O78" s="175" t="str">
        <f>IFERROR(Summary!$AC$7*D78/N78," ")</f>
        <v xml:space="preserve"> </v>
      </c>
      <c r="P78" s="8">
        <v>2600</v>
      </c>
      <c r="Q78" s="175" t="str">
        <f>IFERROR(Summary!$AC$7*D78/P78," ")</f>
        <v xml:space="preserve"> </v>
      </c>
      <c r="R78" s="23">
        <v>2100</v>
      </c>
      <c r="S78" s="177" t="str">
        <f>IFERROR(Summary!$AE$7*E78/R78," ")</f>
        <v xml:space="preserve"> </v>
      </c>
    </row>
    <row r="79" spans="1:19" ht="29.25" customHeight="1" x14ac:dyDescent="0.25">
      <c r="A79" s="2" t="s">
        <v>157</v>
      </c>
      <c r="B79" s="2" t="s">
        <v>158</v>
      </c>
      <c r="C79" s="18"/>
      <c r="D79" s="56" t="str">
        <f>IFERROR(VLOOKUP($A79,'Emissions - TEU-2H'!$A$6:$H$58,5,0), " ")</f>
        <v xml:space="preserve"> </v>
      </c>
      <c r="E79" s="56" t="str">
        <f>IFERROR(VLOOKUP($A79,'Emissions - TEU-2H'!$A$6:$H$58,8,0), " ")</f>
        <v xml:space="preserve"> </v>
      </c>
      <c r="F79" s="18"/>
      <c r="G79" s="175" t="str">
        <f>IFERROR(Summary!$Y$7*D79/F79," ")</f>
        <v xml:space="preserve"> </v>
      </c>
      <c r="H79" s="7">
        <v>4</v>
      </c>
      <c r="I79" s="175" t="str">
        <f>IFERROR(Summary!$Y$7*D79/H79," ")</f>
        <v xml:space="preserve"> </v>
      </c>
      <c r="J79" s="18"/>
      <c r="K79" s="175" t="str">
        <f>IFERROR(Summary!$AA$7*D79/J79," ")</f>
        <v xml:space="preserve"> </v>
      </c>
      <c r="L79" s="5">
        <v>18</v>
      </c>
      <c r="M79" s="175" t="str">
        <f>IFERROR(Summary!$AA$7*D79/L79," ")</f>
        <v xml:space="preserve"> </v>
      </c>
      <c r="N79" s="18"/>
      <c r="O79" s="175" t="str">
        <f>IFERROR(Summary!$AC$7*D79/N79," ")</f>
        <v xml:space="preserve"> </v>
      </c>
      <c r="P79" s="5">
        <v>18</v>
      </c>
      <c r="Q79" s="175" t="str">
        <f>IFERROR(Summary!$AC$7*D79/P79," ")</f>
        <v xml:space="preserve"> </v>
      </c>
      <c r="R79" s="21">
        <v>230</v>
      </c>
      <c r="S79" s="177" t="str">
        <f>IFERROR(Summary!$AE$7*E79/R79," ")</f>
        <v xml:space="preserve"> </v>
      </c>
    </row>
    <row r="80" spans="1:19" ht="16.8" customHeight="1" x14ac:dyDescent="0.25">
      <c r="A80" s="2" t="s">
        <v>159</v>
      </c>
      <c r="B80" s="2" t="s">
        <v>160</v>
      </c>
      <c r="C80" s="18"/>
      <c r="D80" s="56" t="str">
        <f>IFERROR(VLOOKUP($A80,'Emissions - TEU-2H'!$A$6:$H$58,5,0), " ")</f>
        <v xml:space="preserve"> </v>
      </c>
      <c r="E80" s="56" t="str">
        <f>IFERROR(VLOOKUP($A80,'Emissions - TEU-2H'!$A$6:$H$58,8,0), " ")</f>
        <v xml:space="preserve"> </v>
      </c>
      <c r="F80" s="9">
        <v>0.25</v>
      </c>
      <c r="G80" s="175" t="str">
        <f>IFERROR(Summary!$Y$7*D80/F80," ")</f>
        <v xml:space="preserve"> </v>
      </c>
      <c r="H80" s="5">
        <v>32</v>
      </c>
      <c r="I80" s="175" t="str">
        <f>IFERROR(Summary!$Y$7*D80/H80," ")</f>
        <v xml:space="preserve"> </v>
      </c>
      <c r="J80" s="7">
        <v>6.5</v>
      </c>
      <c r="K80" s="175" t="str">
        <f>IFERROR(Summary!$AA$7*D80/J80," ")</f>
        <v xml:space="preserve"> </v>
      </c>
      <c r="L80" s="5">
        <v>140</v>
      </c>
      <c r="M80" s="175" t="str">
        <f>IFERROR(Summary!$AA$7*D80/L80," ")</f>
        <v xml:space="preserve"> </v>
      </c>
      <c r="N80" s="7">
        <v>3</v>
      </c>
      <c r="O80" s="175" t="str">
        <f>IFERROR(Summary!$AC$7*D80/N80," ")</f>
        <v xml:space="preserve"> </v>
      </c>
      <c r="P80" s="5">
        <v>140</v>
      </c>
      <c r="Q80" s="175" t="str">
        <f>IFERROR(Summary!$AC$7*D80/P80," ")</f>
        <v xml:space="preserve"> </v>
      </c>
      <c r="R80" s="21">
        <v>36</v>
      </c>
      <c r="S80" s="177" t="str">
        <f>IFERROR(Summary!$AE$7*E80/R80," ")</f>
        <v xml:space="preserve"> </v>
      </c>
    </row>
    <row r="81" spans="1:19" ht="16.95" customHeight="1" x14ac:dyDescent="0.25">
      <c r="A81" s="2" t="s">
        <v>161</v>
      </c>
      <c r="B81" s="2" t="s">
        <v>162</v>
      </c>
      <c r="C81" s="18"/>
      <c r="D81" s="56" t="str">
        <f>IFERROR(VLOOKUP($A81,'Emissions - TEU-2H'!$A$6:$H$58,5,0), " ")</f>
        <v xml:space="preserve"> </v>
      </c>
      <c r="E81" s="56" t="str">
        <f>IFERROR(VLOOKUP($A81,'Emissions - TEU-2H'!$A$6:$H$58,8,0), " ")</f>
        <v xml:space="preserve"> </v>
      </c>
      <c r="F81" s="18"/>
      <c r="G81" s="175" t="str">
        <f>IFERROR(Summary!$Y$7*D81/F81," ")</f>
        <v xml:space="preserve"> </v>
      </c>
      <c r="H81" s="9">
        <v>0.54</v>
      </c>
      <c r="I81" s="175" t="str">
        <f>IFERROR(Summary!$Y$7*D81/H81," ")</f>
        <v xml:space="preserve"> </v>
      </c>
      <c r="J81" s="18"/>
      <c r="K81" s="175" t="str">
        <f>IFERROR(Summary!$AA$7*D81/J81," ")</f>
        <v xml:space="preserve"> </v>
      </c>
      <c r="L81" s="7">
        <v>2.4</v>
      </c>
      <c r="M81" s="175" t="str">
        <f>IFERROR(Summary!$AA$7*D81/L81," ")</f>
        <v xml:space="preserve"> </v>
      </c>
      <c r="N81" s="18"/>
      <c r="O81" s="175" t="str">
        <f>IFERROR(Summary!$AC$7*D81/N81," ")</f>
        <v xml:space="preserve"> </v>
      </c>
      <c r="P81" s="7">
        <v>2.4</v>
      </c>
      <c r="Q81" s="175" t="str">
        <f>IFERROR(Summary!$AC$7*D81/P81," ")</f>
        <v xml:space="preserve"> </v>
      </c>
      <c r="R81" s="21">
        <v>18</v>
      </c>
      <c r="S81" s="177" t="str">
        <f>IFERROR(Summary!$AE$7*E81/R81," ")</f>
        <v xml:space="preserve"> </v>
      </c>
    </row>
    <row r="82" spans="1:19" ht="16.8" customHeight="1" x14ac:dyDescent="0.25">
      <c r="A82" s="2" t="s">
        <v>163</v>
      </c>
      <c r="B82" s="2" t="s">
        <v>164</v>
      </c>
      <c r="C82" s="18"/>
      <c r="D82" s="56" t="str">
        <f>IFERROR(VLOOKUP($A82,'Emissions - TEU-2H'!$A$6:$H$58,5,0), " ")</f>
        <v xml:space="preserve"> </v>
      </c>
      <c r="E82" s="56" t="str">
        <f>IFERROR(VLOOKUP($A82,'Emissions - TEU-2H'!$A$6:$H$58,8,0), " ")</f>
        <v xml:space="preserve"> </v>
      </c>
      <c r="F82" s="11">
        <v>2.2000000000000001E-4</v>
      </c>
      <c r="G82" s="175" t="str">
        <f>IFERROR(Summary!$Y$7*D82/F82," ")</f>
        <v xml:space="preserve"> </v>
      </c>
      <c r="H82" s="18"/>
      <c r="I82" s="175" t="str">
        <f>IFERROR(Summary!$Y$7*D82/H82," ")</f>
        <v xml:space="preserve"> </v>
      </c>
      <c r="J82" s="3">
        <v>5.7000000000000002E-3</v>
      </c>
      <c r="K82" s="175" t="str">
        <f>IFERROR(Summary!$AA$7*D82/J82," ")</f>
        <v xml:space="preserve"> </v>
      </c>
      <c r="L82" s="18"/>
      <c r="M82" s="175" t="str">
        <f>IFERROR(Summary!$AA$7*D82/L82," ")</f>
        <v xml:space="preserve"> </v>
      </c>
      <c r="N82" s="3">
        <v>2.5999999999999999E-3</v>
      </c>
      <c r="O82" s="175" t="str">
        <f>IFERROR(Summary!$AC$7*D82/N82," ")</f>
        <v xml:space="preserve"> </v>
      </c>
      <c r="P82" s="18"/>
      <c r="Q82" s="175" t="str">
        <f>IFERROR(Summary!$AC$7*D82/P82," ")</f>
        <v xml:space="preserve"> </v>
      </c>
      <c r="R82" s="22"/>
      <c r="S82" s="177" t="str">
        <f>IFERROR(Summary!$AE$7*E82/R82," ")</f>
        <v xml:space="preserve"> </v>
      </c>
    </row>
    <row r="83" spans="1:19" ht="16.95" customHeight="1" x14ac:dyDescent="0.25">
      <c r="A83" s="1"/>
      <c r="B83" s="2" t="s">
        <v>165</v>
      </c>
      <c r="C83" s="18"/>
      <c r="D83" s="56" t="str">
        <f>IFERROR(VLOOKUP($A83,'Emissions - TEU-2H'!$A$6:$H$58,5,0), " ")</f>
        <v xml:space="preserve"> </v>
      </c>
      <c r="E83" s="56" t="str">
        <f>IFERROR(VLOOKUP($A83,'Emissions - TEU-2H'!$A$6:$H$58,8,0), " ")</f>
        <v xml:space="preserve"> </v>
      </c>
      <c r="F83" s="9">
        <v>0.1</v>
      </c>
      <c r="G83" s="175" t="str">
        <f>IFERROR(Summary!$Y$7*D83/F83," ")</f>
        <v xml:space="preserve"> </v>
      </c>
      <c r="H83" s="7">
        <v>5</v>
      </c>
      <c r="I83" s="175" t="str">
        <f>IFERROR(Summary!$Y$7*D83/H83," ")</f>
        <v xml:space="preserve"> </v>
      </c>
      <c r="J83" s="7">
        <v>2.6</v>
      </c>
      <c r="K83" s="175" t="str">
        <f>IFERROR(Summary!$AA$7*D83/J83," ")</f>
        <v xml:space="preserve"> </v>
      </c>
      <c r="L83" s="5">
        <v>22</v>
      </c>
      <c r="M83" s="175" t="str">
        <f>IFERROR(Summary!$AA$7*D83/L83," ")</f>
        <v xml:space="preserve"> </v>
      </c>
      <c r="N83" s="7">
        <v>1.2</v>
      </c>
      <c r="O83" s="175" t="str">
        <f>IFERROR(Summary!$AC$7*D83/N83," ")</f>
        <v xml:space="preserve"> </v>
      </c>
      <c r="P83" s="5">
        <v>22</v>
      </c>
      <c r="Q83" s="175" t="str">
        <f>IFERROR(Summary!$AC$7*D83/P83," ")</f>
        <v xml:space="preserve"> </v>
      </c>
      <c r="R83" s="22"/>
      <c r="S83" s="177" t="str">
        <f>IFERROR(Summary!$AE$7*E83/R83," ")</f>
        <v xml:space="preserve"> </v>
      </c>
    </row>
    <row r="84" spans="1:19" ht="16.8" customHeight="1" x14ac:dyDescent="0.25">
      <c r="A84" s="2" t="s">
        <v>166</v>
      </c>
      <c r="B84" s="2" t="s">
        <v>167</v>
      </c>
      <c r="C84" s="18"/>
      <c r="D84" s="56" t="str">
        <f>IFERROR(VLOOKUP($A84,'Emissions - TEU-2H'!$A$6:$H$58,5,0), " ")</f>
        <v xml:space="preserve"> </v>
      </c>
      <c r="E84" s="56" t="str">
        <f>IFERROR(VLOOKUP($A84,'Emissions - TEU-2H'!$A$6:$H$58,8,0), " ")</f>
        <v xml:space="preserve"> </v>
      </c>
      <c r="F84" s="18"/>
      <c r="G84" s="175" t="str">
        <f>IFERROR(Summary!$Y$7*D84/F84," ")</f>
        <v xml:space="preserve"> </v>
      </c>
      <c r="H84" s="9">
        <v>0.2</v>
      </c>
      <c r="I84" s="175" t="str">
        <f>IFERROR(Summary!$Y$7*D84/H84," ")</f>
        <v xml:space="preserve"> </v>
      </c>
      <c r="J84" s="18"/>
      <c r="K84" s="175" t="str">
        <f>IFERROR(Summary!$AA$7*D84/J84," ")</f>
        <v xml:space="preserve"> </v>
      </c>
      <c r="L84" s="9">
        <v>0.88</v>
      </c>
      <c r="M84" s="175" t="str">
        <f>IFERROR(Summary!$AA$7*D84/L84," ")</f>
        <v xml:space="preserve"> </v>
      </c>
      <c r="N84" s="18"/>
      <c r="O84" s="175" t="str">
        <f>IFERROR(Summary!$AC$7*D84/N84," ")</f>
        <v xml:space="preserve"> </v>
      </c>
      <c r="P84" s="9">
        <v>0.88</v>
      </c>
      <c r="Q84" s="175" t="str">
        <f>IFERROR(Summary!$AC$7*D84/P84," ")</f>
        <v xml:space="preserve"> </v>
      </c>
      <c r="R84" s="22"/>
      <c r="S84" s="177" t="str">
        <f>IFERROR(Summary!$AE$7*E84/R84," ")</f>
        <v xml:space="preserve"> </v>
      </c>
    </row>
    <row r="85" spans="1:19" ht="29.25" customHeight="1" x14ac:dyDescent="0.25">
      <c r="A85" s="2" t="s">
        <v>168</v>
      </c>
      <c r="B85" s="2" t="s">
        <v>169</v>
      </c>
      <c r="C85" s="18"/>
      <c r="D85" s="56" t="str">
        <f>IFERROR(VLOOKUP($A85,'Emissions - TEU-2H'!$A$6:$H$58,5,0), " ")</f>
        <v xml:space="preserve"> </v>
      </c>
      <c r="E85" s="56" t="str">
        <f>IFERROR(VLOOKUP($A85,'Emissions - TEU-2H'!$A$6:$H$58,8,0), " ")</f>
        <v xml:space="preserve"> </v>
      </c>
      <c r="F85" s="18"/>
      <c r="G85" s="175" t="str">
        <f>IFERROR(Summary!$Y$7*D85/F85," ")</f>
        <v xml:space="preserve"> </v>
      </c>
      <c r="H85" s="9">
        <v>0.1</v>
      </c>
      <c r="I85" s="175" t="str">
        <f>IFERROR(Summary!$Y$7*D85/H85," ")</f>
        <v xml:space="preserve"> </v>
      </c>
      <c r="J85" s="18"/>
      <c r="K85" s="175" t="str">
        <f>IFERROR(Summary!$AA$7*D85/J85," ")</f>
        <v xml:space="preserve"> </v>
      </c>
      <c r="L85" s="9">
        <v>0.44</v>
      </c>
      <c r="M85" s="175" t="str">
        <f>IFERROR(Summary!$AA$7*D85/L85," ")</f>
        <v xml:space="preserve"> </v>
      </c>
      <c r="N85" s="18"/>
      <c r="O85" s="175" t="str">
        <f>IFERROR(Summary!$AC$7*D85/N85," ")</f>
        <v xml:space="preserve"> </v>
      </c>
      <c r="P85" s="9">
        <v>0.44</v>
      </c>
      <c r="Q85" s="175" t="str">
        <f>IFERROR(Summary!$AC$7*D85/P85," ")</f>
        <v xml:space="preserve"> </v>
      </c>
      <c r="R85" s="22"/>
      <c r="S85" s="177" t="str">
        <f>IFERROR(Summary!$AE$7*E85/R85," ")</f>
        <v xml:space="preserve"> </v>
      </c>
    </row>
    <row r="86" spans="1:19" ht="29.25" customHeight="1" x14ac:dyDescent="0.25">
      <c r="A86" s="2" t="s">
        <v>170</v>
      </c>
      <c r="B86" s="2" t="s">
        <v>171</v>
      </c>
      <c r="C86" s="18"/>
      <c r="D86" s="56" t="str">
        <f>IFERROR(VLOOKUP($A86,'Emissions - TEU-2H'!$A$6:$H$58,5,0), " ")</f>
        <v xml:space="preserve"> </v>
      </c>
      <c r="E86" s="56" t="str">
        <f>IFERROR(VLOOKUP($A86,'Emissions - TEU-2H'!$A$6:$H$58,8,0), " ")</f>
        <v xml:space="preserve"> </v>
      </c>
      <c r="F86" s="18"/>
      <c r="G86" s="175" t="str">
        <f>IFERROR(Summary!$Y$7*D86/F86," ")</f>
        <v xml:space="preserve"> </v>
      </c>
      <c r="H86" s="9">
        <v>0.3</v>
      </c>
      <c r="I86" s="175" t="str">
        <f>IFERROR(Summary!$Y$7*D86/H86," ")</f>
        <v xml:space="preserve"> </v>
      </c>
      <c r="J86" s="18"/>
      <c r="K86" s="175" t="str">
        <f>IFERROR(Summary!$AA$7*D86/J86," ")</f>
        <v xml:space="preserve"> </v>
      </c>
      <c r="L86" s="7">
        <v>1.3</v>
      </c>
      <c r="M86" s="175" t="str">
        <f>IFERROR(Summary!$AA$7*D86/L86," ")</f>
        <v xml:space="preserve"> </v>
      </c>
      <c r="N86" s="18"/>
      <c r="O86" s="175" t="str">
        <f>IFERROR(Summary!$AC$7*D86/N86," ")</f>
        <v xml:space="preserve"> </v>
      </c>
      <c r="P86" s="7">
        <v>1.3</v>
      </c>
      <c r="Q86" s="175" t="str">
        <f>IFERROR(Summary!$AC$7*D86/P86," ")</f>
        <v xml:space="preserve"> </v>
      </c>
      <c r="R86" s="22"/>
      <c r="S86" s="177" t="str">
        <f>IFERROR(Summary!$AE$7*E86/R86," ")</f>
        <v xml:space="preserve"> </v>
      </c>
    </row>
    <row r="87" spans="1:19" ht="16.95" customHeight="1" x14ac:dyDescent="0.25">
      <c r="A87" s="2" t="s">
        <v>172</v>
      </c>
      <c r="B87" s="2" t="s">
        <v>173</v>
      </c>
      <c r="C87" s="18"/>
      <c r="D87" s="56" t="str">
        <f>IFERROR(VLOOKUP($A87,'Emissions - TEU-2H'!$A$6:$H$58,5,0), " ")</f>
        <v xml:space="preserve"> </v>
      </c>
      <c r="E87" s="56" t="str">
        <f>IFERROR(VLOOKUP($A87,'Emissions - TEU-2H'!$A$6:$H$58,8,0), " ")</f>
        <v xml:space="preserve"> </v>
      </c>
      <c r="F87" s="18"/>
      <c r="G87" s="175" t="str">
        <f>IFERROR(Summary!$Y$7*D87/F87," ")</f>
        <v xml:space="preserve"> </v>
      </c>
      <c r="H87" s="8">
        <v>40000</v>
      </c>
      <c r="I87" s="175" t="str">
        <f>IFERROR(Summary!$Y$7*D87/H87," ")</f>
        <v xml:space="preserve"> </v>
      </c>
      <c r="J87" s="18"/>
      <c r="K87" s="175" t="str">
        <f>IFERROR(Summary!$AA$7*D87/J87," ")</f>
        <v xml:space="preserve"> </v>
      </c>
      <c r="L87" s="8">
        <v>180000</v>
      </c>
      <c r="M87" s="175" t="str">
        <f>IFERROR(Summary!$AA$7*D87/L87," ")</f>
        <v xml:space="preserve"> </v>
      </c>
      <c r="N87" s="18"/>
      <c r="O87" s="175" t="str">
        <f>IFERROR(Summary!$AC$7*D87/N87," ")</f>
        <v xml:space="preserve"> </v>
      </c>
      <c r="P87" s="8">
        <v>180000</v>
      </c>
      <c r="Q87" s="175" t="str">
        <f>IFERROR(Summary!$AC$7*D87/P87," ")</f>
        <v xml:space="preserve"> </v>
      </c>
      <c r="R87" s="22"/>
      <c r="S87" s="177" t="str">
        <f>IFERROR(Summary!$AE$7*E87/R87," ")</f>
        <v xml:space="preserve"> </v>
      </c>
    </row>
    <row r="88" spans="1:19" ht="42" customHeight="1" x14ac:dyDescent="0.25">
      <c r="A88" s="12">
        <v>58752</v>
      </c>
      <c r="B88" s="1" t="s">
        <v>174</v>
      </c>
      <c r="C88" s="18"/>
      <c r="D88" s="56" t="str">
        <f>IFERROR(VLOOKUP($A88,'Emissions - TEU-2H'!$A$6:$H$58,5,0), " ")</f>
        <v xml:space="preserve"> </v>
      </c>
      <c r="E88" s="56" t="str">
        <f>IFERROR(VLOOKUP($A88,'Emissions - TEU-2H'!$A$6:$H$58,8,0), " ")</f>
        <v xml:space="preserve"> </v>
      </c>
      <c r="F88" s="11">
        <v>7.6999999999999996E-4</v>
      </c>
      <c r="G88" s="175" t="str">
        <f>IFERROR(Summary!$Y$7*D88/F88," ")</f>
        <v xml:space="preserve"> </v>
      </c>
      <c r="H88" s="18"/>
      <c r="I88" s="175" t="str">
        <f>IFERROR(Summary!$Y$7*D88/H88," ")</f>
        <v xml:space="preserve"> </v>
      </c>
      <c r="J88" s="4">
        <v>0.02</v>
      </c>
      <c r="K88" s="175" t="str">
        <f>IFERROR(Summary!$AA$7*D88/J88," ")</f>
        <v xml:space="preserve"> </v>
      </c>
      <c r="L88" s="18"/>
      <c r="M88" s="175" t="str">
        <f>IFERROR(Summary!$AA$7*D88/L88," ")</f>
        <v xml:space="preserve"> </v>
      </c>
      <c r="N88" s="3">
        <v>9.1999999999999998E-3</v>
      </c>
      <c r="O88" s="175" t="str">
        <f>IFERROR(Summary!$AC$7*D88/N88," ")</f>
        <v xml:space="preserve"> </v>
      </c>
      <c r="P88" s="18"/>
      <c r="Q88" s="175" t="str">
        <f>IFERROR(Summary!$AC$7*D88/P88," ")</f>
        <v xml:space="preserve"> </v>
      </c>
      <c r="R88" s="22"/>
      <c r="S88" s="177" t="str">
        <f>IFERROR(Summary!$AE$7*E88/R88," ")</f>
        <v xml:space="preserve"> </v>
      </c>
    </row>
    <row r="89" spans="1:19" ht="16.8" customHeight="1" x14ac:dyDescent="0.25">
      <c r="A89" s="12">
        <v>61699</v>
      </c>
      <c r="B89" s="2" t="s">
        <v>175</v>
      </c>
      <c r="C89" s="18"/>
      <c r="D89" s="56" t="str">
        <f>IFERROR(VLOOKUP($A89,'Emissions - TEU-2H'!$A$6:$H$58,5,0), " ")</f>
        <v xml:space="preserve"> </v>
      </c>
      <c r="E89" s="56" t="str">
        <f>IFERROR(VLOOKUP($A89,'Emissions - TEU-2H'!$A$6:$H$58,8,0), " ")</f>
        <v xml:space="preserve"> </v>
      </c>
      <c r="F89" s="18"/>
      <c r="G89" s="175" t="str">
        <f>IFERROR(Summary!$Y$7*D89/F89," ")</f>
        <v xml:space="preserve"> </v>
      </c>
      <c r="H89" s="5">
        <v>80</v>
      </c>
      <c r="I89" s="175" t="str">
        <f>IFERROR(Summary!$Y$7*D89/H89," ")</f>
        <v xml:space="preserve"> </v>
      </c>
      <c r="J89" s="18"/>
      <c r="K89" s="175" t="str">
        <f>IFERROR(Summary!$AA$7*D89/J89," ")</f>
        <v xml:space="preserve"> </v>
      </c>
      <c r="L89" s="5">
        <v>350</v>
      </c>
      <c r="M89" s="175" t="str">
        <f>IFERROR(Summary!$AA$7*D89/L89," ")</f>
        <v xml:space="preserve"> </v>
      </c>
      <c r="N89" s="18"/>
      <c r="O89" s="175" t="str">
        <f>IFERROR(Summary!$AC$7*D89/N89," ")</f>
        <v xml:space="preserve"> </v>
      </c>
      <c r="P89" s="5">
        <v>350</v>
      </c>
      <c r="Q89" s="175" t="str">
        <f>IFERROR(Summary!$AC$7*D89/P89," ")</f>
        <v xml:space="preserve"> </v>
      </c>
      <c r="R89" s="22"/>
      <c r="S89" s="177" t="str">
        <f>IFERROR(Summary!$AE$7*E89/R89," ")</f>
        <v xml:space="preserve"> </v>
      </c>
    </row>
    <row r="90" spans="1:19" ht="16.8" customHeight="1" x14ac:dyDescent="0.25">
      <c r="A90" s="2" t="s">
        <v>176</v>
      </c>
      <c r="B90" s="2" t="s">
        <v>177</v>
      </c>
      <c r="C90" s="18"/>
      <c r="D90" s="56" t="str">
        <f>IFERROR(VLOOKUP($A90,'Emissions - TEU-2H'!$A$6:$H$58,5,0), " ")</f>
        <v xml:space="preserve"> </v>
      </c>
      <c r="E90" s="56" t="str">
        <f>IFERROR(VLOOKUP($A90,'Emissions - TEU-2H'!$A$6:$H$58,8,0), " ")</f>
        <v xml:space="preserve"> </v>
      </c>
      <c r="F90" s="18"/>
      <c r="G90" s="175" t="str">
        <f>IFERROR(Summary!$Y$7*D90/F90," ")</f>
        <v xml:space="preserve"> </v>
      </c>
      <c r="H90" s="18"/>
      <c r="I90" s="175" t="str">
        <f>IFERROR(Summary!$Y$7*D90/H90," ")</f>
        <v xml:space="preserve"> </v>
      </c>
      <c r="J90" s="18"/>
      <c r="K90" s="175" t="str">
        <f>IFERROR(Summary!$AA$7*D90/J90," ")</f>
        <v xml:space="preserve"> </v>
      </c>
      <c r="L90" s="18"/>
      <c r="M90" s="175" t="str">
        <f>IFERROR(Summary!$AA$7*D90/L90," ")</f>
        <v xml:space="preserve"> </v>
      </c>
      <c r="N90" s="18"/>
      <c r="O90" s="175" t="str">
        <f>IFERROR(Summary!$AC$7*D90/N90," ")</f>
        <v xml:space="preserve"> </v>
      </c>
      <c r="P90" s="18"/>
      <c r="Q90" s="175" t="str">
        <f>IFERROR(Summary!$AC$7*D90/P90," ")</f>
        <v xml:space="preserve"> </v>
      </c>
      <c r="R90" s="25">
        <v>0.49</v>
      </c>
      <c r="S90" s="177" t="str">
        <f>IFERROR(Summary!$AE$7*E90/R90," ")</f>
        <v xml:space="preserve"> </v>
      </c>
    </row>
    <row r="91" spans="1:19" ht="16.95" customHeight="1" x14ac:dyDescent="0.25">
      <c r="A91" s="2" t="s">
        <v>178</v>
      </c>
      <c r="B91" s="2" t="s">
        <v>179</v>
      </c>
      <c r="C91" s="18"/>
      <c r="D91" s="56" t="str">
        <f>IFERROR(VLOOKUP($A91,'Emissions - TEU-2H'!$A$6:$H$58,5,0), " ")</f>
        <v xml:space="preserve"> </v>
      </c>
      <c r="E91" s="56" t="str">
        <f>IFERROR(VLOOKUP($A91,'Emissions - TEU-2H'!$A$6:$H$58,8,0), " ")</f>
        <v xml:space="preserve"> </v>
      </c>
      <c r="F91" s="4">
        <v>1.0999999999999999E-2</v>
      </c>
      <c r="G91" s="175" t="str">
        <f>IFERROR(Summary!$Y$7*D91/F91," ")</f>
        <v xml:space="preserve"> </v>
      </c>
      <c r="H91" s="18"/>
      <c r="I91" s="175" t="str">
        <f>IFERROR(Summary!$Y$7*D91/H91," ")</f>
        <v xml:space="preserve"> </v>
      </c>
      <c r="J91" s="9">
        <v>0.28999999999999998</v>
      </c>
      <c r="K91" s="175" t="str">
        <f>IFERROR(Summary!$AA$7*D91/J91," ")</f>
        <v xml:space="preserve"> </v>
      </c>
      <c r="L91" s="18"/>
      <c r="M91" s="175" t="str">
        <f>IFERROR(Summary!$AA$7*D91/L91," ")</f>
        <v xml:space="preserve"> </v>
      </c>
      <c r="N91" s="9">
        <v>0.13</v>
      </c>
      <c r="O91" s="175" t="str">
        <f>IFERROR(Summary!$AC$7*D91/N91," ")</f>
        <v xml:space="preserve"> </v>
      </c>
      <c r="P91" s="18"/>
      <c r="Q91" s="175" t="str">
        <f>IFERROR(Summary!$AC$7*D91/P91," ")</f>
        <v xml:space="preserve"> </v>
      </c>
      <c r="R91" s="22"/>
      <c r="S91" s="177" t="str">
        <f>IFERROR(Summary!$AE$7*E91/R91," ")</f>
        <v xml:space="preserve"> </v>
      </c>
    </row>
    <row r="92" spans="1:19" ht="16.8" customHeight="1" x14ac:dyDescent="0.25">
      <c r="A92" s="2" t="s">
        <v>180</v>
      </c>
      <c r="B92" s="2" t="s">
        <v>181</v>
      </c>
      <c r="C92" s="18"/>
      <c r="D92" s="56" t="str">
        <f>IFERROR(VLOOKUP($A92,'Emissions - TEU-2H'!$A$6:$H$58,5,0), " ")</f>
        <v xml:space="preserve"> </v>
      </c>
      <c r="E92" s="56" t="str">
        <f>IFERROR(VLOOKUP($A92,'Emissions - TEU-2H'!$A$6:$H$58,8,0), " ")</f>
        <v xml:space="preserve"> </v>
      </c>
      <c r="F92" s="9">
        <v>0.2</v>
      </c>
      <c r="G92" s="175" t="str">
        <f>IFERROR(Summary!$Y$7*D92/F92," ")</f>
        <v xml:space="preserve"> </v>
      </c>
      <c r="H92" s="5">
        <v>30</v>
      </c>
      <c r="I92" s="175" t="str">
        <f>IFERROR(Summary!$Y$7*D92/H92," ")</f>
        <v xml:space="preserve"> </v>
      </c>
      <c r="J92" s="7">
        <v>5.2</v>
      </c>
      <c r="K92" s="175" t="str">
        <f>IFERROR(Summary!$AA$7*D92/J92," ")</f>
        <v xml:space="preserve"> </v>
      </c>
      <c r="L92" s="5">
        <v>130</v>
      </c>
      <c r="M92" s="175" t="str">
        <f>IFERROR(Summary!$AA$7*D92/L92," ")</f>
        <v xml:space="preserve"> </v>
      </c>
      <c r="N92" s="7">
        <v>2.4</v>
      </c>
      <c r="O92" s="175" t="str">
        <f>IFERROR(Summary!$AC$7*D92/N92," ")</f>
        <v xml:space="preserve"> </v>
      </c>
      <c r="P92" s="5">
        <v>130</v>
      </c>
      <c r="Q92" s="175" t="str">
        <f>IFERROR(Summary!$AC$7*D92/P92," ")</f>
        <v xml:space="preserve"> </v>
      </c>
      <c r="R92" s="23">
        <v>7200</v>
      </c>
      <c r="S92" s="177" t="str">
        <f>IFERROR(Summary!$AE$7*E92/R92," ")</f>
        <v xml:space="preserve"> </v>
      </c>
    </row>
    <row r="93" spans="1:19" ht="29.25" customHeight="1" x14ac:dyDescent="0.25">
      <c r="A93" s="2" t="s">
        <v>182</v>
      </c>
      <c r="B93" s="2" t="s">
        <v>183</v>
      </c>
      <c r="C93" s="18"/>
      <c r="D93" s="56" t="str">
        <f>IFERROR(VLOOKUP($A93,'Emissions - TEU-2H'!$A$6:$H$58,5,0), " ")</f>
        <v xml:space="preserve"> </v>
      </c>
      <c r="E93" s="56" t="str">
        <f>IFERROR(VLOOKUP($A93,'Emissions - TEU-2H'!$A$6:$H$58,8,0), " ")</f>
        <v xml:space="preserve"> </v>
      </c>
      <c r="F93" s="3">
        <v>4.4999999999999997E-3</v>
      </c>
      <c r="G93" s="175" t="str">
        <f>IFERROR(Summary!$Y$7*D93/F93," ")</f>
        <v xml:space="preserve"> </v>
      </c>
      <c r="H93" s="18"/>
      <c r="I93" s="175" t="str">
        <f>IFERROR(Summary!$Y$7*D93/H93," ")</f>
        <v xml:space="preserve"> </v>
      </c>
      <c r="J93" s="9">
        <v>0.12</v>
      </c>
      <c r="K93" s="175" t="str">
        <f>IFERROR(Summary!$AA$7*D93/J93," ")</f>
        <v xml:space="preserve"> </v>
      </c>
      <c r="L93" s="18"/>
      <c r="M93" s="175" t="str">
        <f>IFERROR(Summary!$AA$7*D93/L93," ")</f>
        <v xml:space="preserve"> </v>
      </c>
      <c r="N93" s="4">
        <v>5.5E-2</v>
      </c>
      <c r="O93" s="175" t="str">
        <f>IFERROR(Summary!$AC$7*D93/N93," ")</f>
        <v xml:space="preserve"> </v>
      </c>
      <c r="P93" s="18"/>
      <c r="Q93" s="175" t="str">
        <f>IFERROR(Summary!$AC$7*D93/P93," ")</f>
        <v xml:space="preserve"> </v>
      </c>
      <c r="R93" s="22"/>
      <c r="S93" s="177" t="str">
        <f>IFERROR(Summary!$AE$7*E93/R93," ")</f>
        <v xml:space="preserve"> </v>
      </c>
    </row>
    <row r="94" spans="1:19" ht="16.8" customHeight="1" x14ac:dyDescent="0.25">
      <c r="A94" s="2" t="s">
        <v>184</v>
      </c>
      <c r="B94" s="2" t="s">
        <v>185</v>
      </c>
      <c r="C94" s="18"/>
      <c r="D94" s="56" t="str">
        <f>IFERROR(VLOOKUP($A94,'Emissions - TEU-2H'!$A$6:$H$58,5,0), " ")</f>
        <v xml:space="preserve"> </v>
      </c>
      <c r="E94" s="56" t="str">
        <f>IFERROR(VLOOKUP($A94,'Emissions - TEU-2H'!$A$6:$H$58,8,0), " ")</f>
        <v xml:space="preserve"> </v>
      </c>
      <c r="F94" s="10">
        <v>7.0999999999999998E-6</v>
      </c>
      <c r="G94" s="175" t="str">
        <f>IFERROR(Summary!$Y$7*D94/F94," ")</f>
        <v xml:space="preserve"> </v>
      </c>
      <c r="H94" s="18"/>
      <c r="I94" s="175" t="str">
        <f>IFERROR(Summary!$Y$7*D94/H94," ")</f>
        <v xml:space="preserve"> </v>
      </c>
      <c r="J94" s="11">
        <v>1.9000000000000001E-4</v>
      </c>
      <c r="K94" s="175" t="str">
        <f>IFERROR(Summary!$AA$7*D94/J94," ")</f>
        <v xml:space="preserve"> </v>
      </c>
      <c r="L94" s="18"/>
      <c r="M94" s="175" t="str">
        <f>IFERROR(Summary!$AA$7*D94/L94," ")</f>
        <v xml:space="preserve"> </v>
      </c>
      <c r="N94" s="10">
        <v>8.6000000000000003E-5</v>
      </c>
      <c r="O94" s="175" t="str">
        <f>IFERROR(Summary!$AC$7*D94/N94," ")</f>
        <v xml:space="preserve"> </v>
      </c>
      <c r="P94" s="18"/>
      <c r="Q94" s="175" t="str">
        <f>IFERROR(Summary!$AC$7*D94/P94," ")</f>
        <v xml:space="preserve"> </v>
      </c>
      <c r="R94" s="22"/>
      <c r="S94" s="177" t="str">
        <f>IFERROR(Summary!$AE$7*E94/R94," ")</f>
        <v xml:space="preserve"> </v>
      </c>
    </row>
    <row r="95" spans="1:19" ht="16.95" customHeight="1" x14ac:dyDescent="0.25">
      <c r="A95" s="2" t="s">
        <v>186</v>
      </c>
      <c r="B95" s="2" t="s">
        <v>187</v>
      </c>
      <c r="C95" s="18"/>
      <c r="D95" s="56" t="str">
        <f>IFERROR(VLOOKUP($A95,'Emissions - TEU-2H'!$A$6:$H$58,5,0), " ")</f>
        <v xml:space="preserve"> </v>
      </c>
      <c r="E95" s="56" t="str">
        <f>IFERROR(VLOOKUP($A95,'Emissions - TEU-2H'!$A$6:$H$58,8,0), " ")</f>
        <v xml:space="preserve"> </v>
      </c>
      <c r="F95" s="10">
        <v>7.0999999999999998E-6</v>
      </c>
      <c r="G95" s="175" t="str">
        <f>IFERROR(Summary!$Y$7*D95/F95," ")</f>
        <v xml:space="preserve"> </v>
      </c>
      <c r="H95" s="18"/>
      <c r="I95" s="175" t="str">
        <f>IFERROR(Summary!$Y$7*D95/H95," ")</f>
        <v xml:space="preserve"> </v>
      </c>
      <c r="J95" s="11">
        <v>1.9000000000000001E-4</v>
      </c>
      <c r="K95" s="175" t="str">
        <f>IFERROR(Summary!$AA$7*D95/J95," ")</f>
        <v xml:space="preserve"> </v>
      </c>
      <c r="L95" s="18"/>
      <c r="M95" s="175" t="str">
        <f>IFERROR(Summary!$AA$7*D95/L95," ")</f>
        <v xml:space="preserve"> </v>
      </c>
      <c r="N95" s="10">
        <v>8.6000000000000003E-5</v>
      </c>
      <c r="O95" s="175" t="str">
        <f>IFERROR(Summary!$AC$7*D95/N95," ")</f>
        <v xml:space="preserve"> </v>
      </c>
      <c r="P95" s="18"/>
      <c r="Q95" s="175" t="str">
        <f>IFERROR(Summary!$AC$7*D95/P95," ")</f>
        <v xml:space="preserve"> </v>
      </c>
      <c r="R95" s="22"/>
      <c r="S95" s="177" t="str">
        <f>IFERROR(Summary!$AE$7*E95/R95," ")</f>
        <v xml:space="preserve"> </v>
      </c>
    </row>
    <row r="96" spans="1:19" ht="29.25" customHeight="1" x14ac:dyDescent="0.25">
      <c r="A96" s="2" t="s">
        <v>188</v>
      </c>
      <c r="B96" s="2" t="s">
        <v>189</v>
      </c>
      <c r="C96" s="18"/>
      <c r="D96" s="56" t="str">
        <f>IFERROR(VLOOKUP($A96,'Emissions - TEU-2H'!$A$6:$H$58,5,0), " ")</f>
        <v xml:space="preserve"> </v>
      </c>
      <c r="E96" s="56" t="str">
        <f>IFERROR(VLOOKUP($A96,'Emissions - TEU-2H'!$A$6:$H$58,8,0), " ")</f>
        <v xml:space="preserve"> </v>
      </c>
      <c r="F96" s="10">
        <v>7.0999999999999998E-6</v>
      </c>
      <c r="G96" s="175" t="str">
        <f>IFERROR(Summary!$Y$7*D96/F96," ")</f>
        <v xml:space="preserve"> </v>
      </c>
      <c r="H96" s="18"/>
      <c r="I96" s="175" t="str">
        <f>IFERROR(Summary!$Y$7*D96/H96," ")</f>
        <v xml:space="preserve"> </v>
      </c>
      <c r="J96" s="11">
        <v>1.9000000000000001E-4</v>
      </c>
      <c r="K96" s="175" t="str">
        <f>IFERROR(Summary!$AA$7*D96/J96," ")</f>
        <v xml:space="preserve"> </v>
      </c>
      <c r="L96" s="18"/>
      <c r="M96" s="175" t="str">
        <f>IFERROR(Summary!$AA$7*D96/L96," ")</f>
        <v xml:space="preserve"> </v>
      </c>
      <c r="N96" s="10">
        <v>8.6000000000000003E-5</v>
      </c>
      <c r="O96" s="175" t="str">
        <f>IFERROR(Summary!$AC$7*D96/N96," ")</f>
        <v xml:space="preserve"> </v>
      </c>
      <c r="P96" s="18"/>
      <c r="Q96" s="175" t="str">
        <f>IFERROR(Summary!$AC$7*D96/P96," ")</f>
        <v xml:space="preserve"> </v>
      </c>
      <c r="R96" s="22"/>
      <c r="S96" s="177" t="str">
        <f>IFERROR(Summary!$AE$7*E96/R96," ")</f>
        <v xml:space="preserve"> </v>
      </c>
    </row>
    <row r="97" spans="1:19" ht="16.95" customHeight="1" x14ac:dyDescent="0.25">
      <c r="A97" s="2" t="s">
        <v>190</v>
      </c>
      <c r="B97" s="2" t="s">
        <v>191</v>
      </c>
      <c r="C97" s="18"/>
      <c r="D97" s="56" t="str">
        <f>IFERROR(VLOOKUP($A97,'Emissions - TEU-2H'!$A$6:$H$58,5,0), " ")</f>
        <v xml:space="preserve"> </v>
      </c>
      <c r="E97" s="56" t="str">
        <f>IFERROR(VLOOKUP($A97,'Emissions - TEU-2H'!$A$6:$H$58,8,0), " ")</f>
        <v xml:space="preserve"> </v>
      </c>
      <c r="F97" s="18"/>
      <c r="G97" s="175" t="str">
        <f>IFERROR(Summary!$Y$7*D97/F97," ")</f>
        <v xml:space="preserve"> </v>
      </c>
      <c r="H97" s="18"/>
      <c r="I97" s="175" t="str">
        <f>IFERROR(Summary!$Y$7*D97/H97," ")</f>
        <v xml:space="preserve"> </v>
      </c>
      <c r="J97" s="18"/>
      <c r="K97" s="175" t="str">
        <f>IFERROR(Summary!$AA$7*D97/J97," ")</f>
        <v xml:space="preserve"> </v>
      </c>
      <c r="L97" s="18"/>
      <c r="M97" s="175" t="str">
        <f>IFERROR(Summary!$AA$7*D97/L97," ")</f>
        <v xml:space="preserve"> </v>
      </c>
      <c r="N97" s="18"/>
      <c r="O97" s="175" t="str">
        <f>IFERROR(Summary!$AC$7*D97/N97," ")</f>
        <v xml:space="preserve"> </v>
      </c>
      <c r="P97" s="18"/>
      <c r="Q97" s="175" t="str">
        <f>IFERROR(Summary!$AC$7*D97/P97," ")</f>
        <v xml:space="preserve"> </v>
      </c>
      <c r="R97" s="24">
        <v>6</v>
      </c>
      <c r="S97" s="177" t="str">
        <f>IFERROR(Summary!$AE$7*E97/R97," ")</f>
        <v xml:space="preserve"> </v>
      </c>
    </row>
    <row r="98" spans="1:19" ht="16.8" customHeight="1" x14ac:dyDescent="0.25">
      <c r="A98" s="2" t="s">
        <v>192</v>
      </c>
      <c r="B98" s="2" t="s">
        <v>193</v>
      </c>
      <c r="C98" s="18"/>
      <c r="D98" s="56" t="str">
        <f>IFERROR(VLOOKUP($A98,'Emissions - TEU-2H'!$A$6:$H$58,5,0), " ")</f>
        <v xml:space="preserve"> </v>
      </c>
      <c r="E98" s="56" t="str">
        <f>IFERROR(VLOOKUP($A98,'Emissions - TEU-2H'!$A$6:$H$58,8,0), " ")</f>
        <v xml:space="preserve"> </v>
      </c>
      <c r="F98" s="4">
        <v>4.2999999999999997E-2</v>
      </c>
      <c r="G98" s="175" t="str">
        <f>IFERROR(Summary!$Y$7*D98/F98," ")</f>
        <v xml:space="preserve"> </v>
      </c>
      <c r="H98" s="7">
        <v>3</v>
      </c>
      <c r="I98" s="175" t="str">
        <f>IFERROR(Summary!$Y$7*D98/H98," ")</f>
        <v xml:space="preserve"> </v>
      </c>
      <c r="J98" s="7">
        <v>1.1000000000000001</v>
      </c>
      <c r="K98" s="175" t="str">
        <f>IFERROR(Summary!$AA$7*D98/J98," ")</f>
        <v xml:space="preserve"> </v>
      </c>
      <c r="L98" s="5">
        <v>13</v>
      </c>
      <c r="M98" s="175" t="str">
        <f>IFERROR(Summary!$AA$7*D98/L98," ")</f>
        <v xml:space="preserve"> </v>
      </c>
      <c r="N98" s="9">
        <v>0.52</v>
      </c>
      <c r="O98" s="175" t="str">
        <f>IFERROR(Summary!$AC$7*D98/N98," ")</f>
        <v xml:space="preserve"> </v>
      </c>
      <c r="P98" s="5">
        <v>13</v>
      </c>
      <c r="Q98" s="175" t="str">
        <f>IFERROR(Summary!$AC$7*D98/P98," ")</f>
        <v xml:space="preserve"> </v>
      </c>
      <c r="R98" s="23">
        <v>1300</v>
      </c>
      <c r="S98" s="177" t="str">
        <f>IFERROR(Summary!$AE$7*E98/R98," ")</f>
        <v xml:space="preserve"> </v>
      </c>
    </row>
    <row r="99" spans="1:19" ht="16.8" customHeight="1" x14ac:dyDescent="0.25">
      <c r="A99" s="2" t="s">
        <v>194</v>
      </c>
      <c r="B99" s="2" t="s">
        <v>195</v>
      </c>
      <c r="C99" s="18"/>
      <c r="D99" s="56" t="str">
        <f>IFERROR(VLOOKUP($A99,'Emissions - TEU-2H'!$A$6:$H$58,5,0), " ")</f>
        <v xml:space="preserve"> </v>
      </c>
      <c r="E99" s="56" t="str">
        <f>IFERROR(VLOOKUP($A99,'Emissions - TEU-2H'!$A$6:$H$58,8,0), " ")</f>
        <v xml:space="preserve"> </v>
      </c>
      <c r="F99" s="18"/>
      <c r="G99" s="175" t="str">
        <f>IFERROR(Summary!$Y$7*D99/F99," ")</f>
        <v xml:space="preserve"> </v>
      </c>
      <c r="H99" s="5">
        <v>20</v>
      </c>
      <c r="I99" s="175" t="str">
        <f>IFERROR(Summary!$Y$7*D99/H99," ")</f>
        <v xml:space="preserve"> </v>
      </c>
      <c r="J99" s="18"/>
      <c r="K99" s="175" t="str">
        <f>IFERROR(Summary!$AA$7*D99/J99," ")</f>
        <v xml:space="preserve"> </v>
      </c>
      <c r="L99" s="5">
        <v>88</v>
      </c>
      <c r="M99" s="175" t="str">
        <f>IFERROR(Summary!$AA$7*D99/L99," ")</f>
        <v xml:space="preserve"> </v>
      </c>
      <c r="N99" s="18"/>
      <c r="O99" s="175" t="str">
        <f>IFERROR(Summary!$AC$7*D99/N99," ")</f>
        <v xml:space="preserve"> </v>
      </c>
      <c r="P99" s="5">
        <v>88</v>
      </c>
      <c r="Q99" s="175" t="str">
        <f>IFERROR(Summary!$AC$7*D99/P99," ")</f>
        <v xml:space="preserve"> </v>
      </c>
      <c r="R99" s="22"/>
      <c r="S99" s="177" t="str">
        <f>IFERROR(Summary!$AE$7*E99/R99," ")</f>
        <v xml:space="preserve"> </v>
      </c>
    </row>
    <row r="100" spans="1:19" ht="16.95" customHeight="1" x14ac:dyDescent="0.25">
      <c r="A100" s="2" t="s">
        <v>196</v>
      </c>
      <c r="B100" s="2" t="s">
        <v>197</v>
      </c>
      <c r="C100" s="18"/>
      <c r="D100" s="56" t="str">
        <f>IFERROR(VLOOKUP($A100,'Emissions - TEU-2H'!$A$6:$H$58,5,0), " ")</f>
        <v xml:space="preserve"> </v>
      </c>
      <c r="E100" s="56" t="str">
        <f>IFERROR(VLOOKUP($A100,'Emissions - TEU-2H'!$A$6:$H$58,8,0), " ")</f>
        <v xml:space="preserve"> </v>
      </c>
      <c r="F100" s="18"/>
      <c r="G100" s="175" t="str">
        <f>IFERROR(Summary!$Y$7*D100/F100," ")</f>
        <v xml:space="preserve"> </v>
      </c>
      <c r="H100" s="7">
        <v>8</v>
      </c>
      <c r="I100" s="175" t="str">
        <f>IFERROR(Summary!$Y$7*D100/H100," ")</f>
        <v xml:space="preserve"> </v>
      </c>
      <c r="J100" s="18"/>
      <c r="K100" s="175" t="str">
        <f>IFERROR(Summary!$AA$7*D100/J100," ")</f>
        <v xml:space="preserve"> </v>
      </c>
      <c r="L100" s="5">
        <v>35</v>
      </c>
      <c r="M100" s="175" t="str">
        <f>IFERROR(Summary!$AA$7*D100/L100," ")</f>
        <v xml:space="preserve"> </v>
      </c>
      <c r="N100" s="18"/>
      <c r="O100" s="175" t="str">
        <f>IFERROR(Summary!$AC$7*D100/N100," ")</f>
        <v xml:space="preserve"> </v>
      </c>
      <c r="P100" s="5">
        <v>35</v>
      </c>
      <c r="Q100" s="175" t="str">
        <f>IFERROR(Summary!$AC$7*D100/P100," ")</f>
        <v xml:space="preserve"> </v>
      </c>
      <c r="R100" s="22"/>
      <c r="S100" s="177" t="str">
        <f>IFERROR(Summary!$AE$7*E100/R100," ")</f>
        <v xml:space="preserve"> </v>
      </c>
    </row>
    <row r="101" spans="1:19" ht="16.8" customHeight="1" x14ac:dyDescent="0.25">
      <c r="A101" s="2" t="s">
        <v>198</v>
      </c>
      <c r="B101" s="2" t="s">
        <v>199</v>
      </c>
      <c r="C101" s="18"/>
      <c r="D101" s="56">
        <f>IFERROR(VLOOKUP($A101,'Emissions - TEU-2H'!$A$6:$H$58,5,0), " ")</f>
        <v>2.3463669931925035</v>
      </c>
      <c r="E101" s="56">
        <f>IFERROR(VLOOKUP($A101,'Emissions - TEU-2H'!$A$6:$H$58,8,0), " ")</f>
        <v>9.1814360603184927E-3</v>
      </c>
      <c r="F101" s="9">
        <v>0.4</v>
      </c>
      <c r="G101" s="175">
        <f>IFERROR(Summary!$Y$7*D101/F101," ")</f>
        <v>5.8659174829812585E-4</v>
      </c>
      <c r="H101" s="5">
        <v>260</v>
      </c>
      <c r="I101" s="175">
        <f>IFERROR(Summary!$Y$7*D101/H101," ")</f>
        <v>9.0244884353557827E-7</v>
      </c>
      <c r="J101" s="5">
        <v>10</v>
      </c>
      <c r="K101" s="175">
        <f>IFERROR(Summary!$AA$7*D101/J101," ")</f>
        <v>2.3463669931925034E-5</v>
      </c>
      <c r="L101" s="8">
        <v>1100</v>
      </c>
      <c r="M101" s="175">
        <f>IFERROR(Summary!$AA$7*D101/L101," ")</f>
        <v>2.1330609029022761E-7</v>
      </c>
      <c r="N101" s="7">
        <v>4.8</v>
      </c>
      <c r="O101" s="175">
        <f>IFERROR(Summary!$AC$7*D101/N101," ")</f>
        <v>2.199719056117972E-3</v>
      </c>
      <c r="P101" s="8">
        <v>1100</v>
      </c>
      <c r="Q101" s="175">
        <f>IFERROR(Summary!$AC$7*D101/P101," ")</f>
        <v>9.5987740630602418E-6</v>
      </c>
      <c r="R101" s="23">
        <v>22000</v>
      </c>
      <c r="S101" s="177">
        <f>IFERROR(Summary!$AE$7*E101/R101," ")</f>
        <v>2.0032224131603984E-6</v>
      </c>
    </row>
    <row r="102" spans="1:19" ht="29.25" customHeight="1" x14ac:dyDescent="0.25">
      <c r="A102" s="2" t="s">
        <v>200</v>
      </c>
      <c r="B102" s="2" t="s">
        <v>201</v>
      </c>
      <c r="C102" s="18"/>
      <c r="D102" s="56" t="str">
        <f>IFERROR(VLOOKUP($A102,'Emissions - TEU-2H'!$A$6:$H$58,5,0), " ")</f>
        <v xml:space="preserve"> </v>
      </c>
      <c r="E102" s="56" t="str">
        <f>IFERROR(VLOOKUP($A102,'Emissions - TEU-2H'!$A$6:$H$58,8,0), " ")</f>
        <v xml:space="preserve"> </v>
      </c>
      <c r="F102" s="3">
        <v>1.6999999999999999E-3</v>
      </c>
      <c r="G102" s="175" t="str">
        <f>IFERROR(Summary!$Y$7*D102/F102," ")</f>
        <v xml:space="preserve"> </v>
      </c>
      <c r="H102" s="7">
        <v>9</v>
      </c>
      <c r="I102" s="175" t="str">
        <f>IFERROR(Summary!$Y$7*D102/H102," ")</f>
        <v xml:space="preserve"> </v>
      </c>
      <c r="J102" s="4">
        <v>4.2999999999999997E-2</v>
      </c>
      <c r="K102" s="175" t="str">
        <f>IFERROR(Summary!$AA$7*D102/J102," ")</f>
        <v xml:space="preserve"> </v>
      </c>
      <c r="L102" s="5">
        <v>40</v>
      </c>
      <c r="M102" s="175" t="str">
        <f>IFERROR(Summary!$AA$7*D102/L102," ")</f>
        <v xml:space="preserve"> </v>
      </c>
      <c r="N102" s="4">
        <v>0.02</v>
      </c>
      <c r="O102" s="175" t="str">
        <f>IFERROR(Summary!$AC$7*D102/N102," ")</f>
        <v xml:space="preserve"> </v>
      </c>
      <c r="P102" s="5">
        <v>40</v>
      </c>
      <c r="Q102" s="175" t="str">
        <f>IFERROR(Summary!$AC$7*D102/P102," ")</f>
        <v xml:space="preserve"> </v>
      </c>
      <c r="R102" s="22"/>
      <c r="S102" s="177" t="str">
        <f>IFERROR(Summary!$AE$7*E102/R102," ")</f>
        <v xml:space="preserve"> </v>
      </c>
    </row>
    <row r="103" spans="1:19" ht="29.25" customHeight="1" x14ac:dyDescent="0.25">
      <c r="A103" s="2" t="s">
        <v>202</v>
      </c>
      <c r="B103" s="2" t="s">
        <v>203</v>
      </c>
      <c r="C103" s="18"/>
      <c r="D103" s="56" t="str">
        <f>IFERROR(VLOOKUP($A103,'Emissions - TEU-2H'!$A$6:$H$58,5,0), " ")</f>
        <v xml:space="preserve"> </v>
      </c>
      <c r="E103" s="56" t="str">
        <f>IFERROR(VLOOKUP($A103,'Emissions - TEU-2H'!$A$6:$H$58,8,0), " ")</f>
        <v xml:space="preserve"> </v>
      </c>
      <c r="F103" s="4">
        <v>3.7999999999999999E-2</v>
      </c>
      <c r="G103" s="175" t="str">
        <f>IFERROR(Summary!$Y$7*D103/F103," ")</f>
        <v xml:space="preserve"> </v>
      </c>
      <c r="H103" s="7">
        <v>7</v>
      </c>
      <c r="I103" s="175" t="str">
        <f>IFERROR(Summary!$Y$7*D103/H103," ")</f>
        <v xml:space="preserve"> </v>
      </c>
      <c r="J103" s="7">
        <v>1</v>
      </c>
      <c r="K103" s="175" t="str">
        <f>IFERROR(Summary!$AA$7*D103/J103," ")</f>
        <v xml:space="preserve"> </v>
      </c>
      <c r="L103" s="5">
        <v>31</v>
      </c>
      <c r="M103" s="175" t="str">
        <f>IFERROR(Summary!$AA$7*D103/L103," ")</f>
        <v xml:space="preserve"> </v>
      </c>
      <c r="N103" s="9">
        <v>0.46</v>
      </c>
      <c r="O103" s="175" t="str">
        <f>IFERROR(Summary!$AC$7*D103/N103," ")</f>
        <v xml:space="preserve"> </v>
      </c>
      <c r="P103" s="5">
        <v>31</v>
      </c>
      <c r="Q103" s="175" t="str">
        <f>IFERROR(Summary!$AC$7*D103/P103," ")</f>
        <v xml:space="preserve"> </v>
      </c>
      <c r="R103" s="22"/>
      <c r="S103" s="177" t="str">
        <f>IFERROR(Summary!$AE$7*E103/R103," ")</f>
        <v xml:space="preserve"> </v>
      </c>
    </row>
    <row r="104" spans="1:19" ht="16.8" customHeight="1" x14ac:dyDescent="0.25">
      <c r="A104" s="2" t="s">
        <v>204</v>
      </c>
      <c r="B104" s="2" t="s">
        <v>205</v>
      </c>
      <c r="C104" s="18"/>
      <c r="D104" s="56" t="str">
        <f>IFERROR(VLOOKUP($A104,'Emissions - TEU-2H'!$A$6:$H$58,5,0), " ")</f>
        <v xml:space="preserve"> </v>
      </c>
      <c r="E104" s="56" t="str">
        <f>IFERROR(VLOOKUP($A104,'Emissions - TEU-2H'!$A$6:$H$58,8,0), " ")</f>
        <v xml:space="preserve"> </v>
      </c>
      <c r="F104" s="18"/>
      <c r="G104" s="175" t="str">
        <f>IFERROR(Summary!$Y$7*D104/F104," ")</f>
        <v xml:space="preserve"> </v>
      </c>
      <c r="H104" s="5">
        <v>400</v>
      </c>
      <c r="I104" s="175" t="str">
        <f>IFERROR(Summary!$Y$7*D104/H104," ")</f>
        <v xml:space="preserve"> </v>
      </c>
      <c r="J104" s="18"/>
      <c r="K104" s="175" t="str">
        <f>IFERROR(Summary!$AA$7*D104/J104," ")</f>
        <v xml:space="preserve"> </v>
      </c>
      <c r="L104" s="8">
        <v>1800</v>
      </c>
      <c r="M104" s="175" t="str">
        <f>IFERROR(Summary!$AA$7*D104/L104," ")</f>
        <v xml:space="preserve"> </v>
      </c>
      <c r="N104" s="18"/>
      <c r="O104" s="175" t="str">
        <f>IFERROR(Summary!$AC$7*D104/N104," ")</f>
        <v xml:space="preserve"> </v>
      </c>
      <c r="P104" s="8">
        <v>1800</v>
      </c>
      <c r="Q104" s="175" t="str">
        <f>IFERROR(Summary!$AC$7*D104/P104," ")</f>
        <v xml:space="preserve"> </v>
      </c>
      <c r="R104" s="23">
        <v>2000</v>
      </c>
      <c r="S104" s="177" t="str">
        <f>IFERROR(Summary!$AE$7*E104/R104," ")</f>
        <v xml:space="preserve"> </v>
      </c>
    </row>
    <row r="105" spans="1:19" ht="29.25" customHeight="1" x14ac:dyDescent="0.25">
      <c r="A105" s="2" t="s">
        <v>206</v>
      </c>
      <c r="B105" s="2" t="s">
        <v>207</v>
      </c>
      <c r="C105" s="18"/>
      <c r="D105" s="56" t="str">
        <f>IFERROR(VLOOKUP($A105,'Emissions - TEU-2H'!$A$6:$H$58,5,0), " ")</f>
        <v xml:space="preserve"> </v>
      </c>
      <c r="E105" s="56" t="str">
        <f>IFERROR(VLOOKUP($A105,'Emissions - TEU-2H'!$A$6:$H$58,8,0), " ")</f>
        <v xml:space="preserve"> </v>
      </c>
      <c r="F105" s="18"/>
      <c r="G105" s="175" t="str">
        <f>IFERROR(Summary!$Y$7*D105/F105," ")</f>
        <v xml:space="preserve"> </v>
      </c>
      <c r="H105" s="5">
        <v>82</v>
      </c>
      <c r="I105" s="175" t="str">
        <f>IFERROR(Summary!$Y$7*D105/H105," ")</f>
        <v xml:space="preserve"> </v>
      </c>
      <c r="J105" s="18"/>
      <c r="K105" s="175" t="str">
        <f>IFERROR(Summary!$AA$7*D105/J105," ")</f>
        <v xml:space="preserve"> </v>
      </c>
      <c r="L105" s="5">
        <v>360</v>
      </c>
      <c r="M105" s="175" t="str">
        <f>IFERROR(Summary!$AA$7*D105/L105," ")</f>
        <v xml:space="preserve"> </v>
      </c>
      <c r="N105" s="18"/>
      <c r="O105" s="175" t="str">
        <f>IFERROR(Summary!$AC$7*D105/N105," ")</f>
        <v xml:space="preserve"> </v>
      </c>
      <c r="P105" s="5">
        <v>360</v>
      </c>
      <c r="Q105" s="175" t="str">
        <f>IFERROR(Summary!$AC$7*D105/P105," ")</f>
        <v xml:space="preserve"> </v>
      </c>
      <c r="R105" s="23">
        <v>29000</v>
      </c>
      <c r="S105" s="177" t="str">
        <f>IFERROR(Summary!$AE$7*E105/R105," ")</f>
        <v xml:space="preserve"> </v>
      </c>
    </row>
    <row r="106" spans="1:19" ht="29.25" customHeight="1" x14ac:dyDescent="0.25">
      <c r="A106" s="2" t="s">
        <v>208</v>
      </c>
      <c r="B106" s="2" t="s">
        <v>209</v>
      </c>
      <c r="C106" s="18"/>
      <c r="D106" s="56" t="str">
        <f>IFERROR(VLOOKUP($A106,'Emissions - TEU-2H'!$A$6:$H$58,5,0), " ")</f>
        <v xml:space="preserve"> </v>
      </c>
      <c r="E106" s="56" t="str">
        <f>IFERROR(VLOOKUP($A106,'Emissions - TEU-2H'!$A$6:$H$58,8,0), " ")</f>
        <v xml:space="preserve"> </v>
      </c>
      <c r="F106" s="18"/>
      <c r="G106" s="175" t="str">
        <f>IFERROR(Summary!$Y$7*D106/F106," ")</f>
        <v xml:space="preserve"> </v>
      </c>
      <c r="H106" s="5">
        <v>70</v>
      </c>
      <c r="I106" s="175" t="str">
        <f>IFERROR(Summary!$Y$7*D106/H106," ")</f>
        <v xml:space="preserve"> </v>
      </c>
      <c r="J106" s="18"/>
      <c r="K106" s="175" t="str">
        <f>IFERROR(Summary!$AA$7*D106/J106," ")</f>
        <v xml:space="preserve"> </v>
      </c>
      <c r="L106" s="5">
        <v>310</v>
      </c>
      <c r="M106" s="175" t="str">
        <f>IFERROR(Summary!$AA$7*D106/L106," ")</f>
        <v xml:space="preserve"> </v>
      </c>
      <c r="N106" s="18"/>
      <c r="O106" s="175" t="str">
        <f>IFERROR(Summary!$AC$7*D106/N106," ")</f>
        <v xml:space="preserve"> </v>
      </c>
      <c r="P106" s="5">
        <v>310</v>
      </c>
      <c r="Q106" s="175" t="str">
        <f>IFERROR(Summary!$AC$7*D106/P106," ")</f>
        <v xml:space="preserve"> </v>
      </c>
      <c r="R106" s="21">
        <v>370</v>
      </c>
      <c r="S106" s="177" t="str">
        <f>IFERROR(Summary!$AE$7*E106/R106," ")</f>
        <v xml:space="preserve"> </v>
      </c>
    </row>
    <row r="107" spans="1:19" ht="29.25" customHeight="1" x14ac:dyDescent="0.25">
      <c r="A107" s="2" t="s">
        <v>210</v>
      </c>
      <c r="B107" s="2" t="s">
        <v>211</v>
      </c>
      <c r="C107" s="18"/>
      <c r="D107" s="56" t="str">
        <f>IFERROR(VLOOKUP($A107,'Emissions - TEU-2H'!$A$6:$H$58,5,0), " ")</f>
        <v xml:space="preserve"> </v>
      </c>
      <c r="E107" s="56" t="str">
        <f>IFERROR(VLOOKUP($A107,'Emissions - TEU-2H'!$A$6:$H$58,8,0), " ")</f>
        <v xml:space="preserve"> </v>
      </c>
      <c r="F107" s="18"/>
      <c r="G107" s="175" t="str">
        <f>IFERROR(Summary!$Y$7*D107/F107," ")</f>
        <v xml:space="preserve"> </v>
      </c>
      <c r="H107" s="5">
        <v>60</v>
      </c>
      <c r="I107" s="175" t="str">
        <f>IFERROR(Summary!$Y$7*D107/H107," ")</f>
        <v xml:space="preserve"> </v>
      </c>
      <c r="J107" s="18"/>
      <c r="K107" s="175" t="str">
        <f>IFERROR(Summary!$AA$7*D107/J107," ")</f>
        <v xml:space="preserve"> </v>
      </c>
      <c r="L107" s="5">
        <v>260</v>
      </c>
      <c r="M107" s="175" t="str">
        <f>IFERROR(Summary!$AA$7*D107/L107," ")</f>
        <v xml:space="preserve"> </v>
      </c>
      <c r="N107" s="18"/>
      <c r="O107" s="175" t="str">
        <f>IFERROR(Summary!$AC$7*D107/N107," ")</f>
        <v xml:space="preserve"> </v>
      </c>
      <c r="P107" s="5">
        <v>260</v>
      </c>
      <c r="Q107" s="175" t="str">
        <f>IFERROR(Summary!$AC$7*D107/P107," ")</f>
        <v xml:space="preserve"> </v>
      </c>
      <c r="R107" s="21">
        <v>140</v>
      </c>
      <c r="S107" s="177" t="str">
        <f>IFERROR(Summary!$AE$7*E107/R107," ")</f>
        <v xml:space="preserve"> </v>
      </c>
    </row>
    <row r="108" spans="1:19" ht="29.25" customHeight="1" x14ac:dyDescent="0.25">
      <c r="A108" s="2" t="s">
        <v>212</v>
      </c>
      <c r="B108" s="2" t="s">
        <v>213</v>
      </c>
      <c r="C108" s="18"/>
      <c r="D108" s="56" t="str">
        <f>IFERROR(VLOOKUP($A108,'Emissions - TEU-2H'!$A$6:$H$58,5,0), " ")</f>
        <v xml:space="preserve"> </v>
      </c>
      <c r="E108" s="56" t="str">
        <f>IFERROR(VLOOKUP($A108,'Emissions - TEU-2H'!$A$6:$H$58,8,0), " ")</f>
        <v xml:space="preserve"> </v>
      </c>
      <c r="F108" s="18"/>
      <c r="G108" s="175" t="str">
        <f>IFERROR(Summary!$Y$7*D108/F108," ")</f>
        <v xml:space="preserve"> </v>
      </c>
      <c r="H108" s="5">
        <v>60</v>
      </c>
      <c r="I108" s="175" t="str">
        <f>IFERROR(Summary!$Y$7*D108/H108," ")</f>
        <v xml:space="preserve"> </v>
      </c>
      <c r="J108" s="18"/>
      <c r="K108" s="175" t="str">
        <f>IFERROR(Summary!$AA$7*D108/J108," ")</f>
        <v xml:space="preserve"> </v>
      </c>
      <c r="L108" s="5">
        <v>260</v>
      </c>
      <c r="M108" s="175" t="str">
        <f>IFERROR(Summary!$AA$7*D108/L108," ")</f>
        <v xml:space="preserve"> </v>
      </c>
      <c r="N108" s="18"/>
      <c r="O108" s="175" t="str">
        <f>IFERROR(Summary!$AC$7*D108/N108," ")</f>
        <v xml:space="preserve"> </v>
      </c>
      <c r="P108" s="5">
        <v>260</v>
      </c>
      <c r="Q108" s="175" t="str">
        <f>IFERROR(Summary!$AC$7*D108/P108," ")</f>
        <v xml:space="preserve"> </v>
      </c>
      <c r="R108" s="21">
        <v>93</v>
      </c>
      <c r="S108" s="177" t="str">
        <f>IFERROR(Summary!$AE$7*E108/R108," ")</f>
        <v xml:space="preserve"> </v>
      </c>
    </row>
    <row r="109" spans="1:19" ht="29.25" customHeight="1" x14ac:dyDescent="0.25">
      <c r="A109" s="2" t="s">
        <v>214</v>
      </c>
      <c r="B109" s="2" t="s">
        <v>215</v>
      </c>
      <c r="C109" s="18"/>
      <c r="D109" s="56" t="str">
        <f>IFERROR(VLOOKUP($A109,'Emissions - TEU-2H'!$A$6:$H$58,5,0), " ")</f>
        <v xml:space="preserve"> </v>
      </c>
      <c r="E109" s="56" t="str">
        <f>IFERROR(VLOOKUP($A109,'Emissions - TEU-2H'!$A$6:$H$58,8,0), " ")</f>
        <v xml:space="preserve"> </v>
      </c>
      <c r="F109" s="18"/>
      <c r="G109" s="175" t="str">
        <f>IFERROR(Summary!$Y$7*D109/F109," ")</f>
        <v xml:space="preserve"> </v>
      </c>
      <c r="H109" s="7">
        <v>1</v>
      </c>
      <c r="I109" s="175" t="str">
        <f>IFERROR(Summary!$Y$7*D109/H109," ")</f>
        <v xml:space="preserve"> </v>
      </c>
      <c r="J109" s="18"/>
      <c r="K109" s="175" t="str">
        <f>IFERROR(Summary!$AA$7*D109/J109," ")</f>
        <v xml:space="preserve"> </v>
      </c>
      <c r="L109" s="7">
        <v>4.4000000000000004</v>
      </c>
      <c r="M109" s="175" t="str">
        <f>IFERROR(Summary!$AA$7*D109/L109," ")</f>
        <v xml:space="preserve"> </v>
      </c>
      <c r="N109" s="18"/>
      <c r="O109" s="175" t="str">
        <f>IFERROR(Summary!$AC$7*D109/N109," ")</f>
        <v xml:space="preserve"> </v>
      </c>
      <c r="P109" s="7">
        <v>4.4000000000000004</v>
      </c>
      <c r="Q109" s="175" t="str">
        <f>IFERROR(Summary!$AC$7*D109/P109," ")</f>
        <v xml:space="preserve"> </v>
      </c>
      <c r="R109" s="22"/>
      <c r="S109" s="177" t="str">
        <f>IFERROR(Summary!$AE$7*E109/R109," ")</f>
        <v xml:space="preserve"> </v>
      </c>
    </row>
    <row r="110" spans="1:19" ht="16.95" customHeight="1" x14ac:dyDescent="0.25">
      <c r="A110" s="2" t="s">
        <v>216</v>
      </c>
      <c r="B110" s="2" t="s">
        <v>217</v>
      </c>
      <c r="C110" s="6" t="s">
        <v>23</v>
      </c>
      <c r="D110" s="56" t="str">
        <f>IFERROR(VLOOKUP($A110,'Emissions - TEU-2H'!$A$6:$H$58,5,0), " ")</f>
        <v xml:space="preserve"> </v>
      </c>
      <c r="E110" s="56" t="str">
        <f>IFERROR(VLOOKUP($A110,'Emissions - TEU-2H'!$A$6:$H$58,8,0), " ")</f>
        <v xml:space="preserve"> </v>
      </c>
      <c r="F110" s="11">
        <v>2.0000000000000001E-4</v>
      </c>
      <c r="G110" s="175" t="str">
        <f>IFERROR(Summary!$Y$7*D110/F110," ")</f>
        <v xml:space="preserve"> </v>
      </c>
      <c r="H110" s="5">
        <v>30</v>
      </c>
      <c r="I110" s="175" t="str">
        <f>IFERROR(Summary!$Y$7*D110/H110," ")</f>
        <v xml:space="preserve"> </v>
      </c>
      <c r="J110" s="3">
        <v>2.0999999999999999E-3</v>
      </c>
      <c r="K110" s="175" t="str">
        <f>IFERROR(Summary!$AA$7*D110/J110," ")</f>
        <v xml:space="preserve"> </v>
      </c>
      <c r="L110" s="5">
        <v>130</v>
      </c>
      <c r="M110" s="175" t="str">
        <f>IFERROR(Summary!$AA$7*D110/L110," ")</f>
        <v xml:space="preserve"> </v>
      </c>
      <c r="N110" s="3">
        <v>4.0000000000000001E-3</v>
      </c>
      <c r="O110" s="175" t="str">
        <f>IFERROR(Summary!$AC$7*D110/N110," ")</f>
        <v xml:space="preserve"> </v>
      </c>
      <c r="P110" s="5">
        <v>130</v>
      </c>
      <c r="Q110" s="175" t="str">
        <f>IFERROR(Summary!$AC$7*D110/P110," ")</f>
        <v xml:space="preserve"> </v>
      </c>
      <c r="R110" s="21">
        <v>160</v>
      </c>
      <c r="S110" s="177" t="str">
        <f>IFERROR(Summary!$AE$7*E110/R110," ")</f>
        <v xml:space="preserve"> </v>
      </c>
    </row>
    <row r="111" spans="1:19" ht="16.8" customHeight="1" x14ac:dyDescent="0.25">
      <c r="A111" s="2" t="s">
        <v>218</v>
      </c>
      <c r="B111" s="2" t="s">
        <v>219</v>
      </c>
      <c r="C111" s="18"/>
      <c r="D111" s="56" t="str">
        <f>IFERROR(VLOOKUP($A111,'Emissions - TEU-2H'!$A$6:$H$58,5,0), " ")</f>
        <v xml:space="preserve"> </v>
      </c>
      <c r="E111" s="56" t="str">
        <f>IFERROR(VLOOKUP($A111,'Emissions - TEU-2H'!$A$6:$H$58,8,0), " ")</f>
        <v xml:space="preserve"> </v>
      </c>
      <c r="F111" s="4">
        <v>7.6999999999999999E-2</v>
      </c>
      <c r="G111" s="175" t="str">
        <f>IFERROR(Summary!$Y$7*D111/F111," ")</f>
        <v xml:space="preserve"> </v>
      </c>
      <c r="H111" s="18"/>
      <c r="I111" s="175" t="str">
        <f>IFERROR(Summary!$Y$7*D111/H111," ")</f>
        <v xml:space="preserve"> </v>
      </c>
      <c r="J111" s="7">
        <v>2</v>
      </c>
      <c r="K111" s="175" t="str">
        <f>IFERROR(Summary!$AA$7*D111/J111," ")</f>
        <v xml:space="preserve"> </v>
      </c>
      <c r="L111" s="18"/>
      <c r="M111" s="175" t="str">
        <f>IFERROR(Summary!$AA$7*D111/L111," ")</f>
        <v xml:space="preserve"> </v>
      </c>
      <c r="N111" s="9">
        <v>0.92</v>
      </c>
      <c r="O111" s="175" t="str">
        <f>IFERROR(Summary!$AC$7*D111/N111," ")</f>
        <v xml:space="preserve"> </v>
      </c>
      <c r="P111" s="18"/>
      <c r="Q111" s="175" t="str">
        <f>IFERROR(Summary!$AC$7*D111/P111," ")</f>
        <v xml:space="preserve"> </v>
      </c>
      <c r="R111" s="22"/>
      <c r="S111" s="177" t="str">
        <f>IFERROR(Summary!$AE$7*E111/R111," ")</f>
        <v xml:space="preserve"> </v>
      </c>
    </row>
    <row r="112" spans="1:19" ht="16.8" customHeight="1" x14ac:dyDescent="0.25">
      <c r="A112" s="1"/>
      <c r="B112" s="2" t="s">
        <v>220</v>
      </c>
      <c r="C112" s="6" t="s">
        <v>65</v>
      </c>
      <c r="D112" s="56" t="str">
        <f>IFERROR(VLOOKUP($A112,'Emissions - TEU-2H'!$A$6:$H$58,5,0), " ")</f>
        <v xml:space="preserve"> </v>
      </c>
      <c r="E112" s="56" t="str">
        <f>IFERROR(VLOOKUP($A112,'Emissions - TEU-2H'!$A$6:$H$58,8,0), " ")</f>
        <v xml:space="preserve"> </v>
      </c>
      <c r="F112" s="18"/>
      <c r="G112" s="175" t="str">
        <f>IFERROR(Summary!$Y$7*D112/F112," ")</f>
        <v xml:space="preserve"> </v>
      </c>
      <c r="H112" s="7">
        <v>2.2999999999999998</v>
      </c>
      <c r="I112" s="175" t="str">
        <f>IFERROR(Summary!$Y$7*D112/H112," ")</f>
        <v xml:space="preserve"> </v>
      </c>
      <c r="J112" s="18"/>
      <c r="K112" s="175" t="str">
        <f>IFERROR(Summary!$AA$7*D112/J112," ")</f>
        <v xml:space="preserve"> </v>
      </c>
      <c r="L112" s="5">
        <v>20</v>
      </c>
      <c r="M112" s="175" t="str">
        <f>IFERROR(Summary!$AA$7*D112/L112," ")</f>
        <v xml:space="preserve"> </v>
      </c>
      <c r="N112" s="18"/>
      <c r="O112" s="175" t="str">
        <f>IFERROR(Summary!$AC$7*D112/N112," ")</f>
        <v xml:space="preserve"> </v>
      </c>
      <c r="P112" s="5">
        <v>20</v>
      </c>
      <c r="Q112" s="175" t="str">
        <f>IFERROR(Summary!$AC$7*D112/P112," ")</f>
        <v xml:space="preserve"> </v>
      </c>
      <c r="R112" s="21">
        <v>240</v>
      </c>
      <c r="S112" s="177" t="str">
        <f>IFERROR(Summary!$AE$7*E112/R112," ")</f>
        <v xml:space="preserve"> </v>
      </c>
    </row>
    <row r="113" spans="1:19" ht="16.95" customHeight="1" x14ac:dyDescent="0.25">
      <c r="A113" s="2" t="s">
        <v>221</v>
      </c>
      <c r="B113" s="2" t="s">
        <v>222</v>
      </c>
      <c r="C113" s="18"/>
      <c r="D113" s="56" t="str">
        <f>IFERROR(VLOOKUP($A113,'Emissions - TEU-2H'!$A$6:$H$58,5,0), " ")</f>
        <v xml:space="preserve"> </v>
      </c>
      <c r="E113" s="56" t="str">
        <f>IFERROR(VLOOKUP($A113,'Emissions - TEU-2H'!$A$6:$H$58,8,0), " ")</f>
        <v xml:space="preserve"> </v>
      </c>
      <c r="F113" s="18"/>
      <c r="G113" s="175" t="str">
        <f>IFERROR(Summary!$Y$7*D113/F113," ")</f>
        <v xml:space="preserve"> </v>
      </c>
      <c r="H113" s="18"/>
      <c r="I113" s="175" t="str">
        <f>IFERROR(Summary!$Y$7*D113/H113," ")</f>
        <v xml:space="preserve"> </v>
      </c>
      <c r="J113" s="18"/>
      <c r="K113" s="175" t="str">
        <f>IFERROR(Summary!$AA$7*D113/J113," ")</f>
        <v xml:space="preserve"> </v>
      </c>
      <c r="L113" s="18"/>
      <c r="M113" s="175" t="str">
        <f>IFERROR(Summary!$AA$7*D113/L113," ")</f>
        <v xml:space="preserve"> </v>
      </c>
      <c r="N113" s="18"/>
      <c r="O113" s="175" t="str">
        <f>IFERROR(Summary!$AC$7*D113/N113," ")</f>
        <v xml:space="preserve"> </v>
      </c>
      <c r="P113" s="18"/>
      <c r="Q113" s="175" t="str">
        <f>IFERROR(Summary!$AC$7*D113/P113," ")</f>
        <v xml:space="preserve"> </v>
      </c>
      <c r="R113" s="21">
        <v>16</v>
      </c>
      <c r="S113" s="177" t="str">
        <f>IFERROR(Summary!$AE$7*E113/R113," ")</f>
        <v xml:space="preserve"> </v>
      </c>
    </row>
    <row r="114" spans="1:19" ht="16.8" customHeight="1" x14ac:dyDescent="0.25">
      <c r="A114" s="2" t="s">
        <v>223</v>
      </c>
      <c r="B114" s="2" t="s">
        <v>224</v>
      </c>
      <c r="C114" s="18"/>
      <c r="D114" s="56" t="str">
        <f>IFERROR(VLOOKUP($A114,'Emissions - TEU-2H'!$A$6:$H$58,5,0), " ")</f>
        <v xml:space="preserve"> </v>
      </c>
      <c r="E114" s="56" t="str">
        <f>IFERROR(VLOOKUP($A114,'Emissions - TEU-2H'!$A$6:$H$58,8,0), " ")</f>
        <v xml:space="preserve"> </v>
      </c>
      <c r="F114" s="9">
        <v>0.17</v>
      </c>
      <c r="G114" s="175" t="str">
        <f>IFERROR(Summary!$Y$7*D114/F114," ")</f>
        <v xml:space="preserve"> </v>
      </c>
      <c r="H114" s="7">
        <v>9</v>
      </c>
      <c r="I114" s="175" t="str">
        <f>IFERROR(Summary!$Y$7*D114/H114," ")</f>
        <v xml:space="preserve"> </v>
      </c>
      <c r="J114" s="7">
        <v>4.3</v>
      </c>
      <c r="K114" s="175" t="str">
        <f>IFERROR(Summary!$AA$7*D114/J114," ")</f>
        <v xml:space="preserve"> </v>
      </c>
      <c r="L114" s="5">
        <v>40</v>
      </c>
      <c r="M114" s="175" t="str">
        <f>IFERROR(Summary!$AA$7*D114/L114," ")</f>
        <v xml:space="preserve"> </v>
      </c>
      <c r="N114" s="7">
        <v>2</v>
      </c>
      <c r="O114" s="175" t="str">
        <f>IFERROR(Summary!$AC$7*D114/N114," ")</f>
        <v xml:space="preserve"> </v>
      </c>
      <c r="P114" s="5">
        <v>40</v>
      </c>
      <c r="Q114" s="175" t="str">
        <f>IFERROR(Summary!$AC$7*D114/P114," ")</f>
        <v xml:space="preserve"> </v>
      </c>
      <c r="R114" s="21">
        <v>49</v>
      </c>
      <c r="S114" s="177" t="str">
        <f>IFERROR(Summary!$AE$7*E114/R114," ")</f>
        <v xml:space="preserve"> </v>
      </c>
    </row>
    <row r="115" spans="1:19" ht="16.95" customHeight="1" x14ac:dyDescent="0.25">
      <c r="A115" s="2" t="s">
        <v>225</v>
      </c>
      <c r="B115" s="2" t="s">
        <v>226</v>
      </c>
      <c r="C115" s="18"/>
      <c r="D115" s="56" t="str">
        <f>IFERROR(VLOOKUP($A115,'Emissions - TEU-2H'!$A$6:$H$58,5,0), " ")</f>
        <v xml:space="preserve"> </v>
      </c>
      <c r="E115" s="56" t="str">
        <f>IFERROR(VLOOKUP($A115,'Emissions - TEU-2H'!$A$6:$H$58,8,0), " ")</f>
        <v xml:space="preserve"> </v>
      </c>
      <c r="F115" s="18"/>
      <c r="G115" s="175" t="str">
        <f>IFERROR(Summary!$Y$7*D115/F115," ")</f>
        <v xml:space="preserve"> </v>
      </c>
      <c r="H115" s="4">
        <v>0.08</v>
      </c>
      <c r="I115" s="175" t="str">
        <f>IFERROR(Summary!$Y$7*D115/H115," ")</f>
        <v xml:space="preserve"> </v>
      </c>
      <c r="J115" s="18"/>
      <c r="K115" s="175" t="str">
        <f>IFERROR(Summary!$AA$7*D115/J115," ")</f>
        <v xml:space="preserve"> </v>
      </c>
      <c r="L115" s="9">
        <v>0.35</v>
      </c>
      <c r="M115" s="175" t="str">
        <f>IFERROR(Summary!$AA$7*D115/L115," ")</f>
        <v xml:space="preserve"> </v>
      </c>
      <c r="N115" s="18"/>
      <c r="O115" s="175" t="str">
        <f>IFERROR(Summary!$AC$7*D115/N115," ")</f>
        <v xml:space="preserve"> </v>
      </c>
      <c r="P115" s="9">
        <v>0.35</v>
      </c>
      <c r="Q115" s="175" t="str">
        <f>IFERROR(Summary!$AC$7*D115/P115," ")</f>
        <v xml:space="preserve"> </v>
      </c>
      <c r="R115" s="24">
        <v>4.0999999999999996</v>
      </c>
      <c r="S115" s="177" t="str">
        <f>IFERROR(Summary!$AE$7*E115/R115," ")</f>
        <v xml:space="preserve"> </v>
      </c>
    </row>
    <row r="116" spans="1:19" ht="16.8" customHeight="1" x14ac:dyDescent="0.25">
      <c r="A116" s="2" t="s">
        <v>227</v>
      </c>
      <c r="B116" s="2" t="s">
        <v>228</v>
      </c>
      <c r="C116" s="18"/>
      <c r="D116" s="56" t="str">
        <f>IFERROR(VLOOKUP($A116,'Emissions - TEU-2H'!$A$6:$H$58,5,0), " ")</f>
        <v xml:space="preserve"> </v>
      </c>
      <c r="E116" s="56" t="str">
        <f>IFERROR(VLOOKUP($A116,'Emissions - TEU-2H'!$A$6:$H$58,8,0), " ")</f>
        <v xml:space="preserve"> </v>
      </c>
      <c r="F116" s="11">
        <v>7.6999999999999996E-4</v>
      </c>
      <c r="G116" s="175" t="str">
        <f>IFERROR(Summary!$Y$7*D116/F116," ")</f>
        <v xml:space="preserve"> </v>
      </c>
      <c r="H116" s="18"/>
      <c r="I116" s="175" t="str">
        <f>IFERROR(Summary!$Y$7*D116/H116," ")</f>
        <v xml:space="preserve"> </v>
      </c>
      <c r="J116" s="4">
        <v>0.02</v>
      </c>
      <c r="K116" s="175" t="str">
        <f>IFERROR(Summary!$AA$7*D116/J116," ")</f>
        <v xml:space="preserve"> </v>
      </c>
      <c r="L116" s="18"/>
      <c r="M116" s="175" t="str">
        <f>IFERROR(Summary!$AA$7*D116/L116," ")</f>
        <v xml:space="preserve"> </v>
      </c>
      <c r="N116" s="3">
        <v>9.1999999999999998E-3</v>
      </c>
      <c r="O116" s="175" t="str">
        <f>IFERROR(Summary!$AC$7*D116/N116," ")</f>
        <v xml:space="preserve"> </v>
      </c>
      <c r="P116" s="18"/>
      <c r="Q116" s="175" t="str">
        <f>IFERROR(Summary!$AC$7*D116/P116," ")</f>
        <v xml:space="preserve"> </v>
      </c>
      <c r="R116" s="22"/>
      <c r="S116" s="177" t="str">
        <f>IFERROR(Summary!$AE$7*E116/R116," ")</f>
        <v xml:space="preserve"> </v>
      </c>
    </row>
    <row r="117" spans="1:19" ht="16.95" customHeight="1" x14ac:dyDescent="0.25">
      <c r="A117" s="2" t="s">
        <v>229</v>
      </c>
      <c r="B117" s="2" t="s">
        <v>230</v>
      </c>
      <c r="C117" s="18"/>
      <c r="D117" s="56" t="str">
        <f>IFERROR(VLOOKUP($A117,'Emissions - TEU-2H'!$A$6:$H$58,5,0), " ")</f>
        <v xml:space="preserve"> </v>
      </c>
      <c r="E117" s="56" t="str">
        <f>IFERROR(VLOOKUP($A117,'Emissions - TEU-2H'!$A$6:$H$58,8,0), " ")</f>
        <v xml:space="preserve"> </v>
      </c>
      <c r="F117" s="11">
        <v>3.8000000000000002E-4</v>
      </c>
      <c r="G117" s="175" t="str">
        <f>IFERROR(Summary!$Y$7*D117/F117," ")</f>
        <v xml:space="preserve"> </v>
      </c>
      <c r="H117" s="18"/>
      <c r="I117" s="175" t="str">
        <f>IFERROR(Summary!$Y$7*D117/H117," ")</f>
        <v xml:space="preserve"> </v>
      </c>
      <c r="J117" s="4">
        <v>0.01</v>
      </c>
      <c r="K117" s="175" t="str">
        <f>IFERROR(Summary!$AA$7*D117/J117," ")</f>
        <v xml:space="preserve"> </v>
      </c>
      <c r="L117" s="18"/>
      <c r="M117" s="175" t="str">
        <f>IFERROR(Summary!$AA$7*D117/L117," ")</f>
        <v xml:space="preserve"> </v>
      </c>
      <c r="N117" s="3">
        <v>4.5999999999999999E-3</v>
      </c>
      <c r="O117" s="175" t="str">
        <f>IFERROR(Summary!$AC$7*D117/N117," ")</f>
        <v xml:space="preserve"> </v>
      </c>
      <c r="P117" s="18"/>
      <c r="Q117" s="175" t="str">
        <f>IFERROR(Summary!$AC$7*D117/P117," ")</f>
        <v xml:space="preserve"> </v>
      </c>
      <c r="R117" s="22"/>
      <c r="S117" s="177" t="str">
        <f>IFERROR(Summary!$AE$7*E117/R117," ")</f>
        <v xml:space="preserve"> </v>
      </c>
    </row>
    <row r="118" spans="1:19" ht="16.8" customHeight="1" x14ac:dyDescent="0.25">
      <c r="A118" s="2" t="s">
        <v>231</v>
      </c>
      <c r="B118" s="2" t="s">
        <v>232</v>
      </c>
      <c r="C118" s="18"/>
      <c r="D118" s="56" t="str">
        <f>IFERROR(VLOOKUP($A118,'Emissions - TEU-2H'!$A$6:$H$58,5,0), " ")</f>
        <v xml:space="preserve"> </v>
      </c>
      <c r="E118" s="56" t="str">
        <f>IFERROR(VLOOKUP($A118,'Emissions - TEU-2H'!$A$6:$H$58,8,0), " ")</f>
        <v xml:space="preserve"> </v>
      </c>
      <c r="F118" s="3">
        <v>2E-3</v>
      </c>
      <c r="G118" s="175" t="str">
        <f>IFERROR(Summary!$Y$7*D118/F118," ")</f>
        <v xml:space="preserve"> </v>
      </c>
      <c r="H118" s="18"/>
      <c r="I118" s="175" t="str">
        <f>IFERROR(Summary!$Y$7*D118/H118," ")</f>
        <v xml:space="preserve"> </v>
      </c>
      <c r="J118" s="4">
        <v>5.0999999999999997E-2</v>
      </c>
      <c r="K118" s="175" t="str">
        <f>IFERROR(Summary!$AA$7*D118/J118," ")</f>
        <v xml:space="preserve"> </v>
      </c>
      <c r="L118" s="18"/>
      <c r="M118" s="175" t="str">
        <f>IFERROR(Summary!$AA$7*D118/L118," ")</f>
        <v xml:space="preserve"> </v>
      </c>
      <c r="N118" s="4">
        <v>2.4E-2</v>
      </c>
      <c r="O118" s="175" t="str">
        <f>IFERROR(Summary!$AC$7*D118/N118," ")</f>
        <v xml:space="preserve"> </v>
      </c>
      <c r="P118" s="18"/>
      <c r="Q118" s="175" t="str">
        <f>IFERROR(Summary!$AC$7*D118/P118," ")</f>
        <v xml:space="preserve"> </v>
      </c>
      <c r="R118" s="22"/>
      <c r="S118" s="177" t="str">
        <f>IFERROR(Summary!$AE$7*E118/R118," ")</f>
        <v xml:space="preserve"> </v>
      </c>
    </row>
    <row r="119" spans="1:19" ht="16.8" customHeight="1" x14ac:dyDescent="0.25">
      <c r="A119" s="2" t="s">
        <v>233</v>
      </c>
      <c r="B119" s="2" t="s">
        <v>234</v>
      </c>
      <c r="C119" s="18"/>
      <c r="D119" s="56" t="str">
        <f>IFERROR(VLOOKUP($A119,'Emissions - TEU-2H'!$A$6:$H$58,5,0), " ")</f>
        <v xml:space="preserve"> </v>
      </c>
      <c r="E119" s="56" t="str">
        <f>IFERROR(VLOOKUP($A119,'Emissions - TEU-2H'!$A$6:$H$58,8,0), " ")</f>
        <v xml:space="preserve"> </v>
      </c>
      <c r="F119" s="4">
        <v>4.4999999999999998E-2</v>
      </c>
      <c r="G119" s="175" t="str">
        <f>IFERROR(Summary!$Y$7*D119/F119," ")</f>
        <v xml:space="preserve"> </v>
      </c>
      <c r="H119" s="18"/>
      <c r="I119" s="175" t="str">
        <f>IFERROR(Summary!$Y$7*D119/H119," ")</f>
        <v xml:space="preserve"> </v>
      </c>
      <c r="J119" s="7">
        <v>1.2</v>
      </c>
      <c r="K119" s="175" t="str">
        <f>IFERROR(Summary!$AA$7*D119/J119," ")</f>
        <v xml:space="preserve"> </v>
      </c>
      <c r="L119" s="18"/>
      <c r="M119" s="175" t="str">
        <f>IFERROR(Summary!$AA$7*D119/L119," ")</f>
        <v xml:space="preserve"> </v>
      </c>
      <c r="N119" s="9">
        <v>0.55000000000000004</v>
      </c>
      <c r="O119" s="175" t="str">
        <f>IFERROR(Summary!$AC$7*D119/N119," ")</f>
        <v xml:space="preserve"> </v>
      </c>
      <c r="P119" s="18"/>
      <c r="Q119" s="175" t="str">
        <f>IFERROR(Summary!$AC$7*D119/P119," ")</f>
        <v xml:space="preserve"> </v>
      </c>
      <c r="R119" s="22"/>
      <c r="S119" s="177" t="str">
        <f>IFERROR(Summary!$AE$7*E119/R119," ")</f>
        <v xml:space="preserve"> </v>
      </c>
    </row>
    <row r="120" spans="1:19" ht="42" customHeight="1" x14ac:dyDescent="0.25">
      <c r="A120" s="2" t="s">
        <v>235</v>
      </c>
      <c r="B120" s="2" t="s">
        <v>236</v>
      </c>
      <c r="C120" s="6" t="s">
        <v>65</v>
      </c>
      <c r="D120" s="56" t="str">
        <f>IFERROR(VLOOKUP($A120,'Emissions - TEU-2H'!$A$6:$H$58,5,0), " ")</f>
        <v xml:space="preserve"> </v>
      </c>
      <c r="E120" s="56" t="str">
        <f>IFERROR(VLOOKUP($A120,'Emissions - TEU-2H'!$A$6:$H$58,8,0), " ")</f>
        <v xml:space="preserve"> </v>
      </c>
      <c r="F120" s="11">
        <v>1.7000000000000001E-4</v>
      </c>
      <c r="G120" s="175" t="str">
        <f>IFERROR(Summary!$Y$7*D120/F120," ")</f>
        <v xml:space="preserve"> </v>
      </c>
      <c r="H120" s="18"/>
      <c r="I120" s="175" t="str">
        <f>IFERROR(Summary!$Y$7*D120/H120," ")</f>
        <v xml:space="preserve"> </v>
      </c>
      <c r="J120" s="4">
        <v>1.7999999999999999E-2</v>
      </c>
      <c r="K120" s="175" t="str">
        <f>IFERROR(Summary!$AA$7*D120/J120," ")</f>
        <v xml:space="preserve"> </v>
      </c>
      <c r="L120" s="18"/>
      <c r="M120" s="175" t="str">
        <f>IFERROR(Summary!$AA$7*D120/L120," ")</f>
        <v xml:space="preserve"> </v>
      </c>
      <c r="N120" s="3">
        <v>8.3999999999999995E-3</v>
      </c>
      <c r="O120" s="175" t="str">
        <f>IFERROR(Summary!$AC$7*D120/N120," ")</f>
        <v xml:space="preserve"> </v>
      </c>
      <c r="P120" s="18"/>
      <c r="Q120" s="175" t="str">
        <f>IFERROR(Summary!$AC$7*D120/P120," ")</f>
        <v xml:space="preserve"> </v>
      </c>
      <c r="R120" s="22"/>
      <c r="S120" s="177" t="str">
        <f>IFERROR(Summary!$AE$7*E120/R120," ")</f>
        <v xml:space="preserve"> </v>
      </c>
    </row>
    <row r="121" spans="1:19" ht="29.25" customHeight="1" x14ac:dyDescent="0.25">
      <c r="A121" s="2" t="s">
        <v>237</v>
      </c>
      <c r="B121" s="1" t="s">
        <v>238</v>
      </c>
      <c r="C121" s="6" t="s">
        <v>65</v>
      </c>
      <c r="D121" s="56" t="str">
        <f>IFERROR(VLOOKUP($A121,'Emissions - TEU-2H'!$A$6:$H$58,5,0), " ")</f>
        <v xml:space="preserve"> </v>
      </c>
      <c r="E121" s="56" t="str">
        <f>IFERROR(VLOOKUP($A121,'Emissions - TEU-2H'!$A$6:$H$58,8,0), " ")</f>
        <v xml:space="preserve"> </v>
      </c>
      <c r="F121" s="11">
        <v>1.7000000000000001E-4</v>
      </c>
      <c r="G121" s="175" t="str">
        <f>IFERROR(Summary!$Y$7*D121/F121," ")</f>
        <v xml:space="preserve"> </v>
      </c>
      <c r="H121" s="18"/>
      <c r="I121" s="175" t="str">
        <f>IFERROR(Summary!$Y$7*D121/H121," ")</f>
        <v xml:space="preserve"> </v>
      </c>
      <c r="J121" s="4">
        <v>1.7999999999999999E-2</v>
      </c>
      <c r="K121" s="175" t="str">
        <f>IFERROR(Summary!$AA$7*D121/J121," ")</f>
        <v xml:space="preserve"> </v>
      </c>
      <c r="L121" s="18"/>
      <c r="M121" s="175" t="str">
        <f>IFERROR(Summary!$AA$7*D121/L121," ")</f>
        <v xml:space="preserve"> </v>
      </c>
      <c r="N121" s="3">
        <v>8.3999999999999995E-3</v>
      </c>
      <c r="O121" s="175" t="str">
        <f>IFERROR(Summary!$AC$7*D121/N121," ")</f>
        <v xml:space="preserve"> </v>
      </c>
      <c r="P121" s="18"/>
      <c r="Q121" s="175" t="str">
        <f>IFERROR(Summary!$AC$7*D121/P121," ")</f>
        <v xml:space="preserve"> </v>
      </c>
      <c r="R121" s="22"/>
      <c r="S121" s="177" t="str">
        <f>IFERROR(Summary!$AE$7*E121/R121," ")</f>
        <v xml:space="preserve"> </v>
      </c>
    </row>
    <row r="122" spans="1:19" ht="29.25" customHeight="1" x14ac:dyDescent="0.25">
      <c r="A122" s="2" t="s">
        <v>239</v>
      </c>
      <c r="B122" s="1" t="s">
        <v>240</v>
      </c>
      <c r="C122" s="6" t="s">
        <v>65</v>
      </c>
      <c r="D122" s="56" t="str">
        <f>IFERROR(VLOOKUP($A122,'Emissions - TEU-2H'!$A$6:$H$58,5,0), " ")</f>
        <v xml:space="preserve"> </v>
      </c>
      <c r="E122" s="56" t="str">
        <f>IFERROR(VLOOKUP($A122,'Emissions - TEU-2H'!$A$6:$H$58,8,0), " ")</f>
        <v xml:space="preserve"> </v>
      </c>
      <c r="F122" s="11">
        <v>1.7000000000000001E-4</v>
      </c>
      <c r="G122" s="175" t="str">
        <f>IFERROR(Summary!$Y$7*D122/F122," ")</f>
        <v xml:space="preserve"> </v>
      </c>
      <c r="H122" s="18"/>
      <c r="I122" s="175" t="str">
        <f>IFERROR(Summary!$Y$7*D122/H122," ")</f>
        <v xml:space="preserve"> </v>
      </c>
      <c r="J122" s="4">
        <v>1.7999999999999999E-2</v>
      </c>
      <c r="K122" s="175" t="str">
        <f>IFERROR(Summary!$AA$7*D122/J122," ")</f>
        <v xml:space="preserve"> </v>
      </c>
      <c r="L122" s="18"/>
      <c r="M122" s="175" t="str">
        <f>IFERROR(Summary!$AA$7*D122/L122," ")</f>
        <v xml:space="preserve"> </v>
      </c>
      <c r="N122" s="3">
        <v>8.3999999999999995E-3</v>
      </c>
      <c r="O122" s="175" t="str">
        <f>IFERROR(Summary!$AC$7*D122/N122," ")</f>
        <v xml:space="preserve"> </v>
      </c>
      <c r="P122" s="18"/>
      <c r="Q122" s="175" t="str">
        <f>IFERROR(Summary!$AC$7*D122/P122," ")</f>
        <v xml:space="preserve"> </v>
      </c>
      <c r="R122" s="22"/>
      <c r="S122" s="177" t="str">
        <f>IFERROR(Summary!$AE$7*E122/R122," ")</f>
        <v xml:space="preserve"> </v>
      </c>
    </row>
    <row r="123" spans="1:19" ht="29.25" customHeight="1" x14ac:dyDescent="0.25">
      <c r="A123" s="2" t="s">
        <v>241</v>
      </c>
      <c r="B123" s="1" t="s">
        <v>242</v>
      </c>
      <c r="C123" s="6" t="s">
        <v>65</v>
      </c>
      <c r="D123" s="56" t="str">
        <f>IFERROR(VLOOKUP($A123,'Emissions - TEU-2H'!$A$6:$H$58,5,0), " ")</f>
        <v xml:space="preserve"> </v>
      </c>
      <c r="E123" s="56" t="str">
        <f>IFERROR(VLOOKUP($A123,'Emissions - TEU-2H'!$A$6:$H$58,8,0), " ")</f>
        <v xml:space="preserve"> </v>
      </c>
      <c r="F123" s="11">
        <v>5.9999999999999995E-4</v>
      </c>
      <c r="G123" s="175" t="str">
        <f>IFERROR(Summary!$Y$7*D123/F123," ")</f>
        <v xml:space="preserve"> </v>
      </c>
      <c r="H123" s="18"/>
      <c r="I123" s="175" t="str">
        <f>IFERROR(Summary!$Y$7*D123/H123," ")</f>
        <v xml:space="preserve"> </v>
      </c>
      <c r="J123" s="4">
        <v>6.5000000000000002E-2</v>
      </c>
      <c r="K123" s="175" t="str">
        <f>IFERROR(Summary!$AA$7*D123/J123," ")</f>
        <v xml:space="preserve"> </v>
      </c>
      <c r="L123" s="18"/>
      <c r="M123" s="175" t="str">
        <f>IFERROR(Summary!$AA$7*D123/L123," ")</f>
        <v xml:space="preserve"> </v>
      </c>
      <c r="N123" s="4">
        <v>0.03</v>
      </c>
      <c r="O123" s="175" t="str">
        <f>IFERROR(Summary!$AC$7*D123/N123," ")</f>
        <v xml:space="preserve"> </v>
      </c>
      <c r="P123" s="18"/>
      <c r="Q123" s="175" t="str">
        <f>IFERROR(Summary!$AC$7*D123/P123," ")</f>
        <v xml:space="preserve"> </v>
      </c>
      <c r="R123" s="22"/>
      <c r="S123" s="177" t="str">
        <f>IFERROR(Summary!$AE$7*E123/R123," ")</f>
        <v xml:space="preserve"> </v>
      </c>
    </row>
    <row r="124" spans="1:19" ht="16.95" customHeight="1" x14ac:dyDescent="0.25">
      <c r="A124" s="2" t="s">
        <v>243</v>
      </c>
      <c r="B124" s="16" t="s">
        <v>244</v>
      </c>
      <c r="C124" s="18"/>
      <c r="D124" s="56" t="str">
        <f>IFERROR(VLOOKUP($A124,'Emissions - TEU-2H'!$A$6:$H$58,5,0), " ")</f>
        <v xml:space="preserve"> </v>
      </c>
      <c r="E124" s="56" t="str">
        <f>IFERROR(VLOOKUP($A124,'Emissions - TEU-2H'!$A$6:$H$58,8,0), " ")</f>
        <v xml:space="preserve"> </v>
      </c>
      <c r="F124" s="18"/>
      <c r="G124" s="175" t="str">
        <f>IFERROR(Summary!$Y$7*D124/F124," ")</f>
        <v xml:space="preserve"> </v>
      </c>
      <c r="H124" s="9">
        <v>0.2</v>
      </c>
      <c r="I124" s="175" t="str">
        <f>IFERROR(Summary!$Y$7*D124/H124," ")</f>
        <v xml:space="preserve"> </v>
      </c>
      <c r="J124" s="18"/>
      <c r="K124" s="175" t="str">
        <f>IFERROR(Summary!$AA$7*D124/J124," ")</f>
        <v xml:space="preserve"> </v>
      </c>
      <c r="L124" s="9">
        <v>0.88</v>
      </c>
      <c r="M124" s="175" t="str">
        <f>IFERROR(Summary!$AA$7*D124/L124," ")</f>
        <v xml:space="preserve"> </v>
      </c>
      <c r="N124" s="18"/>
      <c r="O124" s="175" t="str">
        <f>IFERROR(Summary!$AC$7*D124/N124," ")</f>
        <v xml:space="preserve"> </v>
      </c>
      <c r="P124" s="9">
        <v>0.88</v>
      </c>
      <c r="Q124" s="175" t="str">
        <f>IFERROR(Summary!$AC$7*D124/P124," ")</f>
        <v xml:space="preserve"> </v>
      </c>
      <c r="R124" s="21">
        <v>110</v>
      </c>
      <c r="S124" s="177" t="str">
        <f>IFERROR(Summary!$AE$7*E124/R124," ")</f>
        <v xml:space="preserve"> </v>
      </c>
    </row>
    <row r="125" spans="1:19" ht="16.8" customHeight="1" x14ac:dyDescent="0.25">
      <c r="A125" s="2" t="s">
        <v>245</v>
      </c>
      <c r="B125" s="2" t="s">
        <v>246</v>
      </c>
      <c r="C125" s="18"/>
      <c r="D125" s="56" t="str">
        <f>IFERROR(VLOOKUP($A125,'Emissions - TEU-2H'!$A$6:$H$58,5,0), " ")</f>
        <v xml:space="preserve"> </v>
      </c>
      <c r="E125" s="56" t="str">
        <f>IFERROR(VLOOKUP($A125,'Emissions - TEU-2H'!$A$6:$H$58,8,0), " ")</f>
        <v xml:space="preserve"> </v>
      </c>
      <c r="F125" s="18"/>
      <c r="G125" s="175" t="str">
        <f>IFERROR(Summary!$Y$7*D125/F125," ")</f>
        <v xml:space="preserve"> </v>
      </c>
      <c r="H125" s="5">
        <v>30</v>
      </c>
      <c r="I125" s="175" t="str">
        <f>IFERROR(Summary!$Y$7*D125/H125," ")</f>
        <v xml:space="preserve"> </v>
      </c>
      <c r="J125" s="18"/>
      <c r="K125" s="175" t="str">
        <f>IFERROR(Summary!$AA$7*D125/J125," ")</f>
        <v xml:space="preserve"> </v>
      </c>
      <c r="L125" s="5">
        <v>130</v>
      </c>
      <c r="M125" s="175" t="str">
        <f>IFERROR(Summary!$AA$7*D125/L125," ")</f>
        <v xml:space="preserve"> </v>
      </c>
      <c r="N125" s="18"/>
      <c r="O125" s="175" t="str">
        <f>IFERROR(Summary!$AC$7*D125/N125," ")</f>
        <v xml:space="preserve"> </v>
      </c>
      <c r="P125" s="5">
        <v>130</v>
      </c>
      <c r="Q125" s="175" t="str">
        <f>IFERROR(Summary!$AC$7*D125/P125," ")</f>
        <v xml:space="preserve"> </v>
      </c>
      <c r="R125" s="23">
        <v>58000</v>
      </c>
      <c r="S125" s="177" t="str">
        <f>IFERROR(Summary!$AE$7*E125/R125," ")</f>
        <v xml:space="preserve"> </v>
      </c>
    </row>
    <row r="126" spans="1:19" ht="29.25" customHeight="1" x14ac:dyDescent="0.25">
      <c r="A126" s="2" t="s">
        <v>247</v>
      </c>
      <c r="B126" s="2" t="s">
        <v>248</v>
      </c>
      <c r="C126" s="18"/>
      <c r="D126" s="56" t="str">
        <f>IFERROR(VLOOKUP($A126,'Emissions - TEU-2H'!$A$6:$H$58,5,0), " ")</f>
        <v xml:space="preserve"> </v>
      </c>
      <c r="E126" s="56" t="str">
        <f>IFERROR(VLOOKUP($A126,'Emissions - TEU-2H'!$A$6:$H$58,8,0), " ")</f>
        <v xml:space="preserve"> </v>
      </c>
      <c r="F126" s="18"/>
      <c r="G126" s="175" t="str">
        <f>IFERROR(Summary!$Y$7*D126/F126," ")</f>
        <v xml:space="preserve"> </v>
      </c>
      <c r="H126" s="4">
        <v>6.9000000000000006E-2</v>
      </c>
      <c r="I126" s="175" t="str">
        <f>IFERROR(Summary!$Y$7*D126/H126," ")</f>
        <v xml:space="preserve"> </v>
      </c>
      <c r="J126" s="18"/>
      <c r="K126" s="175" t="str">
        <f>IFERROR(Summary!$AA$7*D126/J126," ")</f>
        <v xml:space="preserve"> </v>
      </c>
      <c r="L126" s="9">
        <v>0.3</v>
      </c>
      <c r="M126" s="175" t="str">
        <f>IFERROR(Summary!$AA$7*D126/L126," ")</f>
        <v xml:space="preserve"> </v>
      </c>
      <c r="N126" s="18"/>
      <c r="O126" s="175" t="str">
        <f>IFERROR(Summary!$AC$7*D126/N126," ")</f>
        <v xml:space="preserve"> </v>
      </c>
      <c r="P126" s="9">
        <v>0.3</v>
      </c>
      <c r="Q126" s="175" t="str">
        <f>IFERROR(Summary!$AC$7*D126/P126," ")</f>
        <v xml:space="preserve"> </v>
      </c>
      <c r="R126" s="25">
        <v>0.21</v>
      </c>
      <c r="S126" s="177" t="str">
        <f>IFERROR(Summary!$AE$7*E126/R126," ")</f>
        <v xml:space="preserve"> </v>
      </c>
    </row>
    <row r="127" spans="1:19" ht="16.8" customHeight="1" x14ac:dyDescent="0.25">
      <c r="A127" s="2" t="s">
        <v>249</v>
      </c>
      <c r="B127" s="2" t="s">
        <v>250</v>
      </c>
      <c r="C127" s="18"/>
      <c r="D127" s="56">
        <f>IFERROR(VLOOKUP($A127,'Emissions - TEU-2H'!$A$6:$H$58,5,0), " ")</f>
        <v>0.20058718759713429</v>
      </c>
      <c r="E127" s="56">
        <f>IFERROR(VLOOKUP($A127,'Emissions - TEU-2H'!$A$6:$H$58,8,0), " ")</f>
        <v>7.8490638624965589E-4</v>
      </c>
      <c r="F127" s="18"/>
      <c r="G127" s="175" t="str">
        <f>IFERROR(Summary!$Y$7*D127/F127," ")</f>
        <v xml:space="preserve"> </v>
      </c>
      <c r="H127" s="5">
        <v>700</v>
      </c>
      <c r="I127" s="175">
        <f>IFERROR(Summary!$Y$7*D127/H127," ")</f>
        <v>2.8655312513876328E-8</v>
      </c>
      <c r="J127" s="18"/>
      <c r="K127" s="175" t="str">
        <f>IFERROR(Summary!$AA$7*D127/J127," ")</f>
        <v xml:space="preserve"> </v>
      </c>
      <c r="L127" s="8">
        <v>3100</v>
      </c>
      <c r="M127" s="175">
        <f>IFERROR(Summary!$AA$7*D127/L127," ")</f>
        <v>6.4705544386172353E-9</v>
      </c>
      <c r="N127" s="18"/>
      <c r="O127" s="175" t="str">
        <f>IFERROR(Summary!$AC$7*D127/N127," ")</f>
        <v xml:space="preserve"> </v>
      </c>
      <c r="P127" s="8">
        <v>3100</v>
      </c>
      <c r="Q127" s="175">
        <f>IFERROR(Summary!$AC$7*D127/P127," ")</f>
        <v>2.9117494973777553E-7</v>
      </c>
      <c r="R127" s="22"/>
      <c r="S127" s="177" t="str">
        <f>IFERROR(Summary!$AE$7*E127/R127," ")</f>
        <v xml:space="preserve"> </v>
      </c>
    </row>
    <row r="128" spans="1:19" ht="16.95" customHeight="1" x14ac:dyDescent="0.25">
      <c r="A128" s="2" t="s">
        <v>251</v>
      </c>
      <c r="B128" s="2" t="s">
        <v>252</v>
      </c>
      <c r="C128" s="18"/>
      <c r="D128" s="56" t="str">
        <f>IFERROR(VLOOKUP($A128,'Emissions - TEU-2H'!$A$6:$H$58,5,0), " ")</f>
        <v xml:space="preserve"> </v>
      </c>
      <c r="E128" s="56" t="str">
        <f>IFERROR(VLOOKUP($A128,'Emissions - TEU-2H'!$A$6:$H$58,8,0), " ")</f>
        <v xml:space="preserve"> </v>
      </c>
      <c r="F128" s="11">
        <v>2.0000000000000001E-4</v>
      </c>
      <c r="G128" s="175" t="str">
        <f>IFERROR(Summary!$Y$7*D128/F128," ")</f>
        <v xml:space="preserve"> </v>
      </c>
      <c r="H128" s="4">
        <v>0.03</v>
      </c>
      <c r="I128" s="175" t="str">
        <f>IFERROR(Summary!$Y$7*D128/H128," ")</f>
        <v xml:space="preserve"> </v>
      </c>
      <c r="J128" s="3">
        <v>5.3E-3</v>
      </c>
      <c r="K128" s="175" t="str">
        <f>IFERROR(Summary!$AA$7*D128/J128," ")</f>
        <v xml:space="preserve"> </v>
      </c>
      <c r="L128" s="9">
        <v>0.13</v>
      </c>
      <c r="M128" s="175" t="str">
        <f>IFERROR(Summary!$AA$7*D128/L128," ")</f>
        <v xml:space="preserve"> </v>
      </c>
      <c r="N128" s="3">
        <v>2.3999999999999998E-3</v>
      </c>
      <c r="O128" s="175" t="str">
        <f>IFERROR(Summary!$AC$7*D128/N128," ")</f>
        <v xml:space="preserve"> </v>
      </c>
      <c r="P128" s="9">
        <v>0.13</v>
      </c>
      <c r="Q128" s="175" t="str">
        <f>IFERROR(Summary!$AC$7*D128/P128," ")</f>
        <v xml:space="preserve"> </v>
      </c>
      <c r="R128" s="24">
        <v>5.2</v>
      </c>
      <c r="S128" s="177" t="str">
        <f>IFERROR(Summary!$AE$7*E128/R128," ")</f>
        <v xml:space="preserve"> </v>
      </c>
    </row>
    <row r="129" spans="1:19" ht="16.8" customHeight="1" x14ac:dyDescent="0.25">
      <c r="A129" s="2" t="s">
        <v>253</v>
      </c>
      <c r="B129" s="2" t="s">
        <v>254</v>
      </c>
      <c r="C129" s="18"/>
      <c r="D129" s="56" t="str">
        <f>IFERROR(VLOOKUP($A129,'Emissions - TEU-2H'!$A$6:$H$58,5,0), " ")</f>
        <v xml:space="preserve"> </v>
      </c>
      <c r="E129" s="56" t="str">
        <f>IFERROR(VLOOKUP($A129,'Emissions - TEU-2H'!$A$6:$H$58,8,0), " ")</f>
        <v xml:space="preserve"> </v>
      </c>
      <c r="F129" s="18"/>
      <c r="G129" s="175" t="str">
        <f>IFERROR(Summary!$Y$7*D129/F129," ")</f>
        <v xml:space="preserve"> </v>
      </c>
      <c r="H129" s="5">
        <v>20</v>
      </c>
      <c r="I129" s="175" t="str">
        <f>IFERROR(Summary!$Y$7*D129/H129," ")</f>
        <v xml:space="preserve"> </v>
      </c>
      <c r="J129" s="18"/>
      <c r="K129" s="175" t="str">
        <f>IFERROR(Summary!$AA$7*D129/J129," ")</f>
        <v xml:space="preserve"> </v>
      </c>
      <c r="L129" s="5">
        <v>88</v>
      </c>
      <c r="M129" s="175" t="str">
        <f>IFERROR(Summary!$AA$7*D129/L129," ")</f>
        <v xml:space="preserve"> </v>
      </c>
      <c r="N129" s="18"/>
      <c r="O129" s="175" t="str">
        <f>IFERROR(Summary!$AC$7*D129/N129," ")</f>
        <v xml:space="preserve"> </v>
      </c>
      <c r="P129" s="5">
        <v>88</v>
      </c>
      <c r="Q129" s="175" t="str">
        <f>IFERROR(Summary!$AC$7*D129/P129," ")</f>
        <v xml:space="preserve"> </v>
      </c>
      <c r="R129" s="23">
        <v>2100</v>
      </c>
      <c r="S129" s="177" t="str">
        <f>IFERROR(Summary!$AE$7*E129/R129," ")</f>
        <v xml:space="preserve"> </v>
      </c>
    </row>
    <row r="130" spans="1:19" ht="16.8" customHeight="1" x14ac:dyDescent="0.25">
      <c r="A130" s="2" t="s">
        <v>255</v>
      </c>
      <c r="B130" s="2" t="s">
        <v>256</v>
      </c>
      <c r="C130" s="6" t="s">
        <v>65</v>
      </c>
      <c r="D130" s="56" t="str">
        <f>IFERROR(VLOOKUP($A130,'Emissions - TEU-2H'!$A$6:$H$58,5,0), " ")</f>
        <v xml:space="preserve"> </v>
      </c>
      <c r="E130" s="56" t="str">
        <f>IFERROR(VLOOKUP($A130,'Emissions - TEU-2H'!$A$6:$H$58,8,0), " ")</f>
        <v xml:space="preserve"> </v>
      </c>
      <c r="F130" s="18"/>
      <c r="G130" s="175" t="str">
        <f>IFERROR(Summary!$Y$7*D130/F130," ")</f>
        <v xml:space="preserve"> </v>
      </c>
      <c r="H130" s="7">
        <v>2.1</v>
      </c>
      <c r="I130" s="175" t="str">
        <f>IFERROR(Summary!$Y$7*D130/H130," ")</f>
        <v xml:space="preserve"> </v>
      </c>
      <c r="J130" s="18"/>
      <c r="K130" s="175" t="str">
        <f>IFERROR(Summary!$AA$7*D130/J130," ")</f>
        <v xml:space="preserve"> </v>
      </c>
      <c r="L130" s="5">
        <v>19</v>
      </c>
      <c r="M130" s="175" t="str">
        <f>IFERROR(Summary!$AA$7*D130/L130," ")</f>
        <v xml:space="preserve"> </v>
      </c>
      <c r="N130" s="18"/>
      <c r="O130" s="175" t="str">
        <f>IFERROR(Summary!$AC$7*D130/N130," ")</f>
        <v xml:space="preserve"> </v>
      </c>
      <c r="P130" s="5">
        <v>19</v>
      </c>
      <c r="Q130" s="175" t="str">
        <f>IFERROR(Summary!$AC$7*D130/P130," ")</f>
        <v xml:space="preserve"> </v>
      </c>
      <c r="R130" s="21">
        <v>16</v>
      </c>
      <c r="S130" s="177" t="str">
        <f>IFERROR(Summary!$AE$7*E130/R130," ")</f>
        <v xml:space="preserve"> </v>
      </c>
    </row>
    <row r="131" spans="1:19" ht="16.95" customHeight="1" x14ac:dyDescent="0.25">
      <c r="A131" s="17">
        <v>2148878</v>
      </c>
      <c r="B131" s="2" t="s">
        <v>257</v>
      </c>
      <c r="C131" s="18"/>
      <c r="D131" s="56" t="str">
        <f>IFERROR(VLOOKUP($A131,'Emissions - TEU-2H'!$A$6:$H$58,5,0), " ")</f>
        <v xml:space="preserve"> </v>
      </c>
      <c r="E131" s="56" t="str">
        <f>IFERROR(VLOOKUP($A131,'Emissions - TEU-2H'!$A$6:$H$58,8,0), " ")</f>
        <v xml:space="preserve"> </v>
      </c>
      <c r="F131" s="18"/>
      <c r="G131" s="175" t="str">
        <f>IFERROR(Summary!$Y$7*D131/F131," ")</f>
        <v xml:space="preserve"> </v>
      </c>
      <c r="H131" s="7">
        <v>2</v>
      </c>
      <c r="I131" s="175" t="str">
        <f>IFERROR(Summary!$Y$7*D131/H131," ")</f>
        <v xml:space="preserve"> </v>
      </c>
      <c r="J131" s="18"/>
      <c r="K131" s="175" t="str">
        <f>IFERROR(Summary!$AA$7*D131/J131," ")</f>
        <v xml:space="preserve"> </v>
      </c>
      <c r="L131" s="7">
        <v>8.8000000000000007</v>
      </c>
      <c r="M131" s="175" t="str">
        <f>IFERROR(Summary!$AA$7*D131/L131," ")</f>
        <v xml:space="preserve"> </v>
      </c>
      <c r="N131" s="18"/>
      <c r="O131" s="175" t="str">
        <f>IFERROR(Summary!$AC$7*D131/N131," ")</f>
        <v xml:space="preserve"> </v>
      </c>
      <c r="P131" s="7">
        <v>8.8000000000000007</v>
      </c>
      <c r="Q131" s="175" t="str">
        <f>IFERROR(Summary!$AC$7*D131/P131," ")</f>
        <v xml:space="preserve"> </v>
      </c>
      <c r="R131" s="21">
        <v>98</v>
      </c>
      <c r="S131" s="177" t="str">
        <f>IFERROR(Summary!$AE$7*E131/R131," ")</f>
        <v xml:space="preserve"> </v>
      </c>
    </row>
    <row r="132" spans="1:19" ht="16.8" customHeight="1" x14ac:dyDescent="0.25">
      <c r="A132" s="2" t="s">
        <v>258</v>
      </c>
      <c r="B132" s="2" t="s">
        <v>259</v>
      </c>
      <c r="C132" s="18"/>
      <c r="D132" s="56" t="str">
        <f>IFERROR(VLOOKUP($A132,'Emissions - TEU-2H'!$A$6:$H$58,5,0), " ")</f>
        <v xml:space="preserve"> </v>
      </c>
      <c r="E132" s="56" t="str">
        <f>IFERROR(VLOOKUP($A132,'Emissions - TEU-2H'!$A$6:$H$58,8,0), " ")</f>
        <v xml:space="preserve"> </v>
      </c>
      <c r="F132" s="18"/>
      <c r="G132" s="175" t="str">
        <f>IFERROR(Summary!$Y$7*D132/F132," ")</f>
        <v xml:space="preserve"> </v>
      </c>
      <c r="H132" s="8">
        <v>2000</v>
      </c>
      <c r="I132" s="175" t="str">
        <f>IFERROR(Summary!$Y$7*D132/H132," ")</f>
        <v xml:space="preserve"> </v>
      </c>
      <c r="J132" s="18"/>
      <c r="K132" s="175" t="str">
        <f>IFERROR(Summary!$AA$7*D132/J132," ")</f>
        <v xml:space="preserve"> </v>
      </c>
      <c r="L132" s="8">
        <v>8800</v>
      </c>
      <c r="M132" s="175" t="str">
        <f>IFERROR(Summary!$AA$7*D132/L132," ")</f>
        <v xml:space="preserve"> </v>
      </c>
      <c r="N132" s="18"/>
      <c r="O132" s="175" t="str">
        <f>IFERROR(Summary!$AC$7*D132/N132," ")</f>
        <v xml:space="preserve"> </v>
      </c>
      <c r="P132" s="8">
        <v>8800</v>
      </c>
      <c r="Q132" s="175" t="str">
        <f>IFERROR(Summary!$AC$7*D132/P132," ")</f>
        <v xml:space="preserve"> </v>
      </c>
      <c r="R132" s="22"/>
      <c r="S132" s="177" t="str">
        <f>IFERROR(Summary!$AE$7*E132/R132," ")</f>
        <v xml:space="preserve"> </v>
      </c>
    </row>
    <row r="133" spans="1:19" ht="16.95" customHeight="1" x14ac:dyDescent="0.25">
      <c r="A133" s="2" t="s">
        <v>260</v>
      </c>
      <c r="B133" s="2" t="s">
        <v>261</v>
      </c>
      <c r="C133" s="18"/>
      <c r="D133" s="56" t="str">
        <f>IFERROR(VLOOKUP($A133,'Emissions - TEU-2H'!$A$6:$H$58,5,0), " ")</f>
        <v xml:space="preserve"> </v>
      </c>
      <c r="E133" s="56" t="str">
        <f>IFERROR(VLOOKUP($A133,'Emissions - TEU-2H'!$A$6:$H$58,8,0), " ")</f>
        <v xml:space="preserve"> </v>
      </c>
      <c r="F133" s="18"/>
      <c r="G133" s="175" t="str">
        <f>IFERROR(Summary!$Y$7*D133/F133," ")</f>
        <v xml:space="preserve"> </v>
      </c>
      <c r="H133" s="5">
        <v>200</v>
      </c>
      <c r="I133" s="175" t="str">
        <f>IFERROR(Summary!$Y$7*D133/H133," ")</f>
        <v xml:space="preserve"> </v>
      </c>
      <c r="J133" s="18"/>
      <c r="K133" s="175" t="str">
        <f>IFERROR(Summary!$AA$7*D133/J133," ")</f>
        <v xml:space="preserve"> </v>
      </c>
      <c r="L133" s="5">
        <v>880</v>
      </c>
      <c r="M133" s="175" t="str">
        <f>IFERROR(Summary!$AA$7*D133/L133," ")</f>
        <v xml:space="preserve"> </v>
      </c>
      <c r="N133" s="18"/>
      <c r="O133" s="175" t="str">
        <f>IFERROR(Summary!$AC$7*D133/N133," ")</f>
        <v xml:space="preserve"> </v>
      </c>
      <c r="P133" s="5">
        <v>880</v>
      </c>
      <c r="Q133" s="175" t="str">
        <f>IFERROR(Summary!$AC$7*D133/P133," ")</f>
        <v xml:space="preserve"> </v>
      </c>
      <c r="R133" s="23">
        <v>3200</v>
      </c>
      <c r="S133" s="177" t="str">
        <f>IFERROR(Summary!$AE$7*E133/R133," ")</f>
        <v xml:space="preserve"> </v>
      </c>
    </row>
    <row r="134" spans="1:19" ht="29.25" customHeight="1" x14ac:dyDescent="0.25">
      <c r="A134" s="2" t="s">
        <v>262</v>
      </c>
      <c r="B134" s="2" t="s">
        <v>263</v>
      </c>
      <c r="C134" s="18"/>
      <c r="D134" s="56" t="str">
        <f>IFERROR(VLOOKUP($A134,'Emissions - TEU-2H'!$A$6:$H$58,5,0), " ")</f>
        <v xml:space="preserve"> </v>
      </c>
      <c r="E134" s="56" t="str">
        <f>IFERROR(VLOOKUP($A134,'Emissions - TEU-2H'!$A$6:$H$58,8,0), " ")</f>
        <v xml:space="preserve"> </v>
      </c>
      <c r="F134" s="18"/>
      <c r="G134" s="175" t="str">
        <f>IFERROR(Summary!$Y$7*D134/F134," ")</f>
        <v xml:space="preserve"> </v>
      </c>
      <c r="H134" s="5">
        <v>400</v>
      </c>
      <c r="I134" s="175" t="str">
        <f>IFERROR(Summary!$Y$7*D134/H134," ")</f>
        <v xml:space="preserve"> </v>
      </c>
      <c r="J134" s="18"/>
      <c r="K134" s="175" t="str">
        <f>IFERROR(Summary!$AA$7*D134/J134," ")</f>
        <v xml:space="preserve"> </v>
      </c>
      <c r="L134" s="8">
        <v>1800</v>
      </c>
      <c r="M134" s="175" t="str">
        <f>IFERROR(Summary!$AA$7*D134/L134," ")</f>
        <v xml:space="preserve"> </v>
      </c>
      <c r="N134" s="18"/>
      <c r="O134" s="175" t="str">
        <f>IFERROR(Summary!$AC$7*D134/N134," ")</f>
        <v xml:space="preserve"> </v>
      </c>
      <c r="P134" s="8">
        <v>1800</v>
      </c>
      <c r="Q134" s="175" t="str">
        <f>IFERROR(Summary!$AC$7*D134/P134," ")</f>
        <v xml:space="preserve"> </v>
      </c>
      <c r="R134" s="22"/>
      <c r="S134" s="177" t="str">
        <f>IFERROR(Summary!$AE$7*E134/R134," ")</f>
        <v xml:space="preserve"> </v>
      </c>
    </row>
    <row r="135" spans="1:19" ht="16.95" customHeight="1" x14ac:dyDescent="0.25">
      <c r="A135" s="2" t="s">
        <v>264</v>
      </c>
      <c r="B135" s="2" t="s">
        <v>265</v>
      </c>
      <c r="C135" s="6" t="s">
        <v>80</v>
      </c>
      <c r="D135" s="56" t="str">
        <f>IFERROR(VLOOKUP($A135,'Emissions - TEU-2H'!$A$6:$H$58,5,0), " ")</f>
        <v xml:space="preserve"> </v>
      </c>
      <c r="E135" s="56" t="str">
        <f>IFERROR(VLOOKUP($A135,'Emissions - TEU-2H'!$A$6:$H$58,8,0), " ")</f>
        <v xml:space="preserve"> </v>
      </c>
      <c r="F135" s="18"/>
      <c r="G135" s="175" t="str">
        <f>IFERROR(Summary!$Y$7*D135/F135," ")</f>
        <v xml:space="preserve"> </v>
      </c>
      <c r="H135" s="9">
        <v>0.15</v>
      </c>
      <c r="I135" s="175" t="str">
        <f>IFERROR(Summary!$Y$7*D135/H135," ")</f>
        <v xml:space="preserve"> </v>
      </c>
      <c r="J135" s="18"/>
      <c r="K135" s="175" t="str">
        <f>IFERROR(Summary!$AA$7*D135/J135," ")</f>
        <v xml:space="preserve"> </v>
      </c>
      <c r="L135" s="9">
        <v>0.66</v>
      </c>
      <c r="M135" s="175" t="str">
        <f>IFERROR(Summary!$AA$7*D135/L135," ")</f>
        <v xml:space="preserve"> </v>
      </c>
      <c r="N135" s="18"/>
      <c r="O135" s="175" t="str">
        <f>IFERROR(Summary!$AC$7*D135/N135," ")</f>
        <v xml:space="preserve"> </v>
      </c>
      <c r="P135" s="9">
        <v>0.66</v>
      </c>
      <c r="Q135" s="175" t="str">
        <f>IFERROR(Summary!$AC$7*D135/P135," ")</f>
        <v xml:space="preserve"> </v>
      </c>
      <c r="R135" s="25">
        <v>0.15</v>
      </c>
      <c r="S135" s="177" t="str">
        <f>IFERROR(Summary!$AE$7*E135/R135," ")</f>
        <v xml:space="preserve"> </v>
      </c>
    </row>
    <row r="136" spans="1:19" ht="16.8" customHeight="1" x14ac:dyDescent="0.25">
      <c r="A136" s="2" t="s">
        <v>266</v>
      </c>
      <c r="B136" s="2" t="s">
        <v>267</v>
      </c>
      <c r="C136" s="18"/>
      <c r="D136" s="56" t="str">
        <f>IFERROR(VLOOKUP($A136,'Emissions - TEU-2H'!$A$6:$H$58,5,0), " ")</f>
        <v xml:space="preserve"> </v>
      </c>
      <c r="E136" s="56" t="str">
        <f>IFERROR(VLOOKUP($A136,'Emissions - TEU-2H'!$A$6:$H$58,8,0), " ")</f>
        <v xml:space="preserve"> </v>
      </c>
      <c r="F136" s="18"/>
      <c r="G136" s="175" t="str">
        <f>IFERROR(Summary!$Y$7*D136/F136," ")</f>
        <v xml:space="preserve"> </v>
      </c>
      <c r="H136" s="9">
        <v>0.7</v>
      </c>
      <c r="I136" s="175" t="str">
        <f>IFERROR(Summary!$Y$7*D136/H136," ")</f>
        <v xml:space="preserve"> </v>
      </c>
      <c r="J136" s="18"/>
      <c r="K136" s="175" t="str">
        <f>IFERROR(Summary!$AA$7*D136/J136," ")</f>
        <v xml:space="preserve"> </v>
      </c>
      <c r="L136" s="7">
        <v>3.1</v>
      </c>
      <c r="M136" s="175" t="str">
        <f>IFERROR(Summary!$AA$7*D136/L136," ")</f>
        <v xml:space="preserve"> </v>
      </c>
      <c r="N136" s="18"/>
      <c r="O136" s="175" t="str">
        <f>IFERROR(Summary!$AC$7*D136/N136," ")</f>
        <v xml:space="preserve"> </v>
      </c>
      <c r="P136" s="7">
        <v>3.1</v>
      </c>
      <c r="Q136" s="175" t="str">
        <f>IFERROR(Summary!$AC$7*D136/P136," ")</f>
        <v xml:space="preserve"> </v>
      </c>
      <c r="R136" s="22"/>
      <c r="S136" s="177" t="str">
        <f>IFERROR(Summary!$AE$7*E136/R136," ")</f>
        <v xml:space="preserve"> </v>
      </c>
    </row>
    <row r="137" spans="1:19" ht="29.25" customHeight="1" x14ac:dyDescent="0.25">
      <c r="A137" s="2" t="s">
        <v>268</v>
      </c>
      <c r="B137" s="2" t="s">
        <v>269</v>
      </c>
      <c r="C137" s="6" t="s">
        <v>33</v>
      </c>
      <c r="D137" s="56" t="str">
        <f>IFERROR(VLOOKUP($A137,'Emissions - TEU-2H'!$A$6:$H$58,5,0), " ")</f>
        <v xml:space="preserve"> </v>
      </c>
      <c r="E137" s="56" t="str">
        <f>IFERROR(VLOOKUP($A137,'Emissions - TEU-2H'!$A$6:$H$58,8,0), " ")</f>
        <v xml:space="preserve"> </v>
      </c>
      <c r="F137" s="18"/>
      <c r="G137" s="175" t="str">
        <f>IFERROR(Summary!$Y$7*D137/F137," ")</f>
        <v xml:space="preserve"> </v>
      </c>
      <c r="H137" s="4">
        <v>0.09</v>
      </c>
      <c r="I137" s="175" t="str">
        <f>IFERROR(Summary!$Y$7*D137/H137," ")</f>
        <v xml:space="preserve"> </v>
      </c>
      <c r="J137" s="18"/>
      <c r="K137" s="175" t="str">
        <f>IFERROR(Summary!$AA$7*D137/J137," ")</f>
        <v xml:space="preserve"> </v>
      </c>
      <c r="L137" s="9">
        <v>0.4</v>
      </c>
      <c r="M137" s="175" t="str">
        <f>IFERROR(Summary!$AA$7*D137/L137," ")</f>
        <v xml:space="preserve"> </v>
      </c>
      <c r="N137" s="18"/>
      <c r="O137" s="175" t="str">
        <f>IFERROR(Summary!$AC$7*D137/N137," ")</f>
        <v xml:space="preserve"> </v>
      </c>
      <c r="P137" s="9">
        <v>0.4</v>
      </c>
      <c r="Q137" s="175" t="str">
        <f>IFERROR(Summary!$AC$7*D137/P137," ")</f>
        <v xml:space="preserve"> </v>
      </c>
      <c r="R137" s="25">
        <v>0.3</v>
      </c>
      <c r="S137" s="177" t="str">
        <f>IFERROR(Summary!$AE$7*E137/R137," ")</f>
        <v xml:space="preserve"> </v>
      </c>
    </row>
    <row r="138" spans="1:19" ht="16.8" customHeight="1" x14ac:dyDescent="0.25">
      <c r="A138" s="2" t="s">
        <v>270</v>
      </c>
      <c r="B138" s="2" t="s">
        <v>271</v>
      </c>
      <c r="C138" s="6" t="s">
        <v>80</v>
      </c>
      <c r="D138" s="56" t="str">
        <f>IFERROR(VLOOKUP($A138,'Emissions - TEU-2H'!$A$6:$H$58,5,0), " ")</f>
        <v xml:space="preserve"> </v>
      </c>
      <c r="E138" s="56" t="str">
        <f>IFERROR(VLOOKUP($A138,'Emissions - TEU-2H'!$A$6:$H$58,8,0), " ")</f>
        <v xml:space="preserve"> </v>
      </c>
      <c r="F138" s="18"/>
      <c r="G138" s="175" t="str">
        <f>IFERROR(Summary!$Y$7*D138/F138," ")</f>
        <v xml:space="preserve"> </v>
      </c>
      <c r="H138" s="4">
        <v>7.6999999999999999E-2</v>
      </c>
      <c r="I138" s="175" t="str">
        <f>IFERROR(Summary!$Y$7*D138/H138," ")</f>
        <v xml:space="preserve"> </v>
      </c>
      <c r="J138" s="18"/>
      <c r="K138" s="175" t="str">
        <f>IFERROR(Summary!$AA$7*D138/J138," ")</f>
        <v xml:space="preserve"> </v>
      </c>
      <c r="L138" s="9">
        <v>0.63</v>
      </c>
      <c r="M138" s="175" t="str">
        <f>IFERROR(Summary!$AA$7*D138/L138," ")</f>
        <v xml:space="preserve"> </v>
      </c>
      <c r="N138" s="18"/>
      <c r="O138" s="175" t="str">
        <f>IFERROR(Summary!$AC$7*D138/N138," ")</f>
        <v xml:space="preserve"> </v>
      </c>
      <c r="P138" s="9">
        <v>0.63</v>
      </c>
      <c r="Q138" s="175" t="str">
        <f>IFERROR(Summary!$AC$7*D138/P138," ")</f>
        <v xml:space="preserve"> </v>
      </c>
      <c r="R138" s="25">
        <v>0.6</v>
      </c>
      <c r="S138" s="177" t="str">
        <f>IFERROR(Summary!$AE$7*E138/R138," ")</f>
        <v xml:space="preserve"> </v>
      </c>
    </row>
    <row r="139" spans="1:19" ht="16.95" customHeight="1" x14ac:dyDescent="0.25">
      <c r="A139" s="2" t="s">
        <v>272</v>
      </c>
      <c r="B139" s="2" t="s">
        <v>273</v>
      </c>
      <c r="C139" s="18"/>
      <c r="D139" s="56" t="str">
        <f>IFERROR(VLOOKUP($A139,'Emissions - TEU-2H'!$A$6:$H$58,5,0), " ")</f>
        <v xml:space="preserve"> </v>
      </c>
      <c r="E139" s="56" t="str">
        <f>IFERROR(VLOOKUP($A139,'Emissions - TEU-2H'!$A$6:$H$58,8,0), " ")</f>
        <v xml:space="preserve"> </v>
      </c>
      <c r="F139" s="18"/>
      <c r="G139" s="175" t="str">
        <f>IFERROR(Summary!$Y$7*D139/F139," ")</f>
        <v xml:space="preserve"> </v>
      </c>
      <c r="H139" s="8">
        <v>4000</v>
      </c>
      <c r="I139" s="175" t="str">
        <f>IFERROR(Summary!$Y$7*D139/H139," ")</f>
        <v xml:space="preserve"> </v>
      </c>
      <c r="J139" s="18"/>
      <c r="K139" s="175" t="str">
        <f>IFERROR(Summary!$AA$7*D139/J139," ")</f>
        <v xml:space="preserve"> </v>
      </c>
      <c r="L139" s="8">
        <v>18000</v>
      </c>
      <c r="M139" s="175" t="str">
        <f>IFERROR(Summary!$AA$7*D139/L139," ")</f>
        <v xml:space="preserve"> </v>
      </c>
      <c r="N139" s="18"/>
      <c r="O139" s="175" t="str">
        <f>IFERROR(Summary!$AC$7*D139/N139," ")</f>
        <v xml:space="preserve"> </v>
      </c>
      <c r="P139" s="8">
        <v>18000</v>
      </c>
      <c r="Q139" s="175" t="str">
        <f>IFERROR(Summary!$AC$7*D139/P139," ")</f>
        <v xml:space="preserve"> </v>
      </c>
      <c r="R139" s="23">
        <v>28000</v>
      </c>
      <c r="S139" s="177" t="str">
        <f>IFERROR(Summary!$AE$7*E139/R139," ")</f>
        <v xml:space="preserve"> </v>
      </c>
    </row>
    <row r="140" spans="1:19" ht="29.25" customHeight="1" x14ac:dyDescent="0.25">
      <c r="A140" s="2" t="s">
        <v>274</v>
      </c>
      <c r="B140" s="1" t="s">
        <v>275</v>
      </c>
      <c r="C140" s="18"/>
      <c r="D140" s="56" t="str">
        <f>IFERROR(VLOOKUP($A140,'Emissions - TEU-2H'!$A$6:$H$58,5,0), " ")</f>
        <v xml:space="preserve"> </v>
      </c>
      <c r="E140" s="56" t="str">
        <f>IFERROR(VLOOKUP($A140,'Emissions - TEU-2H'!$A$6:$H$58,8,0), " ")</f>
        <v xml:space="preserve"> </v>
      </c>
      <c r="F140" s="3">
        <v>2.3E-3</v>
      </c>
      <c r="G140" s="175" t="str">
        <f>IFERROR(Summary!$Y$7*D140/F140," ")</f>
        <v xml:space="preserve"> </v>
      </c>
      <c r="H140" s="18"/>
      <c r="I140" s="175" t="str">
        <f>IFERROR(Summary!$Y$7*D140/H140," ")</f>
        <v xml:space="preserve"> </v>
      </c>
      <c r="J140" s="4">
        <v>0.06</v>
      </c>
      <c r="K140" s="175" t="str">
        <f>IFERROR(Summary!$AA$7*D140/J140," ")</f>
        <v xml:space="preserve"> </v>
      </c>
      <c r="L140" s="18"/>
      <c r="M140" s="175" t="str">
        <f>IFERROR(Summary!$AA$7*D140/L140," ")</f>
        <v xml:space="preserve"> </v>
      </c>
      <c r="N140" s="4">
        <v>2.8000000000000001E-2</v>
      </c>
      <c r="O140" s="175" t="str">
        <f>IFERROR(Summary!$AC$7*D140/N140," ")</f>
        <v xml:space="preserve"> </v>
      </c>
      <c r="P140" s="18"/>
      <c r="Q140" s="175" t="str">
        <f>IFERROR(Summary!$AC$7*D140/P140," ")</f>
        <v xml:space="preserve"> </v>
      </c>
      <c r="R140" s="22"/>
      <c r="S140" s="177" t="str">
        <f>IFERROR(Summary!$AE$7*E140/R140," ")</f>
        <v xml:space="preserve"> </v>
      </c>
    </row>
    <row r="141" spans="1:19" ht="29.25" customHeight="1" x14ac:dyDescent="0.25">
      <c r="A141" s="2" t="s">
        <v>276</v>
      </c>
      <c r="B141" s="2" t="s">
        <v>277</v>
      </c>
      <c r="C141" s="18"/>
      <c r="D141" s="56" t="str">
        <f>IFERROR(VLOOKUP($A141,'Emissions - TEU-2H'!$A$6:$H$58,5,0), " ")</f>
        <v xml:space="preserve"> </v>
      </c>
      <c r="E141" s="56" t="str">
        <f>IFERROR(VLOOKUP($A141,'Emissions - TEU-2H'!$A$6:$H$58,8,0), " ")</f>
        <v xml:space="preserve"> </v>
      </c>
      <c r="F141" s="11">
        <v>2.9999999999999997E-4</v>
      </c>
      <c r="G141" s="175" t="str">
        <f>IFERROR(Summary!$Y$7*D141/F141," ")</f>
        <v xml:space="preserve"> </v>
      </c>
      <c r="H141" s="5">
        <v>20</v>
      </c>
      <c r="I141" s="175" t="str">
        <f>IFERROR(Summary!$Y$7*D141/H141," ")</f>
        <v xml:space="preserve"> </v>
      </c>
      <c r="J141" s="4">
        <v>2.3E-2</v>
      </c>
      <c r="K141" s="175" t="str">
        <f>IFERROR(Summary!$AA$7*D141/J141," ")</f>
        <v xml:space="preserve"> </v>
      </c>
      <c r="L141" s="5">
        <v>88</v>
      </c>
      <c r="M141" s="175" t="str">
        <f>IFERROR(Summary!$AA$7*D141/L141," ")</f>
        <v xml:space="preserve"> </v>
      </c>
      <c r="N141" s="4">
        <v>0.01</v>
      </c>
      <c r="O141" s="175" t="str">
        <f>IFERROR(Summary!$AC$7*D141/N141," ")</f>
        <v xml:space="preserve"> </v>
      </c>
      <c r="P141" s="5">
        <v>88</v>
      </c>
      <c r="Q141" s="175" t="str">
        <f>IFERROR(Summary!$AC$7*D141/P141," ")</f>
        <v xml:space="preserve"> </v>
      </c>
      <c r="R141" s="22"/>
      <c r="S141" s="177" t="str">
        <f>IFERROR(Summary!$AE$7*E141/R141," ")</f>
        <v xml:space="preserve"> </v>
      </c>
    </row>
    <row r="142" spans="1:19" ht="29.25" customHeight="1" x14ac:dyDescent="0.25">
      <c r="A142" s="2" t="s">
        <v>278</v>
      </c>
      <c r="B142" s="2" t="s">
        <v>279</v>
      </c>
      <c r="C142" s="18"/>
      <c r="D142" s="56" t="str">
        <f>IFERROR(VLOOKUP($A142,'Emissions - TEU-2H'!$A$6:$H$58,5,0), " ")</f>
        <v xml:space="preserve"> </v>
      </c>
      <c r="E142" s="56" t="str">
        <f>IFERROR(VLOOKUP($A142,'Emissions - TEU-2H'!$A$6:$H$58,8,0), " ")</f>
        <v xml:space="preserve"> </v>
      </c>
      <c r="F142" s="18"/>
      <c r="G142" s="175" t="str">
        <f>IFERROR(Summary!$Y$7*D142/F142," ")</f>
        <v xml:space="preserve"> </v>
      </c>
      <c r="H142" s="4">
        <v>0.08</v>
      </c>
      <c r="I142" s="175" t="str">
        <f>IFERROR(Summary!$Y$7*D142/H142," ")</f>
        <v xml:space="preserve"> </v>
      </c>
      <c r="J142" s="18"/>
      <c r="K142" s="175" t="str">
        <f>IFERROR(Summary!$AA$7*D142/J142," ")</f>
        <v xml:space="preserve"> </v>
      </c>
      <c r="L142" s="9">
        <v>0.35</v>
      </c>
      <c r="M142" s="175" t="str">
        <f>IFERROR(Summary!$AA$7*D142/L142," ")</f>
        <v xml:space="preserve"> </v>
      </c>
      <c r="N142" s="18"/>
      <c r="O142" s="175" t="str">
        <f>IFERROR(Summary!$AC$7*D142/N142," ")</f>
        <v xml:space="preserve"> </v>
      </c>
      <c r="P142" s="9">
        <v>0.35</v>
      </c>
      <c r="Q142" s="175" t="str">
        <f>IFERROR(Summary!$AC$7*D142/P142," ")</f>
        <v xml:space="preserve"> </v>
      </c>
      <c r="R142" s="21">
        <v>12</v>
      </c>
      <c r="S142" s="177" t="str">
        <f>IFERROR(Summary!$AE$7*E142/R142," ")</f>
        <v xml:space="preserve"> </v>
      </c>
    </row>
    <row r="143" spans="1:19" ht="29.25" customHeight="1" x14ac:dyDescent="0.25">
      <c r="A143" s="2" t="s">
        <v>280</v>
      </c>
      <c r="B143" s="2" t="s">
        <v>281</v>
      </c>
      <c r="C143" s="18"/>
      <c r="D143" s="56" t="str">
        <f>IFERROR(VLOOKUP($A143,'Emissions - TEU-2H'!$A$6:$H$58,5,0), " ")</f>
        <v xml:space="preserve"> </v>
      </c>
      <c r="E143" s="56" t="str">
        <f>IFERROR(VLOOKUP($A143,'Emissions - TEU-2H'!$A$6:$H$58,8,0), " ")</f>
        <v xml:space="preserve"> </v>
      </c>
      <c r="F143" s="18"/>
      <c r="G143" s="175" t="str">
        <f>IFERROR(Summary!$Y$7*D143/F143," ")</f>
        <v xml:space="preserve"> </v>
      </c>
      <c r="H143" s="8">
        <v>3000</v>
      </c>
      <c r="I143" s="175" t="str">
        <f>IFERROR(Summary!$Y$7*D143/H143," ")</f>
        <v xml:space="preserve"> </v>
      </c>
      <c r="J143" s="18"/>
      <c r="K143" s="175" t="str">
        <f>IFERROR(Summary!$AA$7*D143/J143," ")</f>
        <v xml:space="preserve"> </v>
      </c>
      <c r="L143" s="8">
        <v>13000</v>
      </c>
      <c r="M143" s="175" t="str">
        <f>IFERROR(Summary!$AA$7*D143/L143," ")</f>
        <v xml:space="preserve"> </v>
      </c>
      <c r="N143" s="18"/>
      <c r="O143" s="175" t="str">
        <f>IFERROR(Summary!$AC$7*D143/N143," ")</f>
        <v xml:space="preserve"> </v>
      </c>
      <c r="P143" s="8">
        <v>13000</v>
      </c>
      <c r="Q143" s="175" t="str">
        <f>IFERROR(Summary!$AC$7*D143/P143," ")</f>
        <v xml:space="preserve"> </v>
      </c>
      <c r="R143" s="22"/>
      <c r="S143" s="177" t="str">
        <f>IFERROR(Summary!$AE$7*E143/R143," ")</f>
        <v xml:space="preserve"> </v>
      </c>
    </row>
    <row r="144" spans="1:19" ht="16.95" customHeight="1" x14ac:dyDescent="0.25">
      <c r="A144" s="2" t="s">
        <v>282</v>
      </c>
      <c r="B144" s="2" t="s">
        <v>283</v>
      </c>
      <c r="C144" s="18"/>
      <c r="D144" s="56" t="str">
        <f>IFERROR(VLOOKUP($A144,'Emissions - TEU-2H'!$A$6:$H$58,5,0), " ")</f>
        <v xml:space="preserve"> </v>
      </c>
      <c r="E144" s="56" t="str">
        <f>IFERROR(VLOOKUP($A144,'Emissions - TEU-2H'!$A$6:$H$58,8,0), " ")</f>
        <v xml:space="preserve"> </v>
      </c>
      <c r="F144" s="18"/>
      <c r="G144" s="175" t="str">
        <f>IFERROR(Summary!$Y$7*D144/F144," ")</f>
        <v xml:space="preserve"> </v>
      </c>
      <c r="H144" s="7">
        <v>1</v>
      </c>
      <c r="I144" s="175" t="str">
        <f>IFERROR(Summary!$Y$7*D144/H144," ")</f>
        <v xml:space="preserve"> </v>
      </c>
      <c r="J144" s="18"/>
      <c r="K144" s="175" t="str">
        <f>IFERROR(Summary!$AA$7*D144/J144," ")</f>
        <v xml:space="preserve"> </v>
      </c>
      <c r="L144" s="7">
        <v>4.4000000000000004</v>
      </c>
      <c r="M144" s="175" t="str">
        <f>IFERROR(Summary!$AA$7*D144/L144," ")</f>
        <v xml:space="preserve"> </v>
      </c>
      <c r="N144" s="18"/>
      <c r="O144" s="175" t="str">
        <f>IFERROR(Summary!$AC$7*D144/N144," ")</f>
        <v xml:space="preserve"> </v>
      </c>
      <c r="P144" s="7">
        <v>4.4000000000000004</v>
      </c>
      <c r="Q144" s="175" t="str">
        <f>IFERROR(Summary!$AC$7*D144/P144," ")</f>
        <v xml:space="preserve"> </v>
      </c>
      <c r="R144" s="22"/>
      <c r="S144" s="177" t="str">
        <f>IFERROR(Summary!$AE$7*E144/R144," ")</f>
        <v xml:space="preserve"> </v>
      </c>
    </row>
    <row r="145" spans="1:19" ht="16.8" customHeight="1" x14ac:dyDescent="0.25">
      <c r="A145" s="2" t="s">
        <v>284</v>
      </c>
      <c r="B145" s="2" t="s">
        <v>285</v>
      </c>
      <c r="C145" s="18"/>
      <c r="D145" s="56" t="str">
        <f>IFERROR(VLOOKUP($A145,'Emissions - TEU-2H'!$A$6:$H$58,5,0), " ")</f>
        <v xml:space="preserve"> </v>
      </c>
      <c r="E145" s="56" t="str">
        <f>IFERROR(VLOOKUP($A145,'Emissions - TEU-2H'!$A$6:$H$58,8,0), " ")</f>
        <v xml:space="preserve"> </v>
      </c>
      <c r="F145" s="18"/>
      <c r="G145" s="175" t="str">
        <f>IFERROR(Summary!$Y$7*D145/F145," ")</f>
        <v xml:space="preserve"> </v>
      </c>
      <c r="H145" s="5">
        <v>700</v>
      </c>
      <c r="I145" s="175" t="str">
        <f>IFERROR(Summary!$Y$7*D145/H145," ")</f>
        <v xml:space="preserve"> </v>
      </c>
      <c r="J145" s="18"/>
      <c r="K145" s="175" t="str">
        <f>IFERROR(Summary!$AA$7*D145/J145," ")</f>
        <v xml:space="preserve"> </v>
      </c>
      <c r="L145" s="8">
        <v>3100</v>
      </c>
      <c r="M145" s="175" t="str">
        <f>IFERROR(Summary!$AA$7*D145/L145," ")</f>
        <v xml:space="preserve"> </v>
      </c>
      <c r="N145" s="18"/>
      <c r="O145" s="175" t="str">
        <f>IFERROR(Summary!$AC$7*D145/N145," ")</f>
        <v xml:space="preserve"> </v>
      </c>
      <c r="P145" s="8">
        <v>3100</v>
      </c>
      <c r="Q145" s="175" t="str">
        <f>IFERROR(Summary!$AC$7*D145/P145," ")</f>
        <v xml:space="preserve"> </v>
      </c>
      <c r="R145" s="22"/>
      <c r="S145" s="177" t="str">
        <f>IFERROR(Summary!$AE$7*E145/R145," ")</f>
        <v xml:space="preserve"> </v>
      </c>
    </row>
    <row r="146" spans="1:19" ht="16.8" customHeight="1" x14ac:dyDescent="0.25">
      <c r="A146" s="2" t="s">
        <v>286</v>
      </c>
      <c r="B146" s="1" t="s">
        <v>287</v>
      </c>
      <c r="C146" s="18"/>
      <c r="D146" s="56" t="str">
        <f>IFERROR(VLOOKUP($A146,'Emissions - TEU-2H'!$A$6:$H$58,5,0), " ")</f>
        <v xml:space="preserve"> </v>
      </c>
      <c r="E146" s="56" t="str">
        <f>IFERROR(VLOOKUP($A146,'Emissions - TEU-2H'!$A$6:$H$58,8,0), " ")</f>
        <v xml:space="preserve"> </v>
      </c>
      <c r="F146" s="7">
        <v>3.8</v>
      </c>
      <c r="G146" s="175" t="str">
        <f>IFERROR(Summary!$Y$7*D146/F146," ")</f>
        <v xml:space="preserve"> </v>
      </c>
      <c r="H146" s="8">
        <v>8000</v>
      </c>
      <c r="I146" s="175" t="str">
        <f>IFERROR(Summary!$Y$7*D146/H146," ")</f>
        <v xml:space="preserve"> </v>
      </c>
      <c r="J146" s="5">
        <v>100</v>
      </c>
      <c r="K146" s="175" t="str">
        <f>IFERROR(Summary!$AA$7*D146/J146," ")</f>
        <v xml:space="preserve"> </v>
      </c>
      <c r="L146" s="8">
        <v>35000</v>
      </c>
      <c r="M146" s="175" t="str">
        <f>IFERROR(Summary!$AA$7*D146/L146," ")</f>
        <v xml:space="preserve"> </v>
      </c>
      <c r="N146" s="5">
        <v>46</v>
      </c>
      <c r="O146" s="175" t="str">
        <f>IFERROR(Summary!$AC$7*D146/N146," ")</f>
        <v xml:space="preserve"> </v>
      </c>
      <c r="P146" s="8">
        <v>35000</v>
      </c>
      <c r="Q146" s="175" t="str">
        <f>IFERROR(Summary!$AC$7*D146/P146," ")</f>
        <v xml:space="preserve"> </v>
      </c>
      <c r="R146" s="23">
        <v>8000</v>
      </c>
      <c r="S146" s="177" t="str">
        <f>IFERROR(Summary!$AE$7*E146/R146," ")</f>
        <v xml:space="preserve"> </v>
      </c>
    </row>
    <row r="147" spans="1:19" ht="16.95" customHeight="1" x14ac:dyDescent="0.25">
      <c r="A147" s="2" t="s">
        <v>288</v>
      </c>
      <c r="B147" s="2" t="s">
        <v>289</v>
      </c>
      <c r="C147" s="18"/>
      <c r="D147" s="56" t="str">
        <f>IFERROR(VLOOKUP($A147,'Emissions - TEU-2H'!$A$6:$H$58,5,0), " ")</f>
        <v xml:space="preserve"> </v>
      </c>
      <c r="E147" s="56" t="str">
        <f>IFERROR(VLOOKUP($A147,'Emissions - TEU-2H'!$A$6:$H$58,8,0), " ")</f>
        <v xml:space="preserve"> </v>
      </c>
      <c r="F147" s="3">
        <v>4.0000000000000001E-3</v>
      </c>
      <c r="G147" s="175" t="str">
        <f>IFERROR(Summary!$Y$7*D147/F147," ")</f>
        <v xml:space="preserve"> </v>
      </c>
      <c r="H147" s="18"/>
      <c r="I147" s="175" t="str">
        <f>IFERROR(Summary!$Y$7*D147/H147," ")</f>
        <v xml:space="preserve"> </v>
      </c>
      <c r="J147" s="9">
        <v>0.1</v>
      </c>
      <c r="K147" s="175" t="str">
        <f>IFERROR(Summary!$AA$7*D147/J147," ")</f>
        <v xml:space="preserve"> </v>
      </c>
      <c r="L147" s="18"/>
      <c r="M147" s="175" t="str">
        <f>IFERROR(Summary!$AA$7*D147/L147," ")</f>
        <v xml:space="preserve"> </v>
      </c>
      <c r="N147" s="4">
        <v>4.8000000000000001E-2</v>
      </c>
      <c r="O147" s="175" t="str">
        <f>IFERROR(Summary!$AC$7*D147/N147," ")</f>
        <v xml:space="preserve"> </v>
      </c>
      <c r="P147" s="18"/>
      <c r="Q147" s="175" t="str">
        <f>IFERROR(Summary!$AC$7*D147/P147," ")</f>
        <v xml:space="preserve"> </v>
      </c>
      <c r="R147" s="22"/>
      <c r="S147" s="177" t="str">
        <f>IFERROR(Summary!$AE$7*E147/R147," ")</f>
        <v xml:space="preserve"> </v>
      </c>
    </row>
    <row r="148" spans="1:19" ht="16.8" customHeight="1" x14ac:dyDescent="0.25">
      <c r="A148" s="2" t="s">
        <v>290</v>
      </c>
      <c r="B148" s="2" t="s">
        <v>291</v>
      </c>
      <c r="C148" s="6" t="s">
        <v>65</v>
      </c>
      <c r="D148" s="56">
        <f>IFERROR(VLOOKUP($A148,'Emissions - TEU-2H'!$A$6:$H$58,5,0), " ")</f>
        <v>0.57941931946767833</v>
      </c>
      <c r="E148" s="56">
        <f>IFERROR(VLOOKUP($A148,'Emissions - TEU-2H'!$A$6:$H$58,8,0), " ")</f>
        <v>2.2672929892213495E-3</v>
      </c>
      <c r="F148" s="4">
        <v>2.9000000000000001E-2</v>
      </c>
      <c r="G148" s="175">
        <f>IFERROR(Summary!$Y$7*D148/F148," ")</f>
        <v>1.9979976533368218E-3</v>
      </c>
      <c r="H148" s="7">
        <v>3.7</v>
      </c>
      <c r="I148" s="175">
        <f>IFERROR(Summary!$Y$7*D148/H148," ")</f>
        <v>1.5659981607234549E-5</v>
      </c>
      <c r="J148" s="9">
        <v>0.76</v>
      </c>
      <c r="K148" s="175">
        <f>IFERROR(Summary!$AA$7*D148/J148," ")</f>
        <v>7.6239384140484002E-5</v>
      </c>
      <c r="L148" s="5">
        <v>16</v>
      </c>
      <c r="M148" s="175">
        <f>IFERROR(Summary!$AA$7*D148/L148," ")</f>
        <v>3.6213707466729898E-6</v>
      </c>
      <c r="N148" s="9">
        <v>0.35</v>
      </c>
      <c r="O148" s="175">
        <f>IFERROR(Summary!$AC$7*D148/N148," ")</f>
        <v>7.4496769645844355E-3</v>
      </c>
      <c r="P148" s="5">
        <v>16</v>
      </c>
      <c r="Q148" s="175">
        <f>IFERROR(Summary!$AC$7*D148/P148," ")</f>
        <v>1.6296168360028452E-4</v>
      </c>
      <c r="R148" s="21">
        <v>200</v>
      </c>
      <c r="S148" s="177">
        <f>IFERROR(Summary!$AE$7*E148/R148," ")</f>
        <v>5.4415031741312385E-5</v>
      </c>
    </row>
    <row r="149" spans="1:19" ht="28.5" customHeight="1" x14ac:dyDescent="0.25">
      <c r="A149" s="1"/>
      <c r="B149" s="2" t="s">
        <v>292</v>
      </c>
      <c r="C149" s="6" t="s">
        <v>293</v>
      </c>
      <c r="D149" s="56" t="str">
        <f>IFERROR(VLOOKUP($A149,'Emissions - TEU-2H'!$A$6:$H$58,5,0), " ")</f>
        <v xml:space="preserve"> </v>
      </c>
      <c r="E149" s="56" t="str">
        <f>IFERROR(VLOOKUP($A149,'Emissions - TEU-2H'!$A$6:$H$58,8,0), " ")</f>
        <v xml:space="preserve"> </v>
      </c>
      <c r="F149" s="3">
        <v>3.8E-3</v>
      </c>
      <c r="G149" s="175" t="str">
        <f>IFERROR(Summary!$Y$7*D149/F149," ")</f>
        <v xml:space="preserve"> </v>
      </c>
      <c r="H149" s="4">
        <v>1.4E-2</v>
      </c>
      <c r="I149" s="175" t="str">
        <f>IFERROR(Summary!$Y$7*D149/H149," ")</f>
        <v xml:space="preserve"> </v>
      </c>
      <c r="J149" s="9">
        <v>0.1</v>
      </c>
      <c r="K149" s="175" t="str">
        <f>IFERROR(Summary!$AA$7*D149/J149," ")</f>
        <v xml:space="preserve"> </v>
      </c>
      <c r="L149" s="4">
        <v>6.2E-2</v>
      </c>
      <c r="M149" s="175" t="str">
        <f>IFERROR(Summary!$AA$7*D149/L149," ")</f>
        <v xml:space="preserve"> </v>
      </c>
      <c r="N149" s="4">
        <v>4.5999999999999999E-2</v>
      </c>
      <c r="O149" s="175" t="str">
        <f>IFERROR(Summary!$AC$7*D149/N149," ")</f>
        <v xml:space="preserve"> </v>
      </c>
      <c r="P149" s="4">
        <v>6.2E-2</v>
      </c>
      <c r="Q149" s="175" t="str">
        <f>IFERROR(Summary!$AC$7*D149/P149," ")</f>
        <v xml:space="preserve"> </v>
      </c>
      <c r="R149" s="25">
        <v>0.2</v>
      </c>
      <c r="S149" s="177" t="str">
        <f>IFERROR(Summary!$AE$7*E149/R149," ")</f>
        <v xml:space="preserve"> </v>
      </c>
    </row>
    <row r="150" spans="1:19" ht="16.8" customHeight="1" x14ac:dyDescent="0.25">
      <c r="A150" s="1"/>
      <c r="B150" s="2" t="s">
        <v>294</v>
      </c>
      <c r="C150" s="6" t="s">
        <v>293</v>
      </c>
      <c r="D150" s="56" t="str">
        <f>IFERROR(VLOOKUP($A150,'Emissions - TEU-2H'!$A$6:$H$58,5,0), " ")</f>
        <v xml:space="preserve"> </v>
      </c>
      <c r="E150" s="56" t="str">
        <f>IFERROR(VLOOKUP($A150,'Emissions - TEU-2H'!$A$6:$H$58,8,0), " ")</f>
        <v xml:space="preserve"> </v>
      </c>
      <c r="F150" s="18"/>
      <c r="G150" s="175" t="str">
        <f>IFERROR(Summary!$Y$7*D150/F150," ")</f>
        <v xml:space="preserve"> </v>
      </c>
      <c r="H150" s="4">
        <v>1.4E-2</v>
      </c>
      <c r="I150" s="175" t="str">
        <f>IFERROR(Summary!$Y$7*D150/H150," ")</f>
        <v xml:space="preserve"> </v>
      </c>
      <c r="J150" s="18"/>
      <c r="K150" s="175" t="str">
        <f>IFERROR(Summary!$AA$7*D150/J150," ")</f>
        <v xml:space="preserve"> </v>
      </c>
      <c r="L150" s="4">
        <v>6.2E-2</v>
      </c>
      <c r="M150" s="175" t="str">
        <f>IFERROR(Summary!$AA$7*D150/L150," ")</f>
        <v xml:space="preserve"> </v>
      </c>
      <c r="N150" s="18"/>
      <c r="O150" s="175" t="str">
        <f>IFERROR(Summary!$AC$7*D150/N150," ")</f>
        <v xml:space="preserve"> </v>
      </c>
      <c r="P150" s="4">
        <v>6.2E-2</v>
      </c>
      <c r="Q150" s="175" t="str">
        <f>IFERROR(Summary!$AC$7*D150/P150," ")</f>
        <v xml:space="preserve"> </v>
      </c>
      <c r="R150" s="25">
        <v>0.2</v>
      </c>
      <c r="S150" s="177" t="str">
        <f>IFERROR(Summary!$AE$7*E150/R150," ")</f>
        <v xml:space="preserve"> </v>
      </c>
    </row>
    <row r="151" spans="1:19" ht="16.95" customHeight="1" x14ac:dyDescent="0.25">
      <c r="A151" s="2" t="s">
        <v>295</v>
      </c>
      <c r="B151" s="2" t="s">
        <v>296</v>
      </c>
      <c r="C151" s="18"/>
      <c r="D151" s="56" t="str">
        <f>IFERROR(VLOOKUP($A151,'Emissions - TEU-2H'!$A$6:$H$58,5,0), " ")</f>
        <v xml:space="preserve"> </v>
      </c>
      <c r="E151" s="56" t="str">
        <f>IFERROR(VLOOKUP($A151,'Emissions - TEU-2H'!$A$6:$H$58,8,0), " ")</f>
        <v xml:space="preserve"> </v>
      </c>
      <c r="F151" s="18"/>
      <c r="G151" s="175" t="str">
        <f>IFERROR(Summary!$Y$7*D151/F151," ")</f>
        <v xml:space="preserve"> </v>
      </c>
      <c r="H151" s="18"/>
      <c r="I151" s="175" t="str">
        <f>IFERROR(Summary!$Y$7*D151/H151," ")</f>
        <v xml:space="preserve"> </v>
      </c>
      <c r="J151" s="18"/>
      <c r="K151" s="175" t="str">
        <f>IFERROR(Summary!$AA$7*D151/J151," ")</f>
        <v xml:space="preserve"> </v>
      </c>
      <c r="L151" s="18"/>
      <c r="M151" s="175" t="str">
        <f>IFERROR(Summary!$AA$7*D151/L151," ")</f>
        <v xml:space="preserve"> </v>
      </c>
      <c r="N151" s="18"/>
      <c r="O151" s="175" t="str">
        <f>IFERROR(Summary!$AC$7*D151/N151," ")</f>
        <v xml:space="preserve"> </v>
      </c>
      <c r="P151" s="18"/>
      <c r="Q151" s="175" t="str">
        <f>IFERROR(Summary!$AC$7*D151/P151," ")</f>
        <v xml:space="preserve"> </v>
      </c>
      <c r="R151" s="21">
        <v>86</v>
      </c>
      <c r="S151" s="177" t="str">
        <f>IFERROR(Summary!$AE$7*E151/R151," ")</f>
        <v xml:space="preserve"> </v>
      </c>
    </row>
    <row r="152" spans="1:19" ht="16.8" customHeight="1" x14ac:dyDescent="0.25">
      <c r="A152" s="2" t="s">
        <v>297</v>
      </c>
      <c r="B152" s="2" t="s">
        <v>298</v>
      </c>
      <c r="C152" s="18"/>
      <c r="D152" s="56" t="str">
        <f>IFERROR(VLOOKUP($A152,'Emissions - TEU-2H'!$A$6:$H$58,5,0), " ")</f>
        <v xml:space="preserve"> </v>
      </c>
      <c r="E152" s="56" t="str">
        <f>IFERROR(VLOOKUP($A152,'Emissions - TEU-2H'!$A$6:$H$58,8,0), " ")</f>
        <v xml:space="preserve"> </v>
      </c>
      <c r="F152" s="4">
        <v>2.5000000000000001E-2</v>
      </c>
      <c r="G152" s="175" t="str">
        <f>IFERROR(Summary!$Y$7*D152/F152," ")</f>
        <v xml:space="preserve"> </v>
      </c>
      <c r="H152" s="7">
        <v>9</v>
      </c>
      <c r="I152" s="175" t="str">
        <f>IFERROR(Summary!$Y$7*D152/H152," ")</f>
        <v xml:space="preserve"> </v>
      </c>
      <c r="J152" s="9">
        <v>0.65</v>
      </c>
      <c r="K152" s="175" t="str">
        <f>IFERROR(Summary!$AA$7*D152/J152," ")</f>
        <v xml:space="preserve"> </v>
      </c>
      <c r="L152" s="5">
        <v>40</v>
      </c>
      <c r="M152" s="175" t="str">
        <f>IFERROR(Summary!$AA$7*D152/L152," ")</f>
        <v xml:space="preserve"> </v>
      </c>
      <c r="N152" s="9">
        <v>0.3</v>
      </c>
      <c r="O152" s="175" t="str">
        <f>IFERROR(Summary!$AC$7*D152/N152," ")</f>
        <v xml:space="preserve"> </v>
      </c>
      <c r="P152" s="5">
        <v>40</v>
      </c>
      <c r="Q152" s="175" t="str">
        <f>IFERROR(Summary!$AC$7*D152/P152," ")</f>
        <v xml:space="preserve"> </v>
      </c>
      <c r="R152" s="22"/>
      <c r="S152" s="177" t="str">
        <f>IFERROR(Summary!$AE$7*E152/R152," ")</f>
        <v xml:space="preserve"> </v>
      </c>
    </row>
    <row r="153" spans="1:19" ht="16.95" customHeight="1" x14ac:dyDescent="0.25">
      <c r="A153" s="2" t="s">
        <v>299</v>
      </c>
      <c r="B153" s="2" t="s">
        <v>300</v>
      </c>
      <c r="C153" s="18"/>
      <c r="D153" s="56" t="str">
        <f>IFERROR(VLOOKUP($A153,'Emissions - TEU-2H'!$A$6:$H$58,5,0), " ")</f>
        <v xml:space="preserve"> </v>
      </c>
      <c r="E153" s="56" t="str">
        <f>IFERROR(VLOOKUP($A153,'Emissions - TEU-2H'!$A$6:$H$58,8,0), " ")</f>
        <v xml:space="preserve"> </v>
      </c>
      <c r="F153" s="18"/>
      <c r="G153" s="175" t="str">
        <f>IFERROR(Summary!$Y$7*D153/F153," ")</f>
        <v xml:space="preserve"> </v>
      </c>
      <c r="H153" s="5">
        <v>20</v>
      </c>
      <c r="I153" s="175" t="str">
        <f>IFERROR(Summary!$Y$7*D153/H153," ")</f>
        <v xml:space="preserve"> </v>
      </c>
      <c r="J153" s="18"/>
      <c r="K153" s="175" t="str">
        <f>IFERROR(Summary!$AA$7*D153/J153," ")</f>
        <v xml:space="preserve"> </v>
      </c>
      <c r="L153" s="5">
        <v>88</v>
      </c>
      <c r="M153" s="175" t="str">
        <f>IFERROR(Summary!$AA$7*D153/L153," ")</f>
        <v xml:space="preserve"> </v>
      </c>
      <c r="N153" s="18"/>
      <c r="O153" s="175" t="str">
        <f>IFERROR(Summary!$AC$7*D153/N153," ")</f>
        <v xml:space="preserve"> </v>
      </c>
      <c r="P153" s="5">
        <v>88</v>
      </c>
      <c r="Q153" s="175" t="str">
        <f>IFERROR(Summary!$AC$7*D153/P153," ")</f>
        <v xml:space="preserve"> </v>
      </c>
      <c r="R153" s="22"/>
      <c r="S153" s="177" t="str">
        <f>IFERROR(Summary!$AE$7*E153/R153," ")</f>
        <v xml:space="preserve"> </v>
      </c>
    </row>
    <row r="154" spans="1:19" ht="16.8" customHeight="1" x14ac:dyDescent="0.25">
      <c r="A154" s="2" t="s">
        <v>301</v>
      </c>
      <c r="B154" s="1" t="s">
        <v>302</v>
      </c>
      <c r="C154" s="18"/>
      <c r="D154" s="56" t="str">
        <f>IFERROR(VLOOKUP($A154,'Emissions - TEU-2H'!$A$6:$H$58,5,0), " ")</f>
        <v xml:space="preserve"> </v>
      </c>
      <c r="E154" s="56" t="str">
        <f>IFERROR(VLOOKUP($A154,'Emissions - TEU-2H'!$A$6:$H$58,8,0), " ")</f>
        <v xml:space="preserve"> </v>
      </c>
      <c r="F154" s="11">
        <v>3.2000000000000003E-4</v>
      </c>
      <c r="G154" s="175" t="str">
        <f>IFERROR(Summary!$Y$7*D154/F154," ")</f>
        <v xml:space="preserve"> </v>
      </c>
      <c r="H154" s="18"/>
      <c r="I154" s="175" t="str">
        <f>IFERROR(Summary!$Y$7*D154/H154," ")</f>
        <v xml:space="preserve"> </v>
      </c>
      <c r="J154" s="3">
        <v>8.3999999999999995E-3</v>
      </c>
      <c r="K154" s="175" t="str">
        <f>IFERROR(Summary!$AA$7*D154/J154," ")</f>
        <v xml:space="preserve"> </v>
      </c>
      <c r="L154" s="18"/>
      <c r="M154" s="175" t="str">
        <f>IFERROR(Summary!$AA$7*D154/L154," ")</f>
        <v xml:space="preserve"> </v>
      </c>
      <c r="N154" s="3">
        <v>3.8999999999999998E-3</v>
      </c>
      <c r="O154" s="175" t="str">
        <f>IFERROR(Summary!$AC$7*D154/N154," ")</f>
        <v xml:space="preserve"> </v>
      </c>
      <c r="P154" s="18"/>
      <c r="Q154" s="175" t="str">
        <f>IFERROR(Summary!$AC$7*D154/P154," ")</f>
        <v xml:space="preserve"> </v>
      </c>
      <c r="R154" s="22"/>
      <c r="S154" s="177" t="str">
        <f>IFERROR(Summary!$AE$7*E154/R154," ")</f>
        <v xml:space="preserve"> </v>
      </c>
    </row>
    <row r="155" spans="1:19" ht="16.8" customHeight="1" x14ac:dyDescent="0.25">
      <c r="A155" s="2" t="s">
        <v>303</v>
      </c>
      <c r="B155" s="1" t="s">
        <v>304</v>
      </c>
      <c r="C155" s="6" t="s">
        <v>23</v>
      </c>
      <c r="D155" s="56" t="str">
        <f>IFERROR(VLOOKUP($A155,'Emissions - TEU-2H'!$A$6:$H$58,5,0), " ")</f>
        <v xml:space="preserve"> </v>
      </c>
      <c r="E155" s="56" t="str">
        <f>IFERROR(VLOOKUP($A155,'Emissions - TEU-2H'!$A$6:$H$58,8,0), " ")</f>
        <v xml:space="preserve"> </v>
      </c>
      <c r="F155" s="10">
        <v>5.8999999999999998E-5</v>
      </c>
      <c r="G155" s="175" t="str">
        <f>IFERROR(Summary!$Y$7*D155/F155," ")</f>
        <v xml:space="preserve"> </v>
      </c>
      <c r="H155" s="18"/>
      <c r="I155" s="175" t="str">
        <f>IFERROR(Summary!$Y$7*D155/H155," ")</f>
        <v xml:space="preserve"> </v>
      </c>
      <c r="J155" s="11">
        <v>6.2E-4</v>
      </c>
      <c r="K155" s="175" t="str">
        <f>IFERROR(Summary!$AA$7*D155/J155," ")</f>
        <v xml:space="preserve"> </v>
      </c>
      <c r="L155" s="18"/>
      <c r="M155" s="175" t="str">
        <f>IFERROR(Summary!$AA$7*D155/L155," ")</f>
        <v xml:space="preserve"> </v>
      </c>
      <c r="N155" s="3">
        <v>1.1999999999999999E-3</v>
      </c>
      <c r="O155" s="175" t="str">
        <f>IFERROR(Summary!$AC$7*D155/N155," ")</f>
        <v xml:space="preserve"> </v>
      </c>
      <c r="P155" s="18"/>
      <c r="Q155" s="175" t="str">
        <f>IFERROR(Summary!$AC$7*D155/P155," ")</f>
        <v xml:space="preserve"> </v>
      </c>
      <c r="R155" s="22"/>
      <c r="S155" s="177" t="str">
        <f>IFERROR(Summary!$AE$7*E155/R155," ")</f>
        <v xml:space="preserve"> </v>
      </c>
    </row>
    <row r="156" spans="1:19" ht="16.95" customHeight="1" x14ac:dyDescent="0.25">
      <c r="A156" s="2" t="s">
        <v>305</v>
      </c>
      <c r="B156" s="1" t="s">
        <v>306</v>
      </c>
      <c r="C156" s="6" t="s">
        <v>23</v>
      </c>
      <c r="D156" s="56" t="str">
        <f>IFERROR(VLOOKUP($A156,'Emissions - TEU-2H'!$A$6:$H$58,5,0), " ")</f>
        <v xml:space="preserve"> </v>
      </c>
      <c r="E156" s="56" t="str">
        <f>IFERROR(VLOOKUP($A156,'Emissions - TEU-2H'!$A$6:$H$58,8,0), " ")</f>
        <v xml:space="preserve"> </v>
      </c>
      <c r="F156" s="11">
        <v>1.2999999999999999E-4</v>
      </c>
      <c r="G156" s="175" t="str">
        <f>IFERROR(Summary!$Y$7*D156/F156," ")</f>
        <v xml:space="preserve"> </v>
      </c>
      <c r="H156" s="18"/>
      <c r="I156" s="175" t="str">
        <f>IFERROR(Summary!$Y$7*D156/H156," ")</f>
        <v xml:space="preserve"> </v>
      </c>
      <c r="J156" s="3">
        <v>1.2999999999999999E-3</v>
      </c>
      <c r="K156" s="175" t="str">
        <f>IFERROR(Summary!$AA$7*D156/J156," ")</f>
        <v xml:space="preserve"> </v>
      </c>
      <c r="L156" s="18"/>
      <c r="M156" s="175" t="str">
        <f>IFERROR(Summary!$AA$7*D156/L156," ")</f>
        <v xml:space="preserve"> </v>
      </c>
      <c r="N156" s="3">
        <v>2.5999999999999999E-3</v>
      </c>
      <c r="O156" s="175" t="str">
        <f>IFERROR(Summary!$AC$7*D156/N156," ")</f>
        <v xml:space="preserve"> </v>
      </c>
      <c r="P156" s="18"/>
      <c r="Q156" s="175" t="str">
        <f>IFERROR(Summary!$AC$7*D156/P156," ")</f>
        <v xml:space="preserve"> </v>
      </c>
      <c r="R156" s="22"/>
      <c r="S156" s="177" t="str">
        <f>IFERROR(Summary!$AE$7*E156/R156," ")</f>
        <v xml:space="preserve"> </v>
      </c>
    </row>
    <row r="157" spans="1:19" ht="16.8" customHeight="1" x14ac:dyDescent="0.25">
      <c r="A157" s="2" t="s">
        <v>307</v>
      </c>
      <c r="B157" s="1" t="s">
        <v>308</v>
      </c>
      <c r="C157" s="18"/>
      <c r="D157" s="56" t="str">
        <f>IFERROR(VLOOKUP($A157,'Emissions - TEU-2H'!$A$6:$H$58,5,0), " ")</f>
        <v xml:space="preserve"> </v>
      </c>
      <c r="E157" s="56" t="str">
        <f>IFERROR(VLOOKUP($A157,'Emissions - TEU-2H'!$A$6:$H$58,8,0), " ")</f>
        <v xml:space="preserve"> </v>
      </c>
      <c r="F157" s="9">
        <v>0.38</v>
      </c>
      <c r="G157" s="175" t="str">
        <f>IFERROR(Summary!$Y$7*D157/F157," ")</f>
        <v xml:space="preserve"> </v>
      </c>
      <c r="H157" s="18"/>
      <c r="I157" s="175" t="str">
        <f>IFERROR(Summary!$Y$7*D157/H157," ")</f>
        <v xml:space="preserve"> </v>
      </c>
      <c r="J157" s="5">
        <v>10</v>
      </c>
      <c r="K157" s="175" t="str">
        <f>IFERROR(Summary!$AA$7*D157/J157," ")</f>
        <v xml:space="preserve"> </v>
      </c>
      <c r="L157" s="18"/>
      <c r="M157" s="175" t="str">
        <f>IFERROR(Summary!$AA$7*D157/L157," ")</f>
        <v xml:space="preserve"> </v>
      </c>
      <c r="N157" s="7">
        <v>4.5999999999999996</v>
      </c>
      <c r="O157" s="175" t="str">
        <f>IFERROR(Summary!$AC$7*D157/N157," ")</f>
        <v xml:space="preserve"> </v>
      </c>
      <c r="P157" s="18"/>
      <c r="Q157" s="175" t="str">
        <f>IFERROR(Summary!$AC$7*D157/P157," ")</f>
        <v xml:space="preserve"> </v>
      </c>
      <c r="R157" s="22"/>
      <c r="S157" s="177" t="str">
        <f>IFERROR(Summary!$AE$7*E157/R157," ")</f>
        <v xml:space="preserve"> </v>
      </c>
    </row>
    <row r="158" spans="1:19" ht="16.95" customHeight="1" x14ac:dyDescent="0.25">
      <c r="A158" s="2" t="s">
        <v>309</v>
      </c>
      <c r="B158" s="1" t="s">
        <v>310</v>
      </c>
      <c r="C158" s="18"/>
      <c r="D158" s="56" t="str">
        <f>IFERROR(VLOOKUP($A158,'Emissions - TEU-2H'!$A$6:$H$58,5,0), " ")</f>
        <v xml:space="preserve"> </v>
      </c>
      <c r="E158" s="56" t="str">
        <f>IFERROR(VLOOKUP($A158,'Emissions - TEU-2H'!$A$6:$H$58,8,0), " ")</f>
        <v xml:space="preserve"> </v>
      </c>
      <c r="F158" s="9">
        <v>0.16</v>
      </c>
      <c r="G158" s="175" t="str">
        <f>IFERROR(Summary!$Y$7*D158/F158," ")</f>
        <v xml:space="preserve"> </v>
      </c>
      <c r="H158" s="18"/>
      <c r="I158" s="175" t="str">
        <f>IFERROR(Summary!$Y$7*D158/H158," ")</f>
        <v xml:space="preserve"> </v>
      </c>
      <c r="J158" s="7">
        <v>4.0999999999999996</v>
      </c>
      <c r="K158" s="175" t="str">
        <f>IFERROR(Summary!$AA$7*D158/J158," ")</f>
        <v xml:space="preserve"> </v>
      </c>
      <c r="L158" s="18"/>
      <c r="M158" s="175" t="str">
        <f>IFERROR(Summary!$AA$7*D158/L158," ")</f>
        <v xml:space="preserve"> </v>
      </c>
      <c r="N158" s="7">
        <v>1.9</v>
      </c>
      <c r="O158" s="175" t="str">
        <f>IFERROR(Summary!$AC$7*D158/N158," ")</f>
        <v xml:space="preserve"> </v>
      </c>
      <c r="P158" s="18"/>
      <c r="Q158" s="175" t="str">
        <f>IFERROR(Summary!$AC$7*D158/P158," ")</f>
        <v xml:space="preserve"> </v>
      </c>
      <c r="R158" s="22"/>
      <c r="S158" s="177" t="str">
        <f>IFERROR(Summary!$AE$7*E158/R158," ")</f>
        <v xml:space="preserve"> </v>
      </c>
    </row>
    <row r="159" spans="1:19" ht="16.8" customHeight="1" x14ac:dyDescent="0.25">
      <c r="A159" s="2" t="s">
        <v>311</v>
      </c>
      <c r="B159" s="1" t="s">
        <v>312</v>
      </c>
      <c r="C159" s="18"/>
      <c r="D159" s="56" t="str">
        <f>IFERROR(VLOOKUP($A159,'Emissions - TEU-2H'!$A$6:$H$58,5,0), " ")</f>
        <v xml:space="preserve"> </v>
      </c>
      <c r="E159" s="56" t="str">
        <f>IFERROR(VLOOKUP($A159,'Emissions - TEU-2H'!$A$6:$H$58,8,0), " ")</f>
        <v xml:space="preserve"> </v>
      </c>
      <c r="F159" s="11">
        <v>5.0000000000000001E-4</v>
      </c>
      <c r="G159" s="175" t="str">
        <f>IFERROR(Summary!$Y$7*D159/F159," ")</f>
        <v xml:space="preserve"> </v>
      </c>
      <c r="H159" s="18"/>
      <c r="I159" s="175" t="str">
        <f>IFERROR(Summary!$Y$7*D159/H159," ")</f>
        <v xml:space="preserve"> </v>
      </c>
      <c r="J159" s="4">
        <v>1.2999999999999999E-2</v>
      </c>
      <c r="K159" s="175" t="str">
        <f>IFERROR(Summary!$AA$7*D159/J159," ")</f>
        <v xml:space="preserve"> </v>
      </c>
      <c r="L159" s="18"/>
      <c r="M159" s="175" t="str">
        <f>IFERROR(Summary!$AA$7*D159/L159," ")</f>
        <v xml:space="preserve"> </v>
      </c>
      <c r="N159" s="3">
        <v>6.0000000000000001E-3</v>
      </c>
      <c r="O159" s="175" t="str">
        <f>IFERROR(Summary!$AC$7*D159/N159," ")</f>
        <v xml:space="preserve"> </v>
      </c>
      <c r="P159" s="18"/>
      <c r="Q159" s="175" t="str">
        <f>IFERROR(Summary!$AC$7*D159/P159," ")</f>
        <v xml:space="preserve"> </v>
      </c>
      <c r="R159" s="22"/>
      <c r="S159" s="177" t="str">
        <f>IFERROR(Summary!$AE$7*E159/R159," ")</f>
        <v xml:space="preserve"> </v>
      </c>
    </row>
    <row r="160" spans="1:19" ht="29.25" customHeight="1" x14ac:dyDescent="0.25">
      <c r="A160" s="2" t="s">
        <v>313</v>
      </c>
      <c r="B160" s="1" t="s">
        <v>314</v>
      </c>
      <c r="C160" s="18"/>
      <c r="D160" s="56" t="str">
        <f>IFERROR(VLOOKUP($A160,'Emissions - TEU-2H'!$A$6:$H$58,5,0), " ")</f>
        <v xml:space="preserve"> </v>
      </c>
      <c r="E160" s="56" t="str">
        <f>IFERROR(VLOOKUP($A160,'Emissions - TEU-2H'!$A$6:$H$58,8,0), " ")</f>
        <v xml:space="preserve"> </v>
      </c>
      <c r="F160" s="11">
        <v>1.6000000000000001E-4</v>
      </c>
      <c r="G160" s="175" t="str">
        <f>IFERROR(Summary!$Y$7*D160/F160," ")</f>
        <v xml:space="preserve"> </v>
      </c>
      <c r="H160" s="18"/>
      <c r="I160" s="175" t="str">
        <f>IFERROR(Summary!$Y$7*D160/H160," ")</f>
        <v xml:space="preserve"> </v>
      </c>
      <c r="J160" s="3">
        <v>4.1000000000000003E-3</v>
      </c>
      <c r="K160" s="175" t="str">
        <f>IFERROR(Summary!$AA$7*D160/J160," ")</f>
        <v xml:space="preserve"> </v>
      </c>
      <c r="L160" s="18"/>
      <c r="M160" s="175" t="str">
        <f>IFERROR(Summary!$AA$7*D160/L160," ")</f>
        <v xml:space="preserve"> </v>
      </c>
      <c r="N160" s="3">
        <v>1.9E-3</v>
      </c>
      <c r="O160" s="175" t="str">
        <f>IFERROR(Summary!$AC$7*D160/N160," ")</f>
        <v xml:space="preserve"> </v>
      </c>
      <c r="P160" s="18"/>
      <c r="Q160" s="175" t="str">
        <f>IFERROR(Summary!$AC$7*D160/P160," ")</f>
        <v xml:space="preserve"> </v>
      </c>
      <c r="R160" s="22"/>
      <c r="S160" s="177" t="str">
        <f>IFERROR(Summary!$AE$7*E160/R160," ")</f>
        <v xml:space="preserve"> </v>
      </c>
    </row>
    <row r="161" spans="1:19" ht="16.8" customHeight="1" x14ac:dyDescent="0.25">
      <c r="A161" s="2" t="s">
        <v>315</v>
      </c>
      <c r="B161" s="1" t="s">
        <v>316</v>
      </c>
      <c r="C161" s="18"/>
      <c r="D161" s="56" t="str">
        <f>IFERROR(VLOOKUP($A161,'Emissions - TEU-2H'!$A$6:$H$58,5,0), " ")</f>
        <v xml:space="preserve"> </v>
      </c>
      <c r="E161" s="56" t="str">
        <f>IFERROR(VLOOKUP($A161,'Emissions - TEU-2H'!$A$6:$H$58,8,0), " ")</f>
        <v xml:space="preserve"> </v>
      </c>
      <c r="F161" s="11">
        <v>5.2999999999999998E-4</v>
      </c>
      <c r="G161" s="175" t="str">
        <f>IFERROR(Summary!$Y$7*D161/F161," ")</f>
        <v xml:space="preserve"> </v>
      </c>
      <c r="H161" s="18"/>
      <c r="I161" s="175" t="str">
        <f>IFERROR(Summary!$Y$7*D161/H161," ")</f>
        <v xml:space="preserve"> </v>
      </c>
      <c r="J161" s="4">
        <v>1.4E-2</v>
      </c>
      <c r="K161" s="175" t="str">
        <f>IFERROR(Summary!$AA$7*D161/J161," ")</f>
        <v xml:space="preserve"> </v>
      </c>
      <c r="L161" s="18"/>
      <c r="M161" s="175" t="str">
        <f>IFERROR(Summary!$AA$7*D161/L161," ")</f>
        <v xml:space="preserve"> </v>
      </c>
      <c r="N161" s="3">
        <v>6.3E-3</v>
      </c>
      <c r="O161" s="175" t="str">
        <f>IFERROR(Summary!$AC$7*D161/N161," ")</f>
        <v xml:space="preserve"> </v>
      </c>
      <c r="P161" s="18"/>
      <c r="Q161" s="175" t="str">
        <f>IFERROR(Summary!$AC$7*D161/P161," ")</f>
        <v xml:space="preserve"> </v>
      </c>
      <c r="R161" s="22"/>
      <c r="S161" s="177" t="str">
        <f>IFERROR(Summary!$AE$7*E161/R161," ")</f>
        <v xml:space="preserve"> </v>
      </c>
    </row>
    <row r="162" spans="1:19" ht="16.95" customHeight="1" x14ac:dyDescent="0.25">
      <c r="A162" s="2" t="s">
        <v>317</v>
      </c>
      <c r="B162" s="1" t="s">
        <v>318</v>
      </c>
      <c r="C162" s="18"/>
      <c r="D162" s="56" t="str">
        <f>IFERROR(VLOOKUP($A162,'Emissions - TEU-2H'!$A$6:$H$58,5,0), " ")</f>
        <v xml:space="preserve"> </v>
      </c>
      <c r="E162" s="56" t="str">
        <f>IFERROR(VLOOKUP($A162,'Emissions - TEU-2H'!$A$6:$H$58,8,0), " ")</f>
        <v xml:space="preserve"> </v>
      </c>
      <c r="F162" s="11">
        <v>3.6999999999999999E-4</v>
      </c>
      <c r="G162" s="175" t="str">
        <f>IFERROR(Summary!$Y$7*D162/F162," ")</f>
        <v xml:space="preserve"> </v>
      </c>
      <c r="H162" s="18"/>
      <c r="I162" s="175" t="str">
        <f>IFERROR(Summary!$Y$7*D162/H162," ")</f>
        <v xml:space="preserve"> </v>
      </c>
      <c r="J162" s="3">
        <v>9.5999999999999992E-3</v>
      </c>
      <c r="K162" s="175" t="str">
        <f>IFERROR(Summary!$AA$7*D162/J162," ")</f>
        <v xml:space="preserve"> </v>
      </c>
      <c r="L162" s="18"/>
      <c r="M162" s="175" t="str">
        <f>IFERROR(Summary!$AA$7*D162/L162," ")</f>
        <v xml:space="preserve"> </v>
      </c>
      <c r="N162" s="3">
        <v>4.4000000000000003E-3</v>
      </c>
      <c r="O162" s="175" t="str">
        <f>IFERROR(Summary!$AC$7*D162/N162," ")</f>
        <v xml:space="preserve"> </v>
      </c>
      <c r="P162" s="18"/>
      <c r="Q162" s="175" t="str">
        <f>IFERROR(Summary!$AC$7*D162/P162," ")</f>
        <v xml:space="preserve"> </v>
      </c>
      <c r="R162" s="22"/>
      <c r="S162" s="177" t="str">
        <f>IFERROR(Summary!$AE$7*E162/R162," ")</f>
        <v xml:space="preserve"> </v>
      </c>
    </row>
    <row r="163" spans="1:19" ht="16.8" customHeight="1" x14ac:dyDescent="0.25">
      <c r="A163" s="2" t="s">
        <v>319</v>
      </c>
      <c r="B163" s="1" t="s">
        <v>320</v>
      </c>
      <c r="C163" s="18"/>
      <c r="D163" s="56" t="str">
        <f>IFERROR(VLOOKUP($A163,'Emissions - TEU-2H'!$A$6:$H$58,5,0), " ")</f>
        <v xml:space="preserve"> </v>
      </c>
      <c r="E163" s="56" t="str">
        <f>IFERROR(VLOOKUP($A163,'Emissions - TEU-2H'!$A$6:$H$58,8,0), " ")</f>
        <v xml:space="preserve"> </v>
      </c>
      <c r="F163" s="3">
        <v>1.6999999999999999E-3</v>
      </c>
      <c r="G163" s="175" t="str">
        <f>IFERROR(Summary!$Y$7*D163/F163," ")</f>
        <v xml:space="preserve"> </v>
      </c>
      <c r="H163" s="18"/>
      <c r="I163" s="175" t="str">
        <f>IFERROR(Summary!$Y$7*D163/H163," ")</f>
        <v xml:space="preserve"> </v>
      </c>
      <c r="J163" s="4">
        <v>4.2999999999999997E-2</v>
      </c>
      <c r="K163" s="175" t="str">
        <f>IFERROR(Summary!$AA$7*D163/J163," ")</f>
        <v xml:space="preserve"> </v>
      </c>
      <c r="L163" s="18"/>
      <c r="M163" s="175" t="str">
        <f>IFERROR(Summary!$AA$7*D163/L163," ")</f>
        <v xml:space="preserve"> </v>
      </c>
      <c r="N163" s="4">
        <v>0.02</v>
      </c>
      <c r="O163" s="175" t="str">
        <f>IFERROR(Summary!$AC$7*D163/N163," ")</f>
        <v xml:space="preserve"> </v>
      </c>
      <c r="P163" s="18"/>
      <c r="Q163" s="175" t="str">
        <f>IFERROR(Summary!$AC$7*D163/P163," ")</f>
        <v xml:space="preserve"> </v>
      </c>
      <c r="R163" s="22"/>
      <c r="S163" s="177" t="str">
        <f>IFERROR(Summary!$AE$7*E163/R163," ")</f>
        <v xml:space="preserve"> </v>
      </c>
    </row>
    <row r="164" spans="1:19" ht="29.25" customHeight="1" x14ac:dyDescent="0.25">
      <c r="A164" s="2" t="s">
        <v>321</v>
      </c>
      <c r="B164" s="2" t="s">
        <v>322</v>
      </c>
      <c r="C164" s="18"/>
      <c r="D164" s="56" t="str">
        <f>IFERROR(VLOOKUP($A164,'Emissions - TEU-2H'!$A$6:$H$58,5,0), " ")</f>
        <v xml:space="preserve"> </v>
      </c>
      <c r="E164" s="56" t="str">
        <f>IFERROR(VLOOKUP($A164,'Emissions - TEU-2H'!$A$6:$H$58,8,0), " ")</f>
        <v xml:space="preserve"> </v>
      </c>
      <c r="F164" s="18"/>
      <c r="G164" s="175" t="str">
        <f>IFERROR(Summary!$Y$7*D164/F164," ")</f>
        <v xml:space="preserve"> </v>
      </c>
      <c r="H164" s="18"/>
      <c r="I164" s="175" t="str">
        <f>IFERROR(Summary!$Y$7*D164/H164," ")</f>
        <v xml:space="preserve"> </v>
      </c>
      <c r="J164" s="18"/>
      <c r="K164" s="175" t="str">
        <f>IFERROR(Summary!$AA$7*D164/J164," ")</f>
        <v xml:space="preserve"> </v>
      </c>
      <c r="L164" s="18"/>
      <c r="M164" s="175" t="str">
        <f>IFERROR(Summary!$AA$7*D164/L164," ")</f>
        <v xml:space="preserve"> </v>
      </c>
      <c r="N164" s="18"/>
      <c r="O164" s="175" t="str">
        <f>IFERROR(Summary!$AC$7*D164/N164," ")</f>
        <v xml:space="preserve"> </v>
      </c>
      <c r="P164" s="18"/>
      <c r="Q164" s="175" t="str">
        <f>IFERROR(Summary!$AC$7*D164/P164," ")</f>
        <v xml:space="preserve"> </v>
      </c>
      <c r="R164" s="21">
        <v>120</v>
      </c>
      <c r="S164" s="177" t="str">
        <f>IFERROR(Summary!$AE$7*E164/R164," ")</f>
        <v xml:space="preserve"> </v>
      </c>
    </row>
    <row r="165" spans="1:19" ht="16.8" customHeight="1" x14ac:dyDescent="0.25">
      <c r="A165" s="2" t="s">
        <v>323</v>
      </c>
      <c r="B165" s="2" t="s">
        <v>324</v>
      </c>
      <c r="C165" s="18"/>
      <c r="D165" s="56" t="str">
        <f>IFERROR(VLOOKUP($A165,'Emissions - TEU-2H'!$A$6:$H$58,5,0), " ")</f>
        <v xml:space="preserve"> </v>
      </c>
      <c r="E165" s="56" t="str">
        <f>IFERROR(VLOOKUP($A165,'Emissions - TEU-2H'!$A$6:$H$58,8,0), " ")</f>
        <v xml:space="preserve"> </v>
      </c>
      <c r="F165" s="18"/>
      <c r="G165" s="175" t="str">
        <f>IFERROR(Summary!$Y$7*D165/F165," ")</f>
        <v xml:space="preserve"> </v>
      </c>
      <c r="H165" s="18"/>
      <c r="I165" s="175" t="str">
        <f>IFERROR(Summary!$Y$7*D165/H165," ")</f>
        <v xml:space="preserve"> </v>
      </c>
      <c r="J165" s="18"/>
      <c r="K165" s="175" t="str">
        <f>IFERROR(Summary!$AA$7*D165/J165," ")</f>
        <v xml:space="preserve"> </v>
      </c>
      <c r="L165" s="18"/>
      <c r="M165" s="175" t="str">
        <f>IFERROR(Summary!$AA$7*D165/L165," ")</f>
        <v xml:space="preserve"> </v>
      </c>
      <c r="N165" s="18"/>
      <c r="O165" s="175" t="str">
        <f>IFERROR(Summary!$AC$7*D165/N165," ")</f>
        <v xml:space="preserve"> </v>
      </c>
      <c r="P165" s="18"/>
      <c r="Q165" s="175" t="str">
        <f>IFERROR(Summary!$AC$7*D165/P165," ")</f>
        <v xml:space="preserve"> </v>
      </c>
      <c r="R165" s="26">
        <v>0.02</v>
      </c>
      <c r="S165" s="177" t="str">
        <f>IFERROR(Summary!$AE$7*E165/R165," ")</f>
        <v xml:space="preserve"> </v>
      </c>
    </row>
    <row r="166" spans="1:19" ht="16.8" customHeight="1" x14ac:dyDescent="0.25">
      <c r="A166" s="2" t="s">
        <v>325</v>
      </c>
      <c r="B166" s="2" t="s">
        <v>326</v>
      </c>
      <c r="C166" s="18"/>
      <c r="D166" s="56" t="str">
        <f>IFERROR(VLOOKUP($A166,'Emissions - TEU-2H'!$A$6:$H$58,5,0), " ")</f>
        <v xml:space="preserve"> </v>
      </c>
      <c r="E166" s="56" t="str">
        <f>IFERROR(VLOOKUP($A166,'Emissions - TEU-2H'!$A$6:$H$58,8,0), " ")</f>
        <v xml:space="preserve"> </v>
      </c>
      <c r="F166" s="9">
        <v>0.2</v>
      </c>
      <c r="G166" s="175" t="str">
        <f>IFERROR(Summary!$Y$7*D166/F166," ")</f>
        <v xml:space="preserve"> </v>
      </c>
      <c r="H166" s="18"/>
      <c r="I166" s="175" t="str">
        <f>IFERROR(Summary!$Y$7*D166/H166," ")</f>
        <v xml:space="preserve"> </v>
      </c>
      <c r="J166" s="7">
        <v>5.0999999999999996</v>
      </c>
      <c r="K166" s="175" t="str">
        <f>IFERROR(Summary!$AA$7*D166/J166," ")</f>
        <v xml:space="preserve"> </v>
      </c>
      <c r="L166" s="18"/>
      <c r="M166" s="175" t="str">
        <f>IFERROR(Summary!$AA$7*D166/L166," ")</f>
        <v xml:space="preserve"> </v>
      </c>
      <c r="N166" s="7">
        <v>2.4</v>
      </c>
      <c r="O166" s="175" t="str">
        <f>IFERROR(Summary!$AC$7*D166/N166," ")</f>
        <v xml:space="preserve"> </v>
      </c>
      <c r="P166" s="18"/>
      <c r="Q166" s="175" t="str">
        <f>IFERROR(Summary!$AC$7*D166/P166," ")</f>
        <v xml:space="preserve"> </v>
      </c>
      <c r="R166" s="22"/>
      <c r="S166" s="177" t="str">
        <f>IFERROR(Summary!$AE$7*E166/R166," ")</f>
        <v xml:space="preserve"> </v>
      </c>
    </row>
    <row r="167" spans="1:19" ht="16.95" customHeight="1" x14ac:dyDescent="0.25">
      <c r="A167" s="2" t="s">
        <v>327</v>
      </c>
      <c r="B167" s="2" t="s">
        <v>328</v>
      </c>
      <c r="C167" s="18"/>
      <c r="D167" s="56" t="str">
        <f>IFERROR(VLOOKUP($A167,'Emissions - TEU-2H'!$A$6:$H$58,5,0), " ")</f>
        <v xml:space="preserve"> </v>
      </c>
      <c r="E167" s="56" t="str">
        <f>IFERROR(VLOOKUP($A167,'Emissions - TEU-2H'!$A$6:$H$58,8,0), " ")</f>
        <v xml:space="preserve"> </v>
      </c>
      <c r="F167" s="18"/>
      <c r="G167" s="175" t="str">
        <f>IFERROR(Summary!$Y$7*D167/F167," ")</f>
        <v xml:space="preserve"> </v>
      </c>
      <c r="H167" s="5">
        <v>200</v>
      </c>
      <c r="I167" s="175" t="str">
        <f>IFERROR(Summary!$Y$7*D167/H167," ")</f>
        <v xml:space="preserve"> </v>
      </c>
      <c r="J167" s="18"/>
      <c r="K167" s="175" t="str">
        <f>IFERROR(Summary!$AA$7*D167/J167," ")</f>
        <v xml:space="preserve"> </v>
      </c>
      <c r="L167" s="5">
        <v>880</v>
      </c>
      <c r="M167" s="175" t="str">
        <f>IFERROR(Summary!$AA$7*D167/L167," ")</f>
        <v xml:space="preserve"> </v>
      </c>
      <c r="N167" s="18"/>
      <c r="O167" s="175" t="str">
        <f>IFERROR(Summary!$AC$7*D167/N167," ")</f>
        <v xml:space="preserve"> </v>
      </c>
      <c r="P167" s="5">
        <v>880</v>
      </c>
      <c r="Q167" s="175" t="str">
        <f>IFERROR(Summary!$AC$7*D167/P167," ")</f>
        <v xml:space="preserve"> </v>
      </c>
      <c r="R167" s="23">
        <v>5800</v>
      </c>
      <c r="S167" s="177" t="str">
        <f>IFERROR(Summary!$AE$7*E167/R167," ")</f>
        <v xml:space="preserve"> </v>
      </c>
    </row>
    <row r="168" spans="1:19" ht="16.8" customHeight="1" x14ac:dyDescent="0.25">
      <c r="A168" s="2" t="s">
        <v>329</v>
      </c>
      <c r="B168" s="2" t="s">
        <v>330</v>
      </c>
      <c r="C168" s="18"/>
      <c r="D168" s="56" t="str">
        <f>IFERROR(VLOOKUP($A168,'Emissions - TEU-2H'!$A$6:$H$58,5,0), " ")</f>
        <v xml:space="preserve"> </v>
      </c>
      <c r="E168" s="56" t="str">
        <f>IFERROR(VLOOKUP($A168,'Emissions - TEU-2H'!$A$6:$H$58,8,0), " ")</f>
        <v xml:space="preserve"> </v>
      </c>
      <c r="F168" s="18"/>
      <c r="G168" s="175" t="str">
        <f>IFERROR(Summary!$Y$7*D168/F168," ")</f>
        <v xml:space="preserve"> </v>
      </c>
      <c r="H168" s="9">
        <v>0.3</v>
      </c>
      <c r="I168" s="175" t="str">
        <f>IFERROR(Summary!$Y$7*D168/H168," ")</f>
        <v xml:space="preserve"> </v>
      </c>
      <c r="J168" s="18"/>
      <c r="K168" s="175" t="str">
        <f>IFERROR(Summary!$AA$7*D168/J168," ")</f>
        <v xml:space="preserve"> </v>
      </c>
      <c r="L168" s="7">
        <v>1.3</v>
      </c>
      <c r="M168" s="175" t="str">
        <f>IFERROR(Summary!$AA$7*D168/L168," ")</f>
        <v xml:space="preserve"> </v>
      </c>
      <c r="N168" s="18"/>
      <c r="O168" s="175" t="str">
        <f>IFERROR(Summary!$AC$7*D168/N168," ")</f>
        <v xml:space="preserve"> </v>
      </c>
      <c r="P168" s="7">
        <v>1.3</v>
      </c>
      <c r="Q168" s="175" t="str">
        <f>IFERROR(Summary!$AC$7*D168/P168," ")</f>
        <v xml:space="preserve"> </v>
      </c>
      <c r="R168" s="24">
        <v>4</v>
      </c>
      <c r="S168" s="177" t="str">
        <f>IFERROR(Summary!$AE$7*E168/R168," ")</f>
        <v xml:space="preserve"> </v>
      </c>
    </row>
    <row r="169" spans="1:19" ht="16.95" customHeight="1" x14ac:dyDescent="0.25">
      <c r="A169" s="2" t="s">
        <v>331</v>
      </c>
      <c r="B169" s="2" t="s">
        <v>332</v>
      </c>
      <c r="C169" s="18"/>
      <c r="D169" s="56" t="str">
        <f>IFERROR(VLOOKUP($A169,'Emissions - TEU-2H'!$A$6:$H$58,5,0), " ")</f>
        <v xml:space="preserve"> </v>
      </c>
      <c r="E169" s="56" t="str">
        <f>IFERROR(VLOOKUP($A169,'Emissions - TEU-2H'!$A$6:$H$58,8,0), " ")</f>
        <v xml:space="preserve"> </v>
      </c>
      <c r="F169" s="18"/>
      <c r="G169" s="175" t="str">
        <f>IFERROR(Summary!$Y$7*D169/F169," ")</f>
        <v xml:space="preserve"> </v>
      </c>
      <c r="H169" s="9">
        <v>0.8</v>
      </c>
      <c r="I169" s="175" t="str">
        <f>IFERROR(Summary!$Y$7*D169/H169," ")</f>
        <v xml:space="preserve"> </v>
      </c>
      <c r="J169" s="18"/>
      <c r="K169" s="175" t="str">
        <f>IFERROR(Summary!$AA$7*D169/J169," ")</f>
        <v xml:space="preserve"> </v>
      </c>
      <c r="L169" s="7">
        <v>3.5</v>
      </c>
      <c r="M169" s="175" t="str">
        <f>IFERROR(Summary!$AA$7*D169/L169," ")</f>
        <v xml:space="preserve"> </v>
      </c>
      <c r="N169" s="18"/>
      <c r="O169" s="175" t="str">
        <f>IFERROR(Summary!$AC$7*D169/N169," ")</f>
        <v xml:space="preserve"> </v>
      </c>
      <c r="P169" s="7">
        <v>3.5</v>
      </c>
      <c r="Q169" s="175" t="str">
        <f>IFERROR(Summary!$AC$7*D169/P169," ")</f>
        <v xml:space="preserve"> </v>
      </c>
      <c r="R169" s="22"/>
      <c r="S169" s="177" t="str">
        <f>IFERROR(Summary!$AE$7*E169/R169," ")</f>
        <v xml:space="preserve"> </v>
      </c>
    </row>
    <row r="170" spans="1:19" ht="16.8" customHeight="1" x14ac:dyDescent="0.25">
      <c r="A170" s="2" t="s">
        <v>333</v>
      </c>
      <c r="B170" s="2" t="s">
        <v>334</v>
      </c>
      <c r="C170" s="18"/>
      <c r="D170" s="56" t="str">
        <f>IFERROR(VLOOKUP($A170,'Emissions - TEU-2H'!$A$6:$H$58,5,0), " ")</f>
        <v xml:space="preserve"> </v>
      </c>
      <c r="E170" s="56" t="str">
        <f>IFERROR(VLOOKUP($A170,'Emissions - TEU-2H'!$A$6:$H$58,8,0), " ")</f>
        <v xml:space="preserve"> </v>
      </c>
      <c r="F170" s="18"/>
      <c r="G170" s="175" t="str">
        <f>IFERROR(Summary!$Y$7*D170/F170," ")</f>
        <v xml:space="preserve"> </v>
      </c>
      <c r="H170" s="5">
        <v>10</v>
      </c>
      <c r="I170" s="175" t="str">
        <f>IFERROR(Summary!$Y$7*D170/H170," ")</f>
        <v xml:space="preserve"> </v>
      </c>
      <c r="J170" s="18"/>
      <c r="K170" s="175" t="str">
        <f>IFERROR(Summary!$AA$7*D170/J170," ")</f>
        <v xml:space="preserve"> </v>
      </c>
      <c r="L170" s="5">
        <v>44</v>
      </c>
      <c r="M170" s="175" t="str">
        <f>IFERROR(Summary!$AA$7*D170/L170," ")</f>
        <v xml:space="preserve"> </v>
      </c>
      <c r="N170" s="18"/>
      <c r="O170" s="175" t="str">
        <f>IFERROR(Summary!$AC$7*D170/N170," ")</f>
        <v xml:space="preserve"> </v>
      </c>
      <c r="P170" s="5">
        <v>44</v>
      </c>
      <c r="Q170" s="175" t="str">
        <f>IFERROR(Summary!$AC$7*D170/P170," ")</f>
        <v xml:space="preserve"> </v>
      </c>
      <c r="R170" s="22"/>
      <c r="S170" s="177" t="str">
        <f>IFERROR(Summary!$AE$7*E170/R170," ")</f>
        <v xml:space="preserve"> </v>
      </c>
    </row>
    <row r="171" spans="1:19" ht="16.8" customHeight="1" x14ac:dyDescent="0.25">
      <c r="A171" s="2" t="s">
        <v>335</v>
      </c>
      <c r="B171" s="2" t="s">
        <v>336</v>
      </c>
      <c r="C171" s="18"/>
      <c r="D171" s="56" t="str">
        <f>IFERROR(VLOOKUP($A171,'Emissions - TEU-2H'!$A$6:$H$58,5,0), " ")</f>
        <v xml:space="preserve"> </v>
      </c>
      <c r="E171" s="56" t="str">
        <f>IFERROR(VLOOKUP($A171,'Emissions - TEU-2H'!$A$6:$H$58,8,0), " ")</f>
        <v xml:space="preserve"> </v>
      </c>
      <c r="F171" s="18"/>
      <c r="G171" s="175" t="str">
        <f>IFERROR(Summary!$Y$7*D171/F171," ")</f>
        <v xml:space="preserve"> </v>
      </c>
      <c r="H171" s="7">
        <v>9</v>
      </c>
      <c r="I171" s="175" t="str">
        <f>IFERROR(Summary!$Y$7*D171/H171," ")</f>
        <v xml:space="preserve"> </v>
      </c>
      <c r="J171" s="18"/>
      <c r="K171" s="175" t="str">
        <f>IFERROR(Summary!$AA$7*D171/J171," ")</f>
        <v xml:space="preserve"> </v>
      </c>
      <c r="L171" s="5">
        <v>40</v>
      </c>
      <c r="M171" s="175" t="str">
        <f>IFERROR(Summary!$AA$7*D171/L171," ")</f>
        <v xml:space="preserve"> </v>
      </c>
      <c r="N171" s="18"/>
      <c r="O171" s="175" t="str">
        <f>IFERROR(Summary!$AC$7*D171/N171," ")</f>
        <v xml:space="preserve"> </v>
      </c>
      <c r="P171" s="5">
        <v>40</v>
      </c>
      <c r="Q171" s="175" t="str">
        <f>IFERROR(Summary!$AC$7*D171/P171," ")</f>
        <v xml:space="preserve"> </v>
      </c>
      <c r="R171" s="21">
        <v>20</v>
      </c>
      <c r="S171" s="177" t="str">
        <f>IFERROR(Summary!$AE$7*E171/R171," ")</f>
        <v xml:space="preserve"> </v>
      </c>
    </row>
    <row r="172" spans="1:19" ht="16.95" customHeight="1" x14ac:dyDescent="0.25">
      <c r="A172" s="2" t="s">
        <v>337</v>
      </c>
      <c r="B172" s="2" t="s">
        <v>338</v>
      </c>
      <c r="C172" s="18"/>
      <c r="D172" s="56" t="str">
        <f>IFERROR(VLOOKUP($A172,'Emissions - TEU-2H'!$A$6:$H$58,5,0), " ")</f>
        <v xml:space="preserve"> </v>
      </c>
      <c r="E172" s="56" t="str">
        <f>IFERROR(VLOOKUP($A172,'Emissions - TEU-2H'!$A$6:$H$58,8,0), " ")</f>
        <v xml:space="preserve"> </v>
      </c>
      <c r="F172" s="18"/>
      <c r="G172" s="175" t="str">
        <f>IFERROR(Summary!$Y$7*D172/F172," ")</f>
        <v xml:space="preserve"> </v>
      </c>
      <c r="H172" s="5">
        <v>20</v>
      </c>
      <c r="I172" s="175" t="str">
        <f>IFERROR(Summary!$Y$7*D172/H172," ")</f>
        <v xml:space="preserve"> </v>
      </c>
      <c r="J172" s="18"/>
      <c r="K172" s="175" t="str">
        <f>IFERROR(Summary!$AA$7*D172/J172," ")</f>
        <v xml:space="preserve"> </v>
      </c>
      <c r="L172" s="5">
        <v>88</v>
      </c>
      <c r="M172" s="175" t="str">
        <f>IFERROR(Summary!$AA$7*D172/L172," ")</f>
        <v xml:space="preserve"> </v>
      </c>
      <c r="N172" s="18"/>
      <c r="O172" s="175" t="str">
        <f>IFERROR(Summary!$AC$7*D172/N172," ")</f>
        <v xml:space="preserve"> </v>
      </c>
      <c r="P172" s="5">
        <v>88</v>
      </c>
      <c r="Q172" s="175" t="str">
        <f>IFERROR(Summary!$AC$7*D172/P172," ")</f>
        <v xml:space="preserve"> </v>
      </c>
      <c r="R172" s="22"/>
      <c r="S172" s="177" t="str">
        <f>IFERROR(Summary!$AE$7*E172/R172," ")</f>
        <v xml:space="preserve"> </v>
      </c>
    </row>
    <row r="173" spans="1:19" ht="28.5" customHeight="1" x14ac:dyDescent="0.25">
      <c r="A173" s="1"/>
      <c r="B173" s="2" t="s">
        <v>339</v>
      </c>
      <c r="C173" s="6" t="s">
        <v>340</v>
      </c>
      <c r="D173" s="56" t="str">
        <f>IFERROR(VLOOKUP($A173,'Emissions - TEU-2H'!$A$6:$H$58,5,0), " ")</f>
        <v xml:space="preserve"> </v>
      </c>
      <c r="E173" s="56" t="str">
        <f>IFERROR(VLOOKUP($A173,'Emissions - TEU-2H'!$A$6:$H$58,8,0), " ")</f>
        <v xml:space="preserve"> </v>
      </c>
      <c r="F173" s="18"/>
      <c r="G173" s="175" t="str">
        <f>IFERROR(Summary!$Y$7*D173/F173," ")</f>
        <v xml:space="preserve"> </v>
      </c>
      <c r="H173" s="18"/>
      <c r="I173" s="175" t="str">
        <f>IFERROR(Summary!$Y$7*D173/H173," ")</f>
        <v xml:space="preserve"> </v>
      </c>
      <c r="J173" s="18"/>
      <c r="K173" s="175" t="str">
        <f>IFERROR(Summary!$AA$7*D173/J173," ")</f>
        <v xml:space="preserve"> </v>
      </c>
      <c r="L173" s="18"/>
      <c r="M173" s="175" t="str">
        <f>IFERROR(Summary!$AA$7*D173/L173," ")</f>
        <v xml:space="preserve"> </v>
      </c>
      <c r="N173" s="18"/>
      <c r="O173" s="175" t="str">
        <f>IFERROR(Summary!$AC$7*D173/N173," ")</f>
        <v xml:space="preserve"> </v>
      </c>
      <c r="P173" s="18"/>
      <c r="Q173" s="175" t="str">
        <f>IFERROR(Summary!$AC$7*D173/P173," ")</f>
        <v xml:space="preserve"> </v>
      </c>
      <c r="R173" s="24">
        <v>6</v>
      </c>
      <c r="S173" s="177" t="str">
        <f>IFERROR(Summary!$AE$7*E173/R173," ")</f>
        <v xml:space="preserve"> </v>
      </c>
    </row>
    <row r="174" spans="1:19" ht="29.25" customHeight="1" x14ac:dyDescent="0.25">
      <c r="A174" s="2" t="s">
        <v>341</v>
      </c>
      <c r="B174" s="2" t="s">
        <v>342</v>
      </c>
      <c r="C174" s="6" t="s">
        <v>65</v>
      </c>
      <c r="D174" s="56" t="str">
        <f>IFERROR(VLOOKUP($A174,'Emissions - TEU-2H'!$A$6:$H$58,5,0), " ")</f>
        <v xml:space="preserve"> </v>
      </c>
      <c r="E174" s="56" t="str">
        <f>IFERROR(VLOOKUP($A174,'Emissions - TEU-2H'!$A$6:$H$58,8,0), " ")</f>
        <v xml:space="preserve"> </v>
      </c>
      <c r="F174" s="11">
        <v>5.2999999999999998E-4</v>
      </c>
      <c r="G174" s="175" t="str">
        <f>IFERROR(Summary!$Y$7*D174/F174," ")</f>
        <v xml:space="preserve"> </v>
      </c>
      <c r="H174" s="18"/>
      <c r="I174" s="175" t="str">
        <f>IFERROR(Summary!$Y$7*D174/H174," ")</f>
        <v xml:space="preserve"> </v>
      </c>
      <c r="J174" s="4">
        <v>0.02</v>
      </c>
      <c r="K174" s="175" t="str">
        <f>IFERROR(Summary!$AA$7*D174/J174," ")</f>
        <v xml:space="preserve"> </v>
      </c>
      <c r="L174" s="18"/>
      <c r="M174" s="175" t="str">
        <f>IFERROR(Summary!$AA$7*D174/L174," ")</f>
        <v xml:space="preserve"> </v>
      </c>
      <c r="N174" s="3">
        <v>9.1999999999999998E-3</v>
      </c>
      <c r="O174" s="175" t="str">
        <f>IFERROR(Summary!$AC$7*D174/N174," ")</f>
        <v xml:space="preserve"> </v>
      </c>
      <c r="P174" s="18"/>
      <c r="Q174" s="175" t="str">
        <f>IFERROR(Summary!$AC$7*D174/P174," ")</f>
        <v xml:space="preserve"> </v>
      </c>
      <c r="R174" s="22"/>
      <c r="S174" s="177" t="str">
        <f>IFERROR(Summary!$AE$7*E174/R174," ")</f>
        <v xml:space="preserve"> </v>
      </c>
    </row>
    <row r="175" spans="1:19" ht="28.5" customHeight="1" x14ac:dyDescent="0.25">
      <c r="A175" s="1"/>
      <c r="B175" s="2" t="s">
        <v>343</v>
      </c>
      <c r="C175" s="6" t="s">
        <v>65</v>
      </c>
      <c r="D175" s="56" t="str">
        <f>IFERROR(VLOOKUP($A175,'Emissions - TEU-2H'!$A$6:$H$58,5,0), " ")</f>
        <v xml:space="preserve"> </v>
      </c>
      <c r="E175" s="56" t="str">
        <f>IFERROR(VLOOKUP($A175,'Emissions - TEU-2H'!$A$6:$H$58,8,0), " ")</f>
        <v xml:space="preserve"> </v>
      </c>
      <c r="F175" s="10">
        <v>1.0000000000000001E-9</v>
      </c>
      <c r="G175" s="175" t="str">
        <f>IFERROR(Summary!$Y$7*D175/F175," ")</f>
        <v xml:space="preserve"> </v>
      </c>
      <c r="H175" s="10">
        <v>1.3E-7</v>
      </c>
      <c r="I175" s="175" t="str">
        <f>IFERROR(Summary!$Y$7*D175/H175," ")</f>
        <v xml:space="preserve"> </v>
      </c>
      <c r="J175" s="10">
        <v>8.9999999999999999E-8</v>
      </c>
      <c r="K175" s="175" t="str">
        <f>IFERROR(Summary!$AA$7*D175/J175," ")</f>
        <v xml:space="preserve"> </v>
      </c>
      <c r="L175" s="10">
        <v>2.5999999999999998E-5</v>
      </c>
      <c r="M175" s="175" t="str">
        <f>IFERROR(Summary!$AA$7*D175/L175," ")</f>
        <v xml:space="preserve"> </v>
      </c>
      <c r="N175" s="10">
        <v>4.1999999999999999E-8</v>
      </c>
      <c r="O175" s="175" t="str">
        <f>IFERROR(Summary!$AC$7*D175/N175," ")</f>
        <v xml:space="preserve"> </v>
      </c>
      <c r="P175" s="10">
        <v>2.5999999999999998E-5</v>
      </c>
      <c r="Q175" s="175" t="str">
        <f>IFERROR(Summary!$AC$7*D175/P175," ")</f>
        <v xml:space="preserve"> </v>
      </c>
      <c r="R175" s="22"/>
      <c r="S175" s="177" t="str">
        <f>IFERROR(Summary!$AE$7*E175/R175," ")</f>
        <v xml:space="preserve"> </v>
      </c>
    </row>
    <row r="176" spans="1:19" ht="29.25" customHeight="1" x14ac:dyDescent="0.25">
      <c r="A176" s="2" t="s">
        <v>344</v>
      </c>
      <c r="B176" s="1" t="s">
        <v>345</v>
      </c>
      <c r="C176" s="6" t="s">
        <v>65</v>
      </c>
      <c r="D176" s="56" t="str">
        <f>IFERROR(VLOOKUP($A176,'Emissions - TEU-2H'!$A$6:$H$58,5,0), " ")</f>
        <v xml:space="preserve"> </v>
      </c>
      <c r="E176" s="56" t="str">
        <f>IFERROR(VLOOKUP($A176,'Emissions - TEU-2H'!$A$6:$H$58,8,0), " ")</f>
        <v xml:space="preserve"> </v>
      </c>
      <c r="F176" s="10">
        <v>1.0000000000000001E-5</v>
      </c>
      <c r="G176" s="175" t="str">
        <f>IFERROR(Summary!$Y$7*D176/F176," ")</f>
        <v xml:space="preserve"> </v>
      </c>
      <c r="H176" s="3">
        <v>1.2999999999999999E-3</v>
      </c>
      <c r="I176" s="175" t="str">
        <f>IFERROR(Summary!$Y$7*D176/H176," ")</f>
        <v xml:space="preserve"> </v>
      </c>
      <c r="J176" s="11">
        <v>8.9999999999999998E-4</v>
      </c>
      <c r="K176" s="175" t="str">
        <f>IFERROR(Summary!$AA$7*D176/J176," ")</f>
        <v xml:space="preserve"> </v>
      </c>
      <c r="L176" s="9">
        <v>0.26</v>
      </c>
      <c r="M176" s="175" t="str">
        <f>IFERROR(Summary!$AA$7*D176/L176," ")</f>
        <v xml:space="preserve"> </v>
      </c>
      <c r="N176" s="11">
        <v>4.2000000000000002E-4</v>
      </c>
      <c r="O176" s="175" t="str">
        <f>IFERROR(Summary!$AC$7*D176/N176," ")</f>
        <v xml:space="preserve"> </v>
      </c>
      <c r="P176" s="9">
        <v>0.26</v>
      </c>
      <c r="Q176" s="175" t="str">
        <f>IFERROR(Summary!$AC$7*D176/P176," ")</f>
        <v xml:space="preserve"> </v>
      </c>
      <c r="R176" s="22"/>
      <c r="S176" s="177" t="str">
        <f>IFERROR(Summary!$AE$7*E176/R176," ")</f>
        <v xml:space="preserve"> </v>
      </c>
    </row>
    <row r="177" spans="1:19" ht="29.25" customHeight="1" x14ac:dyDescent="0.25">
      <c r="A177" s="2" t="s">
        <v>346</v>
      </c>
      <c r="B177" s="1" t="s">
        <v>347</v>
      </c>
      <c r="C177" s="6" t="s">
        <v>65</v>
      </c>
      <c r="D177" s="56" t="str">
        <f>IFERROR(VLOOKUP($A177,'Emissions - TEU-2H'!$A$6:$H$58,5,0), " ")</f>
        <v xml:space="preserve"> </v>
      </c>
      <c r="E177" s="56" t="str">
        <f>IFERROR(VLOOKUP($A177,'Emissions - TEU-2H'!$A$6:$H$58,8,0), " ")</f>
        <v xml:space="preserve"> </v>
      </c>
      <c r="F177" s="10">
        <v>3.4000000000000001E-6</v>
      </c>
      <c r="G177" s="175" t="str">
        <f>IFERROR(Summary!$Y$7*D177/F177," ")</f>
        <v xml:space="preserve"> </v>
      </c>
      <c r="H177" s="11">
        <v>4.2000000000000002E-4</v>
      </c>
      <c r="I177" s="175" t="str">
        <f>IFERROR(Summary!$Y$7*D177/H177," ")</f>
        <v xml:space="preserve"> </v>
      </c>
      <c r="J177" s="11">
        <v>2.9999999999999997E-4</v>
      </c>
      <c r="K177" s="175" t="str">
        <f>IFERROR(Summary!$AA$7*D177/J177," ")</f>
        <v xml:space="preserve"> </v>
      </c>
      <c r="L177" s="4">
        <v>8.5000000000000006E-2</v>
      </c>
      <c r="M177" s="175" t="str">
        <f>IFERROR(Summary!$AA$7*D177/L177," ")</f>
        <v xml:space="preserve"> </v>
      </c>
      <c r="N177" s="11">
        <v>1.3999999999999999E-4</v>
      </c>
      <c r="O177" s="175" t="str">
        <f>IFERROR(Summary!$AC$7*D177/N177," ")</f>
        <v xml:space="preserve"> </v>
      </c>
      <c r="P177" s="4">
        <v>8.5000000000000006E-2</v>
      </c>
      <c r="Q177" s="175" t="str">
        <f>IFERROR(Summary!$AC$7*D177/P177," ")</f>
        <v xml:space="preserve"> </v>
      </c>
      <c r="R177" s="22"/>
      <c r="S177" s="177" t="str">
        <f>IFERROR(Summary!$AE$7*E177/R177," ")</f>
        <v xml:space="preserve"> </v>
      </c>
    </row>
    <row r="178" spans="1:19" ht="29.25" customHeight="1" x14ac:dyDescent="0.25">
      <c r="A178" s="2" t="s">
        <v>348</v>
      </c>
      <c r="B178" s="1" t="s">
        <v>349</v>
      </c>
      <c r="C178" s="6" t="s">
        <v>65</v>
      </c>
      <c r="D178" s="56" t="str">
        <f>IFERROR(VLOOKUP($A178,'Emissions - TEU-2H'!$A$6:$H$58,5,0), " ")</f>
        <v xml:space="preserve"> </v>
      </c>
      <c r="E178" s="56" t="str">
        <f>IFERROR(VLOOKUP($A178,'Emissions - TEU-2H'!$A$6:$H$58,8,0), " ")</f>
        <v xml:space="preserve"> </v>
      </c>
      <c r="F178" s="10">
        <v>3.4E-5</v>
      </c>
      <c r="G178" s="175" t="str">
        <f>IFERROR(Summary!$Y$7*D178/F178," ")</f>
        <v xml:space="preserve"> </v>
      </c>
      <c r="H178" s="3">
        <v>4.1999999999999997E-3</v>
      </c>
      <c r="I178" s="175" t="str">
        <f>IFERROR(Summary!$Y$7*D178/H178," ")</f>
        <v xml:space="preserve"> </v>
      </c>
      <c r="J178" s="3">
        <v>3.0000000000000001E-3</v>
      </c>
      <c r="K178" s="175" t="str">
        <f>IFERROR(Summary!$AA$7*D178/J178," ")</f>
        <v xml:space="preserve"> </v>
      </c>
      <c r="L178" s="9">
        <v>0.85</v>
      </c>
      <c r="M178" s="175" t="str">
        <f>IFERROR(Summary!$AA$7*D178/L178," ")</f>
        <v xml:space="preserve"> </v>
      </c>
      <c r="N178" s="3">
        <v>1.4E-3</v>
      </c>
      <c r="O178" s="175" t="str">
        <f>IFERROR(Summary!$AC$7*D178/N178," ")</f>
        <v xml:space="preserve"> </v>
      </c>
      <c r="P178" s="9">
        <v>0.85</v>
      </c>
      <c r="Q178" s="175" t="str">
        <f>IFERROR(Summary!$AC$7*D178/P178," ")</f>
        <v xml:space="preserve"> </v>
      </c>
      <c r="R178" s="22"/>
      <c r="S178" s="177" t="str">
        <f>IFERROR(Summary!$AE$7*E178/R178," ")</f>
        <v xml:space="preserve"> </v>
      </c>
    </row>
    <row r="179" spans="1:19" ht="29.25" customHeight="1" x14ac:dyDescent="0.25">
      <c r="A179" s="2" t="s">
        <v>350</v>
      </c>
      <c r="B179" s="1" t="s">
        <v>351</v>
      </c>
      <c r="C179" s="6" t="s">
        <v>65</v>
      </c>
      <c r="D179" s="56" t="str">
        <f>IFERROR(VLOOKUP($A179,'Emissions - TEU-2H'!$A$6:$H$58,5,0), " ")</f>
        <v xml:space="preserve"> </v>
      </c>
      <c r="E179" s="56" t="str">
        <f>IFERROR(VLOOKUP($A179,'Emissions - TEU-2H'!$A$6:$H$58,8,0), " ")</f>
        <v xml:space="preserve"> </v>
      </c>
      <c r="F179" s="10">
        <v>3.4E-5</v>
      </c>
      <c r="G179" s="175" t="str">
        <f>IFERROR(Summary!$Y$7*D179/F179," ")</f>
        <v xml:space="preserve"> </v>
      </c>
      <c r="H179" s="3">
        <v>4.1999999999999997E-3</v>
      </c>
      <c r="I179" s="175" t="str">
        <f>IFERROR(Summary!$Y$7*D179/H179," ")</f>
        <v xml:space="preserve"> </v>
      </c>
      <c r="J179" s="3">
        <v>3.0000000000000001E-3</v>
      </c>
      <c r="K179" s="175" t="str">
        <f>IFERROR(Summary!$AA$7*D179/J179," ")</f>
        <v xml:space="preserve"> </v>
      </c>
      <c r="L179" s="9">
        <v>0.85</v>
      </c>
      <c r="M179" s="175" t="str">
        <f>IFERROR(Summary!$AA$7*D179/L179," ")</f>
        <v xml:space="preserve"> </v>
      </c>
      <c r="N179" s="3">
        <v>1.4E-3</v>
      </c>
      <c r="O179" s="175" t="str">
        <f>IFERROR(Summary!$AC$7*D179/N179," ")</f>
        <v xml:space="preserve"> </v>
      </c>
      <c r="P179" s="9">
        <v>0.85</v>
      </c>
      <c r="Q179" s="175" t="str">
        <f>IFERROR(Summary!$AC$7*D179/P179," ")</f>
        <v xml:space="preserve"> </v>
      </c>
      <c r="R179" s="22"/>
      <c r="S179" s="177" t="str">
        <f>IFERROR(Summary!$AE$7*E179/R179," ")</f>
        <v xml:space="preserve"> </v>
      </c>
    </row>
    <row r="180" spans="1:19" ht="29.25" customHeight="1" x14ac:dyDescent="0.25">
      <c r="A180" s="2" t="s">
        <v>352</v>
      </c>
      <c r="B180" s="1" t="s">
        <v>353</v>
      </c>
      <c r="C180" s="6" t="s">
        <v>65</v>
      </c>
      <c r="D180" s="56" t="str">
        <f>IFERROR(VLOOKUP($A180,'Emissions - TEU-2H'!$A$6:$H$58,5,0), " ")</f>
        <v xml:space="preserve"> </v>
      </c>
      <c r="E180" s="56" t="str">
        <f>IFERROR(VLOOKUP($A180,'Emissions - TEU-2H'!$A$6:$H$58,8,0), " ")</f>
        <v xml:space="preserve"> </v>
      </c>
      <c r="F180" s="10">
        <v>3.4E-5</v>
      </c>
      <c r="G180" s="175" t="str">
        <f>IFERROR(Summary!$Y$7*D180/F180," ")</f>
        <v xml:space="preserve"> </v>
      </c>
      <c r="H180" s="3">
        <v>4.1999999999999997E-3</v>
      </c>
      <c r="I180" s="175" t="str">
        <f>IFERROR(Summary!$Y$7*D180/H180," ")</f>
        <v xml:space="preserve"> </v>
      </c>
      <c r="J180" s="3">
        <v>3.0000000000000001E-3</v>
      </c>
      <c r="K180" s="175" t="str">
        <f>IFERROR(Summary!$AA$7*D180/J180," ")</f>
        <v xml:space="preserve"> </v>
      </c>
      <c r="L180" s="9">
        <v>0.85</v>
      </c>
      <c r="M180" s="175" t="str">
        <f>IFERROR(Summary!$AA$7*D180/L180," ")</f>
        <v xml:space="preserve"> </v>
      </c>
      <c r="N180" s="3">
        <v>1.4E-3</v>
      </c>
      <c r="O180" s="175" t="str">
        <f>IFERROR(Summary!$AC$7*D180/N180," ")</f>
        <v xml:space="preserve"> </v>
      </c>
      <c r="P180" s="9">
        <v>0.85</v>
      </c>
      <c r="Q180" s="175" t="str">
        <f>IFERROR(Summary!$AC$7*D180/P180," ")</f>
        <v xml:space="preserve"> </v>
      </c>
      <c r="R180" s="22"/>
      <c r="S180" s="177" t="str">
        <f>IFERROR(Summary!$AE$7*E180/R180," ")</f>
        <v xml:space="preserve"> </v>
      </c>
    </row>
    <row r="181" spans="1:19" ht="29.25" customHeight="1" x14ac:dyDescent="0.25">
      <c r="A181" s="2" t="s">
        <v>354</v>
      </c>
      <c r="B181" s="1" t="s">
        <v>355</v>
      </c>
      <c r="C181" s="6" t="s">
        <v>65</v>
      </c>
      <c r="D181" s="56" t="str">
        <f>IFERROR(VLOOKUP($A181,'Emissions - TEU-2H'!$A$6:$H$58,5,0), " ")</f>
        <v xml:space="preserve"> </v>
      </c>
      <c r="E181" s="56" t="str">
        <f>IFERROR(VLOOKUP($A181,'Emissions - TEU-2H'!$A$6:$H$58,8,0), " ")</f>
        <v xml:space="preserve"> </v>
      </c>
      <c r="F181" s="10">
        <v>3.4E-5</v>
      </c>
      <c r="G181" s="175" t="str">
        <f>IFERROR(Summary!$Y$7*D181/F181," ")</f>
        <v xml:space="preserve"> </v>
      </c>
      <c r="H181" s="3">
        <v>4.1999999999999997E-3</v>
      </c>
      <c r="I181" s="175" t="str">
        <f>IFERROR(Summary!$Y$7*D181/H181," ")</f>
        <v xml:space="preserve"> </v>
      </c>
      <c r="J181" s="3">
        <v>3.0000000000000001E-3</v>
      </c>
      <c r="K181" s="175" t="str">
        <f>IFERROR(Summary!$AA$7*D181/J181," ")</f>
        <v xml:space="preserve"> </v>
      </c>
      <c r="L181" s="9">
        <v>0.85</v>
      </c>
      <c r="M181" s="175" t="str">
        <f>IFERROR(Summary!$AA$7*D181/L181," ")</f>
        <v xml:space="preserve"> </v>
      </c>
      <c r="N181" s="3">
        <v>1.4E-3</v>
      </c>
      <c r="O181" s="175" t="str">
        <f>IFERROR(Summary!$AC$7*D181/N181," ")</f>
        <v xml:space="preserve"> </v>
      </c>
      <c r="P181" s="9">
        <v>0.85</v>
      </c>
      <c r="Q181" s="175" t="str">
        <f>IFERROR(Summary!$AC$7*D181/P181," ")</f>
        <v xml:space="preserve"> </v>
      </c>
      <c r="R181" s="22"/>
      <c r="S181" s="177" t="str">
        <f>IFERROR(Summary!$AE$7*E181/R181," ")</f>
        <v xml:space="preserve"> </v>
      </c>
    </row>
    <row r="182" spans="1:19" ht="29.25" customHeight="1" x14ac:dyDescent="0.25">
      <c r="A182" s="2" t="s">
        <v>356</v>
      </c>
      <c r="B182" s="1" t="s">
        <v>357</v>
      </c>
      <c r="C182" s="6" t="s">
        <v>65</v>
      </c>
      <c r="D182" s="56" t="str">
        <f>IFERROR(VLOOKUP($A182,'Emissions - TEU-2H'!$A$6:$H$58,5,0), " ")</f>
        <v xml:space="preserve"> </v>
      </c>
      <c r="E182" s="56" t="str">
        <f>IFERROR(VLOOKUP($A182,'Emissions - TEU-2H'!$A$6:$H$58,8,0), " ")</f>
        <v xml:space="preserve"> </v>
      </c>
      <c r="F182" s="10">
        <v>1E-8</v>
      </c>
      <c r="G182" s="175" t="str">
        <f>IFERROR(Summary!$Y$7*D182/F182," ")</f>
        <v xml:space="preserve"> </v>
      </c>
      <c r="H182" s="10">
        <v>1.3E-6</v>
      </c>
      <c r="I182" s="175" t="str">
        <f>IFERROR(Summary!$Y$7*D182/H182," ")</f>
        <v xml:space="preserve"> </v>
      </c>
      <c r="J182" s="10">
        <v>8.9999999999999996E-7</v>
      </c>
      <c r="K182" s="175" t="str">
        <f>IFERROR(Summary!$AA$7*D182/J182," ")</f>
        <v xml:space="preserve"> </v>
      </c>
      <c r="L182" s="11">
        <v>2.5999999999999998E-4</v>
      </c>
      <c r="M182" s="175" t="str">
        <f>IFERROR(Summary!$AA$7*D182/L182," ")</f>
        <v xml:space="preserve"> </v>
      </c>
      <c r="N182" s="10">
        <v>4.2E-7</v>
      </c>
      <c r="O182" s="175" t="str">
        <f>IFERROR(Summary!$AC$7*D182/N182," ")</f>
        <v xml:space="preserve"> </v>
      </c>
      <c r="P182" s="11">
        <v>2.5999999999999998E-4</v>
      </c>
      <c r="Q182" s="175" t="str">
        <f>IFERROR(Summary!$AC$7*D182/P182," ")</f>
        <v xml:space="preserve"> </v>
      </c>
      <c r="R182" s="22"/>
      <c r="S182" s="177" t="str">
        <f>IFERROR(Summary!$AE$7*E182/R182," ")</f>
        <v xml:space="preserve"> </v>
      </c>
    </row>
    <row r="183" spans="1:19" ht="29.25" customHeight="1" x14ac:dyDescent="0.25">
      <c r="A183" s="2" t="s">
        <v>358</v>
      </c>
      <c r="B183" s="1" t="s">
        <v>359</v>
      </c>
      <c r="C183" s="6" t="s">
        <v>65</v>
      </c>
      <c r="D183" s="56" t="str">
        <f>IFERROR(VLOOKUP($A183,'Emissions - TEU-2H'!$A$6:$H$58,5,0), " ")</f>
        <v xml:space="preserve"> </v>
      </c>
      <c r="E183" s="56" t="str">
        <f>IFERROR(VLOOKUP($A183,'Emissions - TEU-2H'!$A$6:$H$58,8,0), " ")</f>
        <v xml:space="preserve"> </v>
      </c>
      <c r="F183" s="10">
        <v>3.4E-5</v>
      </c>
      <c r="G183" s="175" t="str">
        <f>IFERROR(Summary!$Y$7*D183/F183," ")</f>
        <v xml:space="preserve"> </v>
      </c>
      <c r="H183" s="3">
        <v>4.1999999999999997E-3</v>
      </c>
      <c r="I183" s="175" t="str">
        <f>IFERROR(Summary!$Y$7*D183/H183," ")</f>
        <v xml:space="preserve"> </v>
      </c>
      <c r="J183" s="3">
        <v>3.0000000000000001E-3</v>
      </c>
      <c r="K183" s="175" t="str">
        <f>IFERROR(Summary!$AA$7*D183/J183," ")</f>
        <v xml:space="preserve"> </v>
      </c>
      <c r="L183" s="9">
        <v>0.85</v>
      </c>
      <c r="M183" s="175" t="str">
        <f>IFERROR(Summary!$AA$7*D183/L183," ")</f>
        <v xml:space="preserve"> </v>
      </c>
      <c r="N183" s="3">
        <v>1.4E-3</v>
      </c>
      <c r="O183" s="175" t="str">
        <f>IFERROR(Summary!$AC$7*D183/N183," ")</f>
        <v xml:space="preserve"> </v>
      </c>
      <c r="P183" s="9">
        <v>0.85</v>
      </c>
      <c r="Q183" s="175" t="str">
        <f>IFERROR(Summary!$AC$7*D183/P183," ")</f>
        <v xml:space="preserve"> </v>
      </c>
      <c r="R183" s="22"/>
      <c r="S183" s="177" t="str">
        <f>IFERROR(Summary!$AE$7*E183/R183," ")</f>
        <v xml:space="preserve"> </v>
      </c>
    </row>
    <row r="184" spans="1:19" ht="29.25" customHeight="1" x14ac:dyDescent="0.25">
      <c r="A184" s="2" t="s">
        <v>360</v>
      </c>
      <c r="B184" s="1" t="s">
        <v>361</v>
      </c>
      <c r="C184" s="6" t="s">
        <v>65</v>
      </c>
      <c r="D184" s="56" t="str">
        <f>IFERROR(VLOOKUP($A184,'Emissions - TEU-2H'!$A$6:$H$58,5,0), " ")</f>
        <v xml:space="preserve"> </v>
      </c>
      <c r="E184" s="56" t="str">
        <f>IFERROR(VLOOKUP($A184,'Emissions - TEU-2H'!$A$6:$H$58,8,0), " ")</f>
        <v xml:space="preserve"> </v>
      </c>
      <c r="F184" s="10">
        <v>3.4E-5</v>
      </c>
      <c r="G184" s="175" t="str">
        <f>IFERROR(Summary!$Y$7*D184/F184," ")</f>
        <v xml:space="preserve"> </v>
      </c>
      <c r="H184" s="3">
        <v>4.1999999999999997E-3</v>
      </c>
      <c r="I184" s="175" t="str">
        <f>IFERROR(Summary!$Y$7*D184/H184," ")</f>
        <v xml:space="preserve"> </v>
      </c>
      <c r="J184" s="3">
        <v>3.0000000000000001E-3</v>
      </c>
      <c r="K184" s="175" t="str">
        <f>IFERROR(Summary!$AA$7*D184/J184," ")</f>
        <v xml:space="preserve"> </v>
      </c>
      <c r="L184" s="9">
        <v>0.85</v>
      </c>
      <c r="M184" s="175" t="str">
        <f>IFERROR(Summary!$AA$7*D184/L184," ")</f>
        <v xml:space="preserve"> </v>
      </c>
      <c r="N184" s="3">
        <v>1.4E-3</v>
      </c>
      <c r="O184" s="175" t="str">
        <f>IFERROR(Summary!$AC$7*D184/N184," ")</f>
        <v xml:space="preserve"> </v>
      </c>
      <c r="P184" s="9">
        <v>0.85</v>
      </c>
      <c r="Q184" s="175" t="str">
        <f>IFERROR(Summary!$AC$7*D184/P184," ")</f>
        <v xml:space="preserve"> </v>
      </c>
      <c r="R184" s="22"/>
      <c r="S184" s="177" t="str">
        <f>IFERROR(Summary!$AE$7*E184/R184," ")</f>
        <v xml:space="preserve"> </v>
      </c>
    </row>
    <row r="185" spans="1:19" ht="29.25" customHeight="1" x14ac:dyDescent="0.25">
      <c r="A185" s="2" t="s">
        <v>362</v>
      </c>
      <c r="B185" s="1" t="s">
        <v>363</v>
      </c>
      <c r="C185" s="6" t="s">
        <v>65</v>
      </c>
      <c r="D185" s="56" t="str">
        <f>IFERROR(VLOOKUP($A185,'Emissions - TEU-2H'!$A$6:$H$58,5,0), " ")</f>
        <v xml:space="preserve"> </v>
      </c>
      <c r="E185" s="56" t="str">
        <f>IFERROR(VLOOKUP($A185,'Emissions - TEU-2H'!$A$6:$H$58,8,0), " ")</f>
        <v xml:space="preserve"> </v>
      </c>
      <c r="F185" s="10">
        <v>3.4E-5</v>
      </c>
      <c r="G185" s="175" t="str">
        <f>IFERROR(Summary!$Y$7*D185/F185," ")</f>
        <v xml:space="preserve"> </v>
      </c>
      <c r="H185" s="3">
        <v>4.1999999999999997E-3</v>
      </c>
      <c r="I185" s="175" t="str">
        <f>IFERROR(Summary!$Y$7*D185/H185," ")</f>
        <v xml:space="preserve"> </v>
      </c>
      <c r="J185" s="3">
        <v>3.0000000000000001E-3</v>
      </c>
      <c r="K185" s="175" t="str">
        <f>IFERROR(Summary!$AA$7*D185/J185," ")</f>
        <v xml:space="preserve"> </v>
      </c>
      <c r="L185" s="9">
        <v>0.85</v>
      </c>
      <c r="M185" s="175" t="str">
        <f>IFERROR(Summary!$AA$7*D185/L185," ")</f>
        <v xml:space="preserve"> </v>
      </c>
      <c r="N185" s="3">
        <v>1.4E-3</v>
      </c>
      <c r="O185" s="175" t="str">
        <f>IFERROR(Summary!$AC$7*D185/N185," ")</f>
        <v xml:space="preserve"> </v>
      </c>
      <c r="P185" s="9">
        <v>0.85</v>
      </c>
      <c r="Q185" s="175" t="str">
        <f>IFERROR(Summary!$AC$7*D185/P185," ")</f>
        <v xml:space="preserve"> </v>
      </c>
      <c r="R185" s="22"/>
      <c r="S185" s="177" t="str">
        <f>IFERROR(Summary!$AE$7*E185/R185," ")</f>
        <v xml:space="preserve"> </v>
      </c>
    </row>
    <row r="186" spans="1:19" ht="29.25" customHeight="1" x14ac:dyDescent="0.25">
      <c r="A186" s="2" t="s">
        <v>364</v>
      </c>
      <c r="B186" s="1" t="s">
        <v>365</v>
      </c>
      <c r="C186" s="6" t="s">
        <v>65</v>
      </c>
      <c r="D186" s="56" t="str">
        <f>IFERROR(VLOOKUP($A186,'Emissions - TEU-2H'!$A$6:$H$58,5,0), " ")</f>
        <v xml:space="preserve"> </v>
      </c>
      <c r="E186" s="56" t="str">
        <f>IFERROR(VLOOKUP($A186,'Emissions - TEU-2H'!$A$6:$H$58,8,0), " ")</f>
        <v xml:space="preserve"> </v>
      </c>
      <c r="F186" s="10">
        <v>3.4E-8</v>
      </c>
      <c r="G186" s="175" t="str">
        <f>IFERROR(Summary!$Y$7*D186/F186," ")</f>
        <v xml:space="preserve"> </v>
      </c>
      <c r="H186" s="10">
        <v>4.1999999999999996E-6</v>
      </c>
      <c r="I186" s="175" t="str">
        <f>IFERROR(Summary!$Y$7*D186/H186," ")</f>
        <v xml:space="preserve"> </v>
      </c>
      <c r="J186" s="10">
        <v>3.0000000000000001E-6</v>
      </c>
      <c r="K186" s="175" t="str">
        <f>IFERROR(Summary!$AA$7*D186/J186," ")</f>
        <v xml:space="preserve"> </v>
      </c>
      <c r="L186" s="11">
        <v>8.4999999999999995E-4</v>
      </c>
      <c r="M186" s="175" t="str">
        <f>IFERROR(Summary!$AA$7*D186/L186," ")</f>
        <v xml:space="preserve"> </v>
      </c>
      <c r="N186" s="10">
        <v>1.3999999999999999E-6</v>
      </c>
      <c r="O186" s="175" t="str">
        <f>IFERROR(Summary!$AC$7*D186/N186," ")</f>
        <v xml:space="preserve"> </v>
      </c>
      <c r="P186" s="11">
        <v>8.4999999999999995E-4</v>
      </c>
      <c r="Q186" s="175" t="str">
        <f>IFERROR(Summary!$AC$7*D186/P186," ")</f>
        <v xml:space="preserve"> </v>
      </c>
      <c r="R186" s="22"/>
      <c r="S186" s="177" t="str">
        <f>IFERROR(Summary!$AE$7*E186/R186," ")</f>
        <v xml:space="preserve"> </v>
      </c>
    </row>
    <row r="187" spans="1:19" ht="29.25" customHeight="1" x14ac:dyDescent="0.25">
      <c r="A187" s="2" t="s">
        <v>366</v>
      </c>
      <c r="B187" s="1" t="s">
        <v>367</v>
      </c>
      <c r="C187" s="6" t="s">
        <v>65</v>
      </c>
      <c r="D187" s="56" t="str">
        <f>IFERROR(VLOOKUP($A187,'Emissions - TEU-2H'!$A$6:$H$58,5,0), " ")</f>
        <v xml:space="preserve"> </v>
      </c>
      <c r="E187" s="56" t="str">
        <f>IFERROR(VLOOKUP($A187,'Emissions - TEU-2H'!$A$6:$H$58,8,0), " ")</f>
        <v xml:space="preserve"> </v>
      </c>
      <c r="F187" s="11">
        <v>8.8000000000000003E-4</v>
      </c>
      <c r="G187" s="175" t="str">
        <f>IFERROR(Summary!$Y$7*D187/F187," ")</f>
        <v xml:space="preserve"> </v>
      </c>
      <c r="H187" s="7">
        <v>1.3</v>
      </c>
      <c r="I187" s="175" t="str">
        <f>IFERROR(Summary!$Y$7*D187/H187," ")</f>
        <v xml:space="preserve"> </v>
      </c>
      <c r="J187" s="4">
        <v>2.3E-2</v>
      </c>
      <c r="K187" s="175" t="str">
        <f>IFERROR(Summary!$AA$7*D187/J187," ")</f>
        <v xml:space="preserve"> </v>
      </c>
      <c r="L187" s="7">
        <v>5.7</v>
      </c>
      <c r="M187" s="175" t="str">
        <f>IFERROR(Summary!$AA$7*D187/L187," ")</f>
        <v xml:space="preserve"> </v>
      </c>
      <c r="N187" s="4">
        <v>1.0999999999999999E-2</v>
      </c>
      <c r="O187" s="175" t="str">
        <f>IFERROR(Summary!$AC$7*D187/N187," ")</f>
        <v xml:space="preserve"> </v>
      </c>
      <c r="P187" s="7">
        <v>5.7</v>
      </c>
      <c r="Q187" s="175" t="str">
        <f>IFERROR(Summary!$AC$7*D187/P187," ")</f>
        <v xml:space="preserve"> </v>
      </c>
      <c r="R187" s="22"/>
      <c r="S187" s="177" t="str">
        <f>IFERROR(Summary!$AE$7*E187/R187," ")</f>
        <v xml:space="preserve"> </v>
      </c>
    </row>
    <row r="188" spans="1:19" ht="54" customHeight="1" x14ac:dyDescent="0.25">
      <c r="A188" s="1"/>
      <c r="B188" s="1" t="s">
        <v>368</v>
      </c>
      <c r="C188" s="6" t="s">
        <v>65</v>
      </c>
      <c r="D188" s="56" t="str">
        <f>IFERROR(VLOOKUP($A188,'Emissions - TEU-2H'!$A$6:$H$58,5,0), " ")</f>
        <v xml:space="preserve"> </v>
      </c>
      <c r="E188" s="56" t="str">
        <f>IFERROR(VLOOKUP($A188,'Emissions - TEU-2H'!$A$6:$H$58,8,0), " ")</f>
        <v xml:space="preserve"> </v>
      </c>
      <c r="F188" s="10">
        <v>1.0000000000000001E-9</v>
      </c>
      <c r="G188" s="175" t="str">
        <f>IFERROR(Summary!$Y$7*D188/F188," ")</f>
        <v xml:space="preserve"> </v>
      </c>
      <c r="H188" s="10">
        <v>1.3E-7</v>
      </c>
      <c r="I188" s="175" t="str">
        <f>IFERROR(Summary!$Y$7*D188/H188," ")</f>
        <v xml:space="preserve"> </v>
      </c>
      <c r="J188" s="10">
        <v>8.9999999999999999E-8</v>
      </c>
      <c r="K188" s="175" t="str">
        <f>IFERROR(Summary!$AA$7*D188/J188," ")</f>
        <v xml:space="preserve"> </v>
      </c>
      <c r="L188" s="10">
        <v>2.5999999999999998E-5</v>
      </c>
      <c r="M188" s="175" t="str">
        <f>IFERROR(Summary!$AA$7*D188/L188," ")</f>
        <v xml:space="preserve"> </v>
      </c>
      <c r="N188" s="10">
        <v>4.1999999999999999E-8</v>
      </c>
      <c r="O188" s="175" t="str">
        <f>IFERROR(Summary!$AC$7*D188/N188," ")</f>
        <v xml:space="preserve"> </v>
      </c>
      <c r="P188" s="19">
        <v>2.5999999999999998E-5</v>
      </c>
      <c r="Q188" s="175" t="str">
        <f>IFERROR(Summary!$AC$7*D188/P188," ")</f>
        <v xml:space="preserve"> </v>
      </c>
      <c r="R188" s="22"/>
      <c r="S188" s="177" t="str">
        <f>IFERROR(Summary!$AE$7*E188/R188," ")</f>
        <v xml:space="preserve"> </v>
      </c>
    </row>
    <row r="189" spans="1:19" ht="42" customHeight="1" x14ac:dyDescent="0.25">
      <c r="A189" s="2" t="s">
        <v>369</v>
      </c>
      <c r="B189" s="1" t="s">
        <v>370</v>
      </c>
      <c r="C189" s="6" t="s">
        <v>65</v>
      </c>
      <c r="D189" s="56" t="str">
        <f>IFERROR(VLOOKUP($A189,'Emissions - TEU-2H'!$A$6:$H$58,5,0), " ")</f>
        <v xml:space="preserve"> </v>
      </c>
      <c r="E189" s="56" t="str">
        <f>IFERROR(VLOOKUP($A189,'Emissions - TEU-2H'!$A$6:$H$58,8,0), " ")</f>
        <v xml:space="preserve"> </v>
      </c>
      <c r="F189" s="10">
        <v>1.0000000000000001E-9</v>
      </c>
      <c r="G189" s="175" t="str">
        <f>IFERROR(Summary!$Y$7*D189/F189," ")</f>
        <v xml:space="preserve"> </v>
      </c>
      <c r="H189" s="10">
        <v>1.3E-7</v>
      </c>
      <c r="I189" s="175" t="str">
        <f>IFERROR(Summary!$Y$7*D189/H189," ")</f>
        <v xml:space="preserve"> </v>
      </c>
      <c r="J189" s="10">
        <v>8.9999999999999999E-8</v>
      </c>
      <c r="K189" s="175" t="str">
        <f>IFERROR(Summary!$AA$7*D189/J189," ")</f>
        <v xml:space="preserve"> </v>
      </c>
      <c r="L189" s="10">
        <v>2.5999999999999998E-5</v>
      </c>
      <c r="M189" s="175" t="str">
        <f>IFERROR(Summary!$AA$7*D189/L189," ")</f>
        <v xml:space="preserve"> </v>
      </c>
      <c r="N189" s="10">
        <v>4.1999999999999999E-8</v>
      </c>
      <c r="O189" s="175" t="str">
        <f>IFERROR(Summary!$AC$7*D189/N189," ")</f>
        <v xml:space="preserve"> </v>
      </c>
      <c r="P189" s="19">
        <v>2.5999999999999998E-5</v>
      </c>
      <c r="Q189" s="175" t="str">
        <f>IFERROR(Summary!$AC$7*D189/P189," ")</f>
        <v xml:space="preserve"> </v>
      </c>
      <c r="R189" s="22"/>
      <c r="S189" s="177" t="str">
        <f>IFERROR(Summary!$AE$7*E189/R189," ")</f>
        <v xml:space="preserve"> </v>
      </c>
    </row>
    <row r="190" spans="1:19" ht="42" customHeight="1" x14ac:dyDescent="0.25">
      <c r="A190" s="2" t="s">
        <v>371</v>
      </c>
      <c r="B190" s="1" t="s">
        <v>372</v>
      </c>
      <c r="C190" s="6" t="s">
        <v>65</v>
      </c>
      <c r="D190" s="56" t="str">
        <f>IFERROR(VLOOKUP($A190,'Emissions - TEU-2H'!$A$6:$H$58,5,0), " ")</f>
        <v xml:space="preserve"> </v>
      </c>
      <c r="E190" s="56" t="str">
        <f>IFERROR(VLOOKUP($A190,'Emissions - TEU-2H'!$A$6:$H$58,8,0), " ")</f>
        <v xml:space="preserve"> </v>
      </c>
      <c r="F190" s="10">
        <v>1.0000000000000001E-9</v>
      </c>
      <c r="G190" s="175" t="str">
        <f>IFERROR(Summary!$Y$7*D190/F190," ")</f>
        <v xml:space="preserve"> </v>
      </c>
      <c r="H190" s="10">
        <v>1.3E-7</v>
      </c>
      <c r="I190" s="175" t="str">
        <f>IFERROR(Summary!$Y$7*D190/H190," ")</f>
        <v xml:space="preserve"> </v>
      </c>
      <c r="J190" s="10">
        <v>8.9999999999999999E-8</v>
      </c>
      <c r="K190" s="175" t="str">
        <f>IFERROR(Summary!$AA$7*D190/J190," ")</f>
        <v xml:space="preserve"> </v>
      </c>
      <c r="L190" s="10">
        <v>2.5999999999999998E-5</v>
      </c>
      <c r="M190" s="175" t="str">
        <f>IFERROR(Summary!$AA$7*D190/L190," ")</f>
        <v xml:space="preserve"> </v>
      </c>
      <c r="N190" s="10">
        <v>4.1999999999999999E-8</v>
      </c>
      <c r="O190" s="175" t="str">
        <f>IFERROR(Summary!$AC$7*D190/N190," ")</f>
        <v xml:space="preserve"> </v>
      </c>
      <c r="P190" s="19">
        <v>2.5999999999999998E-5</v>
      </c>
      <c r="Q190" s="175" t="str">
        <f>IFERROR(Summary!$AC$7*D190/P190," ")</f>
        <v xml:space="preserve"> </v>
      </c>
      <c r="R190" s="22"/>
      <c r="S190" s="177" t="str">
        <f>IFERROR(Summary!$AE$7*E190/R190," ")</f>
        <v xml:space="preserve"> </v>
      </c>
    </row>
    <row r="191" spans="1:19" ht="42" customHeight="1" x14ac:dyDescent="0.25">
      <c r="A191" s="2" t="s">
        <v>373</v>
      </c>
      <c r="B191" s="1" t="s">
        <v>374</v>
      </c>
      <c r="C191" s="6" t="s">
        <v>65</v>
      </c>
      <c r="D191" s="56" t="str">
        <f>IFERROR(VLOOKUP($A191,'Emissions - TEU-2H'!$A$6:$H$58,5,0), " ")</f>
        <v xml:space="preserve"> </v>
      </c>
      <c r="E191" s="56" t="str">
        <f>IFERROR(VLOOKUP($A191,'Emissions - TEU-2H'!$A$6:$H$58,8,0), " ")</f>
        <v xml:space="preserve"> </v>
      </c>
      <c r="F191" s="10">
        <v>1E-8</v>
      </c>
      <c r="G191" s="175" t="str">
        <f>IFERROR(Summary!$Y$7*D191/F191," ")</f>
        <v xml:space="preserve"> </v>
      </c>
      <c r="H191" s="10">
        <v>1.3E-6</v>
      </c>
      <c r="I191" s="175" t="str">
        <f>IFERROR(Summary!$Y$7*D191/H191," ")</f>
        <v xml:space="preserve"> </v>
      </c>
      <c r="J191" s="10">
        <v>8.9999999999999996E-7</v>
      </c>
      <c r="K191" s="175" t="str">
        <f>IFERROR(Summary!$AA$7*D191/J191," ")</f>
        <v xml:space="preserve"> </v>
      </c>
      <c r="L191" s="11">
        <v>2.5999999999999998E-4</v>
      </c>
      <c r="M191" s="175" t="str">
        <f>IFERROR(Summary!$AA$7*D191/L191," ")</f>
        <v xml:space="preserve"> </v>
      </c>
      <c r="N191" s="10">
        <v>4.2E-7</v>
      </c>
      <c r="O191" s="175" t="str">
        <f>IFERROR(Summary!$AC$7*D191/N191," ")</f>
        <v xml:space="preserve"> </v>
      </c>
      <c r="P191" s="11">
        <v>2.5999999999999998E-4</v>
      </c>
      <c r="Q191" s="175" t="str">
        <f>IFERROR(Summary!$AC$7*D191/P191," ")</f>
        <v xml:space="preserve"> </v>
      </c>
      <c r="R191" s="22"/>
      <c r="S191" s="177" t="str">
        <f>IFERROR(Summary!$AE$7*E191/R191," ")</f>
        <v xml:space="preserve"> </v>
      </c>
    </row>
    <row r="192" spans="1:19" ht="42" customHeight="1" x14ac:dyDescent="0.25">
      <c r="A192" s="2" t="s">
        <v>375</v>
      </c>
      <c r="B192" s="1" t="s">
        <v>376</v>
      </c>
      <c r="C192" s="6" t="s">
        <v>65</v>
      </c>
      <c r="D192" s="56" t="str">
        <f>IFERROR(VLOOKUP($A192,'Emissions - TEU-2H'!$A$6:$H$58,5,0), " ")</f>
        <v xml:space="preserve"> </v>
      </c>
      <c r="E192" s="56" t="str">
        <f>IFERROR(VLOOKUP($A192,'Emissions - TEU-2H'!$A$6:$H$58,8,0), " ")</f>
        <v xml:space="preserve"> </v>
      </c>
      <c r="F192" s="10">
        <v>1E-8</v>
      </c>
      <c r="G192" s="175" t="str">
        <f>IFERROR(Summary!$Y$7*D192/F192," ")</f>
        <v xml:space="preserve"> </v>
      </c>
      <c r="H192" s="10">
        <v>1.3E-6</v>
      </c>
      <c r="I192" s="175" t="str">
        <f>IFERROR(Summary!$Y$7*D192/H192," ")</f>
        <v xml:space="preserve"> </v>
      </c>
      <c r="J192" s="10">
        <v>8.9999999999999996E-7</v>
      </c>
      <c r="K192" s="175" t="str">
        <f>IFERROR(Summary!$AA$7*D192/J192," ")</f>
        <v xml:space="preserve"> </v>
      </c>
      <c r="L192" s="11">
        <v>2.5999999999999998E-4</v>
      </c>
      <c r="M192" s="175" t="str">
        <f>IFERROR(Summary!$AA$7*D192/L192," ")</f>
        <v xml:space="preserve"> </v>
      </c>
      <c r="N192" s="10">
        <v>4.2E-7</v>
      </c>
      <c r="O192" s="175" t="str">
        <f>IFERROR(Summary!$AC$7*D192/N192," ")</f>
        <v xml:space="preserve"> </v>
      </c>
      <c r="P192" s="11">
        <v>2.5999999999999998E-4</v>
      </c>
      <c r="Q192" s="175" t="str">
        <f>IFERROR(Summary!$AC$7*D192/P192," ")</f>
        <v xml:space="preserve"> </v>
      </c>
      <c r="R192" s="22"/>
      <c r="S192" s="177" t="str">
        <f>IFERROR(Summary!$AE$7*E192/R192," ")</f>
        <v xml:space="preserve"> </v>
      </c>
    </row>
    <row r="193" spans="1:19" ht="42" customHeight="1" x14ac:dyDescent="0.25">
      <c r="A193" s="2" t="s">
        <v>377</v>
      </c>
      <c r="B193" s="1" t="s">
        <v>378</v>
      </c>
      <c r="C193" s="6" t="s">
        <v>65</v>
      </c>
      <c r="D193" s="56" t="str">
        <f>IFERROR(VLOOKUP($A193,'Emissions - TEU-2H'!$A$6:$H$58,5,0), " ")</f>
        <v xml:space="preserve"> </v>
      </c>
      <c r="E193" s="56" t="str">
        <f>IFERROR(VLOOKUP($A193,'Emissions - TEU-2H'!$A$6:$H$58,8,0), " ")</f>
        <v xml:space="preserve"> </v>
      </c>
      <c r="F193" s="10">
        <v>1E-8</v>
      </c>
      <c r="G193" s="175" t="str">
        <f>IFERROR(Summary!$Y$7*D193/F193," ")</f>
        <v xml:space="preserve"> </v>
      </c>
      <c r="H193" s="10">
        <v>1.3E-6</v>
      </c>
      <c r="I193" s="175" t="str">
        <f>IFERROR(Summary!$Y$7*D193/H193," ")</f>
        <v xml:space="preserve"> </v>
      </c>
      <c r="J193" s="10">
        <v>8.9999999999999996E-7</v>
      </c>
      <c r="K193" s="175" t="str">
        <f>IFERROR(Summary!$AA$7*D193/J193," ")</f>
        <v xml:space="preserve"> </v>
      </c>
      <c r="L193" s="11">
        <v>2.5999999999999998E-4</v>
      </c>
      <c r="M193" s="175" t="str">
        <f>IFERROR(Summary!$AA$7*D193/L193," ")</f>
        <v xml:space="preserve"> </v>
      </c>
      <c r="N193" s="10">
        <v>4.2E-7</v>
      </c>
      <c r="O193" s="175" t="str">
        <f>IFERROR(Summary!$AC$7*D193/N193," ")</f>
        <v xml:space="preserve"> </v>
      </c>
      <c r="P193" s="11">
        <v>2.5999999999999998E-4</v>
      </c>
      <c r="Q193" s="175" t="str">
        <f>IFERROR(Summary!$AC$7*D193/P193," ")</f>
        <v xml:space="preserve"> </v>
      </c>
      <c r="R193" s="22"/>
      <c r="S193" s="177" t="str">
        <f>IFERROR(Summary!$AE$7*E193/R193," ")</f>
        <v xml:space="preserve"> </v>
      </c>
    </row>
    <row r="194" spans="1:19" ht="42" customHeight="1" x14ac:dyDescent="0.25">
      <c r="A194" s="2" t="s">
        <v>379</v>
      </c>
      <c r="B194" s="1" t="s">
        <v>380</v>
      </c>
      <c r="C194" s="6" t="s">
        <v>65</v>
      </c>
      <c r="D194" s="56" t="str">
        <f>IFERROR(VLOOKUP($A194,'Emissions - TEU-2H'!$A$6:$H$58,5,0), " ")</f>
        <v xml:space="preserve"> </v>
      </c>
      <c r="E194" s="56" t="str">
        <f>IFERROR(VLOOKUP($A194,'Emissions - TEU-2H'!$A$6:$H$58,8,0), " ")</f>
        <v xml:space="preserve"> </v>
      </c>
      <c r="F194" s="10">
        <v>9.9999999999999995E-8</v>
      </c>
      <c r="G194" s="175" t="str">
        <f>IFERROR(Summary!$Y$7*D194/F194," ")</f>
        <v xml:space="preserve"> </v>
      </c>
      <c r="H194" s="10">
        <v>1.2999999999999999E-5</v>
      </c>
      <c r="I194" s="175" t="str">
        <f>IFERROR(Summary!$Y$7*D194/H194," ")</f>
        <v xml:space="preserve"> </v>
      </c>
      <c r="J194" s="10">
        <v>9.0000000000000002E-6</v>
      </c>
      <c r="K194" s="175" t="str">
        <f>IFERROR(Summary!$AA$7*D194/J194," ")</f>
        <v xml:space="preserve"> </v>
      </c>
      <c r="L194" s="3">
        <v>2.5999999999999999E-3</v>
      </c>
      <c r="M194" s="175" t="str">
        <f>IFERROR(Summary!$AA$7*D194/L194," ")</f>
        <v xml:space="preserve"> </v>
      </c>
      <c r="N194" s="10">
        <v>4.1999999999999996E-6</v>
      </c>
      <c r="O194" s="175" t="str">
        <f>IFERROR(Summary!$AC$7*D194/N194," ")</f>
        <v xml:space="preserve"> </v>
      </c>
      <c r="P194" s="3">
        <v>2.5999999999999999E-3</v>
      </c>
      <c r="Q194" s="175" t="str">
        <f>IFERROR(Summary!$AC$7*D194/P194," ")</f>
        <v xml:space="preserve"> </v>
      </c>
      <c r="R194" s="22"/>
      <c r="S194" s="177" t="str">
        <f>IFERROR(Summary!$AE$7*E194/R194," ")</f>
        <v xml:space="preserve"> </v>
      </c>
    </row>
    <row r="195" spans="1:19" ht="29.25" customHeight="1" x14ac:dyDescent="0.25">
      <c r="A195" s="2" t="s">
        <v>381</v>
      </c>
      <c r="B195" s="1" t="s">
        <v>382</v>
      </c>
      <c r="C195" s="6" t="s">
        <v>65</v>
      </c>
      <c r="D195" s="56" t="str">
        <f>IFERROR(VLOOKUP($A195,'Emissions - TEU-2H'!$A$6:$H$58,5,0), " ")</f>
        <v xml:space="preserve"> </v>
      </c>
      <c r="E195" s="56" t="str">
        <f>IFERROR(VLOOKUP($A195,'Emissions - TEU-2H'!$A$6:$H$58,8,0), " ")</f>
        <v xml:space="preserve"> </v>
      </c>
      <c r="F195" s="10">
        <v>3.4000000000000001E-6</v>
      </c>
      <c r="G195" s="175" t="str">
        <f>IFERROR(Summary!$Y$7*D195/F195," ")</f>
        <v xml:space="preserve"> </v>
      </c>
      <c r="H195" s="11">
        <v>4.2000000000000002E-4</v>
      </c>
      <c r="I195" s="175" t="str">
        <f>IFERROR(Summary!$Y$7*D195/H195," ")</f>
        <v xml:space="preserve"> </v>
      </c>
      <c r="J195" s="11">
        <v>2.9999999999999997E-4</v>
      </c>
      <c r="K195" s="175" t="str">
        <f>IFERROR(Summary!$AA$7*D195/J195," ")</f>
        <v xml:space="preserve"> </v>
      </c>
      <c r="L195" s="4">
        <v>8.5000000000000006E-2</v>
      </c>
      <c r="M195" s="175" t="str">
        <f>IFERROR(Summary!$AA$7*D195/L195," ")</f>
        <v xml:space="preserve"> </v>
      </c>
      <c r="N195" s="11">
        <v>1.3999999999999999E-4</v>
      </c>
      <c r="O195" s="175" t="str">
        <f>IFERROR(Summary!$AC$7*D195/N195," ")</f>
        <v xml:space="preserve"> </v>
      </c>
      <c r="P195" s="4">
        <v>8.5000000000000006E-2</v>
      </c>
      <c r="Q195" s="175" t="str">
        <f>IFERROR(Summary!$AC$7*D195/P195," ")</f>
        <v xml:space="preserve"> </v>
      </c>
      <c r="R195" s="22"/>
      <c r="S195" s="177" t="str">
        <f>IFERROR(Summary!$AE$7*E195/R195," ")</f>
        <v xml:space="preserve"> </v>
      </c>
    </row>
    <row r="196" spans="1:19" ht="42" customHeight="1" x14ac:dyDescent="0.25">
      <c r="A196" s="2" t="s">
        <v>383</v>
      </c>
      <c r="B196" s="1" t="s">
        <v>384</v>
      </c>
      <c r="C196" s="6" t="s">
        <v>65</v>
      </c>
      <c r="D196" s="56" t="str">
        <f>IFERROR(VLOOKUP($A196,'Emissions - TEU-2H'!$A$6:$H$58,5,0), " ")</f>
        <v xml:space="preserve"> </v>
      </c>
      <c r="E196" s="56" t="str">
        <f>IFERROR(VLOOKUP($A196,'Emissions - TEU-2H'!$A$6:$H$58,8,0), " ")</f>
        <v xml:space="preserve"> </v>
      </c>
      <c r="F196" s="10">
        <v>1E-8</v>
      </c>
      <c r="G196" s="175" t="str">
        <f>IFERROR(Summary!$Y$7*D196/F196," ")</f>
        <v xml:space="preserve"> </v>
      </c>
      <c r="H196" s="10">
        <v>1.3E-6</v>
      </c>
      <c r="I196" s="175" t="str">
        <f>IFERROR(Summary!$Y$7*D196/H196," ")</f>
        <v xml:space="preserve"> </v>
      </c>
      <c r="J196" s="10">
        <v>8.9999999999999996E-7</v>
      </c>
      <c r="K196" s="175" t="str">
        <f>IFERROR(Summary!$AA$7*D196/J196," ")</f>
        <v xml:space="preserve"> </v>
      </c>
      <c r="L196" s="11">
        <v>2.5999999999999998E-4</v>
      </c>
      <c r="M196" s="175" t="str">
        <f>IFERROR(Summary!$AA$7*D196/L196," ")</f>
        <v xml:space="preserve"> </v>
      </c>
      <c r="N196" s="10">
        <v>4.2E-7</v>
      </c>
      <c r="O196" s="175" t="str">
        <f>IFERROR(Summary!$AC$7*D196/N196," ")</f>
        <v xml:space="preserve"> </v>
      </c>
      <c r="P196" s="11">
        <v>2.5999999999999998E-4</v>
      </c>
      <c r="Q196" s="175" t="str">
        <f>IFERROR(Summary!$AC$7*D196/P196," ")</f>
        <v xml:space="preserve"> </v>
      </c>
      <c r="R196" s="22"/>
      <c r="S196" s="177" t="str">
        <f>IFERROR(Summary!$AE$7*E196/R196," ")</f>
        <v xml:space="preserve"> </v>
      </c>
    </row>
    <row r="197" spans="1:19" ht="42" customHeight="1" x14ac:dyDescent="0.25">
      <c r="A197" s="2" t="s">
        <v>385</v>
      </c>
      <c r="B197" s="1" t="s">
        <v>386</v>
      </c>
      <c r="C197" s="6" t="s">
        <v>65</v>
      </c>
      <c r="D197" s="56" t="str">
        <f>IFERROR(VLOOKUP($A197,'Emissions - TEU-2H'!$A$6:$H$58,5,0), " ")</f>
        <v xml:space="preserve"> </v>
      </c>
      <c r="E197" s="56" t="str">
        <f>IFERROR(VLOOKUP($A197,'Emissions - TEU-2H'!$A$6:$H$58,8,0), " ")</f>
        <v xml:space="preserve"> </v>
      </c>
      <c r="F197" s="10">
        <v>3.4E-8</v>
      </c>
      <c r="G197" s="175" t="str">
        <f>IFERROR(Summary!$Y$7*D197/F197," ")</f>
        <v xml:space="preserve"> </v>
      </c>
      <c r="H197" s="10">
        <v>4.1999999999999996E-6</v>
      </c>
      <c r="I197" s="175" t="str">
        <f>IFERROR(Summary!$Y$7*D197/H197," ")</f>
        <v xml:space="preserve"> </v>
      </c>
      <c r="J197" s="10">
        <v>3.0000000000000001E-6</v>
      </c>
      <c r="K197" s="175" t="str">
        <f>IFERROR(Summary!$AA$7*D197/J197," ")</f>
        <v xml:space="preserve"> </v>
      </c>
      <c r="L197" s="11">
        <v>8.4999999999999995E-4</v>
      </c>
      <c r="M197" s="175" t="str">
        <f>IFERROR(Summary!$AA$7*D197/L197," ")</f>
        <v xml:space="preserve"> </v>
      </c>
      <c r="N197" s="10">
        <v>1.3999999999999999E-6</v>
      </c>
      <c r="O197" s="175" t="str">
        <f>IFERROR(Summary!$AC$7*D197/N197," ")</f>
        <v xml:space="preserve"> </v>
      </c>
      <c r="P197" s="11">
        <v>8.4999999999999995E-4</v>
      </c>
      <c r="Q197" s="175" t="str">
        <f>IFERROR(Summary!$AC$7*D197/P197," ")</f>
        <v xml:space="preserve"> </v>
      </c>
      <c r="R197" s="22"/>
      <c r="S197" s="177" t="str">
        <f>IFERROR(Summary!$AE$7*E197/R197," ")</f>
        <v xml:space="preserve"> </v>
      </c>
    </row>
    <row r="198" spans="1:19" ht="42" customHeight="1" x14ac:dyDescent="0.25">
      <c r="A198" s="2" t="s">
        <v>387</v>
      </c>
      <c r="B198" s="1" t="s">
        <v>388</v>
      </c>
      <c r="C198" s="6" t="s">
        <v>65</v>
      </c>
      <c r="D198" s="56" t="str">
        <f>IFERROR(VLOOKUP($A198,'Emissions - TEU-2H'!$A$6:$H$58,5,0), " ")</f>
        <v xml:space="preserve"> </v>
      </c>
      <c r="E198" s="56" t="str">
        <f>IFERROR(VLOOKUP($A198,'Emissions - TEU-2H'!$A$6:$H$58,8,0), " ")</f>
        <v xml:space="preserve"> </v>
      </c>
      <c r="F198" s="10">
        <v>3.3999999999999998E-9</v>
      </c>
      <c r="G198" s="175" t="str">
        <f>IFERROR(Summary!$Y$7*D198/F198," ")</f>
        <v xml:space="preserve"> </v>
      </c>
      <c r="H198" s="10">
        <v>4.2E-7</v>
      </c>
      <c r="I198" s="175" t="str">
        <f>IFERROR(Summary!$Y$7*D198/H198," ")</f>
        <v xml:space="preserve"> </v>
      </c>
      <c r="J198" s="10">
        <v>2.9999999999999999E-7</v>
      </c>
      <c r="K198" s="175" t="str">
        <f>IFERROR(Summary!$AA$7*D198/J198," ")</f>
        <v xml:space="preserve"> </v>
      </c>
      <c r="L198" s="10">
        <v>8.5000000000000006E-5</v>
      </c>
      <c r="M198" s="175" t="str">
        <f>IFERROR(Summary!$AA$7*D198/L198," ")</f>
        <v xml:space="preserve"> </v>
      </c>
      <c r="N198" s="10">
        <v>1.4000000000000001E-7</v>
      </c>
      <c r="O198" s="175" t="str">
        <f>IFERROR(Summary!$AC$7*D198/N198," ")</f>
        <v xml:space="preserve"> </v>
      </c>
      <c r="P198" s="10">
        <v>8.5000000000000006E-5</v>
      </c>
      <c r="Q198" s="175" t="str">
        <f>IFERROR(Summary!$AC$7*D198/P198," ")</f>
        <v xml:space="preserve"> </v>
      </c>
      <c r="R198" s="22"/>
      <c r="S198" s="177" t="str">
        <f>IFERROR(Summary!$AE$7*E198/R198," ")</f>
        <v xml:space="preserve"> </v>
      </c>
    </row>
    <row r="199" spans="1:19" ht="42" customHeight="1" x14ac:dyDescent="0.25">
      <c r="A199" s="2" t="s">
        <v>389</v>
      </c>
      <c r="B199" s="1" t="s">
        <v>390</v>
      </c>
      <c r="C199" s="6" t="s">
        <v>65</v>
      </c>
      <c r="D199" s="56" t="str">
        <f>IFERROR(VLOOKUP($A199,'Emissions - TEU-2H'!$A$6:$H$58,5,0), " ")</f>
        <v xml:space="preserve"> </v>
      </c>
      <c r="E199" s="56" t="str">
        <f>IFERROR(VLOOKUP($A199,'Emissions - TEU-2H'!$A$6:$H$58,8,0), " ")</f>
        <v xml:space="preserve"> </v>
      </c>
      <c r="F199" s="10">
        <v>1E-8</v>
      </c>
      <c r="G199" s="175" t="str">
        <f>IFERROR(Summary!$Y$7*D199/F199," ")</f>
        <v xml:space="preserve"> </v>
      </c>
      <c r="H199" s="10">
        <v>1.3E-6</v>
      </c>
      <c r="I199" s="175" t="str">
        <f>IFERROR(Summary!$Y$7*D199/H199," ")</f>
        <v xml:space="preserve"> </v>
      </c>
      <c r="J199" s="10">
        <v>8.9999999999999996E-7</v>
      </c>
      <c r="K199" s="175" t="str">
        <f>IFERROR(Summary!$AA$7*D199/J199," ")</f>
        <v xml:space="preserve"> </v>
      </c>
      <c r="L199" s="11">
        <v>2.5999999999999998E-4</v>
      </c>
      <c r="M199" s="175" t="str">
        <f>IFERROR(Summary!$AA$7*D199/L199," ")</f>
        <v xml:space="preserve"> </v>
      </c>
      <c r="N199" s="10">
        <v>4.2E-7</v>
      </c>
      <c r="O199" s="175" t="str">
        <f>IFERROR(Summary!$AC$7*D199/N199," ")</f>
        <v xml:space="preserve"> </v>
      </c>
      <c r="P199" s="11">
        <v>2.5999999999999998E-4</v>
      </c>
      <c r="Q199" s="175" t="str">
        <f>IFERROR(Summary!$AC$7*D199/P199," ")</f>
        <v xml:space="preserve"> </v>
      </c>
      <c r="R199" s="22"/>
      <c r="S199" s="177" t="str">
        <f>IFERROR(Summary!$AE$7*E199/R199," ")</f>
        <v xml:space="preserve"> </v>
      </c>
    </row>
    <row r="200" spans="1:19" ht="42" customHeight="1" x14ac:dyDescent="0.25">
      <c r="A200" s="2" t="s">
        <v>391</v>
      </c>
      <c r="B200" s="1" t="s">
        <v>392</v>
      </c>
      <c r="C200" s="6" t="s">
        <v>65</v>
      </c>
      <c r="D200" s="56" t="str">
        <f>IFERROR(VLOOKUP($A200,'Emissions - TEU-2H'!$A$6:$H$58,5,0), " ")</f>
        <v xml:space="preserve"> </v>
      </c>
      <c r="E200" s="56" t="str">
        <f>IFERROR(VLOOKUP($A200,'Emissions - TEU-2H'!$A$6:$H$58,8,0), " ")</f>
        <v xml:space="preserve"> </v>
      </c>
      <c r="F200" s="10">
        <v>1E-8</v>
      </c>
      <c r="G200" s="175" t="str">
        <f>IFERROR(Summary!$Y$7*D200/F200," ")</f>
        <v xml:space="preserve"> </v>
      </c>
      <c r="H200" s="10">
        <v>1.3E-6</v>
      </c>
      <c r="I200" s="175" t="str">
        <f>IFERROR(Summary!$Y$7*D200/H200," ")</f>
        <v xml:space="preserve"> </v>
      </c>
      <c r="J200" s="10">
        <v>8.9999999999999996E-7</v>
      </c>
      <c r="K200" s="175" t="str">
        <f>IFERROR(Summary!$AA$7*D200/J200," ")</f>
        <v xml:space="preserve"> </v>
      </c>
      <c r="L200" s="11">
        <v>2.5999999999999998E-4</v>
      </c>
      <c r="M200" s="175" t="str">
        <f>IFERROR(Summary!$AA$7*D200/L200," ")</f>
        <v xml:space="preserve"> </v>
      </c>
      <c r="N200" s="10">
        <v>4.2E-7</v>
      </c>
      <c r="O200" s="175" t="str">
        <f>IFERROR(Summary!$AC$7*D200/N200," ")</f>
        <v xml:space="preserve"> </v>
      </c>
      <c r="P200" s="11">
        <v>2.5999999999999998E-4</v>
      </c>
      <c r="Q200" s="175" t="str">
        <f>IFERROR(Summary!$AC$7*D200/P200," ")</f>
        <v xml:space="preserve"> </v>
      </c>
      <c r="R200" s="22"/>
      <c r="S200" s="177" t="str">
        <f>IFERROR(Summary!$AE$7*E200/R200," ")</f>
        <v xml:space="preserve"> </v>
      </c>
    </row>
    <row r="201" spans="1:19" ht="42" customHeight="1" x14ac:dyDescent="0.25">
      <c r="A201" s="2" t="s">
        <v>393</v>
      </c>
      <c r="B201" s="1" t="s">
        <v>394</v>
      </c>
      <c r="C201" s="6" t="s">
        <v>65</v>
      </c>
      <c r="D201" s="56" t="str">
        <f>IFERROR(VLOOKUP($A201,'Emissions - TEU-2H'!$A$6:$H$58,5,0), " ")</f>
        <v xml:space="preserve"> </v>
      </c>
      <c r="E201" s="56" t="str">
        <f>IFERROR(VLOOKUP($A201,'Emissions - TEU-2H'!$A$6:$H$58,8,0), " ")</f>
        <v xml:space="preserve"> </v>
      </c>
      <c r="F201" s="10">
        <v>1E-8</v>
      </c>
      <c r="G201" s="175" t="str">
        <f>IFERROR(Summary!$Y$7*D201/F201," ")</f>
        <v xml:space="preserve"> </v>
      </c>
      <c r="H201" s="10">
        <v>1.3E-6</v>
      </c>
      <c r="I201" s="175" t="str">
        <f>IFERROR(Summary!$Y$7*D201/H201," ")</f>
        <v xml:space="preserve"> </v>
      </c>
      <c r="J201" s="10">
        <v>8.9999999999999996E-7</v>
      </c>
      <c r="K201" s="175" t="str">
        <f>IFERROR(Summary!$AA$7*D201/J201," ")</f>
        <v xml:space="preserve"> </v>
      </c>
      <c r="L201" s="11">
        <v>2.5999999999999998E-4</v>
      </c>
      <c r="M201" s="175" t="str">
        <f>IFERROR(Summary!$AA$7*D201/L201," ")</f>
        <v xml:space="preserve"> </v>
      </c>
      <c r="N201" s="10">
        <v>4.2E-7</v>
      </c>
      <c r="O201" s="175" t="str">
        <f>IFERROR(Summary!$AC$7*D201/N201," ")</f>
        <v xml:space="preserve"> </v>
      </c>
      <c r="P201" s="11">
        <v>2.5999999999999998E-4</v>
      </c>
      <c r="Q201" s="175" t="str">
        <f>IFERROR(Summary!$AC$7*D201/P201," ")</f>
        <v xml:space="preserve"> </v>
      </c>
      <c r="R201" s="22"/>
      <c r="S201" s="177" t="str">
        <f>IFERROR(Summary!$AE$7*E201/R201," ")</f>
        <v xml:space="preserve"> </v>
      </c>
    </row>
    <row r="202" spans="1:19" ht="42" customHeight="1" x14ac:dyDescent="0.25">
      <c r="A202" s="2" t="s">
        <v>395</v>
      </c>
      <c r="B202" s="1" t="s">
        <v>396</v>
      </c>
      <c r="C202" s="6" t="s">
        <v>65</v>
      </c>
      <c r="D202" s="56" t="str">
        <f>IFERROR(VLOOKUP($A202,'Emissions - TEU-2H'!$A$6:$H$58,5,0), " ")</f>
        <v xml:space="preserve"> </v>
      </c>
      <c r="E202" s="56" t="str">
        <f>IFERROR(VLOOKUP($A202,'Emissions - TEU-2H'!$A$6:$H$58,8,0), " ")</f>
        <v xml:space="preserve"> </v>
      </c>
      <c r="F202" s="10">
        <v>1E-8</v>
      </c>
      <c r="G202" s="175" t="str">
        <f>IFERROR(Summary!$Y$7*D202/F202," ")</f>
        <v xml:space="preserve"> </v>
      </c>
      <c r="H202" s="10">
        <v>1.3E-6</v>
      </c>
      <c r="I202" s="175" t="str">
        <f>IFERROR(Summary!$Y$7*D202/H202," ")</f>
        <v xml:space="preserve"> </v>
      </c>
      <c r="J202" s="10">
        <v>8.9999999999999996E-7</v>
      </c>
      <c r="K202" s="175" t="str">
        <f>IFERROR(Summary!$AA$7*D202/J202," ")</f>
        <v xml:space="preserve"> </v>
      </c>
      <c r="L202" s="11">
        <v>2.5999999999999998E-4</v>
      </c>
      <c r="M202" s="175" t="str">
        <f>IFERROR(Summary!$AA$7*D202/L202," ")</f>
        <v xml:space="preserve"> </v>
      </c>
      <c r="N202" s="10">
        <v>4.2E-7</v>
      </c>
      <c r="O202" s="175" t="str">
        <f>IFERROR(Summary!$AC$7*D202/N202," ")</f>
        <v xml:space="preserve"> </v>
      </c>
      <c r="P202" s="11">
        <v>2.5999999999999998E-4</v>
      </c>
      <c r="Q202" s="175" t="str">
        <f>IFERROR(Summary!$AC$7*D202/P202," ")</f>
        <v xml:space="preserve"> </v>
      </c>
      <c r="R202" s="22"/>
      <c r="S202" s="177" t="str">
        <f>IFERROR(Summary!$AE$7*E202/R202," ")</f>
        <v xml:space="preserve"> </v>
      </c>
    </row>
    <row r="203" spans="1:19" ht="42" customHeight="1" x14ac:dyDescent="0.25">
      <c r="A203" s="2" t="s">
        <v>397</v>
      </c>
      <c r="B203" s="1" t="s">
        <v>398</v>
      </c>
      <c r="C203" s="6" t="s">
        <v>65</v>
      </c>
      <c r="D203" s="56" t="str">
        <f>IFERROR(VLOOKUP($A203,'Emissions - TEU-2H'!$A$6:$H$58,5,0), " ")</f>
        <v xml:space="preserve"> </v>
      </c>
      <c r="E203" s="56" t="str">
        <f>IFERROR(VLOOKUP($A203,'Emissions - TEU-2H'!$A$6:$H$58,8,0), " ")</f>
        <v xml:space="preserve"> </v>
      </c>
      <c r="F203" s="10">
        <v>9.9999999999999995E-8</v>
      </c>
      <c r="G203" s="175" t="str">
        <f>IFERROR(Summary!$Y$7*D203/F203," ")</f>
        <v xml:space="preserve"> </v>
      </c>
      <c r="H203" s="10">
        <v>1.2999999999999999E-5</v>
      </c>
      <c r="I203" s="175" t="str">
        <f>IFERROR(Summary!$Y$7*D203/H203," ")</f>
        <v xml:space="preserve"> </v>
      </c>
      <c r="J203" s="10">
        <v>9.0000000000000002E-6</v>
      </c>
      <c r="K203" s="175" t="str">
        <f>IFERROR(Summary!$AA$7*D203/J203," ")</f>
        <v xml:space="preserve"> </v>
      </c>
      <c r="L203" s="3">
        <v>2.5999999999999999E-3</v>
      </c>
      <c r="M203" s="175" t="str">
        <f>IFERROR(Summary!$AA$7*D203/L203," ")</f>
        <v xml:space="preserve"> </v>
      </c>
      <c r="N203" s="10">
        <v>4.1999999999999996E-6</v>
      </c>
      <c r="O203" s="175" t="str">
        <f>IFERROR(Summary!$AC$7*D203/N203," ")</f>
        <v xml:space="preserve"> </v>
      </c>
      <c r="P203" s="3">
        <v>2.5999999999999999E-3</v>
      </c>
      <c r="Q203" s="175" t="str">
        <f>IFERROR(Summary!$AC$7*D203/P203," ")</f>
        <v xml:space="preserve"> </v>
      </c>
      <c r="R203" s="22"/>
      <c r="S203" s="177" t="str">
        <f>IFERROR(Summary!$AE$7*E203/R203," ")</f>
        <v xml:space="preserve"> </v>
      </c>
    </row>
    <row r="204" spans="1:19" ht="42" customHeight="1" x14ac:dyDescent="0.25">
      <c r="A204" s="2" t="s">
        <v>399</v>
      </c>
      <c r="B204" s="1" t="s">
        <v>400</v>
      </c>
      <c r="C204" s="6" t="s">
        <v>65</v>
      </c>
      <c r="D204" s="56" t="str">
        <f>IFERROR(VLOOKUP($A204,'Emissions - TEU-2H'!$A$6:$H$58,5,0), " ")</f>
        <v xml:space="preserve"> </v>
      </c>
      <c r="E204" s="56" t="str">
        <f>IFERROR(VLOOKUP($A204,'Emissions - TEU-2H'!$A$6:$H$58,8,0), " ")</f>
        <v xml:space="preserve"> </v>
      </c>
      <c r="F204" s="10">
        <v>9.9999999999999995E-8</v>
      </c>
      <c r="G204" s="175" t="str">
        <f>IFERROR(Summary!$Y$7*D204/F204," ")</f>
        <v xml:space="preserve"> </v>
      </c>
      <c r="H204" s="10">
        <v>1.2999999999999999E-5</v>
      </c>
      <c r="I204" s="175" t="str">
        <f>IFERROR(Summary!$Y$7*D204/H204," ")</f>
        <v xml:space="preserve"> </v>
      </c>
      <c r="J204" s="10">
        <v>9.0000000000000002E-6</v>
      </c>
      <c r="K204" s="175" t="str">
        <f>IFERROR(Summary!$AA$7*D204/J204," ")</f>
        <v xml:space="preserve"> </v>
      </c>
      <c r="L204" s="3">
        <v>2.5999999999999999E-3</v>
      </c>
      <c r="M204" s="175" t="str">
        <f>IFERROR(Summary!$AA$7*D204/L204," ")</f>
        <v xml:space="preserve"> </v>
      </c>
      <c r="N204" s="10">
        <v>4.1999999999999996E-6</v>
      </c>
      <c r="O204" s="175" t="str">
        <f>IFERROR(Summary!$AC$7*D204/N204," ")</f>
        <v xml:space="preserve"> </v>
      </c>
      <c r="P204" s="3">
        <v>2.5999999999999999E-3</v>
      </c>
      <c r="Q204" s="175" t="str">
        <f>IFERROR(Summary!$AC$7*D204/P204," ")</f>
        <v xml:space="preserve"> </v>
      </c>
      <c r="R204" s="22"/>
      <c r="S204" s="177" t="str">
        <f>IFERROR(Summary!$AE$7*E204/R204," ")</f>
        <v xml:space="preserve"> </v>
      </c>
    </row>
    <row r="205" spans="1:19" ht="29.25" customHeight="1" x14ac:dyDescent="0.25">
      <c r="A205" s="2" t="s">
        <v>401</v>
      </c>
      <c r="B205" s="2" t="s">
        <v>402</v>
      </c>
      <c r="C205" s="6" t="s">
        <v>65</v>
      </c>
      <c r="D205" s="56" t="str">
        <f>IFERROR(VLOOKUP($A205,'Emissions - TEU-2H'!$A$6:$H$58,5,0), " ")</f>
        <v xml:space="preserve"> </v>
      </c>
      <c r="E205" s="56" t="str">
        <f>IFERROR(VLOOKUP($A205,'Emissions - TEU-2H'!$A$6:$H$58,8,0), " ")</f>
        <v xml:space="preserve"> </v>
      </c>
      <c r="F205" s="10">
        <v>3.4000000000000001E-6</v>
      </c>
      <c r="G205" s="175" t="str">
        <f>IFERROR(Summary!$Y$7*D205/F205," ")</f>
        <v xml:space="preserve"> </v>
      </c>
      <c r="H205" s="11">
        <v>4.2000000000000002E-4</v>
      </c>
      <c r="I205" s="175" t="str">
        <f>IFERROR(Summary!$Y$7*D205/H205," ")</f>
        <v xml:space="preserve"> </v>
      </c>
      <c r="J205" s="11">
        <v>2.9999999999999997E-4</v>
      </c>
      <c r="K205" s="175" t="str">
        <f>IFERROR(Summary!$AA$7*D205/J205," ")</f>
        <v xml:space="preserve"> </v>
      </c>
      <c r="L205" s="4">
        <v>8.5000000000000006E-2</v>
      </c>
      <c r="M205" s="175" t="str">
        <f>IFERROR(Summary!$AA$7*D205/L205," ")</f>
        <v xml:space="preserve"> </v>
      </c>
      <c r="N205" s="11">
        <v>1.3999999999999999E-4</v>
      </c>
      <c r="O205" s="175" t="str">
        <f>IFERROR(Summary!$AC$7*D205/N205," ")</f>
        <v xml:space="preserve"> </v>
      </c>
      <c r="P205" s="4">
        <v>8.5000000000000006E-2</v>
      </c>
      <c r="Q205" s="175" t="str">
        <f>IFERROR(Summary!$AC$7*D205/P205," ")</f>
        <v xml:space="preserve"> </v>
      </c>
      <c r="R205" s="22"/>
      <c r="S205" s="177" t="str">
        <f>IFERROR(Summary!$AE$7*E205/R205," ")</f>
        <v xml:space="preserve"> </v>
      </c>
    </row>
    <row r="206" spans="1:19" ht="28.5" customHeight="1" x14ac:dyDescent="0.25">
      <c r="A206" s="1"/>
      <c r="B206" s="2" t="s">
        <v>403</v>
      </c>
      <c r="C206" s="6" t="s">
        <v>404</v>
      </c>
      <c r="D206" s="56" t="str">
        <f>IFERROR(VLOOKUP($A206,'Emissions - TEU-2H'!$A$6:$H$58,5,0), " ")</f>
        <v xml:space="preserve"> </v>
      </c>
      <c r="E206" s="56" t="str">
        <f>IFERROR(VLOOKUP($A206,'Emissions - TEU-2H'!$A$6:$H$58,8,0), " ")</f>
        <v xml:space="preserve"> </v>
      </c>
      <c r="F206" s="10">
        <v>4.3000000000000002E-5</v>
      </c>
      <c r="G206" s="175" t="str">
        <f>IFERROR(Summary!$Y$7*D206/F206," ")</f>
        <v xml:space="preserve"> </v>
      </c>
      <c r="H206" s="18"/>
      <c r="I206" s="175" t="str">
        <f>IFERROR(Summary!$Y$7*D206/H206," ")</f>
        <v xml:space="preserve"> </v>
      </c>
      <c r="J206" s="3">
        <v>1.6000000000000001E-3</v>
      </c>
      <c r="K206" s="175" t="str">
        <f>IFERROR(Summary!$AA$7*D206/J206," ")</f>
        <v xml:space="preserve"> </v>
      </c>
      <c r="L206" s="18"/>
      <c r="M206" s="175" t="str">
        <f>IFERROR(Summary!$AA$7*D206/L206," ")</f>
        <v xml:space="preserve"> </v>
      </c>
      <c r="N206" s="3">
        <v>3.0000000000000001E-3</v>
      </c>
      <c r="O206" s="175" t="str">
        <f>IFERROR(Summary!$AC$7*D206/N206," ")</f>
        <v xml:space="preserve"> </v>
      </c>
      <c r="P206" s="18"/>
      <c r="Q206" s="175" t="str">
        <f>IFERROR(Summary!$AC$7*D206/P206," ")</f>
        <v xml:space="preserve"> </v>
      </c>
      <c r="R206" s="22"/>
      <c r="S206" s="177" t="str">
        <f>IFERROR(Summary!$AE$7*E206/R206," ")</f>
        <v xml:space="preserve"> </v>
      </c>
    </row>
    <row r="207" spans="1:19" ht="16.8" customHeight="1" x14ac:dyDescent="0.25">
      <c r="A207" s="2" t="s">
        <v>405</v>
      </c>
      <c r="B207" s="2" t="s">
        <v>406</v>
      </c>
      <c r="C207" s="6" t="s">
        <v>404</v>
      </c>
      <c r="D207" s="56" t="str">
        <f>IFERROR(VLOOKUP($A207,'Emissions - TEU-2H'!$A$6:$H$58,5,0), " ")</f>
        <v xml:space="preserve"> </v>
      </c>
      <c r="E207" s="56" t="str">
        <f>IFERROR(VLOOKUP($A207,'Emissions - TEU-2H'!$A$6:$H$58,8,0), " ")</f>
        <v xml:space="preserve"> </v>
      </c>
      <c r="F207" s="11">
        <v>1.1E-4</v>
      </c>
      <c r="G207" s="175" t="str">
        <f>IFERROR(Summary!$Y$7*D207/F207," ")</f>
        <v xml:space="preserve"> </v>
      </c>
      <c r="H207" s="18"/>
      <c r="I207" s="175" t="str">
        <f>IFERROR(Summary!$Y$7*D207/H207," ")</f>
        <v xml:space="preserve"> </v>
      </c>
      <c r="J207" s="3">
        <v>3.8999999999999998E-3</v>
      </c>
      <c r="K207" s="175" t="str">
        <f>IFERROR(Summary!$AA$7*D207/J207," ")</f>
        <v xml:space="preserve"> </v>
      </c>
      <c r="L207" s="18"/>
      <c r="M207" s="175" t="str">
        <f>IFERROR(Summary!$AA$7*D207/L207," ")</f>
        <v xml:space="preserve"> </v>
      </c>
      <c r="N207" s="3">
        <v>7.6E-3</v>
      </c>
      <c r="O207" s="175" t="str">
        <f>IFERROR(Summary!$AC$7*D207/N207," ")</f>
        <v xml:space="preserve"> </v>
      </c>
      <c r="P207" s="18"/>
      <c r="Q207" s="175" t="str">
        <f>IFERROR(Summary!$AC$7*D207/P207," ")</f>
        <v xml:space="preserve"> </v>
      </c>
      <c r="R207" s="22"/>
      <c r="S207" s="177" t="str">
        <f>IFERROR(Summary!$AE$7*E207/R207," ")</f>
        <v xml:space="preserve"> </v>
      </c>
    </row>
    <row r="208" spans="1:19" ht="16.95" customHeight="1" x14ac:dyDescent="0.25">
      <c r="A208" s="2" t="s">
        <v>407</v>
      </c>
      <c r="B208" s="2" t="s">
        <v>408</v>
      </c>
      <c r="C208" s="6" t="s">
        <v>404</v>
      </c>
      <c r="D208" s="56" t="str">
        <f>IFERROR(VLOOKUP($A208,'Emissions - TEU-2H'!$A$6:$H$58,5,0), " ")</f>
        <v xml:space="preserve"> </v>
      </c>
      <c r="E208" s="56" t="str">
        <f>IFERROR(VLOOKUP($A208,'Emissions - TEU-2H'!$A$6:$H$58,8,0), " ")</f>
        <v xml:space="preserve"> </v>
      </c>
      <c r="F208" s="11">
        <v>2.1000000000000001E-4</v>
      </c>
      <c r="G208" s="175" t="str">
        <f>IFERROR(Summary!$Y$7*D208/F208," ")</f>
        <v xml:space="preserve"> </v>
      </c>
      <c r="H208" s="18"/>
      <c r="I208" s="175" t="str">
        <f>IFERROR(Summary!$Y$7*D208/H208," ")</f>
        <v xml:space="preserve"> </v>
      </c>
      <c r="J208" s="3">
        <v>7.7999999999999996E-3</v>
      </c>
      <c r="K208" s="175" t="str">
        <f>IFERROR(Summary!$AA$7*D208/J208," ")</f>
        <v xml:space="preserve"> </v>
      </c>
      <c r="L208" s="18"/>
      <c r="M208" s="175" t="str">
        <f>IFERROR(Summary!$AA$7*D208/L208," ")</f>
        <v xml:space="preserve"> </v>
      </c>
      <c r="N208" s="4">
        <v>1.4999999999999999E-2</v>
      </c>
      <c r="O208" s="175" t="str">
        <f>IFERROR(Summary!$AC$7*D208/N208," ")</f>
        <v xml:space="preserve"> </v>
      </c>
      <c r="P208" s="18"/>
      <c r="Q208" s="175" t="str">
        <f>IFERROR(Summary!$AC$7*D208/P208," ")</f>
        <v xml:space="preserve"> </v>
      </c>
      <c r="R208" s="22"/>
      <c r="S208" s="177" t="str">
        <f>IFERROR(Summary!$AE$7*E208/R208," ")</f>
        <v xml:space="preserve"> </v>
      </c>
    </row>
    <row r="209" spans="1:19" ht="16.8" customHeight="1" x14ac:dyDescent="0.25">
      <c r="A209" s="2" t="s">
        <v>409</v>
      </c>
      <c r="B209" s="2" t="s">
        <v>410</v>
      </c>
      <c r="C209" s="6" t="s">
        <v>404</v>
      </c>
      <c r="D209" s="56" t="str">
        <f>IFERROR(VLOOKUP($A209,'Emissions - TEU-2H'!$A$6:$H$58,5,0), " ")</f>
        <v xml:space="preserve"> </v>
      </c>
      <c r="E209" s="56" t="str">
        <f>IFERROR(VLOOKUP($A209,'Emissions - TEU-2H'!$A$6:$H$58,8,0), " ")</f>
        <v xml:space="preserve"> </v>
      </c>
      <c r="F209" s="10">
        <v>4.3000000000000002E-5</v>
      </c>
      <c r="G209" s="175" t="str">
        <f>IFERROR(Summary!$Y$7*D209/F209," ")</f>
        <v xml:space="preserve"> </v>
      </c>
      <c r="H209" s="3">
        <v>2E-3</v>
      </c>
      <c r="I209" s="175" t="str">
        <f>IFERROR(Summary!$Y$7*D209/H209," ")</f>
        <v xml:space="preserve"> </v>
      </c>
      <c r="J209" s="3">
        <v>1.6000000000000001E-3</v>
      </c>
      <c r="K209" s="175" t="str">
        <f>IFERROR(Summary!$AA$7*D209/J209," ")</f>
        <v xml:space="preserve"> </v>
      </c>
      <c r="L209" s="3">
        <v>8.8000000000000005E-3</v>
      </c>
      <c r="M209" s="175" t="str">
        <f>IFERROR(Summary!$AA$7*D209/L209," ")</f>
        <v xml:space="preserve"> </v>
      </c>
      <c r="N209" s="3">
        <v>3.0000000000000001E-3</v>
      </c>
      <c r="O209" s="175" t="str">
        <f>IFERROR(Summary!$AC$7*D209/N209," ")</f>
        <v xml:space="preserve"> </v>
      </c>
      <c r="P209" s="3">
        <v>8.8000000000000005E-3</v>
      </c>
      <c r="Q209" s="175" t="str">
        <f>IFERROR(Summary!$AC$7*D209/P209," ")</f>
        <v xml:space="preserve"> </v>
      </c>
      <c r="R209" s="27">
        <v>2E-3</v>
      </c>
      <c r="S209" s="177" t="str">
        <f>IFERROR(Summary!$AE$7*E209/R209," ")</f>
        <v xml:space="preserve"> </v>
      </c>
    </row>
    <row r="210" spans="1:19" ht="16.95" customHeight="1" x14ac:dyDescent="0.25">
      <c r="A210" s="2" t="s">
        <v>411</v>
      </c>
      <c r="B210" s="2" t="s">
        <v>412</v>
      </c>
      <c r="C210" s="6" t="s">
        <v>404</v>
      </c>
      <c r="D210" s="56" t="str">
        <f>IFERROR(VLOOKUP($A210,'Emissions - TEU-2H'!$A$6:$H$58,5,0), " ")</f>
        <v xml:space="preserve"> </v>
      </c>
      <c r="E210" s="56" t="str">
        <f>IFERROR(VLOOKUP($A210,'Emissions - TEU-2H'!$A$6:$H$58,8,0), " ")</f>
        <v xml:space="preserve"> </v>
      </c>
      <c r="F210" s="10">
        <v>5.3000000000000001E-5</v>
      </c>
      <c r="G210" s="175" t="str">
        <f>IFERROR(Summary!$Y$7*D210/F210," ")</f>
        <v xml:space="preserve"> </v>
      </c>
      <c r="H210" s="18"/>
      <c r="I210" s="175" t="str">
        <f>IFERROR(Summary!$Y$7*D210/H210," ")</f>
        <v xml:space="preserve"> </v>
      </c>
      <c r="J210" s="3">
        <v>2E-3</v>
      </c>
      <c r="K210" s="175" t="str">
        <f>IFERROR(Summary!$AA$7*D210/J210," ")</f>
        <v xml:space="preserve"> </v>
      </c>
      <c r="L210" s="18"/>
      <c r="M210" s="175" t="str">
        <f>IFERROR(Summary!$AA$7*D210/L210," ")</f>
        <v xml:space="preserve"> </v>
      </c>
      <c r="N210" s="3">
        <v>3.8E-3</v>
      </c>
      <c r="O210" s="175" t="str">
        <f>IFERROR(Summary!$AC$7*D210/N210," ")</f>
        <v xml:space="preserve"> </v>
      </c>
      <c r="P210" s="18"/>
      <c r="Q210" s="175" t="str">
        <f>IFERROR(Summary!$AC$7*D210/P210," ")</f>
        <v xml:space="preserve"> </v>
      </c>
      <c r="R210" s="22"/>
      <c r="S210" s="177" t="str">
        <f>IFERROR(Summary!$AE$7*E210/R210," ")</f>
        <v xml:space="preserve"> </v>
      </c>
    </row>
    <row r="211" spans="1:19" ht="19.5" customHeight="1" x14ac:dyDescent="0.25">
      <c r="A211" s="2" t="s">
        <v>413</v>
      </c>
      <c r="B211" s="2" t="s">
        <v>414</v>
      </c>
      <c r="C211" s="6" t="s">
        <v>404</v>
      </c>
      <c r="D211" s="56" t="str">
        <f>IFERROR(VLOOKUP($A211,'Emissions - TEU-2H'!$A$6:$H$58,5,0), " ")</f>
        <v xml:space="preserve"> </v>
      </c>
      <c r="E211" s="56" t="str">
        <f>IFERROR(VLOOKUP($A211,'Emissions - TEU-2H'!$A$6:$H$58,8,0), " ")</f>
        <v xml:space="preserve"> </v>
      </c>
      <c r="F211" s="10">
        <v>2.0999999999999998E-6</v>
      </c>
      <c r="G211" s="175" t="str">
        <f>IFERROR(Summary!$Y$7*D211/F211," ")</f>
        <v xml:space="preserve"> </v>
      </c>
      <c r="H211" s="18"/>
      <c r="I211" s="175" t="str">
        <f>IFERROR(Summary!$Y$7*D211/H211," ")</f>
        <v xml:space="preserve"> </v>
      </c>
      <c r="J211" s="10">
        <v>7.7999999999999999E-5</v>
      </c>
      <c r="K211" s="175" t="str">
        <f>IFERROR(Summary!$AA$7*D211/J211," ")</f>
        <v xml:space="preserve"> </v>
      </c>
      <c r="L211" s="18"/>
      <c r="M211" s="175" t="str">
        <f>IFERROR(Summary!$AA$7*D211/L211," ")</f>
        <v xml:space="preserve"> </v>
      </c>
      <c r="N211" s="11">
        <v>1.4999999999999999E-4</v>
      </c>
      <c r="O211" s="175" t="str">
        <f>IFERROR(Summary!$AC$7*D211/N211," ")</f>
        <v xml:space="preserve"> </v>
      </c>
      <c r="P211" s="18"/>
      <c r="Q211" s="175" t="str">
        <f>IFERROR(Summary!$AC$7*D211/P211," ")</f>
        <v xml:space="preserve"> </v>
      </c>
      <c r="R211" s="22"/>
      <c r="S211" s="177" t="str">
        <f>IFERROR(Summary!$AE$7*E211/R211," ")</f>
        <v xml:space="preserve"> </v>
      </c>
    </row>
    <row r="212" spans="1:19" ht="16.95" customHeight="1" x14ac:dyDescent="0.25">
      <c r="A212" s="2" t="s">
        <v>415</v>
      </c>
      <c r="B212" s="2" t="s">
        <v>416</v>
      </c>
      <c r="C212" s="6" t="s">
        <v>404</v>
      </c>
      <c r="D212" s="56">
        <f>IFERROR(VLOOKUP($A212,'Emissions - TEU-2H'!$A$6:$H$58,5,0), " ")</f>
        <v>1.8509486305990255E-11</v>
      </c>
      <c r="E212" s="56">
        <f>IFERROR(VLOOKUP($A212,'Emissions - TEU-2H'!$A$6:$H$58,8,0), " ")</f>
        <v>7.2428424675614047E-14</v>
      </c>
      <c r="F212" s="3">
        <v>4.7000000000000002E-3</v>
      </c>
      <c r="G212" s="175">
        <f>IFERROR(Summary!$Y$7*D212/F212," ")</f>
        <v>3.9381885757426075E-13</v>
      </c>
      <c r="H212" s="18"/>
      <c r="I212" s="175" t="str">
        <f>IFERROR(Summary!$Y$7*D212/H212," ")</f>
        <v xml:space="preserve"> </v>
      </c>
      <c r="J212" s="9">
        <v>0.17</v>
      </c>
      <c r="K212" s="175">
        <f>IFERROR(Summary!$AA$7*D212/J212," ")</f>
        <v>1.0887933121170737E-14</v>
      </c>
      <c r="L212" s="18"/>
      <c r="M212" s="175" t="str">
        <f>IFERROR(Summary!$AA$7*D212/L212," ")</f>
        <v xml:space="preserve"> </v>
      </c>
      <c r="N212" s="9">
        <v>0.34</v>
      </c>
      <c r="O212" s="175">
        <f>IFERROR(Summary!$AC$7*D212/N212," ")</f>
        <v>2.4497849522634157E-13</v>
      </c>
      <c r="P212" s="18"/>
      <c r="Q212" s="175" t="str">
        <f>IFERROR(Summary!$AC$7*D212/P212," ")</f>
        <v xml:space="preserve"> </v>
      </c>
      <c r="R212" s="22"/>
      <c r="S212" s="177" t="str">
        <f>IFERROR(Summary!$AE$7*E212/R212," ")</f>
        <v xml:space="preserve"> </v>
      </c>
    </row>
    <row r="213" spans="1:19" ht="16.8" customHeight="1" x14ac:dyDescent="0.25">
      <c r="A213" s="2" t="s">
        <v>417</v>
      </c>
      <c r="B213" s="2" t="s">
        <v>418</v>
      </c>
      <c r="C213" s="6" t="s">
        <v>404</v>
      </c>
      <c r="D213" s="56" t="str">
        <f>IFERROR(VLOOKUP($A213,'Emissions - TEU-2H'!$A$6:$H$58,5,0), " ")</f>
        <v xml:space="preserve"> </v>
      </c>
      <c r="E213" s="56" t="str">
        <f>IFERROR(VLOOKUP($A213,'Emissions - TEU-2H'!$A$6:$H$58,8,0), " ")</f>
        <v xml:space="preserve"> </v>
      </c>
      <c r="F213" s="11">
        <v>1.3999999999999999E-4</v>
      </c>
      <c r="G213" s="175" t="str">
        <f>IFERROR(Summary!$Y$7*D213/F213," ")</f>
        <v xml:space="preserve"> </v>
      </c>
      <c r="H213" s="18"/>
      <c r="I213" s="175" t="str">
        <f>IFERROR(Summary!$Y$7*D213/H213," ")</f>
        <v xml:space="preserve"> </v>
      </c>
      <c r="J213" s="3">
        <v>5.1999999999999998E-3</v>
      </c>
      <c r="K213" s="175" t="str">
        <f>IFERROR(Summary!$AA$7*D213/J213," ")</f>
        <v xml:space="preserve"> </v>
      </c>
      <c r="L213" s="18"/>
      <c r="M213" s="175" t="str">
        <f>IFERROR(Summary!$AA$7*D213/L213," ")</f>
        <v xml:space="preserve"> </v>
      </c>
      <c r="N213" s="4">
        <v>0.01</v>
      </c>
      <c r="O213" s="175" t="str">
        <f>IFERROR(Summary!$AC$7*D213/N213," ")</f>
        <v xml:space="preserve"> </v>
      </c>
      <c r="P213" s="18"/>
      <c r="Q213" s="175" t="str">
        <f>IFERROR(Summary!$AC$7*D213/P213," ")</f>
        <v xml:space="preserve"> </v>
      </c>
      <c r="R213" s="22"/>
      <c r="S213" s="177" t="str">
        <f>IFERROR(Summary!$AE$7*E213/R213," ")</f>
        <v xml:space="preserve"> </v>
      </c>
    </row>
    <row r="214" spans="1:19" ht="16.95" customHeight="1" x14ac:dyDescent="0.25">
      <c r="A214" s="2" t="s">
        <v>419</v>
      </c>
      <c r="B214" s="2" t="s">
        <v>420</v>
      </c>
      <c r="C214" s="6" t="s">
        <v>404</v>
      </c>
      <c r="D214" s="56" t="str">
        <f>IFERROR(VLOOKUP($A214,'Emissions - TEU-2H'!$A$6:$H$58,5,0), " ")</f>
        <v xml:space="preserve"> </v>
      </c>
      <c r="E214" s="56" t="str">
        <f>IFERROR(VLOOKUP($A214,'Emissions - TEU-2H'!$A$6:$H$58,8,0), " ")</f>
        <v xml:space="preserve"> </v>
      </c>
      <c r="F214" s="3">
        <v>1.4E-3</v>
      </c>
      <c r="G214" s="175" t="str">
        <f>IFERROR(Summary!$Y$7*D214/F214," ")</f>
        <v xml:space="preserve"> </v>
      </c>
      <c r="H214" s="18"/>
      <c r="I214" s="175" t="str">
        <f>IFERROR(Summary!$Y$7*D214/H214," ")</f>
        <v xml:space="preserve"> </v>
      </c>
      <c r="J214" s="4">
        <v>5.1999999999999998E-2</v>
      </c>
      <c r="K214" s="175" t="str">
        <f>IFERROR(Summary!$AA$7*D214/J214," ")</f>
        <v xml:space="preserve"> </v>
      </c>
      <c r="L214" s="18"/>
      <c r="M214" s="175" t="str">
        <f>IFERROR(Summary!$AA$7*D214/L214," ")</f>
        <v xml:space="preserve"> </v>
      </c>
      <c r="N214" s="9">
        <v>0.1</v>
      </c>
      <c r="O214" s="175" t="str">
        <f>IFERROR(Summary!$AC$7*D214/N214," ")</f>
        <v xml:space="preserve"> </v>
      </c>
      <c r="P214" s="18"/>
      <c r="Q214" s="175" t="str">
        <f>IFERROR(Summary!$AC$7*D214/P214," ")</f>
        <v xml:space="preserve"> </v>
      </c>
      <c r="R214" s="22"/>
      <c r="S214" s="177" t="str">
        <f>IFERROR(Summary!$AE$7*E214/R214," ")</f>
        <v xml:space="preserve"> </v>
      </c>
    </row>
    <row r="215" spans="1:19" ht="16.8" customHeight="1" x14ac:dyDescent="0.25">
      <c r="A215" s="2" t="s">
        <v>421</v>
      </c>
      <c r="B215" s="2" t="s">
        <v>422</v>
      </c>
      <c r="C215" s="6" t="s">
        <v>404</v>
      </c>
      <c r="D215" s="56">
        <f>IFERROR(VLOOKUP($A215,'Emissions - TEU-2H'!$A$6:$H$58,5,0), " ")</f>
        <v>2.8902548614800004E-9</v>
      </c>
      <c r="E215" s="56">
        <f>IFERROR(VLOOKUP($A215,'Emissions - TEU-2H'!$A$6:$H$58,8,0), " ")</f>
        <v>1.130969293622609E-11</v>
      </c>
      <c r="F215" s="11">
        <v>4.2999999999999999E-4</v>
      </c>
      <c r="G215" s="175">
        <f>IFERROR(Summary!$Y$7*D215/F215," ")</f>
        <v>6.72152293367442E-10</v>
      </c>
      <c r="H215" s="18"/>
      <c r="I215" s="175" t="str">
        <f>IFERROR(Summary!$Y$7*D215/H215," ")</f>
        <v xml:space="preserve"> </v>
      </c>
      <c r="J215" s="4">
        <v>1.6E-2</v>
      </c>
      <c r="K215" s="175">
        <f>IFERROR(Summary!$AA$7*D215/J215," ")</f>
        <v>1.8064092884250004E-11</v>
      </c>
      <c r="L215" s="18"/>
      <c r="M215" s="175" t="str">
        <f>IFERROR(Summary!$AA$7*D215/L215," ")</f>
        <v xml:space="preserve"> </v>
      </c>
      <c r="N215" s="4">
        <v>0.03</v>
      </c>
      <c r="O215" s="175">
        <f>IFERROR(Summary!$AC$7*D215/N215," ")</f>
        <v>4.3353822922200004E-10</v>
      </c>
      <c r="P215" s="18"/>
      <c r="Q215" s="175" t="str">
        <f>IFERROR(Summary!$AC$7*D215/P215," ")</f>
        <v xml:space="preserve"> </v>
      </c>
      <c r="R215" s="22"/>
      <c r="S215" s="177" t="str">
        <f>IFERROR(Summary!$AE$7*E215/R215," ")</f>
        <v xml:space="preserve"> </v>
      </c>
    </row>
    <row r="216" spans="1:19" ht="16.95" customHeight="1" x14ac:dyDescent="0.25">
      <c r="A216" s="2" t="s">
        <v>423</v>
      </c>
      <c r="B216" s="2" t="s">
        <v>424</v>
      </c>
      <c r="C216" s="6" t="s">
        <v>404</v>
      </c>
      <c r="D216" s="56" t="str">
        <f>IFERROR(VLOOKUP($A216,'Emissions - TEU-2H'!$A$6:$H$58,5,0), " ")</f>
        <v xml:space="preserve"> </v>
      </c>
      <c r="E216" s="56" t="str">
        <f>IFERROR(VLOOKUP($A216,'Emissions - TEU-2H'!$A$6:$H$58,8,0), " ")</f>
        <v xml:space="preserve"> </v>
      </c>
      <c r="F216" s="11">
        <v>1.1E-4</v>
      </c>
      <c r="G216" s="175" t="str">
        <f>IFERROR(Summary!$Y$7*D216/F216," ")</f>
        <v xml:space="preserve"> </v>
      </c>
      <c r="H216" s="18"/>
      <c r="I216" s="175" t="str">
        <f>IFERROR(Summary!$Y$7*D216/H216," ")</f>
        <v xml:space="preserve"> </v>
      </c>
      <c r="J216" s="3">
        <v>3.8999999999999998E-3</v>
      </c>
      <c r="K216" s="175" t="str">
        <f>IFERROR(Summary!$AA$7*D216/J216," ")</f>
        <v xml:space="preserve"> </v>
      </c>
      <c r="L216" s="18"/>
      <c r="M216" s="175" t="str">
        <f>IFERROR(Summary!$AA$7*D216/L216," ")</f>
        <v xml:space="preserve"> </v>
      </c>
      <c r="N216" s="3">
        <v>7.6E-3</v>
      </c>
      <c r="O216" s="175" t="str">
        <f>IFERROR(Summary!$AC$7*D216/N216," ")</f>
        <v xml:space="preserve"> </v>
      </c>
      <c r="P216" s="18"/>
      <c r="Q216" s="175" t="str">
        <f>IFERROR(Summary!$AC$7*D216/P216," ")</f>
        <v xml:space="preserve"> </v>
      </c>
      <c r="R216" s="22"/>
      <c r="S216" s="177" t="str">
        <f>IFERROR(Summary!$AE$7*E216/R216," ")</f>
        <v xml:space="preserve"> </v>
      </c>
    </row>
    <row r="217" spans="1:19" ht="16.8" customHeight="1" x14ac:dyDescent="0.25">
      <c r="A217" s="2" t="s">
        <v>425</v>
      </c>
      <c r="B217" s="2" t="s">
        <v>426</v>
      </c>
      <c r="C217" s="6" t="s">
        <v>404</v>
      </c>
      <c r="D217" s="56" t="str">
        <f>IFERROR(VLOOKUP($A217,'Emissions - TEU-2H'!$A$6:$H$58,5,0), " ")</f>
        <v xml:space="preserve"> </v>
      </c>
      <c r="E217" s="56" t="str">
        <f>IFERROR(VLOOKUP($A217,'Emissions - TEU-2H'!$A$6:$H$58,8,0), " ")</f>
        <v xml:space="preserve"> </v>
      </c>
      <c r="F217" s="10">
        <v>4.3000000000000003E-6</v>
      </c>
      <c r="G217" s="175" t="str">
        <f>IFERROR(Summary!$Y$7*D217/F217," ")</f>
        <v xml:space="preserve"> </v>
      </c>
      <c r="H217" s="18"/>
      <c r="I217" s="175" t="str">
        <f>IFERROR(Summary!$Y$7*D217/H217," ")</f>
        <v xml:space="preserve"> </v>
      </c>
      <c r="J217" s="11">
        <v>1.6000000000000001E-4</v>
      </c>
      <c r="K217" s="175" t="str">
        <f>IFERROR(Summary!$AA$7*D217/J217," ")</f>
        <v xml:space="preserve"> </v>
      </c>
      <c r="L217" s="18"/>
      <c r="M217" s="175" t="str">
        <f>IFERROR(Summary!$AA$7*D217/L217," ")</f>
        <v xml:space="preserve"> </v>
      </c>
      <c r="N217" s="11">
        <v>2.9999999999999997E-4</v>
      </c>
      <c r="O217" s="175" t="str">
        <f>IFERROR(Summary!$AC$7*D217/N217," ")</f>
        <v xml:space="preserve"> </v>
      </c>
      <c r="P217" s="18"/>
      <c r="Q217" s="175" t="str">
        <f>IFERROR(Summary!$AC$7*D217/P217," ")</f>
        <v xml:space="preserve"> </v>
      </c>
      <c r="R217" s="22"/>
      <c r="S217" s="177" t="str">
        <f>IFERROR(Summary!$AE$7*E217/R217," ")</f>
        <v xml:space="preserve"> </v>
      </c>
    </row>
    <row r="218" spans="1:19" ht="16.8" customHeight="1" x14ac:dyDescent="0.25">
      <c r="A218" s="2" t="s">
        <v>427</v>
      </c>
      <c r="B218" s="2" t="s">
        <v>428</v>
      </c>
      <c r="C218" s="6" t="s">
        <v>404</v>
      </c>
      <c r="D218" s="56" t="str">
        <f>IFERROR(VLOOKUP($A218,'Emissions - TEU-2H'!$A$6:$H$58,5,0), " ")</f>
        <v xml:space="preserve"> </v>
      </c>
      <c r="E218" s="56" t="str">
        <f>IFERROR(VLOOKUP($A218,'Emissions - TEU-2H'!$A$6:$H$58,8,0), " ")</f>
        <v xml:space="preserve"> </v>
      </c>
      <c r="F218" s="11">
        <v>1.1E-4</v>
      </c>
      <c r="G218" s="175" t="str">
        <f>IFERROR(Summary!$Y$7*D218/F218," ")</f>
        <v xml:space="preserve"> </v>
      </c>
      <c r="H218" s="18"/>
      <c r="I218" s="175" t="str">
        <f>IFERROR(Summary!$Y$7*D218/H218," ")</f>
        <v xml:space="preserve"> </v>
      </c>
      <c r="J218" s="3">
        <v>3.8999999999999998E-3</v>
      </c>
      <c r="K218" s="175" t="str">
        <f>IFERROR(Summary!$AA$7*D218/J218," ")</f>
        <v xml:space="preserve"> </v>
      </c>
      <c r="L218" s="18"/>
      <c r="M218" s="175" t="str">
        <f>IFERROR(Summary!$AA$7*D218/L218," ")</f>
        <v xml:space="preserve"> </v>
      </c>
      <c r="N218" s="3">
        <v>7.6E-3</v>
      </c>
      <c r="O218" s="175" t="str">
        <f>IFERROR(Summary!$AC$7*D218/N218," ")</f>
        <v xml:space="preserve"> </v>
      </c>
      <c r="P218" s="18"/>
      <c r="Q218" s="175" t="str">
        <f>IFERROR(Summary!$AC$7*D218/P218," ")</f>
        <v xml:space="preserve"> </v>
      </c>
      <c r="R218" s="22"/>
      <c r="S218" s="177" t="str">
        <f>IFERROR(Summary!$AE$7*E218/R218," ")</f>
        <v xml:space="preserve"> </v>
      </c>
    </row>
    <row r="219" spans="1:19" ht="16.95" customHeight="1" x14ac:dyDescent="0.25">
      <c r="A219" s="2" t="s">
        <v>429</v>
      </c>
      <c r="B219" s="2" t="s">
        <v>430</v>
      </c>
      <c r="C219" s="6" t="s">
        <v>404</v>
      </c>
      <c r="D219" s="56" t="str">
        <f>IFERROR(VLOOKUP($A219,'Emissions - TEU-2H'!$A$6:$H$58,5,0), " ")</f>
        <v xml:space="preserve"> </v>
      </c>
      <c r="E219" s="56" t="str">
        <f>IFERROR(VLOOKUP($A219,'Emissions - TEU-2H'!$A$6:$H$58,8,0), " ")</f>
        <v xml:space="preserve"> </v>
      </c>
      <c r="F219" s="10">
        <v>4.6999999999999997E-5</v>
      </c>
      <c r="G219" s="175" t="str">
        <f>IFERROR(Summary!$Y$7*D219/F219," ")</f>
        <v xml:space="preserve"> </v>
      </c>
      <c r="H219" s="18"/>
      <c r="I219" s="175" t="str">
        <f>IFERROR(Summary!$Y$7*D219/H219," ")</f>
        <v xml:space="preserve"> </v>
      </c>
      <c r="J219" s="3">
        <v>1.6999999999999999E-3</v>
      </c>
      <c r="K219" s="175" t="str">
        <f>IFERROR(Summary!$AA$7*D219/J219," ")</f>
        <v xml:space="preserve"> </v>
      </c>
      <c r="L219" s="18"/>
      <c r="M219" s="175" t="str">
        <f>IFERROR(Summary!$AA$7*D219/L219," ")</f>
        <v xml:space="preserve"> </v>
      </c>
      <c r="N219" s="3">
        <v>3.3999999999999998E-3</v>
      </c>
      <c r="O219" s="175" t="str">
        <f>IFERROR(Summary!$AC$7*D219/N219," ")</f>
        <v xml:space="preserve"> </v>
      </c>
      <c r="P219" s="18"/>
      <c r="Q219" s="175" t="str">
        <f>IFERROR(Summary!$AC$7*D219/P219," ")</f>
        <v xml:space="preserve"> </v>
      </c>
      <c r="R219" s="22"/>
      <c r="S219" s="177" t="str">
        <f>IFERROR(Summary!$AE$7*E219/R219," ")</f>
        <v xml:space="preserve"> </v>
      </c>
    </row>
    <row r="220" spans="1:19" ht="16.8" customHeight="1" x14ac:dyDescent="0.25">
      <c r="A220" s="2" t="s">
        <v>431</v>
      </c>
      <c r="B220" s="2" t="s">
        <v>432</v>
      </c>
      <c r="C220" s="6" t="s">
        <v>404</v>
      </c>
      <c r="D220" s="56" t="str">
        <f>IFERROR(VLOOKUP($A220,'Emissions - TEU-2H'!$A$6:$H$58,5,0), " ")</f>
        <v xml:space="preserve"> </v>
      </c>
      <c r="E220" s="56" t="str">
        <f>IFERROR(VLOOKUP($A220,'Emissions - TEU-2H'!$A$6:$H$58,8,0), " ")</f>
        <v xml:space="preserve"> </v>
      </c>
      <c r="F220" s="10">
        <v>7.1000000000000005E-5</v>
      </c>
      <c r="G220" s="175" t="str">
        <f>IFERROR(Summary!$Y$7*D220/F220," ")</f>
        <v xml:space="preserve"> </v>
      </c>
      <c r="H220" s="18"/>
      <c r="I220" s="175" t="str">
        <f>IFERROR(Summary!$Y$7*D220/H220," ")</f>
        <v xml:space="preserve"> </v>
      </c>
      <c r="J220" s="3">
        <v>2.5999999999999999E-3</v>
      </c>
      <c r="K220" s="175" t="str">
        <f>IFERROR(Summary!$AA$7*D220/J220," ")</f>
        <v xml:space="preserve"> </v>
      </c>
      <c r="L220" s="18"/>
      <c r="M220" s="175" t="str">
        <f>IFERROR(Summary!$AA$7*D220/L220," ")</f>
        <v xml:space="preserve"> </v>
      </c>
      <c r="N220" s="3">
        <v>5.1000000000000004E-3</v>
      </c>
      <c r="O220" s="175" t="str">
        <f>IFERROR(Summary!$AC$7*D220/N220," ")</f>
        <v xml:space="preserve"> </v>
      </c>
      <c r="P220" s="18"/>
      <c r="Q220" s="175" t="str">
        <f>IFERROR(Summary!$AC$7*D220/P220," ")</f>
        <v xml:space="preserve"> </v>
      </c>
      <c r="R220" s="22"/>
      <c r="S220" s="177" t="str">
        <f>IFERROR(Summary!$AE$7*E220/R220," ")</f>
        <v xml:space="preserve"> </v>
      </c>
    </row>
    <row r="221" spans="1:19" ht="19.8" customHeight="1" x14ac:dyDescent="0.25">
      <c r="A221" s="2" t="s">
        <v>433</v>
      </c>
      <c r="B221" s="2" t="s">
        <v>434</v>
      </c>
      <c r="C221" s="6" t="s">
        <v>404</v>
      </c>
      <c r="D221" s="56" t="str">
        <f>IFERROR(VLOOKUP($A221,'Emissions - TEU-2H'!$A$6:$H$58,5,0), " ")</f>
        <v xml:space="preserve"> </v>
      </c>
      <c r="E221" s="56" t="str">
        <f>IFERROR(VLOOKUP($A221,'Emissions - TEU-2H'!$A$6:$H$58,8,0), " ")</f>
        <v xml:space="preserve"> </v>
      </c>
      <c r="F221" s="10">
        <v>1.3999999999999999E-6</v>
      </c>
      <c r="G221" s="175" t="str">
        <f>IFERROR(Summary!$Y$7*D221/F221," ")</f>
        <v xml:space="preserve"> </v>
      </c>
      <c r="H221" s="18"/>
      <c r="I221" s="175" t="str">
        <f>IFERROR(Summary!$Y$7*D221/H221," ")</f>
        <v xml:space="preserve"> </v>
      </c>
      <c r="J221" s="10">
        <v>5.1999999999999997E-5</v>
      </c>
      <c r="K221" s="175" t="str">
        <f>IFERROR(Summary!$AA$7*D221/J221," ")</f>
        <v xml:space="preserve"> </v>
      </c>
      <c r="L221" s="18"/>
      <c r="M221" s="175" t="str">
        <f>IFERROR(Summary!$AA$7*D221/L221," ")</f>
        <v xml:space="preserve"> </v>
      </c>
      <c r="N221" s="11">
        <v>1E-4</v>
      </c>
      <c r="O221" s="175" t="str">
        <f>IFERROR(Summary!$AC$7*D221/N221," ")</f>
        <v xml:space="preserve"> </v>
      </c>
      <c r="P221" s="18"/>
      <c r="Q221" s="175" t="str">
        <f>IFERROR(Summary!$AC$7*D221/P221," ")</f>
        <v xml:space="preserve"> </v>
      </c>
      <c r="R221" s="22"/>
      <c r="S221" s="177" t="str">
        <f>IFERROR(Summary!$AE$7*E221/R221," ")</f>
        <v xml:space="preserve"> </v>
      </c>
    </row>
    <row r="222" spans="1:19" ht="16.8" customHeight="1" x14ac:dyDescent="0.25">
      <c r="A222" s="2" t="s">
        <v>435</v>
      </c>
      <c r="B222" s="2" t="s">
        <v>436</v>
      </c>
      <c r="C222" s="6" t="s">
        <v>404</v>
      </c>
      <c r="D222" s="56" t="str">
        <f>IFERROR(VLOOKUP($A222,'Emissions - TEU-2H'!$A$6:$H$58,5,0), " ")</f>
        <v xml:space="preserve"> </v>
      </c>
      <c r="E222" s="56" t="str">
        <f>IFERROR(VLOOKUP($A222,'Emissions - TEU-2H'!$A$6:$H$58,8,0), " ")</f>
        <v xml:space="preserve"> </v>
      </c>
      <c r="F222" s="11">
        <v>5.2999999999999998E-4</v>
      </c>
      <c r="G222" s="175" t="str">
        <f>IFERROR(Summary!$Y$7*D222/F222," ")</f>
        <v xml:space="preserve"> </v>
      </c>
      <c r="H222" s="18"/>
      <c r="I222" s="175" t="str">
        <f>IFERROR(Summary!$Y$7*D222/H222," ")</f>
        <v xml:space="preserve"> </v>
      </c>
      <c r="J222" s="4">
        <v>0.02</v>
      </c>
      <c r="K222" s="175" t="str">
        <f>IFERROR(Summary!$AA$7*D222/J222," ")</f>
        <v xml:space="preserve"> </v>
      </c>
      <c r="L222" s="18"/>
      <c r="M222" s="175" t="str">
        <f>IFERROR(Summary!$AA$7*D222/L222," ")</f>
        <v xml:space="preserve"> </v>
      </c>
      <c r="N222" s="4">
        <v>3.7999999999999999E-2</v>
      </c>
      <c r="O222" s="175" t="str">
        <f>IFERROR(Summary!$AC$7*D222/N222," ")</f>
        <v xml:space="preserve"> </v>
      </c>
      <c r="P222" s="18"/>
      <c r="Q222" s="175" t="str">
        <f>IFERROR(Summary!$AC$7*D222/P222," ")</f>
        <v xml:space="preserve"> </v>
      </c>
      <c r="R222" s="22"/>
      <c r="S222" s="177" t="str">
        <f>IFERROR(Summary!$AE$7*E222/R222," ")</f>
        <v xml:space="preserve"> </v>
      </c>
    </row>
    <row r="223" spans="1:19" ht="16.95" customHeight="1" x14ac:dyDescent="0.25">
      <c r="A223" s="2" t="s">
        <v>437</v>
      </c>
      <c r="B223" s="2" t="s">
        <v>438</v>
      </c>
      <c r="C223" s="6" t="s">
        <v>404</v>
      </c>
      <c r="D223" s="56" t="str">
        <f>IFERROR(VLOOKUP($A223,'Emissions - TEU-2H'!$A$6:$H$58,5,0), " ")</f>
        <v xml:space="preserve"> </v>
      </c>
      <c r="E223" s="56" t="str">
        <f>IFERROR(VLOOKUP($A223,'Emissions - TEU-2H'!$A$6:$H$58,8,0), " ")</f>
        <v xml:space="preserve"> </v>
      </c>
      <c r="F223" s="11">
        <v>6.0999999999999997E-4</v>
      </c>
      <c r="G223" s="175" t="str">
        <f>IFERROR(Summary!$Y$7*D223/F223," ")</f>
        <v xml:space="preserve"> </v>
      </c>
      <c r="H223" s="18"/>
      <c r="I223" s="175" t="str">
        <f>IFERROR(Summary!$Y$7*D223/H223," ")</f>
        <v xml:space="preserve"> </v>
      </c>
      <c r="J223" s="4">
        <v>2.1999999999999999E-2</v>
      </c>
      <c r="K223" s="175" t="str">
        <f>IFERROR(Summary!$AA$7*D223/J223," ")</f>
        <v xml:space="preserve"> </v>
      </c>
      <c r="L223" s="18"/>
      <c r="M223" s="175" t="str">
        <f>IFERROR(Summary!$AA$7*D223/L223," ")</f>
        <v xml:space="preserve"> </v>
      </c>
      <c r="N223" s="4">
        <v>4.2999999999999997E-2</v>
      </c>
      <c r="O223" s="175" t="str">
        <f>IFERROR(Summary!$AC$7*D223/N223," ")</f>
        <v xml:space="preserve"> </v>
      </c>
      <c r="P223" s="18"/>
      <c r="Q223" s="175" t="str">
        <f>IFERROR(Summary!$AC$7*D223/P223," ")</f>
        <v xml:space="preserve"> </v>
      </c>
      <c r="R223" s="22"/>
      <c r="S223" s="177" t="str">
        <f>IFERROR(Summary!$AE$7*E223/R223," ")</f>
        <v xml:space="preserve"> </v>
      </c>
    </row>
    <row r="224" spans="1:19" ht="19.8" customHeight="1" x14ac:dyDescent="0.25">
      <c r="A224" s="2" t="s">
        <v>439</v>
      </c>
      <c r="B224" s="2" t="s">
        <v>440</v>
      </c>
      <c r="C224" s="6" t="s">
        <v>404</v>
      </c>
      <c r="D224" s="56" t="str">
        <f>IFERROR(VLOOKUP($A224,'Emissions - TEU-2H'!$A$6:$H$58,5,0), " ")</f>
        <v xml:space="preserve"> </v>
      </c>
      <c r="E224" s="56" t="str">
        <f>IFERROR(VLOOKUP($A224,'Emissions - TEU-2H'!$A$6:$H$58,8,0), " ")</f>
        <v xml:space="preserve"> </v>
      </c>
      <c r="F224" s="10">
        <v>4.3000000000000002E-5</v>
      </c>
      <c r="G224" s="175" t="str">
        <f>IFERROR(Summary!$Y$7*D224/F224," ")</f>
        <v xml:space="preserve"> </v>
      </c>
      <c r="H224" s="18"/>
      <c r="I224" s="175" t="str">
        <f>IFERROR(Summary!$Y$7*D224/H224," ")</f>
        <v xml:space="preserve"> </v>
      </c>
      <c r="J224" s="3">
        <v>1.6000000000000001E-3</v>
      </c>
      <c r="K224" s="175" t="str">
        <f>IFERROR(Summary!$AA$7*D224/J224," ")</f>
        <v xml:space="preserve"> </v>
      </c>
      <c r="L224" s="18"/>
      <c r="M224" s="175" t="str">
        <f>IFERROR(Summary!$AA$7*D224/L224," ")</f>
        <v xml:space="preserve"> </v>
      </c>
      <c r="N224" s="3">
        <v>3.0000000000000001E-3</v>
      </c>
      <c r="O224" s="175" t="str">
        <f>IFERROR(Summary!$AC$7*D224/N224," ")</f>
        <v xml:space="preserve"> </v>
      </c>
      <c r="P224" s="18"/>
      <c r="Q224" s="175" t="str">
        <f>IFERROR(Summary!$AC$7*D224/P224," ")</f>
        <v xml:space="preserve"> </v>
      </c>
      <c r="R224" s="22"/>
      <c r="S224" s="177" t="str">
        <f>IFERROR(Summary!$AE$7*E224/R224," ")</f>
        <v xml:space="preserve"> </v>
      </c>
    </row>
    <row r="225" spans="1:19" ht="16.8" customHeight="1" x14ac:dyDescent="0.25">
      <c r="A225" s="17">
        <v>2043937</v>
      </c>
      <c r="B225" s="2" t="s">
        <v>441</v>
      </c>
      <c r="C225" s="6" t="s">
        <v>404</v>
      </c>
      <c r="D225" s="56" t="str">
        <f>IFERROR(VLOOKUP($A225,'Emissions - TEU-2H'!$A$6:$H$58,5,0), " ")</f>
        <v xml:space="preserve"> </v>
      </c>
      <c r="E225" s="56" t="str">
        <f>IFERROR(VLOOKUP($A225,'Emissions - TEU-2H'!$A$6:$H$58,8,0), " ")</f>
        <v xml:space="preserve"> </v>
      </c>
      <c r="F225" s="10">
        <v>4.3000000000000003E-6</v>
      </c>
      <c r="G225" s="175" t="str">
        <f>IFERROR(Summary!$Y$7*D225/F225," ")</f>
        <v xml:space="preserve"> </v>
      </c>
      <c r="H225" s="18"/>
      <c r="I225" s="175" t="str">
        <f>IFERROR(Summary!$Y$7*D225/H225," ")</f>
        <v xml:space="preserve"> </v>
      </c>
      <c r="J225" s="11">
        <v>1.6000000000000001E-4</v>
      </c>
      <c r="K225" s="175" t="str">
        <f>IFERROR(Summary!$AA$7*D225/J225," ")</f>
        <v xml:space="preserve"> </v>
      </c>
      <c r="L225" s="18"/>
      <c r="M225" s="175" t="str">
        <f>IFERROR(Summary!$AA$7*D225/L225," ")</f>
        <v xml:space="preserve"> </v>
      </c>
      <c r="N225" s="11">
        <v>2.9999999999999997E-4</v>
      </c>
      <c r="O225" s="175" t="str">
        <f>IFERROR(Summary!$AC$7*D225/N225," ")</f>
        <v xml:space="preserve"> </v>
      </c>
      <c r="P225" s="18"/>
      <c r="Q225" s="175" t="str">
        <f>IFERROR(Summary!$AC$7*D225/P225," ")</f>
        <v xml:space="preserve"> </v>
      </c>
      <c r="R225" s="22"/>
      <c r="S225" s="177" t="str">
        <f>IFERROR(Summary!$AE$7*E225/R225," ")</f>
        <v xml:space="preserve"> </v>
      </c>
    </row>
    <row r="226" spans="1:19" ht="16.95" customHeight="1" x14ac:dyDescent="0.25">
      <c r="A226" s="17">
        <v>2139594</v>
      </c>
      <c r="B226" s="2" t="s">
        <v>442</v>
      </c>
      <c r="C226" s="18"/>
      <c r="D226" s="56" t="str">
        <f>IFERROR(VLOOKUP($A226,'Emissions - TEU-2H'!$A$6:$H$58,5,0), " ")</f>
        <v xml:space="preserve"> </v>
      </c>
      <c r="E226" s="56" t="str">
        <f>IFERROR(VLOOKUP($A226,'Emissions - TEU-2H'!$A$6:$H$58,8,0), " ")</f>
        <v xml:space="preserve"> </v>
      </c>
      <c r="F226" s="3">
        <v>7.1000000000000004E-3</v>
      </c>
      <c r="G226" s="175" t="str">
        <f>IFERROR(Summary!$Y$7*D226/F226," ")</f>
        <v xml:space="preserve"> </v>
      </c>
      <c r="H226" s="18"/>
      <c r="I226" s="175" t="str">
        <f>IFERROR(Summary!$Y$7*D226/H226," ")</f>
        <v xml:space="preserve"> </v>
      </c>
      <c r="J226" s="9">
        <v>0.19</v>
      </c>
      <c r="K226" s="175" t="str">
        <f>IFERROR(Summary!$AA$7*D226/J226," ")</f>
        <v xml:space="preserve"> </v>
      </c>
      <c r="L226" s="18"/>
      <c r="M226" s="175" t="str">
        <f>IFERROR(Summary!$AA$7*D226/L226," ")</f>
        <v xml:space="preserve"> </v>
      </c>
      <c r="N226" s="4">
        <v>8.5999999999999993E-2</v>
      </c>
      <c r="O226" s="175" t="str">
        <f>IFERROR(Summary!$AC$7*D226/N226," ")</f>
        <v xml:space="preserve"> </v>
      </c>
      <c r="P226" s="18"/>
      <c r="Q226" s="175" t="str">
        <f>IFERROR(Summary!$AC$7*D226/P226," ")</f>
        <v xml:space="preserve"> </v>
      </c>
      <c r="R226" s="22"/>
      <c r="S226" s="177" t="str">
        <f>IFERROR(Summary!$AE$7*E226/R226," ")</f>
        <v xml:space="preserve"> </v>
      </c>
    </row>
    <row r="227" spans="1:19" ht="16.8" customHeight="1" x14ac:dyDescent="0.25">
      <c r="A227" s="2" t="s">
        <v>443</v>
      </c>
      <c r="B227" s="2" t="s">
        <v>444</v>
      </c>
      <c r="C227" s="18"/>
      <c r="D227" s="56" t="str">
        <f>IFERROR(VLOOKUP($A227,'Emissions - TEU-2H'!$A$6:$H$58,5,0), " ")</f>
        <v xml:space="preserve"> </v>
      </c>
      <c r="E227" s="56" t="str">
        <f>IFERROR(VLOOKUP($A227,'Emissions - TEU-2H'!$A$6:$H$58,8,0), " ")</f>
        <v xml:space="preserve"> </v>
      </c>
      <c r="F227" s="3">
        <v>1.4E-3</v>
      </c>
      <c r="G227" s="175" t="str">
        <f>IFERROR(Summary!$Y$7*D227/F227," ")</f>
        <v xml:space="preserve"> </v>
      </c>
      <c r="H227" s="18"/>
      <c r="I227" s="175" t="str">
        <f>IFERROR(Summary!$Y$7*D227/H227," ")</f>
        <v xml:space="preserve"> </v>
      </c>
      <c r="J227" s="4">
        <v>3.7999999999999999E-2</v>
      </c>
      <c r="K227" s="175" t="str">
        <f>IFERROR(Summary!$AA$7*D227/J227," ")</f>
        <v xml:space="preserve"> </v>
      </c>
      <c r="L227" s="18"/>
      <c r="M227" s="175" t="str">
        <f>IFERROR(Summary!$AA$7*D227/L227," ")</f>
        <v xml:space="preserve"> </v>
      </c>
      <c r="N227" s="4">
        <v>1.7000000000000001E-2</v>
      </c>
      <c r="O227" s="175" t="str">
        <f>IFERROR(Summary!$AC$7*D227/N227," ")</f>
        <v xml:space="preserve"> </v>
      </c>
      <c r="P227" s="18"/>
      <c r="Q227" s="175" t="str">
        <f>IFERROR(Summary!$AC$7*D227/P227," ")</f>
        <v xml:space="preserve"> </v>
      </c>
      <c r="R227" s="22"/>
      <c r="S227" s="177" t="str">
        <f>IFERROR(Summary!$AE$7*E227/R227," ")</f>
        <v xml:space="preserve"> </v>
      </c>
    </row>
    <row r="228" spans="1:19" ht="16.8" customHeight="1" x14ac:dyDescent="0.25">
      <c r="A228" s="2" t="s">
        <v>445</v>
      </c>
      <c r="B228" s="2" t="s">
        <v>446</v>
      </c>
      <c r="C228" s="18"/>
      <c r="D228" s="56" t="str">
        <f>IFERROR(VLOOKUP($A228,'Emissions - TEU-2H'!$A$6:$H$58,5,0), " ")</f>
        <v xml:space="preserve"> </v>
      </c>
      <c r="E228" s="56" t="str">
        <f>IFERROR(VLOOKUP($A228,'Emissions - TEU-2H'!$A$6:$H$58,8,0), " ")</f>
        <v xml:space="preserve"> </v>
      </c>
      <c r="F228" s="18"/>
      <c r="G228" s="175" t="str">
        <f>IFERROR(Summary!$Y$7*D228/F228," ")</f>
        <v xml:space="preserve"> </v>
      </c>
      <c r="H228" s="7">
        <v>8</v>
      </c>
      <c r="I228" s="175" t="str">
        <f>IFERROR(Summary!$Y$7*D228/H228," ")</f>
        <v xml:space="preserve"> </v>
      </c>
      <c r="J228" s="18"/>
      <c r="K228" s="175" t="str">
        <f>IFERROR(Summary!$AA$7*D228/J228," ")</f>
        <v xml:space="preserve"> </v>
      </c>
      <c r="L228" s="5">
        <v>35</v>
      </c>
      <c r="M228" s="175" t="str">
        <f>IFERROR(Summary!$AA$7*D228/L228," ")</f>
        <v xml:space="preserve"> </v>
      </c>
      <c r="N228" s="18"/>
      <c r="O228" s="175" t="str">
        <f>IFERROR(Summary!$AC$7*D228/N228," ")</f>
        <v xml:space="preserve"> </v>
      </c>
      <c r="P228" s="5">
        <v>35</v>
      </c>
      <c r="Q228" s="175" t="str">
        <f>IFERROR(Summary!$AC$7*D228/P228," ")</f>
        <v xml:space="preserve"> </v>
      </c>
      <c r="R228" s="22"/>
      <c r="S228" s="177" t="str">
        <f>IFERROR(Summary!$AE$7*E228/R228," ")</f>
        <v xml:space="preserve"> </v>
      </c>
    </row>
    <row r="229" spans="1:19" ht="16.95" customHeight="1" x14ac:dyDescent="0.25">
      <c r="A229" s="2" t="s">
        <v>447</v>
      </c>
      <c r="B229" s="2" t="s">
        <v>448</v>
      </c>
      <c r="C229" s="18"/>
      <c r="D229" s="56" t="str">
        <f>IFERROR(VLOOKUP($A229,'Emissions - TEU-2H'!$A$6:$H$58,5,0), " ")</f>
        <v xml:space="preserve"> </v>
      </c>
      <c r="E229" s="56" t="str">
        <f>IFERROR(VLOOKUP($A229,'Emissions - TEU-2H'!$A$6:$H$58,8,0), " ")</f>
        <v xml:space="preserve"> </v>
      </c>
      <c r="F229" s="18"/>
      <c r="G229" s="175" t="str">
        <f>IFERROR(Summary!$Y$7*D229/F229," ")</f>
        <v xml:space="preserve"> </v>
      </c>
      <c r="H229" s="8">
        <v>3000</v>
      </c>
      <c r="I229" s="175" t="str">
        <f>IFERROR(Summary!$Y$7*D229/H229," ")</f>
        <v xml:space="preserve"> </v>
      </c>
      <c r="J229" s="18"/>
      <c r="K229" s="175" t="str">
        <f>IFERROR(Summary!$AA$7*D229/J229," ")</f>
        <v xml:space="preserve"> </v>
      </c>
      <c r="L229" s="8">
        <v>13000</v>
      </c>
      <c r="M229" s="175" t="str">
        <f>IFERROR(Summary!$AA$7*D229/L229," ")</f>
        <v xml:space="preserve"> </v>
      </c>
      <c r="N229" s="18"/>
      <c r="O229" s="175" t="str">
        <f>IFERROR(Summary!$AC$7*D229/N229," ")</f>
        <v xml:space="preserve"> </v>
      </c>
      <c r="P229" s="8">
        <v>13000</v>
      </c>
      <c r="Q229" s="175" t="str">
        <f>IFERROR(Summary!$AC$7*D229/P229," ")</f>
        <v xml:space="preserve"> </v>
      </c>
      <c r="R229" s="22"/>
      <c r="S229" s="177" t="str">
        <f>IFERROR(Summary!$AE$7*E229/R229," ")</f>
        <v xml:space="preserve"> </v>
      </c>
    </row>
    <row r="230" spans="1:19" ht="16.8" customHeight="1" x14ac:dyDescent="0.25">
      <c r="A230" s="2" t="s">
        <v>449</v>
      </c>
      <c r="B230" s="2" t="s">
        <v>450</v>
      </c>
      <c r="C230" s="18"/>
      <c r="D230" s="56" t="str">
        <f>IFERROR(VLOOKUP($A230,'Emissions - TEU-2H'!$A$6:$H$58,5,0), " ")</f>
        <v xml:space="preserve"> </v>
      </c>
      <c r="E230" s="56" t="str">
        <f>IFERROR(VLOOKUP($A230,'Emissions - TEU-2H'!$A$6:$H$58,8,0), " ")</f>
        <v xml:space="preserve"> </v>
      </c>
      <c r="F230" s="18"/>
      <c r="G230" s="175" t="str">
        <f>IFERROR(Summary!$Y$7*D230/F230," ")</f>
        <v xml:space="preserve"> </v>
      </c>
      <c r="H230" s="9">
        <v>0.27</v>
      </c>
      <c r="I230" s="175" t="str">
        <f>IFERROR(Summary!$Y$7*D230/H230," ")</f>
        <v xml:space="preserve"> </v>
      </c>
      <c r="J230" s="18"/>
      <c r="K230" s="175" t="str">
        <f>IFERROR(Summary!$AA$7*D230/J230," ")</f>
        <v xml:space="preserve"> </v>
      </c>
      <c r="L230" s="7">
        <v>1.2</v>
      </c>
      <c r="M230" s="175" t="str">
        <f>IFERROR(Summary!$AA$7*D230/L230," ")</f>
        <v xml:space="preserve"> </v>
      </c>
      <c r="N230" s="18"/>
      <c r="O230" s="175" t="str">
        <f>IFERROR(Summary!$AC$7*D230/N230," ")</f>
        <v xml:space="preserve"> </v>
      </c>
      <c r="P230" s="7">
        <v>1.2</v>
      </c>
      <c r="Q230" s="175" t="str">
        <f>IFERROR(Summary!$AC$7*D230/P230," ")</f>
        <v xml:space="preserve"> </v>
      </c>
      <c r="R230" s="21">
        <v>20</v>
      </c>
      <c r="S230" s="177" t="str">
        <f>IFERROR(Summary!$AE$7*E230/R230," ")</f>
        <v xml:space="preserve"> </v>
      </c>
    </row>
    <row r="231" spans="1:19" ht="29.25" customHeight="1" x14ac:dyDescent="0.25">
      <c r="A231" s="2" t="s">
        <v>451</v>
      </c>
      <c r="B231" s="2" t="s">
        <v>452</v>
      </c>
      <c r="C231" s="18"/>
      <c r="D231" s="56" t="str">
        <f>IFERROR(VLOOKUP($A231,'Emissions - TEU-2H'!$A$6:$H$58,5,0), " ")</f>
        <v xml:space="preserve"> </v>
      </c>
      <c r="E231" s="56" t="str">
        <f>IFERROR(VLOOKUP($A231,'Emissions - TEU-2H'!$A$6:$H$58,8,0), " ")</f>
        <v xml:space="preserve"> </v>
      </c>
      <c r="F231" s="18"/>
      <c r="G231" s="175" t="str">
        <f>IFERROR(Summary!$Y$7*D231/F231," ")</f>
        <v xml:space="preserve"> </v>
      </c>
      <c r="H231" s="8">
        <v>7000</v>
      </c>
      <c r="I231" s="175" t="str">
        <f>IFERROR(Summary!$Y$7*D231/H231," ")</f>
        <v xml:space="preserve"> </v>
      </c>
      <c r="J231" s="18"/>
      <c r="K231" s="175" t="str">
        <f>IFERROR(Summary!$AA$7*D231/J231," ")</f>
        <v xml:space="preserve"> </v>
      </c>
      <c r="L231" s="8">
        <v>31000</v>
      </c>
      <c r="M231" s="175" t="str">
        <f>IFERROR(Summary!$AA$7*D231/L231," ")</f>
        <v xml:space="preserve"> </v>
      </c>
      <c r="N231" s="18"/>
      <c r="O231" s="175" t="str">
        <f>IFERROR(Summary!$AC$7*D231/N231," ")</f>
        <v xml:space="preserve"> </v>
      </c>
      <c r="P231" s="8">
        <v>31000</v>
      </c>
      <c r="Q231" s="175" t="str">
        <f>IFERROR(Summary!$AC$7*D231/P231," ")</f>
        <v xml:space="preserve"> </v>
      </c>
      <c r="R231" s="22"/>
      <c r="S231" s="177" t="str">
        <f>IFERROR(Summary!$AE$7*E231/R231," ")</f>
        <v xml:space="preserve"> </v>
      </c>
    </row>
    <row r="232" spans="1:19" ht="16.8" customHeight="1" x14ac:dyDescent="0.25">
      <c r="A232" s="2" t="s">
        <v>453</v>
      </c>
      <c r="B232" s="2" t="s">
        <v>454</v>
      </c>
      <c r="C232" s="18"/>
      <c r="D232" s="56" t="str">
        <f>IFERROR(VLOOKUP($A232,'Emissions - TEU-2H'!$A$6:$H$58,5,0), " ")</f>
        <v xml:space="preserve"> </v>
      </c>
      <c r="E232" s="56" t="str">
        <f>IFERROR(VLOOKUP($A232,'Emissions - TEU-2H'!$A$6:$H$58,8,0), " ")</f>
        <v xml:space="preserve"> </v>
      </c>
      <c r="F232" s="9">
        <v>0.27</v>
      </c>
      <c r="G232" s="175" t="str">
        <f>IFERROR(Summary!$Y$7*D232/F232," ")</f>
        <v xml:space="preserve"> </v>
      </c>
      <c r="H232" s="5">
        <v>30</v>
      </c>
      <c r="I232" s="175" t="str">
        <f>IFERROR(Summary!$Y$7*D232/H232," ")</f>
        <v xml:space="preserve"> </v>
      </c>
      <c r="J232" s="7">
        <v>7</v>
      </c>
      <c r="K232" s="175" t="str">
        <f>IFERROR(Summary!$AA$7*D232/J232," ")</f>
        <v xml:space="preserve"> </v>
      </c>
      <c r="L232" s="5">
        <v>130</v>
      </c>
      <c r="M232" s="175" t="str">
        <f>IFERROR(Summary!$AA$7*D232/L232," ")</f>
        <v xml:space="preserve"> </v>
      </c>
      <c r="N232" s="7">
        <v>3.2</v>
      </c>
      <c r="O232" s="175" t="str">
        <f>IFERROR(Summary!$AC$7*D232/N232," ")</f>
        <v xml:space="preserve"> </v>
      </c>
      <c r="P232" s="5">
        <v>130</v>
      </c>
      <c r="Q232" s="175" t="str">
        <f>IFERROR(Summary!$AC$7*D232/P232," ")</f>
        <v xml:space="preserve"> </v>
      </c>
      <c r="R232" s="23">
        <v>3100</v>
      </c>
      <c r="S232" s="177" t="str">
        <f>IFERROR(Summary!$AE$7*E232/R232," ")</f>
        <v xml:space="preserve"> </v>
      </c>
    </row>
    <row r="233" spans="1:19" ht="16.95" customHeight="1" x14ac:dyDescent="0.25">
      <c r="A233" s="1"/>
      <c r="B233" s="2" t="s">
        <v>455</v>
      </c>
      <c r="C233" s="6" t="s">
        <v>48</v>
      </c>
      <c r="D233" s="56" t="str">
        <f>IFERROR(VLOOKUP($A233,'Emissions - TEU-2H'!$A$6:$H$58,5,0), " ")</f>
        <v xml:space="preserve"> </v>
      </c>
      <c r="E233" s="56" t="str">
        <f>IFERROR(VLOOKUP($A233,'Emissions - TEU-2H'!$A$6:$H$58,8,0), " ")</f>
        <v xml:space="preserve"> </v>
      </c>
      <c r="F233" s="18"/>
      <c r="G233" s="175" t="str">
        <f>IFERROR(Summary!$Y$7*D233/F233," ")</f>
        <v xml:space="preserve"> </v>
      </c>
      <c r="H233" s="4">
        <v>0.03</v>
      </c>
      <c r="I233" s="175" t="str">
        <f>IFERROR(Summary!$Y$7*D233/H233," ")</f>
        <v xml:space="preserve"> </v>
      </c>
      <c r="J233" s="18"/>
      <c r="K233" s="175" t="str">
        <f>IFERROR(Summary!$AA$7*D233/J233," ")</f>
        <v xml:space="preserve"> </v>
      </c>
      <c r="L233" s="9">
        <v>0.13</v>
      </c>
      <c r="M233" s="175" t="str">
        <f>IFERROR(Summary!$AA$7*D233/L233," ")</f>
        <v xml:space="preserve"> </v>
      </c>
      <c r="N233" s="18"/>
      <c r="O233" s="175" t="str">
        <f>IFERROR(Summary!$AC$7*D233/N233," ")</f>
        <v xml:space="preserve"> </v>
      </c>
      <c r="P233" s="9">
        <v>0.13</v>
      </c>
      <c r="Q233" s="175" t="str">
        <f>IFERROR(Summary!$AC$7*D233/P233," ")</f>
        <v xml:space="preserve"> </v>
      </c>
      <c r="R233" s="22"/>
      <c r="S233" s="177" t="str">
        <f>IFERROR(Summary!$AE$7*E233/R233," ")</f>
        <v xml:space="preserve"> </v>
      </c>
    </row>
    <row r="234" spans="1:19" ht="16.8" customHeight="1" x14ac:dyDescent="0.25">
      <c r="A234" s="17">
        <v>2148909</v>
      </c>
      <c r="B234" s="2" t="s">
        <v>456</v>
      </c>
      <c r="C234" s="18"/>
      <c r="D234" s="56" t="str">
        <f>IFERROR(VLOOKUP($A234,'Emissions - TEU-2H'!$A$6:$H$58,5,0), " ")</f>
        <v xml:space="preserve"> </v>
      </c>
      <c r="E234" s="56" t="str">
        <f>IFERROR(VLOOKUP($A234,'Emissions - TEU-2H'!$A$6:$H$58,8,0), " ")</f>
        <v xml:space="preserve"> </v>
      </c>
      <c r="F234" s="18"/>
      <c r="G234" s="175" t="str">
        <f>IFERROR(Summary!$Y$7*D234/F234," ")</f>
        <v xml:space="preserve"> </v>
      </c>
      <c r="H234" s="18"/>
      <c r="I234" s="175" t="str">
        <f>IFERROR(Summary!$Y$7*D234/H234," ")</f>
        <v xml:space="preserve"> </v>
      </c>
      <c r="J234" s="18"/>
      <c r="K234" s="175" t="str">
        <f>IFERROR(Summary!$AA$7*D234/J234," ")</f>
        <v xml:space="preserve"> </v>
      </c>
      <c r="L234" s="18"/>
      <c r="M234" s="175" t="str">
        <f>IFERROR(Summary!$AA$7*D234/L234," ")</f>
        <v xml:space="preserve"> </v>
      </c>
      <c r="N234" s="18"/>
      <c r="O234" s="175" t="str">
        <f>IFERROR(Summary!$AC$7*D234/N234," ")</f>
        <v xml:space="preserve"> </v>
      </c>
      <c r="P234" s="18"/>
      <c r="Q234" s="175" t="str">
        <f>IFERROR(Summary!$AC$7*D234/P234," ")</f>
        <v xml:space="preserve"> </v>
      </c>
      <c r="R234" s="24">
        <v>5</v>
      </c>
      <c r="S234" s="177" t="str">
        <f>IFERROR(Summary!$AE$7*E234/R234," ")</f>
        <v xml:space="preserve"> </v>
      </c>
    </row>
    <row r="235" spans="1:19" ht="16.95" customHeight="1" x14ac:dyDescent="0.25">
      <c r="A235" s="2" t="s">
        <v>457</v>
      </c>
      <c r="B235" s="2" t="s">
        <v>458</v>
      </c>
      <c r="C235" s="6" t="s">
        <v>33</v>
      </c>
      <c r="D235" s="56" t="str">
        <f>IFERROR(VLOOKUP($A235,'Emissions - TEU-2H'!$A$6:$H$58,5,0), " ")</f>
        <v xml:space="preserve"> </v>
      </c>
      <c r="E235" s="56" t="str">
        <f>IFERROR(VLOOKUP($A235,'Emissions - TEU-2H'!$A$6:$H$58,8,0), " ")</f>
        <v xml:space="preserve"> </v>
      </c>
      <c r="F235" s="18"/>
      <c r="G235" s="175" t="str">
        <f>IFERROR(Summary!$Y$7*D235/F235," ")</f>
        <v xml:space="preserve"> </v>
      </c>
      <c r="H235" s="18"/>
      <c r="I235" s="175" t="str">
        <f>IFERROR(Summary!$Y$7*D235/H235," ")</f>
        <v xml:space="preserve"> </v>
      </c>
      <c r="J235" s="18"/>
      <c r="K235" s="175" t="str">
        <f>IFERROR(Summary!$AA$7*D235/J235," ")</f>
        <v xml:space="preserve"> </v>
      </c>
      <c r="L235" s="18"/>
      <c r="M235" s="175" t="str">
        <f>IFERROR(Summary!$AA$7*D235/L235," ")</f>
        <v xml:space="preserve"> </v>
      </c>
      <c r="N235" s="18"/>
      <c r="O235" s="175" t="str">
        <f>IFERROR(Summary!$AC$7*D235/N235," ")</f>
        <v xml:space="preserve"> </v>
      </c>
      <c r="P235" s="18"/>
      <c r="Q235" s="175" t="str">
        <f>IFERROR(Summary!$AC$7*D235/P235," ")</f>
        <v xml:space="preserve"> </v>
      </c>
      <c r="R235" s="24">
        <v>2</v>
      </c>
      <c r="S235" s="177" t="str">
        <f>IFERROR(Summary!$AE$7*E235/R235," ")</f>
        <v xml:space="preserve"> </v>
      </c>
    </row>
    <row r="236" spans="1:19" ht="29.25" customHeight="1" x14ac:dyDescent="0.25">
      <c r="A236" s="2" t="s">
        <v>459</v>
      </c>
      <c r="B236" s="2" t="s">
        <v>460</v>
      </c>
      <c r="C236" s="18"/>
      <c r="D236" s="56" t="str">
        <f>IFERROR(VLOOKUP($A236,'Emissions - TEU-2H'!$A$6:$H$58,5,0), " ")</f>
        <v xml:space="preserve"> </v>
      </c>
      <c r="E236" s="56" t="str">
        <f>IFERROR(VLOOKUP($A236,'Emissions - TEU-2H'!$A$6:$H$58,8,0), " ")</f>
        <v xml:space="preserve"> </v>
      </c>
      <c r="F236" s="18"/>
      <c r="G236" s="175" t="str">
        <f>IFERROR(Summary!$Y$7*D236/F236," ")</f>
        <v xml:space="preserve"> </v>
      </c>
      <c r="H236" s="7">
        <v>3</v>
      </c>
      <c r="I236" s="175" t="str">
        <f>IFERROR(Summary!$Y$7*D236/H236," ")</f>
        <v xml:space="preserve"> </v>
      </c>
      <c r="J236" s="18"/>
      <c r="K236" s="175" t="str">
        <f>IFERROR(Summary!$AA$7*D236/J236," ")</f>
        <v xml:space="preserve"> </v>
      </c>
      <c r="L236" s="5">
        <v>13</v>
      </c>
      <c r="M236" s="175" t="str">
        <f>IFERROR(Summary!$AA$7*D236/L236," ")</f>
        <v xml:space="preserve"> </v>
      </c>
      <c r="N236" s="18"/>
      <c r="O236" s="175" t="str">
        <f>IFERROR(Summary!$AC$7*D236/N236," ")</f>
        <v xml:space="preserve"> </v>
      </c>
      <c r="P236" s="5">
        <v>13</v>
      </c>
      <c r="Q236" s="175" t="str">
        <f>IFERROR(Summary!$AC$7*D236/P236," ")</f>
        <v xml:space="preserve"> </v>
      </c>
      <c r="R236" s="22"/>
      <c r="S236" s="177" t="str">
        <f>IFERROR(Summary!$AE$7*E236/R236," ")</f>
        <v xml:space="preserve"> </v>
      </c>
    </row>
    <row r="237" spans="1:19" ht="16.95" customHeight="1" x14ac:dyDescent="0.25">
      <c r="A237" s="2" t="s">
        <v>461</v>
      </c>
      <c r="B237" s="2" t="s">
        <v>462</v>
      </c>
      <c r="C237" s="18"/>
      <c r="D237" s="56" t="str">
        <f>IFERROR(VLOOKUP($A237,'Emissions - TEU-2H'!$A$6:$H$58,5,0), " ")</f>
        <v xml:space="preserve"> </v>
      </c>
      <c r="E237" s="56" t="str">
        <f>IFERROR(VLOOKUP($A237,'Emissions - TEU-2H'!$A$6:$H$58,8,0), " ")</f>
        <v xml:space="preserve"> </v>
      </c>
      <c r="F237" s="18"/>
      <c r="G237" s="175" t="str">
        <f>IFERROR(Summary!$Y$7*D237/F237," ")</f>
        <v xml:space="preserve"> </v>
      </c>
      <c r="H237" s="18"/>
      <c r="I237" s="175" t="str">
        <f>IFERROR(Summary!$Y$7*D237/H237," ")</f>
        <v xml:space="preserve"> </v>
      </c>
      <c r="J237" s="18"/>
      <c r="K237" s="175" t="str">
        <f>IFERROR(Summary!$AA$7*D237/J237," ")</f>
        <v xml:space="preserve"> </v>
      </c>
      <c r="L237" s="18"/>
      <c r="M237" s="175" t="str">
        <f>IFERROR(Summary!$AA$7*D237/L237," ")</f>
        <v xml:space="preserve"> </v>
      </c>
      <c r="N237" s="18"/>
      <c r="O237" s="175" t="str">
        <f>IFERROR(Summary!$AC$7*D237/N237," ")</f>
        <v xml:space="preserve"> </v>
      </c>
      <c r="P237" s="18"/>
      <c r="Q237" s="175" t="str">
        <f>IFERROR(Summary!$AC$7*D237/P237," ")</f>
        <v xml:space="preserve"> </v>
      </c>
      <c r="R237" s="24">
        <v>8</v>
      </c>
      <c r="S237" s="177" t="str">
        <f>IFERROR(Summary!$AE$7*E237/R237," ")</f>
        <v xml:space="preserve"> </v>
      </c>
    </row>
    <row r="238" spans="1:19" ht="16.8" customHeight="1" x14ac:dyDescent="0.25">
      <c r="A238" s="2" t="s">
        <v>463</v>
      </c>
      <c r="B238" s="2" t="s">
        <v>464</v>
      </c>
      <c r="C238" s="18"/>
      <c r="D238" s="56" t="str">
        <f>IFERROR(VLOOKUP($A238,'Emissions - TEU-2H'!$A$6:$H$58,5,0), " ")</f>
        <v xml:space="preserve"> </v>
      </c>
      <c r="E238" s="56" t="str">
        <f>IFERROR(VLOOKUP($A238,'Emissions - TEU-2H'!$A$6:$H$58,8,0), " ")</f>
        <v xml:space="preserve"> </v>
      </c>
      <c r="F238" s="18"/>
      <c r="G238" s="175" t="str">
        <f>IFERROR(Summary!$Y$7*D238/F238," ")</f>
        <v xml:space="preserve"> </v>
      </c>
      <c r="H238" s="8">
        <v>1000</v>
      </c>
      <c r="I238" s="175" t="str">
        <f>IFERROR(Summary!$Y$7*D238/H238," ")</f>
        <v xml:space="preserve"> </v>
      </c>
      <c r="J238" s="18"/>
      <c r="K238" s="175" t="str">
        <f>IFERROR(Summary!$AA$7*D238/J238," ")</f>
        <v xml:space="preserve"> </v>
      </c>
      <c r="L238" s="8">
        <v>4400</v>
      </c>
      <c r="M238" s="175" t="str">
        <f>IFERROR(Summary!$AA$7*D238/L238," ")</f>
        <v xml:space="preserve"> </v>
      </c>
      <c r="N238" s="18"/>
      <c r="O238" s="175" t="str">
        <f>IFERROR(Summary!$AC$7*D238/N238," ")</f>
        <v xml:space="preserve"> </v>
      </c>
      <c r="P238" s="8">
        <v>4400</v>
      </c>
      <c r="Q238" s="175" t="str">
        <f>IFERROR(Summary!$AC$7*D238/P238," ")</f>
        <v xml:space="preserve"> </v>
      </c>
      <c r="R238" s="23">
        <v>21000</v>
      </c>
      <c r="S238" s="177" t="str">
        <f>IFERROR(Summary!$AE$7*E238/R238," ")</f>
        <v xml:space="preserve"> </v>
      </c>
    </row>
    <row r="239" spans="1:19" ht="16.8" customHeight="1" x14ac:dyDescent="0.25">
      <c r="A239" s="2" t="s">
        <v>465</v>
      </c>
      <c r="B239" s="2" t="s">
        <v>466</v>
      </c>
      <c r="C239" s="18"/>
      <c r="D239" s="56" t="str">
        <f>IFERROR(VLOOKUP($A239,'Emissions - TEU-2H'!$A$6:$H$58,5,0), " ")</f>
        <v xml:space="preserve"> </v>
      </c>
      <c r="E239" s="56" t="str">
        <f>IFERROR(VLOOKUP($A239,'Emissions - TEU-2H'!$A$6:$H$58,8,0), " ")</f>
        <v xml:space="preserve"> </v>
      </c>
      <c r="F239" s="18"/>
      <c r="G239" s="175" t="str">
        <f>IFERROR(Summary!$Y$7*D239/F239," ")</f>
        <v xml:space="preserve"> </v>
      </c>
      <c r="H239" s="7">
        <v>1</v>
      </c>
      <c r="I239" s="175" t="str">
        <f>IFERROR(Summary!$Y$7*D239/H239," ")</f>
        <v xml:space="preserve"> </v>
      </c>
      <c r="J239" s="18"/>
      <c r="K239" s="175" t="str">
        <f>IFERROR(Summary!$AA$7*D239/J239," ")</f>
        <v xml:space="preserve"> </v>
      </c>
      <c r="L239" s="7">
        <v>4.4000000000000004</v>
      </c>
      <c r="M239" s="175" t="str">
        <f>IFERROR(Summary!$AA$7*D239/L239," ")</f>
        <v xml:space="preserve"> </v>
      </c>
      <c r="N239" s="18"/>
      <c r="O239" s="175" t="str">
        <f>IFERROR(Summary!$AC$7*D239/N239," ")</f>
        <v xml:space="preserve"> </v>
      </c>
      <c r="P239" s="7">
        <v>4.4000000000000004</v>
      </c>
      <c r="Q239" s="175" t="str">
        <f>IFERROR(Summary!$AC$7*D239/P239," ")</f>
        <v xml:space="preserve"> </v>
      </c>
      <c r="R239" s="21">
        <v>120</v>
      </c>
      <c r="S239" s="177" t="str">
        <f>IFERROR(Summary!$AE$7*E239/R239," ")</f>
        <v xml:space="preserve"> </v>
      </c>
    </row>
    <row r="240" spans="1:19" ht="16.95" customHeight="1" x14ac:dyDescent="0.25">
      <c r="A240" s="2" t="s">
        <v>467</v>
      </c>
      <c r="B240" s="2" t="s">
        <v>468</v>
      </c>
      <c r="C240" s="18"/>
      <c r="D240" s="56" t="str">
        <f>IFERROR(VLOOKUP($A240,'Emissions - TEU-2H'!$A$6:$H$58,5,0), " ")</f>
        <v xml:space="preserve"> </v>
      </c>
      <c r="E240" s="56" t="str">
        <f>IFERROR(VLOOKUP($A240,'Emissions - TEU-2H'!$A$6:$H$58,8,0), " ")</f>
        <v xml:space="preserve"> </v>
      </c>
      <c r="F240" s="18"/>
      <c r="G240" s="175" t="str">
        <f>IFERROR(Summary!$Y$7*D240/F240," ")</f>
        <v xml:space="preserve"> </v>
      </c>
      <c r="H240" s="18"/>
      <c r="I240" s="175" t="str">
        <f>IFERROR(Summary!$Y$7*D240/H240," ")</f>
        <v xml:space="preserve"> </v>
      </c>
      <c r="J240" s="18"/>
      <c r="K240" s="175" t="str">
        <f>IFERROR(Summary!$AA$7*D240/J240," ")</f>
        <v xml:space="preserve"> </v>
      </c>
      <c r="L240" s="18"/>
      <c r="M240" s="175" t="str">
        <f>IFERROR(Summary!$AA$7*D240/L240," ")</f>
        <v xml:space="preserve"> </v>
      </c>
      <c r="N240" s="18"/>
      <c r="O240" s="175" t="str">
        <f>IFERROR(Summary!$AC$7*D240/N240," ")</f>
        <v xml:space="preserve"> </v>
      </c>
      <c r="P240" s="18"/>
      <c r="Q240" s="175" t="str">
        <f>IFERROR(Summary!$AC$7*D240/P240," ")</f>
        <v xml:space="preserve"> </v>
      </c>
      <c r="R240" s="25">
        <v>0.7</v>
      </c>
      <c r="S240" s="177" t="str">
        <f>IFERROR(Summary!$AE$7*E240/R240," ")</f>
        <v xml:space="preserve"> </v>
      </c>
    </row>
    <row r="241" spans="1:19" ht="16.8" customHeight="1" x14ac:dyDescent="0.25">
      <c r="A241" s="2" t="s">
        <v>469</v>
      </c>
      <c r="B241" s="2" t="s">
        <v>470</v>
      </c>
      <c r="C241" s="18"/>
      <c r="D241" s="56" t="str">
        <f>IFERROR(VLOOKUP($A241,'Emissions - TEU-2H'!$A$6:$H$58,5,0), " ")</f>
        <v xml:space="preserve"> </v>
      </c>
      <c r="E241" s="56" t="str">
        <f>IFERROR(VLOOKUP($A241,'Emissions - TEU-2H'!$A$6:$H$58,8,0), " ")</f>
        <v xml:space="preserve"> </v>
      </c>
      <c r="F241" s="18"/>
      <c r="G241" s="175" t="str">
        <f>IFERROR(Summary!$Y$7*D241/F241," ")</f>
        <v xml:space="preserve"> </v>
      </c>
      <c r="H241" s="7">
        <v>1</v>
      </c>
      <c r="I241" s="175" t="str">
        <f>IFERROR(Summary!$Y$7*D241/H241," ")</f>
        <v xml:space="preserve"> </v>
      </c>
      <c r="J241" s="18"/>
      <c r="K241" s="175" t="str">
        <f>IFERROR(Summary!$AA$7*D241/J241," ")</f>
        <v xml:space="preserve"> </v>
      </c>
      <c r="L241" s="7">
        <v>4.4000000000000004</v>
      </c>
      <c r="M241" s="175" t="str">
        <f>IFERROR(Summary!$AA$7*D241/L241," ")</f>
        <v xml:space="preserve"> </v>
      </c>
      <c r="N241" s="18"/>
      <c r="O241" s="175" t="str">
        <f>IFERROR(Summary!$AC$7*D241/N241," ")</f>
        <v xml:space="preserve"> </v>
      </c>
      <c r="P241" s="7">
        <v>4.4000000000000004</v>
      </c>
      <c r="Q241" s="175" t="str">
        <f>IFERROR(Summary!$AC$7*D241/P241," ")</f>
        <v xml:space="preserve"> </v>
      </c>
      <c r="R241" s="21">
        <v>120</v>
      </c>
      <c r="S241" s="177" t="str">
        <f>IFERROR(Summary!$AE$7*E241/R241," ")</f>
        <v xml:space="preserve"> </v>
      </c>
    </row>
    <row r="242" spans="1:19" ht="16.95" customHeight="1" x14ac:dyDescent="0.25">
      <c r="A242" s="2" t="s">
        <v>471</v>
      </c>
      <c r="B242" s="2" t="s">
        <v>472</v>
      </c>
      <c r="C242" s="18"/>
      <c r="D242" s="56" t="str">
        <f>IFERROR(VLOOKUP($A242,'Emissions - TEU-2H'!$A$6:$H$58,5,0), " ")</f>
        <v xml:space="preserve"> </v>
      </c>
      <c r="E242" s="56" t="str">
        <f>IFERROR(VLOOKUP($A242,'Emissions - TEU-2H'!$A$6:$H$58,8,0), " ")</f>
        <v xml:space="preserve"> </v>
      </c>
      <c r="F242" s="9">
        <v>0.14000000000000001</v>
      </c>
      <c r="G242" s="175" t="str">
        <f>IFERROR(Summary!$Y$7*D242/F242," ")</f>
        <v xml:space="preserve"> </v>
      </c>
      <c r="H242" s="18"/>
      <c r="I242" s="175" t="str">
        <f>IFERROR(Summary!$Y$7*D242/H242," ")</f>
        <v xml:space="preserve"> </v>
      </c>
      <c r="J242" s="7">
        <v>3.5</v>
      </c>
      <c r="K242" s="175" t="str">
        <f>IFERROR(Summary!$AA$7*D242/J242," ")</f>
        <v xml:space="preserve"> </v>
      </c>
      <c r="L242" s="18"/>
      <c r="M242" s="175" t="str">
        <f>IFERROR(Summary!$AA$7*D242/L242," ")</f>
        <v xml:space="preserve"> </v>
      </c>
      <c r="N242" s="7">
        <v>1.6</v>
      </c>
      <c r="O242" s="175" t="str">
        <f>IFERROR(Summary!$AC$7*D242/N242," ")</f>
        <v xml:space="preserve"> </v>
      </c>
      <c r="P242" s="18"/>
      <c r="Q242" s="175" t="str">
        <f>IFERROR(Summary!$AC$7*D242/P242," ")</f>
        <v xml:space="preserve"> </v>
      </c>
      <c r="R242" s="22"/>
      <c r="S242" s="177" t="str">
        <f>IFERROR(Summary!$AE$7*E242/R242," ")</f>
        <v xml:space="preserve"> </v>
      </c>
    </row>
    <row r="243" spans="1:19" ht="16.8" customHeight="1" x14ac:dyDescent="0.25">
      <c r="A243" s="2" t="s">
        <v>473</v>
      </c>
      <c r="B243" s="2" t="s">
        <v>474</v>
      </c>
      <c r="C243" s="18"/>
      <c r="D243" s="56" t="str">
        <f>IFERROR(VLOOKUP($A243,'Emissions - TEU-2H'!$A$6:$H$58,5,0), " ")</f>
        <v xml:space="preserve"> </v>
      </c>
      <c r="E243" s="56" t="str">
        <f>IFERROR(VLOOKUP($A243,'Emissions - TEU-2H'!$A$6:$H$58,8,0), " ")</f>
        <v xml:space="preserve"> </v>
      </c>
      <c r="F243" s="4">
        <v>1.7000000000000001E-2</v>
      </c>
      <c r="G243" s="175" t="str">
        <f>IFERROR(Summary!$Y$7*D243/F243," ")</f>
        <v xml:space="preserve"> </v>
      </c>
      <c r="H243" s="18"/>
      <c r="I243" s="175" t="str">
        <f>IFERROR(Summary!$Y$7*D243/H243," ")</f>
        <v xml:space="preserve"> </v>
      </c>
      <c r="J243" s="9">
        <v>0.45</v>
      </c>
      <c r="K243" s="175" t="str">
        <f>IFERROR(Summary!$AA$7*D243/J243," ")</f>
        <v xml:space="preserve"> </v>
      </c>
      <c r="L243" s="18"/>
      <c r="M243" s="175" t="str">
        <f>IFERROR(Summary!$AA$7*D243/L243," ")</f>
        <v xml:space="preserve"> </v>
      </c>
      <c r="N243" s="9">
        <v>0.21</v>
      </c>
      <c r="O243" s="175" t="str">
        <f>IFERROR(Summary!$AC$7*D243/N243," ")</f>
        <v xml:space="preserve"> </v>
      </c>
      <c r="P243" s="18"/>
      <c r="Q243" s="175" t="str">
        <f>IFERROR(Summary!$AC$7*D243/P243," ")</f>
        <v xml:space="preserve"> </v>
      </c>
      <c r="R243" s="22"/>
      <c r="S243" s="177" t="str">
        <f>IFERROR(Summary!$AE$7*E243/R243," ")</f>
        <v xml:space="preserve"> </v>
      </c>
    </row>
    <row r="244" spans="1:19" ht="29.25" customHeight="1" x14ac:dyDescent="0.25">
      <c r="A244" s="2" t="s">
        <v>475</v>
      </c>
      <c r="B244" s="2" t="s">
        <v>476</v>
      </c>
      <c r="C244" s="18"/>
      <c r="D244" s="56" t="str">
        <f>IFERROR(VLOOKUP($A244,'Emissions - TEU-2H'!$A$6:$H$58,5,0), " ")</f>
        <v xml:space="preserve"> </v>
      </c>
      <c r="E244" s="56" t="str">
        <f>IFERROR(VLOOKUP($A244,'Emissions - TEU-2H'!$A$6:$H$58,8,0), " ")</f>
        <v xml:space="preserve"> </v>
      </c>
      <c r="F244" s="7">
        <v>3.8</v>
      </c>
      <c r="G244" s="175" t="str">
        <f>IFERROR(Summary!$Y$7*D244/F244," ")</f>
        <v xml:space="preserve"> </v>
      </c>
      <c r="H244" s="5">
        <v>41</v>
      </c>
      <c r="I244" s="175" t="str">
        <f>IFERROR(Summary!$Y$7*D244/H244," ")</f>
        <v xml:space="preserve"> </v>
      </c>
      <c r="J244" s="5">
        <v>100</v>
      </c>
      <c r="K244" s="175" t="str">
        <f>IFERROR(Summary!$AA$7*D244/J244," ")</f>
        <v xml:space="preserve"> </v>
      </c>
      <c r="L244" s="5">
        <v>180</v>
      </c>
      <c r="M244" s="175" t="str">
        <f>IFERROR(Summary!$AA$7*D244/L244," ")</f>
        <v xml:space="preserve"> </v>
      </c>
      <c r="N244" s="5">
        <v>46</v>
      </c>
      <c r="O244" s="175" t="str">
        <f>IFERROR(Summary!$AC$7*D244/N244," ")</f>
        <v xml:space="preserve"> </v>
      </c>
      <c r="P244" s="5">
        <v>180</v>
      </c>
      <c r="Q244" s="175" t="str">
        <f>IFERROR(Summary!$AC$7*D244/P244," ")</f>
        <v xml:space="preserve"> </v>
      </c>
      <c r="R244" s="21">
        <v>41</v>
      </c>
      <c r="S244" s="177" t="str">
        <f>IFERROR(Summary!$AE$7*E244/R244," ")</f>
        <v xml:space="preserve"> </v>
      </c>
    </row>
    <row r="245" spans="1:19" ht="16.8" customHeight="1" x14ac:dyDescent="0.25">
      <c r="A245" s="2" t="s">
        <v>477</v>
      </c>
      <c r="B245" s="2" t="s">
        <v>478</v>
      </c>
      <c r="C245" s="18"/>
      <c r="D245" s="56" t="str">
        <f>IFERROR(VLOOKUP($A245,'Emissions - TEU-2H'!$A$6:$H$58,5,0), " ")</f>
        <v xml:space="preserve"> </v>
      </c>
      <c r="E245" s="56" t="str">
        <f>IFERROR(VLOOKUP($A245,'Emissions - TEU-2H'!$A$6:$H$58,8,0), " ")</f>
        <v xml:space="preserve"> </v>
      </c>
      <c r="F245" s="18"/>
      <c r="G245" s="175" t="str">
        <f>IFERROR(Summary!$Y$7*D245/F245," ")</f>
        <v xml:space="preserve"> </v>
      </c>
      <c r="H245" s="8">
        <v>80000</v>
      </c>
      <c r="I245" s="175" t="str">
        <f>IFERROR(Summary!$Y$7*D245/H245," ")</f>
        <v xml:space="preserve"> </v>
      </c>
      <c r="J245" s="18"/>
      <c r="K245" s="175" t="str">
        <f>IFERROR(Summary!$AA$7*D245/J245," ")</f>
        <v xml:space="preserve"> </v>
      </c>
      <c r="L245" s="8">
        <v>350000</v>
      </c>
      <c r="M245" s="175" t="str">
        <f>IFERROR(Summary!$AA$7*D245/L245," ")</f>
        <v xml:space="preserve"> </v>
      </c>
      <c r="N245" s="18"/>
      <c r="O245" s="175" t="str">
        <f>IFERROR(Summary!$AC$7*D245/N245," ")</f>
        <v xml:space="preserve"> </v>
      </c>
      <c r="P245" s="8">
        <v>350000</v>
      </c>
      <c r="Q245" s="175" t="str">
        <f>IFERROR(Summary!$AC$7*D245/P245," ")</f>
        <v xml:space="preserve"> </v>
      </c>
      <c r="R245" s="22"/>
      <c r="S245" s="177" t="str">
        <f>IFERROR(Summary!$AE$7*E245/R245," ")</f>
        <v xml:space="preserve"> </v>
      </c>
    </row>
    <row r="246" spans="1:19" ht="16.95" customHeight="1" x14ac:dyDescent="0.25">
      <c r="A246" s="2" t="s">
        <v>479</v>
      </c>
      <c r="B246" s="2" t="s">
        <v>480</v>
      </c>
      <c r="C246" s="18"/>
      <c r="D246" s="56" t="str">
        <f>IFERROR(VLOOKUP($A246,'Emissions - TEU-2H'!$A$6:$H$58,5,0), " ")</f>
        <v xml:space="preserve"> </v>
      </c>
      <c r="E246" s="56" t="str">
        <f>IFERROR(VLOOKUP($A246,'Emissions - TEU-2H'!$A$6:$H$58,8,0), " ")</f>
        <v xml:space="preserve"> </v>
      </c>
      <c r="F246" s="11">
        <v>5.9000000000000003E-4</v>
      </c>
      <c r="G246" s="175" t="str">
        <f>IFERROR(Summary!$Y$7*D246/F246," ")</f>
        <v xml:space="preserve"> </v>
      </c>
      <c r="H246" s="18"/>
      <c r="I246" s="175" t="str">
        <f>IFERROR(Summary!$Y$7*D246/H246," ")</f>
        <v xml:space="preserve"> </v>
      </c>
      <c r="J246" s="4">
        <v>1.4999999999999999E-2</v>
      </c>
      <c r="K246" s="175" t="str">
        <f>IFERROR(Summary!$AA$7*D246/J246," ")</f>
        <v xml:space="preserve"> </v>
      </c>
      <c r="L246" s="18"/>
      <c r="M246" s="175" t="str">
        <f>IFERROR(Summary!$AA$7*D246/L246," ")</f>
        <v xml:space="preserve"> </v>
      </c>
      <c r="N246" s="3">
        <v>7.1000000000000004E-3</v>
      </c>
      <c r="O246" s="175" t="str">
        <f>IFERROR(Summary!$AC$7*D246/N246," ")</f>
        <v xml:space="preserve"> </v>
      </c>
      <c r="P246" s="18"/>
      <c r="Q246" s="175" t="str">
        <f>IFERROR(Summary!$AC$7*D246/P246," ")</f>
        <v xml:space="preserve"> </v>
      </c>
      <c r="R246" s="22"/>
      <c r="S246" s="177" t="str">
        <f>IFERROR(Summary!$AE$7*E246/R246," ")</f>
        <v xml:space="preserve"> </v>
      </c>
    </row>
    <row r="247" spans="1:19" ht="16.8" customHeight="1" x14ac:dyDescent="0.25">
      <c r="A247" s="2" t="s">
        <v>481</v>
      </c>
      <c r="B247" s="2" t="s">
        <v>482</v>
      </c>
      <c r="C247" s="18"/>
      <c r="D247" s="56" t="str">
        <f>IFERROR(VLOOKUP($A247,'Emissions - TEU-2H'!$A$6:$H$58,5,0), " ")</f>
        <v xml:space="preserve"> </v>
      </c>
      <c r="E247" s="56" t="str">
        <f>IFERROR(VLOOKUP($A247,'Emissions - TEU-2H'!$A$6:$H$58,8,0), " ")</f>
        <v xml:space="preserve"> </v>
      </c>
      <c r="F247" s="18"/>
      <c r="G247" s="175" t="str">
        <f>IFERROR(Summary!$Y$7*D247/F247," ")</f>
        <v xml:space="preserve"> </v>
      </c>
      <c r="H247" s="9">
        <v>0.1</v>
      </c>
      <c r="I247" s="175" t="str">
        <f>IFERROR(Summary!$Y$7*D247/H247," ")</f>
        <v xml:space="preserve"> </v>
      </c>
      <c r="J247" s="18"/>
      <c r="K247" s="175" t="str">
        <f>IFERROR(Summary!$AA$7*D247/J247," ")</f>
        <v xml:space="preserve"> </v>
      </c>
      <c r="L247" s="9">
        <v>0.44</v>
      </c>
      <c r="M247" s="175" t="str">
        <f>IFERROR(Summary!$AA$7*D247/L247," ")</f>
        <v xml:space="preserve"> </v>
      </c>
      <c r="N247" s="18"/>
      <c r="O247" s="175" t="str">
        <f>IFERROR(Summary!$AC$7*D247/N247," ")</f>
        <v xml:space="preserve"> </v>
      </c>
      <c r="P247" s="9">
        <v>0.44</v>
      </c>
      <c r="Q247" s="175" t="str">
        <f>IFERROR(Summary!$AC$7*D247/P247," ")</f>
        <v xml:space="preserve"> </v>
      </c>
      <c r="R247" s="21">
        <v>10</v>
      </c>
      <c r="S247" s="177" t="str">
        <f>IFERROR(Summary!$AE$7*E247/R247," ")</f>
        <v xml:space="preserve"> </v>
      </c>
    </row>
    <row r="248" spans="1:19" ht="16.8" customHeight="1" x14ac:dyDescent="0.25">
      <c r="A248" s="2" t="s">
        <v>483</v>
      </c>
      <c r="B248" s="2" t="s">
        <v>484</v>
      </c>
      <c r="C248" s="18"/>
      <c r="D248" s="56">
        <f>IFERROR(VLOOKUP($A248,'Emissions - TEU-2H'!$A$6:$H$58,5,0), " ")</f>
        <v>14.909955104827199</v>
      </c>
      <c r="E248" s="56">
        <f>IFERROR(VLOOKUP($A248,'Emissions - TEU-2H'!$A$6:$H$58,8,0), " ")</f>
        <v>5.8343302584106423E-2</v>
      </c>
      <c r="F248" s="18"/>
      <c r="G248" s="175" t="str">
        <f>IFERROR(Summary!$Y$7*D248/F248," ")</f>
        <v xml:space="preserve"> </v>
      </c>
      <c r="H248" s="8">
        <v>5000</v>
      </c>
      <c r="I248" s="175">
        <f>IFERROR(Summary!$Y$7*D248/H248," ")</f>
        <v>2.98199102096544E-7</v>
      </c>
      <c r="J248" s="18"/>
      <c r="K248" s="175" t="str">
        <f>IFERROR(Summary!$AA$7*D248/J248," ")</f>
        <v xml:space="preserve"> </v>
      </c>
      <c r="L248" s="8">
        <v>22000</v>
      </c>
      <c r="M248" s="175">
        <f>IFERROR(Summary!$AA$7*D248/L248," ")</f>
        <v>6.7772523203760007E-8</v>
      </c>
      <c r="N248" s="18"/>
      <c r="O248" s="175" t="str">
        <f>IFERROR(Summary!$AC$7*D248/N248," ")</f>
        <v xml:space="preserve"> </v>
      </c>
      <c r="P248" s="8">
        <v>22000</v>
      </c>
      <c r="Q248" s="175">
        <f>IFERROR(Summary!$AC$7*D248/P248," ")</f>
        <v>3.0497635441691998E-6</v>
      </c>
      <c r="R248" s="23">
        <v>7500</v>
      </c>
      <c r="S248" s="177">
        <f>IFERROR(Summary!$AE$7*E248/R248," ")</f>
        <v>3.7339713653828113E-5</v>
      </c>
    </row>
    <row r="249" spans="1:19" ht="29.25" customHeight="1" x14ac:dyDescent="0.25">
      <c r="A249" s="2" t="s">
        <v>485</v>
      </c>
      <c r="B249" s="2" t="s">
        <v>486</v>
      </c>
      <c r="C249" s="18"/>
      <c r="D249" s="56" t="str">
        <f>IFERROR(VLOOKUP($A249,'Emissions - TEU-2H'!$A$6:$H$58,5,0), " ")</f>
        <v xml:space="preserve"> </v>
      </c>
      <c r="E249" s="56" t="str">
        <f>IFERROR(VLOOKUP($A249,'Emissions - TEU-2H'!$A$6:$H$58,8,0), " ")</f>
        <v xml:space="preserve"> </v>
      </c>
      <c r="F249" s="4">
        <v>9.0999999999999998E-2</v>
      </c>
      <c r="G249" s="175" t="str">
        <f>IFERROR(Summary!$Y$7*D249/F249," ")</f>
        <v xml:space="preserve"> </v>
      </c>
      <c r="H249" s="4">
        <v>2.1000000000000001E-2</v>
      </c>
      <c r="I249" s="175" t="str">
        <f>IFERROR(Summary!$Y$7*D249/H249," ")</f>
        <v xml:space="preserve"> </v>
      </c>
      <c r="J249" s="7">
        <v>2.4</v>
      </c>
      <c r="K249" s="175" t="str">
        <f>IFERROR(Summary!$AA$7*D249/J249," ")</f>
        <v xml:space="preserve"> </v>
      </c>
      <c r="L249" s="4">
        <v>9.1999999999999998E-2</v>
      </c>
      <c r="M249" s="175" t="str">
        <f>IFERROR(Summary!$AA$7*D249/L249," ")</f>
        <v xml:space="preserve"> </v>
      </c>
      <c r="N249" s="7">
        <v>1.1000000000000001</v>
      </c>
      <c r="O249" s="175" t="str">
        <f>IFERROR(Summary!$AC$7*D249/N249," ")</f>
        <v xml:space="preserve"> </v>
      </c>
      <c r="P249" s="4">
        <v>9.1999999999999998E-2</v>
      </c>
      <c r="Q249" s="175" t="str">
        <f>IFERROR(Summary!$AC$7*D249/P249," ")</f>
        <v xml:space="preserve"> </v>
      </c>
      <c r="R249" s="26">
        <v>7.0999999999999994E-2</v>
      </c>
      <c r="S249" s="177" t="str">
        <f>IFERROR(Summary!$AE$7*E249/R249," ")</f>
        <v xml:space="preserve"> </v>
      </c>
    </row>
    <row r="250" spans="1:19" ht="42" customHeight="1" x14ac:dyDescent="0.25">
      <c r="A250" s="2" t="s">
        <v>487</v>
      </c>
      <c r="B250" s="2" t="s">
        <v>488</v>
      </c>
      <c r="C250" s="18"/>
      <c r="D250" s="56" t="str">
        <f>IFERROR(VLOOKUP($A250,'Emissions - TEU-2H'!$A$6:$H$58,5,0), " ")</f>
        <v xml:space="preserve"> </v>
      </c>
      <c r="E250" s="56" t="str">
        <f>IFERROR(VLOOKUP($A250,'Emissions - TEU-2H'!$A$6:$H$58,8,0), " ")</f>
        <v xml:space="preserve"> </v>
      </c>
      <c r="F250" s="3">
        <v>3.0999999999999999E-3</v>
      </c>
      <c r="G250" s="175" t="str">
        <f>IFERROR(Summary!$Y$7*D250/F250," ")</f>
        <v xml:space="preserve"> </v>
      </c>
      <c r="H250" s="18"/>
      <c r="I250" s="175" t="str">
        <f>IFERROR(Summary!$Y$7*D250/H250," ")</f>
        <v xml:space="preserve"> </v>
      </c>
      <c r="J250" s="4">
        <v>8.1000000000000003E-2</v>
      </c>
      <c r="K250" s="175" t="str">
        <f>IFERROR(Summary!$AA$7*D250/J250," ")</f>
        <v xml:space="preserve"> </v>
      </c>
      <c r="L250" s="18"/>
      <c r="M250" s="175" t="str">
        <f>IFERROR(Summary!$AA$7*D250/L250," ")</f>
        <v xml:space="preserve"> </v>
      </c>
      <c r="N250" s="4">
        <v>3.7999999999999999E-2</v>
      </c>
      <c r="O250" s="175" t="str">
        <f>IFERROR(Summary!$AC$7*D250/N250," ")</f>
        <v xml:space="preserve"> </v>
      </c>
      <c r="P250" s="18"/>
      <c r="Q250" s="175" t="str">
        <f>IFERROR(Summary!$AC$7*D250/P250," ")</f>
        <v xml:space="preserve"> </v>
      </c>
      <c r="R250" s="22"/>
      <c r="S250" s="177" t="str">
        <f>IFERROR(Summary!$AE$7*E250/R250," ")</f>
        <v xml:space="preserve"> </v>
      </c>
    </row>
    <row r="251" spans="1:19" ht="29.25" customHeight="1" x14ac:dyDescent="0.25">
      <c r="A251" s="2" t="s">
        <v>489</v>
      </c>
      <c r="B251" s="2" t="s">
        <v>490</v>
      </c>
      <c r="C251" s="18"/>
      <c r="D251" s="56" t="str">
        <f>IFERROR(VLOOKUP($A251,'Emissions - TEU-2H'!$A$6:$H$58,5,0), " ")</f>
        <v xml:space="preserve"> </v>
      </c>
      <c r="E251" s="56" t="str">
        <f>IFERROR(VLOOKUP($A251,'Emissions - TEU-2H'!$A$6:$H$58,8,0), " ")</f>
        <v xml:space="preserve"> </v>
      </c>
      <c r="F251" s="18"/>
      <c r="G251" s="175" t="str">
        <f>IFERROR(Summary!$Y$7*D251/F251," ")</f>
        <v xml:space="preserve"> </v>
      </c>
      <c r="H251" s="8">
        <v>5000</v>
      </c>
      <c r="I251" s="175" t="str">
        <f>IFERROR(Summary!$Y$7*D251/H251," ")</f>
        <v xml:space="preserve"> </v>
      </c>
      <c r="J251" s="18"/>
      <c r="K251" s="175" t="str">
        <f>IFERROR(Summary!$AA$7*D251/J251," ")</f>
        <v xml:space="preserve"> </v>
      </c>
      <c r="L251" s="8">
        <v>22000</v>
      </c>
      <c r="M251" s="175" t="str">
        <f>IFERROR(Summary!$AA$7*D251/L251," ")</f>
        <v xml:space="preserve"> </v>
      </c>
      <c r="N251" s="18"/>
      <c r="O251" s="175" t="str">
        <f>IFERROR(Summary!$AC$7*D251/N251," ")</f>
        <v xml:space="preserve"> </v>
      </c>
      <c r="P251" s="8">
        <v>22000</v>
      </c>
      <c r="Q251" s="175" t="str">
        <f>IFERROR(Summary!$AC$7*D251/P251," ")</f>
        <v xml:space="preserve"> </v>
      </c>
      <c r="R251" s="23">
        <v>11000</v>
      </c>
      <c r="S251" s="177" t="str">
        <f>IFERROR(Summary!$AE$7*E251/R251," ")</f>
        <v xml:space="preserve"> </v>
      </c>
    </row>
    <row r="252" spans="1:19" ht="29.25" customHeight="1" x14ac:dyDescent="0.25">
      <c r="A252" s="2" t="s">
        <v>491</v>
      </c>
      <c r="B252" s="2" t="s">
        <v>492</v>
      </c>
      <c r="C252" s="18"/>
      <c r="D252" s="56" t="str">
        <f>IFERROR(VLOOKUP($A252,'Emissions - TEU-2H'!$A$6:$H$58,5,0), " ")</f>
        <v xml:space="preserve"> </v>
      </c>
      <c r="E252" s="56" t="str">
        <f>IFERROR(VLOOKUP($A252,'Emissions - TEU-2H'!$A$6:$H$58,8,0), " ")</f>
        <v xml:space="preserve"> </v>
      </c>
      <c r="F252" s="4">
        <v>6.3E-2</v>
      </c>
      <c r="G252" s="175" t="str">
        <f>IFERROR(Summary!$Y$7*D252/F252," ")</f>
        <v xml:space="preserve"> </v>
      </c>
      <c r="H252" s="18"/>
      <c r="I252" s="175" t="str">
        <f>IFERROR(Summary!$Y$7*D252/H252," ")</f>
        <v xml:space="preserve"> </v>
      </c>
      <c r="J252" s="7">
        <v>1.6</v>
      </c>
      <c r="K252" s="175" t="str">
        <f>IFERROR(Summary!$AA$7*D252/J252," ")</f>
        <v xml:space="preserve"> </v>
      </c>
      <c r="L252" s="18"/>
      <c r="M252" s="175" t="str">
        <f>IFERROR(Summary!$AA$7*D252/L252," ")</f>
        <v xml:space="preserve"> </v>
      </c>
      <c r="N252" s="9">
        <v>0.75</v>
      </c>
      <c r="O252" s="175" t="str">
        <f>IFERROR(Summary!$AC$7*D252/N252," ")</f>
        <v xml:space="preserve"> </v>
      </c>
      <c r="P252" s="18"/>
      <c r="Q252" s="175" t="str">
        <f>IFERROR(Summary!$AC$7*D252/P252," ")</f>
        <v xml:space="preserve"> </v>
      </c>
      <c r="R252" s="22"/>
      <c r="S252" s="177" t="str">
        <f>IFERROR(Summary!$AE$7*E252/R252," ")</f>
        <v xml:space="preserve"> </v>
      </c>
    </row>
    <row r="253" spans="1:19" ht="29.25" customHeight="1" x14ac:dyDescent="0.25">
      <c r="A253" s="12">
        <v>65386</v>
      </c>
      <c r="B253" s="2" t="s">
        <v>493</v>
      </c>
      <c r="C253" s="6" t="s">
        <v>23</v>
      </c>
      <c r="D253" s="56" t="str">
        <f>IFERROR(VLOOKUP($A253,'Emissions - TEU-2H'!$A$6:$H$58,5,0), " ")</f>
        <v xml:space="preserve"> </v>
      </c>
      <c r="E253" s="56" t="str">
        <f>IFERROR(VLOOKUP($A253,'Emissions - TEU-2H'!$A$6:$H$58,8,0), " ")</f>
        <v xml:space="preserve"> </v>
      </c>
      <c r="F253" s="9">
        <v>0.2</v>
      </c>
      <c r="G253" s="175" t="str">
        <f>IFERROR(Summary!$Y$7*D253/F253," ")</f>
        <v xml:space="preserve"> </v>
      </c>
      <c r="H253" s="7">
        <v>2.1</v>
      </c>
      <c r="I253" s="175" t="str">
        <f>IFERROR(Summary!$Y$7*D253/H253," ")</f>
        <v xml:space="preserve"> </v>
      </c>
      <c r="J253" s="7">
        <v>3.5</v>
      </c>
      <c r="K253" s="175" t="str">
        <f>IFERROR(Summary!$AA$7*D253/J253," ")</f>
        <v xml:space="preserve"> </v>
      </c>
      <c r="L253" s="7">
        <v>9.1999999999999993</v>
      </c>
      <c r="M253" s="175" t="str">
        <f>IFERROR(Summary!$AA$7*D253/L253," ")</f>
        <v xml:space="preserve"> </v>
      </c>
      <c r="N253" s="7">
        <v>2.9</v>
      </c>
      <c r="O253" s="175" t="str">
        <f>IFERROR(Summary!$AC$7*D253/N253," ")</f>
        <v xml:space="preserve"> </v>
      </c>
      <c r="P253" s="7">
        <v>9.1999999999999993</v>
      </c>
      <c r="Q253" s="175" t="str">
        <f>IFERROR(Summary!$AC$7*D253/P253," ")</f>
        <v xml:space="preserve"> </v>
      </c>
      <c r="R253" s="24">
        <v>2.1</v>
      </c>
      <c r="S253" s="177" t="str">
        <f>IFERROR(Summary!$AE$7*E253/R253," ")</f>
        <v xml:space="preserve"> </v>
      </c>
    </row>
    <row r="254" spans="1:19" ht="16.8" customHeight="1" x14ac:dyDescent="0.25">
      <c r="A254" s="12">
        <v>68821</v>
      </c>
      <c r="B254" s="2" t="s">
        <v>494</v>
      </c>
      <c r="C254" s="18"/>
      <c r="D254" s="56" t="str">
        <f>IFERROR(VLOOKUP($A254,'Emissions - TEU-2H'!$A$6:$H$58,5,0), " ")</f>
        <v xml:space="preserve"> </v>
      </c>
      <c r="E254" s="56" t="str">
        <f>IFERROR(VLOOKUP($A254,'Emissions - TEU-2H'!$A$6:$H$58,8,0), " ")</f>
        <v xml:space="preserve"> </v>
      </c>
      <c r="F254" s="4">
        <v>0.05</v>
      </c>
      <c r="G254" s="175" t="str">
        <f>IFERROR(Summary!$Y$7*D254/F254," ")</f>
        <v xml:space="preserve"> </v>
      </c>
      <c r="H254" s="18"/>
      <c r="I254" s="175" t="str">
        <f>IFERROR(Summary!$Y$7*D254/H254," ")</f>
        <v xml:space="preserve"> </v>
      </c>
      <c r="J254" s="7">
        <v>1.3</v>
      </c>
      <c r="K254" s="175" t="str">
        <f>IFERROR(Summary!$AA$7*D254/J254," ")</f>
        <v xml:space="preserve"> </v>
      </c>
      <c r="L254" s="18"/>
      <c r="M254" s="175" t="str">
        <f>IFERROR(Summary!$AA$7*D254/L254," ")</f>
        <v xml:space="preserve"> </v>
      </c>
      <c r="N254" s="9">
        <v>0.6</v>
      </c>
      <c r="O254" s="175" t="str">
        <f>IFERROR(Summary!$AC$7*D254/N254," ")</f>
        <v xml:space="preserve"> </v>
      </c>
      <c r="P254" s="18"/>
      <c r="Q254" s="175" t="str">
        <f>IFERROR(Summary!$AC$7*D254/P254," ")</f>
        <v xml:space="preserve"> </v>
      </c>
      <c r="R254" s="22"/>
      <c r="S254" s="177" t="str">
        <f>IFERROR(Summary!$AE$7*E254/R254," ")</f>
        <v xml:space="preserve"> </v>
      </c>
    </row>
    <row r="255" spans="1:19" ht="16.95" customHeight="1" x14ac:dyDescent="0.25">
      <c r="A255" s="2" t="s">
        <v>495</v>
      </c>
      <c r="B255" s="2" t="s">
        <v>496</v>
      </c>
      <c r="C255" s="18"/>
      <c r="D255" s="56" t="str">
        <f>IFERROR(VLOOKUP($A255,'Emissions - TEU-2H'!$A$6:$H$58,5,0), " ")</f>
        <v xml:space="preserve"> </v>
      </c>
      <c r="E255" s="56" t="str">
        <f>IFERROR(VLOOKUP($A255,'Emissions - TEU-2H'!$A$6:$H$58,8,0), " ")</f>
        <v xml:space="preserve"> </v>
      </c>
      <c r="F255" s="18"/>
      <c r="G255" s="175" t="str">
        <f>IFERROR(Summary!$Y$7*D255/F255," ")</f>
        <v xml:space="preserve"> </v>
      </c>
      <c r="H255" s="9">
        <v>0.3</v>
      </c>
      <c r="I255" s="175" t="str">
        <f>IFERROR(Summary!$Y$7*D255/H255," ")</f>
        <v xml:space="preserve"> </v>
      </c>
      <c r="J255" s="18"/>
      <c r="K255" s="175" t="str">
        <f>IFERROR(Summary!$AA$7*D255/J255," ")</f>
        <v xml:space="preserve"> </v>
      </c>
      <c r="L255" s="7">
        <v>1.3</v>
      </c>
      <c r="M255" s="175" t="str">
        <f>IFERROR(Summary!$AA$7*D255/L255," ")</f>
        <v xml:space="preserve"> </v>
      </c>
      <c r="N255" s="18"/>
      <c r="O255" s="175" t="str">
        <f>IFERROR(Summary!$AC$7*D255/N255," ")</f>
        <v xml:space="preserve"> </v>
      </c>
      <c r="P255" s="7">
        <v>1.3</v>
      </c>
      <c r="Q255" s="175" t="str">
        <f>IFERROR(Summary!$AC$7*D255/P255," ")</f>
        <v xml:space="preserve"> </v>
      </c>
      <c r="R255" s="24">
        <v>1.8</v>
      </c>
      <c r="S255" s="177" t="str">
        <f>IFERROR(Summary!$AE$7*E255/R255," ")</f>
        <v xml:space="preserve"> </v>
      </c>
    </row>
    <row r="256" spans="1:19" ht="16.8" customHeight="1" x14ac:dyDescent="0.25">
      <c r="A256" s="2" t="s">
        <v>497</v>
      </c>
      <c r="B256" s="2" t="s">
        <v>498</v>
      </c>
      <c r="C256" s="18"/>
      <c r="D256" s="56" t="str">
        <f>IFERROR(VLOOKUP($A256,'Emissions - TEU-2H'!$A$6:$H$58,5,0), " ")</f>
        <v xml:space="preserve"> </v>
      </c>
      <c r="E256" s="56" t="str">
        <f>IFERROR(VLOOKUP($A256,'Emissions - TEU-2H'!$A$6:$H$58,8,0), " ")</f>
        <v xml:space="preserve"> </v>
      </c>
      <c r="F256" s="18"/>
      <c r="G256" s="175" t="str">
        <f>IFERROR(Summary!$Y$7*D256/F256," ")</f>
        <v xml:space="preserve"> </v>
      </c>
      <c r="H256" s="5">
        <v>200</v>
      </c>
      <c r="I256" s="175" t="str">
        <f>IFERROR(Summary!$Y$7*D256/H256," ")</f>
        <v xml:space="preserve"> </v>
      </c>
      <c r="J256" s="18"/>
      <c r="K256" s="175" t="str">
        <f>IFERROR(Summary!$AA$7*D256/J256," ")</f>
        <v xml:space="preserve"> </v>
      </c>
      <c r="L256" s="5">
        <v>880</v>
      </c>
      <c r="M256" s="175" t="str">
        <f>IFERROR(Summary!$AA$7*D256/L256," ")</f>
        <v xml:space="preserve"> </v>
      </c>
      <c r="N256" s="18"/>
      <c r="O256" s="175" t="str">
        <f>IFERROR(Summary!$AC$7*D256/N256," ")</f>
        <v xml:space="preserve"> </v>
      </c>
      <c r="P256" s="5">
        <v>880</v>
      </c>
      <c r="Q256" s="175" t="str">
        <f>IFERROR(Summary!$AC$7*D256/P256," ")</f>
        <v xml:space="preserve"> </v>
      </c>
      <c r="R256" s="23">
        <v>2800</v>
      </c>
      <c r="S256" s="177" t="str">
        <f>IFERROR(Summary!$AE$7*E256/R256," ")</f>
        <v xml:space="preserve"> </v>
      </c>
    </row>
    <row r="257" spans="1:19" ht="16.95" customHeight="1" x14ac:dyDescent="0.25">
      <c r="A257" s="2" t="s">
        <v>499</v>
      </c>
      <c r="B257" s="2" t="s">
        <v>500</v>
      </c>
      <c r="C257" s="18"/>
      <c r="D257" s="56" t="str">
        <f>IFERROR(VLOOKUP($A257,'Emissions - TEU-2H'!$A$6:$H$58,5,0), " ")</f>
        <v xml:space="preserve"> </v>
      </c>
      <c r="E257" s="56" t="str">
        <f>IFERROR(VLOOKUP($A257,'Emissions - TEU-2H'!$A$6:$H$58,8,0), " ")</f>
        <v xml:space="preserve"> </v>
      </c>
      <c r="F257" s="18"/>
      <c r="G257" s="175" t="str">
        <f>IFERROR(Summary!$Y$7*D257/F257," ")</f>
        <v xml:space="preserve"> </v>
      </c>
      <c r="H257" s="5">
        <v>60</v>
      </c>
      <c r="I257" s="175" t="str">
        <f>IFERROR(Summary!$Y$7*D257/H257," ")</f>
        <v xml:space="preserve"> </v>
      </c>
      <c r="J257" s="18"/>
      <c r="K257" s="175" t="str">
        <f>IFERROR(Summary!$AA$7*D257/J257," ")</f>
        <v xml:space="preserve"> </v>
      </c>
      <c r="L257" s="5">
        <v>260</v>
      </c>
      <c r="M257" s="175" t="str">
        <f>IFERROR(Summary!$AA$7*D257/L257," ")</f>
        <v xml:space="preserve"> </v>
      </c>
      <c r="N257" s="18"/>
      <c r="O257" s="175" t="str">
        <f>IFERROR(Summary!$AC$7*D257/N257," ")</f>
        <v xml:space="preserve"> </v>
      </c>
      <c r="P257" s="5">
        <v>260</v>
      </c>
      <c r="Q257" s="175" t="str">
        <f>IFERROR(Summary!$AC$7*D257/P257," ")</f>
        <v xml:space="preserve"> </v>
      </c>
      <c r="R257" s="22"/>
      <c r="S257" s="177" t="str">
        <f>IFERROR(Summary!$AE$7*E257/R257," ")</f>
        <v xml:space="preserve"> </v>
      </c>
    </row>
    <row r="258" spans="1:19" ht="16.8" customHeight="1" x14ac:dyDescent="0.25">
      <c r="A258" s="2" t="s">
        <v>501</v>
      </c>
      <c r="B258" s="2" t="s">
        <v>502</v>
      </c>
      <c r="C258" s="18"/>
      <c r="D258" s="56">
        <f>IFERROR(VLOOKUP($A258,'Emissions - TEU-2H'!$A$6:$H$58,5,0), " ")</f>
        <v>47.88206720846965</v>
      </c>
      <c r="E258" s="56">
        <f>IFERROR(VLOOKUP($A258,'Emissions - TEU-2H'!$A$6:$H$58,8,0), " ")</f>
        <v>0.18736461081575081</v>
      </c>
      <c r="F258" s="18"/>
      <c r="G258" s="175" t="str">
        <f>IFERROR(Summary!$Y$7*D258/F258," ")</f>
        <v xml:space="preserve"> </v>
      </c>
      <c r="H258" s="5">
        <v>60</v>
      </c>
      <c r="I258" s="175">
        <f>IFERROR(Summary!$Y$7*D258/H258," ")</f>
        <v>7.9803445347449424E-5</v>
      </c>
      <c r="J258" s="18"/>
      <c r="K258" s="175" t="str">
        <f>IFERROR(Summary!$AA$7*D258/J258," ")</f>
        <v xml:space="preserve"> </v>
      </c>
      <c r="L258" s="5">
        <v>260</v>
      </c>
      <c r="M258" s="175">
        <f>IFERROR(Summary!$AA$7*D258/L258," ")</f>
        <v>1.8416179695565249E-5</v>
      </c>
      <c r="N258" s="18"/>
      <c r="O258" s="175" t="str">
        <f>IFERROR(Summary!$AC$7*D258/N258," ")</f>
        <v xml:space="preserve"> </v>
      </c>
      <c r="P258" s="5">
        <v>260</v>
      </c>
      <c r="Q258" s="175">
        <f>IFERROR(Summary!$AC$7*D258/P258," ")</f>
        <v>8.2872808630043624E-4</v>
      </c>
      <c r="R258" s="22"/>
      <c r="S258" s="177" t="str">
        <f>IFERROR(Summary!$AE$7*E258/R258," ")</f>
        <v xml:space="preserve"> </v>
      </c>
    </row>
    <row r="259" spans="1:19" ht="16.8" customHeight="1" x14ac:dyDescent="0.25">
      <c r="A259" s="2" t="s">
        <v>503</v>
      </c>
      <c r="B259" s="2" t="s">
        <v>504</v>
      </c>
      <c r="C259" s="18"/>
      <c r="D259" s="56" t="str">
        <f>IFERROR(VLOOKUP($A259,'Emissions - TEU-2H'!$A$6:$H$58,5,0), " ")</f>
        <v xml:space="preserve"> </v>
      </c>
      <c r="E259" s="56" t="str">
        <f>IFERROR(VLOOKUP($A259,'Emissions - TEU-2H'!$A$6:$H$58,8,0), " ")</f>
        <v xml:space="preserve"> </v>
      </c>
      <c r="F259" s="18"/>
      <c r="G259" s="175" t="str">
        <f>IFERROR(Summary!$Y$7*D259/F259," ")</f>
        <v xml:space="preserve"> </v>
      </c>
      <c r="H259" s="5">
        <v>60</v>
      </c>
      <c r="I259" s="175" t="str">
        <f>IFERROR(Summary!$Y$7*D259/H259," ")</f>
        <v xml:space="preserve"> </v>
      </c>
      <c r="J259" s="18"/>
      <c r="K259" s="175" t="str">
        <f>IFERROR(Summary!$AA$7*D259/J259," ")</f>
        <v xml:space="preserve"> </v>
      </c>
      <c r="L259" s="5">
        <v>260</v>
      </c>
      <c r="M259" s="175" t="str">
        <f>IFERROR(Summary!$AA$7*D259/L259," ")</f>
        <v xml:space="preserve"> </v>
      </c>
      <c r="N259" s="18"/>
      <c r="O259" s="175" t="str">
        <f>IFERROR(Summary!$AC$7*D259/N259," ")</f>
        <v xml:space="preserve"> </v>
      </c>
      <c r="P259" s="5">
        <v>260</v>
      </c>
      <c r="Q259" s="175" t="str">
        <f>IFERROR(Summary!$AC$7*D259/P259," ")</f>
        <v xml:space="preserve"> </v>
      </c>
      <c r="R259" s="22"/>
      <c r="S259" s="177" t="str">
        <f>IFERROR(Summary!$AE$7*E259/R259," ")</f>
        <v xml:space="preserve"> </v>
      </c>
    </row>
    <row r="260" spans="1:19" ht="29.25" customHeight="1" x14ac:dyDescent="0.25">
      <c r="A260" s="2" t="s">
        <v>505</v>
      </c>
      <c r="B260" s="2" t="s">
        <v>506</v>
      </c>
      <c r="C260" s="6" t="s">
        <v>23</v>
      </c>
      <c r="D260" s="56" t="str">
        <f>IFERROR(VLOOKUP($A260,'Emissions - TEU-2H'!$A$6:$H$58,5,0), " ")</f>
        <v xml:space="preserve"> </v>
      </c>
      <c r="E260" s="56" t="str">
        <f>IFERROR(VLOOKUP($A260,'Emissions - TEU-2H'!$A$6:$H$58,8,0), " ")</f>
        <v xml:space="preserve"> </v>
      </c>
      <c r="F260" s="3">
        <v>2E-3</v>
      </c>
      <c r="G260" s="175" t="str">
        <f>IFERROR(Summary!$Y$7*D260/F260," ")</f>
        <v xml:space="preserve"> </v>
      </c>
      <c r="H260" s="18"/>
      <c r="I260" s="175" t="str">
        <f>IFERROR(Summary!$Y$7*D260/H260," ")</f>
        <v xml:space="preserve"> </v>
      </c>
      <c r="J260" s="4">
        <v>2.1000000000000001E-2</v>
      </c>
      <c r="K260" s="175" t="str">
        <f>IFERROR(Summary!$AA$7*D260/J260," ")</f>
        <v xml:space="preserve"> </v>
      </c>
      <c r="L260" s="18"/>
      <c r="M260" s="175" t="str">
        <f>IFERROR(Summary!$AA$7*D260/L260," ")</f>
        <v xml:space="preserve"> </v>
      </c>
      <c r="N260" s="4">
        <v>4.1000000000000002E-2</v>
      </c>
      <c r="O260" s="175" t="str">
        <f>IFERROR(Summary!$AC$7*D260/N260," ")</f>
        <v xml:space="preserve"> </v>
      </c>
      <c r="P260" s="18"/>
      <c r="Q260" s="175" t="str">
        <f>IFERROR(Summary!$AC$7*D260/P260," ")</f>
        <v xml:space="preserve"> </v>
      </c>
      <c r="R260" s="22"/>
      <c r="S260" s="177" t="str">
        <f>IFERROR(Summary!$AE$7*E260/R260," ")</f>
        <v xml:space="preserve"> </v>
      </c>
    </row>
    <row r="261" spans="1:19" ht="16.8" customHeight="1" x14ac:dyDescent="0.25">
      <c r="A261" s="2" t="s">
        <v>507</v>
      </c>
      <c r="B261" s="2" t="s">
        <v>508</v>
      </c>
      <c r="C261" s="18"/>
      <c r="D261" s="56" t="str">
        <f>IFERROR(VLOOKUP($A261,'Emissions - TEU-2H'!$A$6:$H$58,5,0), " ")</f>
        <v xml:space="preserve"> </v>
      </c>
      <c r="E261" s="56" t="str">
        <f>IFERROR(VLOOKUP($A261,'Emissions - TEU-2H'!$A$6:$H$58,8,0), " ")</f>
        <v xml:space="preserve"> </v>
      </c>
      <c r="F261" s="18"/>
      <c r="G261" s="175" t="str">
        <f>IFERROR(Summary!$Y$7*D261/F261," ")</f>
        <v xml:space="preserve"> </v>
      </c>
      <c r="H261" s="9">
        <v>0.1</v>
      </c>
      <c r="I261" s="175" t="str">
        <f>IFERROR(Summary!$Y$7*D261/H261," ")</f>
        <v xml:space="preserve"> </v>
      </c>
      <c r="J261" s="18"/>
      <c r="K261" s="175" t="str">
        <f>IFERROR(Summary!$AA$7*D261/J261," ")</f>
        <v xml:space="preserve"> </v>
      </c>
      <c r="L261" s="9">
        <v>0.44</v>
      </c>
      <c r="M261" s="175" t="str">
        <f>IFERROR(Summary!$AA$7*D261/L261," ")</f>
        <v xml:space="preserve"> </v>
      </c>
      <c r="N261" s="18"/>
      <c r="O261" s="175" t="str">
        <f>IFERROR(Summary!$AC$7*D261/N261," ")</f>
        <v xml:space="preserve"> </v>
      </c>
      <c r="P261" s="9">
        <v>0.44</v>
      </c>
      <c r="Q261" s="175" t="str">
        <f>IFERROR(Summary!$AC$7*D261/P261," ")</f>
        <v xml:space="preserve"> </v>
      </c>
      <c r="R261" s="25">
        <v>0.8</v>
      </c>
      <c r="S261" s="177" t="str">
        <f>IFERROR(Summary!$AE$7*E261/R261," ")</f>
        <v xml:space="preserve"> </v>
      </c>
    </row>
    <row r="262" spans="1:19" ht="16.95" customHeight="1" x14ac:dyDescent="0.25">
      <c r="A262" s="2" t="s">
        <v>509</v>
      </c>
      <c r="B262" s="2" t="s">
        <v>510</v>
      </c>
      <c r="C262" s="18"/>
      <c r="D262" s="56" t="str">
        <f>IFERROR(VLOOKUP($A262,'Emissions - TEU-2H'!$A$6:$H$58,5,0), " ")</f>
        <v xml:space="preserve"> </v>
      </c>
      <c r="E262" s="56" t="str">
        <f>IFERROR(VLOOKUP($A262,'Emissions - TEU-2H'!$A$6:$H$58,8,0), " ")</f>
        <v xml:space="preserve"> </v>
      </c>
      <c r="F262" s="11">
        <v>1.2E-4</v>
      </c>
      <c r="G262" s="175" t="str">
        <f>IFERROR(Summary!$Y$7*D262/F262," ")</f>
        <v xml:space="preserve"> </v>
      </c>
      <c r="H262" s="3">
        <v>7.0000000000000001E-3</v>
      </c>
      <c r="I262" s="175" t="str">
        <f>IFERROR(Summary!$Y$7*D262/H262," ")</f>
        <v xml:space="preserve"> </v>
      </c>
      <c r="J262" s="3">
        <v>3.0999999999999999E-3</v>
      </c>
      <c r="K262" s="175" t="str">
        <f>IFERROR(Summary!$AA$7*D262/J262," ")</f>
        <v xml:space="preserve"> </v>
      </c>
      <c r="L262" s="4">
        <v>3.1E-2</v>
      </c>
      <c r="M262" s="175" t="str">
        <f>IFERROR(Summary!$AA$7*D262/L262," ")</f>
        <v xml:space="preserve"> </v>
      </c>
      <c r="N262" s="3">
        <v>1.4E-3</v>
      </c>
      <c r="O262" s="175" t="str">
        <f>IFERROR(Summary!$AC$7*D262/N262," ")</f>
        <v xml:space="preserve"> </v>
      </c>
      <c r="P262" s="4">
        <v>3.1E-2</v>
      </c>
      <c r="Q262" s="175" t="str">
        <f>IFERROR(Summary!$AC$7*D262/P262," ")</f>
        <v xml:space="preserve"> </v>
      </c>
      <c r="R262" s="21">
        <v>30</v>
      </c>
      <c r="S262" s="177" t="str">
        <f>IFERROR(Summary!$AE$7*E262/R262," ")</f>
        <v xml:space="preserve"> </v>
      </c>
    </row>
    <row r="263" spans="1:19" ht="16.8" customHeight="1" x14ac:dyDescent="0.25">
      <c r="A263" s="2" t="s">
        <v>511</v>
      </c>
      <c r="B263" s="2" t="s">
        <v>512</v>
      </c>
      <c r="C263" s="18"/>
      <c r="D263" s="56" t="str">
        <f>IFERROR(VLOOKUP($A263,'Emissions - TEU-2H'!$A$6:$H$58,5,0), " ")</f>
        <v xml:space="preserve"> </v>
      </c>
      <c r="E263" s="56" t="str">
        <f>IFERROR(VLOOKUP($A263,'Emissions - TEU-2H'!$A$6:$H$58,8,0), " ")</f>
        <v xml:space="preserve"> </v>
      </c>
      <c r="F263" s="18"/>
      <c r="G263" s="175" t="str">
        <f>IFERROR(Summary!$Y$7*D263/F263," ")</f>
        <v xml:space="preserve"> </v>
      </c>
      <c r="H263" s="5">
        <v>200</v>
      </c>
      <c r="I263" s="175" t="str">
        <f>IFERROR(Summary!$Y$7*D263/H263," ")</f>
        <v xml:space="preserve"> </v>
      </c>
      <c r="J263" s="18"/>
      <c r="K263" s="175" t="str">
        <f>IFERROR(Summary!$AA$7*D263/J263," ")</f>
        <v xml:space="preserve"> </v>
      </c>
      <c r="L263" s="5">
        <v>880</v>
      </c>
      <c r="M263" s="175" t="str">
        <f>IFERROR(Summary!$AA$7*D263/L263," ")</f>
        <v xml:space="preserve"> </v>
      </c>
      <c r="N263" s="18"/>
      <c r="O263" s="175" t="str">
        <f>IFERROR(Summary!$AC$7*D263/N263," ")</f>
        <v xml:space="preserve"> </v>
      </c>
      <c r="P263" s="5">
        <v>880</v>
      </c>
      <c r="Q263" s="175" t="str">
        <f>IFERROR(Summary!$AC$7*D263/P263," ")</f>
        <v xml:space="preserve"> </v>
      </c>
      <c r="R263" s="21">
        <v>200</v>
      </c>
      <c r="S263" s="177" t="str">
        <f>IFERROR(Summary!$AE$7*E263/R263," ")</f>
        <v xml:space="preserve"> </v>
      </c>
    </row>
    <row r="264" spans="1:19" ht="16.95" customHeight="1" x14ac:dyDescent="0.25">
      <c r="A264" s="2" t="s">
        <v>513</v>
      </c>
      <c r="B264" s="2" t="s">
        <v>514</v>
      </c>
      <c r="C264" s="18"/>
      <c r="D264" s="56" t="str">
        <f>IFERROR(VLOOKUP($A264,'Emissions - TEU-2H'!$A$6:$H$58,5,0), " ")</f>
        <v xml:space="preserve"> </v>
      </c>
      <c r="E264" s="56" t="str">
        <f>IFERROR(VLOOKUP($A264,'Emissions - TEU-2H'!$A$6:$H$58,8,0), " ")</f>
        <v xml:space="preserve"> </v>
      </c>
      <c r="F264" s="18"/>
      <c r="G264" s="175" t="str">
        <f>IFERROR(Summary!$Y$7*D264/F264," ")</f>
        <v xml:space="preserve"> </v>
      </c>
      <c r="H264" s="7">
        <v>3</v>
      </c>
      <c r="I264" s="175" t="str">
        <f>IFERROR(Summary!$Y$7*D264/H264," ")</f>
        <v xml:space="preserve"> </v>
      </c>
      <c r="J264" s="18"/>
      <c r="K264" s="175" t="str">
        <f>IFERROR(Summary!$AA$7*D264/J264," ")</f>
        <v xml:space="preserve"> </v>
      </c>
      <c r="L264" s="5">
        <v>13</v>
      </c>
      <c r="M264" s="175" t="str">
        <f>IFERROR(Summary!$AA$7*D264/L264," ")</f>
        <v xml:space="preserve"> </v>
      </c>
      <c r="N264" s="18"/>
      <c r="O264" s="175" t="str">
        <f>IFERROR(Summary!$AC$7*D264/N264," ")</f>
        <v xml:space="preserve"> </v>
      </c>
      <c r="P264" s="5">
        <v>13</v>
      </c>
      <c r="Q264" s="175" t="str">
        <f>IFERROR(Summary!$AC$7*D264/P264," ")</f>
        <v xml:space="preserve"> </v>
      </c>
      <c r="R264" s="22"/>
      <c r="S264" s="177" t="str">
        <f>IFERROR(Summary!$AE$7*E264/R264," ")</f>
        <v xml:space="preserve"> </v>
      </c>
    </row>
    <row r="265" spans="1:19" ht="16.8" customHeight="1" x14ac:dyDescent="0.25">
      <c r="A265" s="12">
        <v>63923</v>
      </c>
      <c r="B265" s="2" t="s">
        <v>515</v>
      </c>
      <c r="C265" s="6" t="s">
        <v>516</v>
      </c>
      <c r="D265" s="56" t="str">
        <f>IFERROR(VLOOKUP($A265,'Emissions - TEU-2H'!$A$6:$H$58,5,0), " ")</f>
        <v xml:space="preserve"> </v>
      </c>
      <c r="E265" s="56" t="str">
        <f>IFERROR(VLOOKUP($A265,'Emissions - TEU-2H'!$A$6:$H$58,8,0), " ")</f>
        <v xml:space="preserve"> </v>
      </c>
      <c r="F265" s="9">
        <v>0.11</v>
      </c>
      <c r="G265" s="175" t="str">
        <f>IFERROR(Summary!$Y$7*D265/F265," ")</f>
        <v xml:space="preserve"> </v>
      </c>
      <c r="H265" s="5">
        <v>100</v>
      </c>
      <c r="I265" s="175" t="str">
        <f>IFERROR(Summary!$Y$7*D265/H265," ")</f>
        <v xml:space="preserve"> </v>
      </c>
      <c r="J265" s="9">
        <v>0.22</v>
      </c>
      <c r="K265" s="175" t="str">
        <f>IFERROR(Summary!$AA$7*D265/J265," ")</f>
        <v xml:space="preserve"> </v>
      </c>
      <c r="L265" s="5">
        <v>440</v>
      </c>
      <c r="M265" s="175" t="str">
        <f>IFERROR(Summary!$AA$7*D265/L265," ")</f>
        <v xml:space="preserve"> </v>
      </c>
      <c r="N265" s="7">
        <v>2.7</v>
      </c>
      <c r="O265" s="175" t="str">
        <f>IFERROR(Summary!$AC$7*D265/N265," ")</f>
        <v xml:space="preserve"> </v>
      </c>
      <c r="P265" s="5">
        <v>440</v>
      </c>
      <c r="Q265" s="175" t="str">
        <f>IFERROR(Summary!$AC$7*D265/P265," ")</f>
        <v xml:space="preserve"> </v>
      </c>
      <c r="R265" s="23">
        <v>1300</v>
      </c>
      <c r="S265" s="177" t="str">
        <f>IFERROR(Summary!$AE$7*E265/R265," ")</f>
        <v xml:space="preserve"> </v>
      </c>
    </row>
    <row r="266" spans="1:19" ht="16.8" customHeight="1" x14ac:dyDescent="0.25">
      <c r="A266" s="2" t="s">
        <v>517</v>
      </c>
      <c r="B266" s="2" t="s">
        <v>518</v>
      </c>
      <c r="C266" s="18"/>
      <c r="D266" s="56" t="str">
        <f>IFERROR(VLOOKUP($A266,'Emissions - TEU-2H'!$A$6:$H$58,5,0), " ")</f>
        <v xml:space="preserve"> </v>
      </c>
      <c r="E266" s="56" t="str">
        <f>IFERROR(VLOOKUP($A266,'Emissions - TEU-2H'!$A$6:$H$58,8,0), " ")</f>
        <v xml:space="preserve"> </v>
      </c>
      <c r="F266" s="18"/>
      <c r="G266" s="175" t="str">
        <f>IFERROR(Summary!$Y$7*D266/F266," ")</f>
        <v xml:space="preserve"> </v>
      </c>
      <c r="H266" s="5">
        <v>200</v>
      </c>
      <c r="I266" s="175" t="str">
        <f>IFERROR(Summary!$Y$7*D266/H266," ")</f>
        <v xml:space="preserve"> </v>
      </c>
      <c r="J266" s="18"/>
      <c r="K266" s="175" t="str">
        <f>IFERROR(Summary!$AA$7*D266/J266," ")</f>
        <v xml:space="preserve"> </v>
      </c>
      <c r="L266" s="5">
        <v>880</v>
      </c>
      <c r="M266" s="175" t="str">
        <f>IFERROR(Summary!$AA$7*D266/L266," ")</f>
        <v xml:space="preserve"> </v>
      </c>
      <c r="N266" s="18"/>
      <c r="O266" s="175" t="str">
        <f>IFERROR(Summary!$AC$7*D266/N266," ")</f>
        <v xml:space="preserve"> </v>
      </c>
      <c r="P266" s="5">
        <v>880</v>
      </c>
      <c r="Q266" s="175" t="str">
        <f>IFERROR(Summary!$AC$7*D266/P266," ")</f>
        <v xml:space="preserve"> </v>
      </c>
      <c r="R266" s="21">
        <v>200</v>
      </c>
      <c r="S266" s="177" t="str">
        <f>IFERROR(Summary!$AE$7*E266/R266," ")</f>
        <v xml:space="preserve"> </v>
      </c>
    </row>
    <row r="267" spans="1:19" ht="42" customHeight="1" x14ac:dyDescent="0.25">
      <c r="A267" s="42" t="s">
        <v>590</v>
      </c>
      <c r="B267" s="1" t="s">
        <v>520</v>
      </c>
      <c r="C267" s="18"/>
      <c r="D267" s="56">
        <f>IFERROR(VLOOKUP($A267,'Emissions - TEU-2H'!$A$6:$H$58,5,0), " ")</f>
        <v>46.493400113257749</v>
      </c>
      <c r="E267" s="56">
        <f>IFERROR(VLOOKUP($A267,'Emissions - TEU-2H'!$A$6:$H$58,8,0), " ")</f>
        <v>0.18193069609535639</v>
      </c>
      <c r="F267" s="18"/>
      <c r="G267" s="175" t="str">
        <f>IFERROR(Summary!$Y$7*D267/F267," ")</f>
        <v xml:space="preserve"> </v>
      </c>
      <c r="H267" s="5">
        <v>220</v>
      </c>
      <c r="I267" s="175">
        <f>IFERROR(Summary!$Y$7*D267/H267," ")</f>
        <v>2.1133363687844433E-5</v>
      </c>
      <c r="J267" s="18"/>
      <c r="K267" s="175" t="str">
        <f>IFERROR(Summary!$AA$7*D267/J267," ")</f>
        <v xml:space="preserve"> </v>
      </c>
      <c r="L267" s="5">
        <v>970</v>
      </c>
      <c r="M267" s="175">
        <f>IFERROR(Summary!$AA$7*D267/L267," ")</f>
        <v>4.7931340322946138E-6</v>
      </c>
      <c r="N267" s="18"/>
      <c r="O267" s="175" t="str">
        <f>IFERROR(Summary!$AC$7*D267/N267," ")</f>
        <v xml:space="preserve"> </v>
      </c>
      <c r="P267" s="5">
        <v>970</v>
      </c>
      <c r="Q267" s="175">
        <f>IFERROR(Summary!$AC$7*D267/P267," ")</f>
        <v>2.1569103145325759E-4</v>
      </c>
      <c r="R267" s="23">
        <v>8700</v>
      </c>
      <c r="S267" s="177">
        <f>IFERROR(Summary!$AE$7*E267/R267," ")</f>
        <v>1.0037555646640353E-4</v>
      </c>
    </row>
    <row r="268" spans="1:19" ht="42" customHeight="1" x14ac:dyDescent="0.25">
      <c r="A268" s="49"/>
      <c r="B268" s="48"/>
      <c r="C268" s="50"/>
      <c r="D268" s="57">
        <f>COUNT(D7:D267)</f>
        <v>9</v>
      </c>
      <c r="E268" s="57"/>
      <c r="F268" s="57"/>
      <c r="G268" s="57">
        <f>COUNT(G7:G267)</f>
        <v>5</v>
      </c>
      <c r="H268" s="57"/>
      <c r="I268" s="57">
        <f>COUNT(I7:I267)</f>
        <v>7</v>
      </c>
      <c r="J268" s="50"/>
      <c r="K268" s="57">
        <f>COUNT(K7:K267)</f>
        <v>5</v>
      </c>
      <c r="L268" s="52"/>
      <c r="M268" s="53"/>
      <c r="N268" s="50"/>
      <c r="O268" s="53"/>
      <c r="P268" s="52"/>
      <c r="Q268" s="53"/>
      <c r="R268" s="54"/>
      <c r="S268" s="53"/>
    </row>
    <row r="269" spans="1:19" ht="63" customHeight="1" x14ac:dyDescent="0.25">
      <c r="A269" s="49"/>
      <c r="B269" s="48"/>
      <c r="C269" s="50"/>
      <c r="D269" s="51"/>
      <c r="E269" s="51"/>
      <c r="F269" s="33" t="s">
        <v>535</v>
      </c>
      <c r="G269" s="178" t="s">
        <v>743</v>
      </c>
      <c r="H269" s="33" t="s">
        <v>536</v>
      </c>
      <c r="I269" s="178" t="s">
        <v>750</v>
      </c>
      <c r="J269" s="33" t="s">
        <v>537</v>
      </c>
      <c r="K269" s="178" t="s">
        <v>746</v>
      </c>
      <c r="L269" s="33" t="s">
        <v>538</v>
      </c>
      <c r="M269" s="178" t="s">
        <v>747</v>
      </c>
      <c r="N269" s="33" t="s">
        <v>539</v>
      </c>
      <c r="O269" s="178" t="s">
        <v>748</v>
      </c>
      <c r="P269" s="33" t="s">
        <v>540</v>
      </c>
      <c r="Q269" s="178" t="s">
        <v>749</v>
      </c>
      <c r="R269" s="33" t="s">
        <v>536</v>
      </c>
      <c r="S269" s="178" t="s">
        <v>750</v>
      </c>
    </row>
    <row r="270" spans="1:19" ht="42" customHeight="1" x14ac:dyDescent="0.25">
      <c r="A270" s="49"/>
      <c r="B270" s="48"/>
      <c r="C270" s="50"/>
      <c r="D270" s="51"/>
      <c r="E270" s="51"/>
      <c r="F270" s="33" t="s">
        <v>542</v>
      </c>
      <c r="G270" s="32" t="s">
        <v>524</v>
      </c>
      <c r="H270" s="35" t="s">
        <v>542</v>
      </c>
      <c r="I270" s="32" t="s">
        <v>524</v>
      </c>
      <c r="J270" s="33" t="s">
        <v>542</v>
      </c>
      <c r="K270" s="32" t="s">
        <v>524</v>
      </c>
      <c r="L270" s="33" t="s">
        <v>542</v>
      </c>
      <c r="M270" s="32" t="s">
        <v>524</v>
      </c>
      <c r="N270" s="33" t="s">
        <v>542</v>
      </c>
      <c r="O270" s="32" t="s">
        <v>524</v>
      </c>
      <c r="P270" s="33" t="s">
        <v>542</v>
      </c>
      <c r="Q270" s="32" t="s">
        <v>524</v>
      </c>
      <c r="R270" s="33" t="s">
        <v>542</v>
      </c>
      <c r="S270" s="34" t="s">
        <v>524</v>
      </c>
    </row>
    <row r="271" spans="1:19" ht="42" customHeight="1" x14ac:dyDescent="0.25">
      <c r="A271" s="60" t="s">
        <v>677</v>
      </c>
      <c r="B271" s="61"/>
      <c r="C271" s="62"/>
      <c r="D271" s="63"/>
      <c r="E271" s="63"/>
      <c r="F271" s="59"/>
      <c r="G271" s="58">
        <f t="shared" ref="G271:S271" si="0">SUM(G7:G267)</f>
        <v>3.4170244899885886E-3</v>
      </c>
      <c r="H271" s="58"/>
      <c r="I271" s="58">
        <f t="shared" si="0"/>
        <v>1.5389825191900066E-4</v>
      </c>
      <c r="J271" s="58"/>
      <c r="K271" s="58">
        <f t="shared" si="0"/>
        <v>1.3249594307314101E-4</v>
      </c>
      <c r="L271" s="58"/>
      <c r="M271" s="58">
        <f t="shared" si="0"/>
        <v>3.5442577800540748E-5</v>
      </c>
      <c r="N271" s="58"/>
      <c r="O271" s="58">
        <f t="shared" si="0"/>
        <v>1.2895890676134976E-2</v>
      </c>
      <c r="P271" s="58"/>
      <c r="Q271" s="58">
        <f t="shared" si="0"/>
        <v>1.5949160010243334E-3</v>
      </c>
      <c r="R271" s="58"/>
      <c r="S271" s="58">
        <f t="shared" si="0"/>
        <v>8.9502582999810511E-4</v>
      </c>
    </row>
    <row r="272" spans="1:19" ht="230.7" customHeight="1" x14ac:dyDescent="0.25">
      <c r="A272" s="257" t="s">
        <v>521</v>
      </c>
      <c r="B272" s="257"/>
      <c r="C272" s="257"/>
      <c r="D272" s="257"/>
      <c r="E272" s="257"/>
      <c r="F272" s="257"/>
      <c r="G272" s="257"/>
      <c r="H272" s="257"/>
      <c r="I272" s="257"/>
      <c r="J272" s="257"/>
      <c r="K272" s="257"/>
      <c r="L272" s="257"/>
      <c r="M272" s="257"/>
      <c r="N272" s="257"/>
      <c r="O272" s="257"/>
      <c r="P272" s="257"/>
      <c r="Q272" s="257"/>
      <c r="R272" s="257"/>
      <c r="S272" s="257"/>
    </row>
    <row r="273" spans="1:19" ht="126" customHeight="1" x14ac:dyDescent="0.25">
      <c r="A273" s="257" t="s">
        <v>522</v>
      </c>
      <c r="B273" s="257"/>
      <c r="C273" s="257"/>
      <c r="D273" s="257"/>
      <c r="E273" s="257"/>
      <c r="F273" s="257"/>
      <c r="G273" s="257"/>
      <c r="H273" s="257"/>
      <c r="I273" s="257"/>
      <c r="J273" s="257"/>
      <c r="K273" s="257"/>
      <c r="L273" s="257"/>
      <c r="M273" s="257"/>
      <c r="N273" s="257"/>
      <c r="O273" s="257"/>
      <c r="P273" s="257"/>
      <c r="Q273" s="257"/>
      <c r="R273" s="257"/>
      <c r="S273" s="257"/>
    </row>
    <row r="274" spans="1:19" ht="45" customHeight="1" x14ac:dyDescent="0.25">
      <c r="A274" s="258" t="s">
        <v>523</v>
      </c>
      <c r="B274" s="258"/>
      <c r="C274" s="258"/>
      <c r="D274" s="258"/>
      <c r="E274" s="258"/>
      <c r="F274" s="258"/>
      <c r="G274" s="258"/>
      <c r="H274" s="258"/>
      <c r="I274" s="258"/>
      <c r="J274" s="258"/>
      <c r="K274" s="258"/>
      <c r="L274" s="258"/>
      <c r="M274" s="258"/>
      <c r="N274" s="258"/>
      <c r="O274" s="258"/>
      <c r="P274" s="258"/>
      <c r="Q274" s="258"/>
      <c r="R274" s="258"/>
      <c r="S274" s="258"/>
    </row>
    <row r="276" spans="1:19" ht="35.4" customHeight="1" x14ac:dyDescent="0.25">
      <c r="A276" s="259" t="s">
        <v>525</v>
      </c>
      <c r="B276" s="259"/>
      <c r="C276" s="259"/>
      <c r="D276" s="259"/>
      <c r="E276" s="259"/>
      <c r="F276" s="259"/>
      <c r="G276" s="259"/>
      <c r="H276" s="259"/>
    </row>
  </sheetData>
  <mergeCells count="10">
    <mergeCell ref="A272:S272"/>
    <mergeCell ref="A273:S273"/>
    <mergeCell ref="A274:S274"/>
    <mergeCell ref="A276:H276"/>
    <mergeCell ref="A3:S3"/>
    <mergeCell ref="A4:C5"/>
    <mergeCell ref="D4:E4"/>
    <mergeCell ref="F4:I4"/>
    <mergeCell ref="J4:Q4"/>
    <mergeCell ref="R4:S4"/>
  </mergeCells>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70A01-7E69-4B61-B310-3D6E972F4929}">
  <dimension ref="A1:S276"/>
  <sheetViews>
    <sheetView workbookViewId="0">
      <selection activeCell="A2" sqref="A2"/>
    </sheetView>
  </sheetViews>
  <sheetFormatPr defaultRowHeight="13.2" x14ac:dyDescent="0.25"/>
  <cols>
    <col min="1" max="1" width="15.6640625" style="15" customWidth="1"/>
    <col min="2" max="2" width="25.5546875" style="15" customWidth="1"/>
    <col min="3" max="5" width="9.33203125" style="15" customWidth="1"/>
    <col min="6" max="13" width="10.44140625" style="15" customWidth="1"/>
    <col min="14" max="19" width="9.33203125" style="15" customWidth="1"/>
    <col min="20" max="16384" width="8.88671875" style="15"/>
  </cols>
  <sheetData>
    <row r="1" spans="1:19" ht="40.200000000000003" customHeight="1" x14ac:dyDescent="0.25">
      <c r="A1" s="31" t="s">
        <v>867</v>
      </c>
      <c r="B1" s="31"/>
    </row>
    <row r="2" spans="1:19" s="30" customFormat="1" ht="30" customHeight="1" x14ac:dyDescent="0.25">
      <c r="A2" s="43" t="str" cm="1">
        <f t="array" ref="A2:B2">Summary!A25:B25</f>
        <v>TEU-2L1</v>
      </c>
      <c r="B2" s="44" t="str">
        <v>Light Ends #1 Process Tank</v>
      </c>
      <c r="C2" s="44"/>
      <c r="D2" s="44"/>
      <c r="G2" s="46"/>
    </row>
    <row r="3" spans="1:19" ht="48.75" customHeight="1" x14ac:dyDescent="0.25">
      <c r="A3" s="260" t="s">
        <v>526</v>
      </c>
      <c r="B3" s="261"/>
      <c r="C3" s="261"/>
      <c r="D3" s="261"/>
      <c r="E3" s="261"/>
      <c r="F3" s="261"/>
      <c r="G3" s="261"/>
      <c r="H3" s="261"/>
      <c r="I3" s="261"/>
      <c r="J3" s="261"/>
      <c r="K3" s="261"/>
      <c r="L3" s="261"/>
      <c r="M3" s="261"/>
      <c r="N3" s="261"/>
      <c r="O3" s="261"/>
      <c r="P3" s="261"/>
      <c r="Q3" s="261"/>
      <c r="R3" s="261"/>
      <c r="S3" s="261"/>
    </row>
    <row r="4" spans="1:19" ht="23.55" customHeight="1" x14ac:dyDescent="0.25">
      <c r="A4" s="262"/>
      <c r="B4" s="263"/>
      <c r="C4" s="264"/>
      <c r="D4" s="268" t="s">
        <v>527</v>
      </c>
      <c r="E4" s="269"/>
      <c r="F4" s="268" t="s">
        <v>530</v>
      </c>
      <c r="G4" s="269"/>
      <c r="H4" s="269"/>
      <c r="I4" s="270"/>
      <c r="J4" s="268" t="s">
        <v>531</v>
      </c>
      <c r="K4" s="269"/>
      <c r="L4" s="269"/>
      <c r="M4" s="269"/>
      <c r="N4" s="269"/>
      <c r="O4" s="269"/>
      <c r="P4" s="269"/>
      <c r="Q4" s="270"/>
      <c r="R4" s="268" t="s">
        <v>532</v>
      </c>
      <c r="S4" s="270"/>
    </row>
    <row r="5" spans="1:19" ht="61.8" customHeight="1" x14ac:dyDescent="0.25">
      <c r="A5" s="265"/>
      <c r="B5" s="266"/>
      <c r="C5" s="267"/>
      <c r="D5" s="32" t="s">
        <v>528</v>
      </c>
      <c r="E5" s="32" t="s">
        <v>529</v>
      </c>
      <c r="F5" s="33" t="s">
        <v>535</v>
      </c>
      <c r="G5" s="178" t="s">
        <v>743</v>
      </c>
      <c r="H5" s="33" t="s">
        <v>536</v>
      </c>
      <c r="I5" s="178" t="s">
        <v>750</v>
      </c>
      <c r="J5" s="33" t="s">
        <v>537</v>
      </c>
      <c r="K5" s="178" t="s">
        <v>746</v>
      </c>
      <c r="L5" s="33" t="s">
        <v>538</v>
      </c>
      <c r="M5" s="178" t="s">
        <v>747</v>
      </c>
      <c r="N5" s="33" t="s">
        <v>539</v>
      </c>
      <c r="O5" s="178" t="s">
        <v>748</v>
      </c>
      <c r="P5" s="33" t="s">
        <v>540</v>
      </c>
      <c r="Q5" s="178" t="s">
        <v>749</v>
      </c>
      <c r="R5" s="33" t="s">
        <v>536</v>
      </c>
      <c r="S5" s="178" t="s">
        <v>750</v>
      </c>
    </row>
    <row r="6" spans="1:19" ht="17.55" customHeight="1" x14ac:dyDescent="0.25">
      <c r="A6" s="33" t="s">
        <v>541</v>
      </c>
      <c r="B6" s="35" t="s">
        <v>533</v>
      </c>
      <c r="C6" s="35" t="s">
        <v>534</v>
      </c>
      <c r="D6" s="35" t="s">
        <v>543</v>
      </c>
      <c r="E6" s="35" t="s">
        <v>544</v>
      </c>
      <c r="F6" s="33" t="s">
        <v>542</v>
      </c>
      <c r="G6" s="32" t="s">
        <v>524</v>
      </c>
      <c r="H6" s="35" t="s">
        <v>542</v>
      </c>
      <c r="I6" s="32" t="s">
        <v>524</v>
      </c>
      <c r="J6" s="33" t="s">
        <v>542</v>
      </c>
      <c r="K6" s="32" t="s">
        <v>524</v>
      </c>
      <c r="L6" s="33" t="s">
        <v>542</v>
      </c>
      <c r="M6" s="32" t="s">
        <v>524</v>
      </c>
      <c r="N6" s="33" t="s">
        <v>542</v>
      </c>
      <c r="O6" s="32" t="s">
        <v>524</v>
      </c>
      <c r="P6" s="33" t="s">
        <v>542</v>
      </c>
      <c r="Q6" s="32" t="s">
        <v>524</v>
      </c>
      <c r="R6" s="33" t="s">
        <v>542</v>
      </c>
      <c r="S6" s="34" t="s">
        <v>524</v>
      </c>
    </row>
    <row r="7" spans="1:19" ht="16.8" customHeight="1" x14ac:dyDescent="0.25">
      <c r="A7" s="2" t="s">
        <v>13</v>
      </c>
      <c r="B7" s="2" t="s">
        <v>14</v>
      </c>
      <c r="C7" s="18"/>
      <c r="D7" s="56" t="str">
        <f>IFERROR(VLOOKUP($A7,'Emissions - TEU-2L1'!$A$6:$H$58,5,0), " ")</f>
        <v xml:space="preserve"> </v>
      </c>
      <c r="E7" s="56" t="str">
        <f>IFERROR(VLOOKUP($A7,'Emissions - TEU-2L1'!$A$6:$H$58,8,0), " ")</f>
        <v xml:space="preserve"> </v>
      </c>
      <c r="F7" s="9">
        <v>0.45</v>
      </c>
      <c r="G7" s="175" t="str">
        <f>IFERROR(Summary!$Y$7*D7/F7," ")</f>
        <v xml:space="preserve"> </v>
      </c>
      <c r="H7" s="5">
        <v>140</v>
      </c>
      <c r="I7" s="175" t="str">
        <f>IFERROR(Summary!$Y$7*D7/H7," ")</f>
        <v xml:space="preserve"> </v>
      </c>
      <c r="J7" s="5">
        <v>12</v>
      </c>
      <c r="K7" s="175" t="str">
        <f>IFERROR(Summary!$AA$7*D7/J7," ")</f>
        <v xml:space="preserve"> </v>
      </c>
      <c r="L7" s="5">
        <v>620</v>
      </c>
      <c r="M7" s="175" t="str">
        <f>IFERROR(Summary!$AA$7*D7/L7," ")</f>
        <v xml:space="preserve"> </v>
      </c>
      <c r="N7" s="7">
        <v>5.5</v>
      </c>
      <c r="O7" s="175" t="str">
        <f>IFERROR(Summary!$AC$7*D7/N7," ")</f>
        <v xml:space="preserve"> </v>
      </c>
      <c r="P7" s="5">
        <v>620</v>
      </c>
      <c r="Q7" s="175" t="str">
        <f>IFERROR(Summary!$AC$7*D7/P7," ")</f>
        <v xml:space="preserve"> </v>
      </c>
      <c r="R7" s="21">
        <v>470</v>
      </c>
      <c r="S7" s="177" t="str">
        <f>IFERROR(Summary!$AE$7*E7/R7," ")</f>
        <v xml:space="preserve"> </v>
      </c>
    </row>
    <row r="8" spans="1:19" ht="16.8" customHeight="1" x14ac:dyDescent="0.25">
      <c r="A8" s="2" t="s">
        <v>15</v>
      </c>
      <c r="B8" s="2" t="s">
        <v>16</v>
      </c>
      <c r="C8" s="18"/>
      <c r="D8" s="56" t="str">
        <f>IFERROR(VLOOKUP($A8,'Emissions - TEU-2L1'!$A$6:$H$58,5,0), " ")</f>
        <v xml:space="preserve"> </v>
      </c>
      <c r="E8" s="56" t="str">
        <f>IFERROR(VLOOKUP($A8,'Emissions - TEU-2L1'!$A$6:$H$58,8,0), " ")</f>
        <v xml:space="preserve"> </v>
      </c>
      <c r="F8" s="4">
        <v>0.05</v>
      </c>
      <c r="G8" s="175" t="str">
        <f>IFERROR(Summary!$Y$7*D8/F8," ")</f>
        <v xml:space="preserve"> </v>
      </c>
      <c r="H8" s="18"/>
      <c r="I8" s="175" t="str">
        <f>IFERROR(Summary!$Y$7*D8/H8," ")</f>
        <v xml:space="preserve"> </v>
      </c>
      <c r="J8" s="7">
        <v>1.3</v>
      </c>
      <c r="K8" s="175" t="str">
        <f>IFERROR(Summary!$AA$7*D8/J8," ")</f>
        <v xml:space="preserve"> </v>
      </c>
      <c r="L8" s="18"/>
      <c r="M8" s="175" t="str">
        <f>IFERROR(Summary!$AA$7*D8/L8," ")</f>
        <v xml:space="preserve"> </v>
      </c>
      <c r="N8" s="9">
        <v>0.6</v>
      </c>
      <c r="O8" s="175" t="str">
        <f>IFERROR(Summary!$AC$7*D8/N8," ")</f>
        <v xml:space="preserve"> </v>
      </c>
      <c r="P8" s="18"/>
      <c r="Q8" s="175" t="str">
        <f>IFERROR(Summary!$AC$7*D8/P8," ")</f>
        <v xml:space="preserve"> </v>
      </c>
      <c r="R8" s="22"/>
      <c r="S8" s="177" t="str">
        <f>IFERROR(Summary!$AE$7*E8/R8," ")</f>
        <v xml:space="preserve"> </v>
      </c>
    </row>
    <row r="9" spans="1:19" ht="16.95" customHeight="1" x14ac:dyDescent="0.25">
      <c r="A9" s="2" t="s">
        <v>17</v>
      </c>
      <c r="B9" s="2" t="s">
        <v>18</v>
      </c>
      <c r="C9" s="18"/>
      <c r="D9" s="56" t="str">
        <f>IFERROR(VLOOKUP($A9,'Emissions - TEU-2L1'!$A$6:$H$58,5,0), " ")</f>
        <v xml:space="preserve"> </v>
      </c>
      <c r="E9" s="56" t="str">
        <f>IFERROR(VLOOKUP($A9,'Emissions - TEU-2L1'!$A$6:$H$58,8,0), " ")</f>
        <v xml:space="preserve"> </v>
      </c>
      <c r="F9" s="18"/>
      <c r="G9" s="175" t="str">
        <f>IFERROR(Summary!$Y$7*D9/F9," ")</f>
        <v xml:space="preserve"> </v>
      </c>
      <c r="H9" s="8">
        <v>31000</v>
      </c>
      <c r="I9" s="175" t="str">
        <f>IFERROR(Summary!$Y$7*D9/H9," ")</f>
        <v xml:space="preserve"> </v>
      </c>
      <c r="J9" s="18"/>
      <c r="K9" s="175" t="str">
        <f>IFERROR(Summary!$AA$7*D9/J9," ")</f>
        <v xml:space="preserve"> </v>
      </c>
      <c r="L9" s="8">
        <v>140000</v>
      </c>
      <c r="M9" s="175" t="str">
        <f>IFERROR(Summary!$AA$7*D9/L9," ")</f>
        <v xml:space="preserve"> </v>
      </c>
      <c r="N9" s="18"/>
      <c r="O9" s="175" t="str">
        <f>IFERROR(Summary!$AC$7*D9/N9," ")</f>
        <v xml:space="preserve"> </v>
      </c>
      <c r="P9" s="8">
        <v>140000</v>
      </c>
      <c r="Q9" s="175" t="str">
        <f>IFERROR(Summary!$AC$7*D9/P9," ")</f>
        <v xml:space="preserve"> </v>
      </c>
      <c r="R9" s="23">
        <v>62000</v>
      </c>
      <c r="S9" s="177" t="str">
        <f>IFERROR(Summary!$AE$7*E9/R9," ")</f>
        <v xml:space="preserve"> </v>
      </c>
    </row>
    <row r="10" spans="1:19" ht="16.8" customHeight="1" x14ac:dyDescent="0.25">
      <c r="A10" s="12">
        <v>64047</v>
      </c>
      <c r="B10" s="2" t="s">
        <v>19</v>
      </c>
      <c r="C10" s="18"/>
      <c r="D10" s="56" t="str">
        <f>IFERROR(VLOOKUP($A10,'Emissions - TEU-2L1'!$A$6:$H$58,5,0), " ")</f>
        <v xml:space="preserve"> </v>
      </c>
      <c r="E10" s="56" t="str">
        <f>IFERROR(VLOOKUP($A10,'Emissions - TEU-2L1'!$A$6:$H$58,8,0), " ")</f>
        <v xml:space="preserve"> </v>
      </c>
      <c r="F10" s="18"/>
      <c r="G10" s="175" t="str">
        <f>IFERROR(Summary!$Y$7*D10/F10," ")</f>
        <v xml:space="preserve"> </v>
      </c>
      <c r="H10" s="5">
        <v>60</v>
      </c>
      <c r="I10" s="175" t="str">
        <f>IFERROR(Summary!$Y$7*D10/H10," ")</f>
        <v xml:space="preserve"> </v>
      </c>
      <c r="J10" s="18"/>
      <c r="K10" s="175" t="str">
        <f>IFERROR(Summary!$AA$7*D10/J10," ")</f>
        <v xml:space="preserve"> </v>
      </c>
      <c r="L10" s="5">
        <v>260</v>
      </c>
      <c r="M10" s="175" t="str">
        <f>IFERROR(Summary!$AA$7*D10/L10," ")</f>
        <v xml:space="preserve"> </v>
      </c>
      <c r="N10" s="18"/>
      <c r="O10" s="175" t="str">
        <f>IFERROR(Summary!$AC$7*D10/N10," ")</f>
        <v xml:space="preserve"> </v>
      </c>
      <c r="P10" s="5">
        <v>260</v>
      </c>
      <c r="Q10" s="175" t="str">
        <f>IFERROR(Summary!$AC$7*D10/P10," ")</f>
        <v xml:space="preserve"> </v>
      </c>
      <c r="R10" s="22"/>
      <c r="S10" s="177" t="str">
        <f>IFERROR(Summary!$AE$7*E10/R10," ")</f>
        <v xml:space="preserve"> </v>
      </c>
    </row>
    <row r="11" spans="1:19" ht="16.95" customHeight="1" x14ac:dyDescent="0.25">
      <c r="A11" s="2" t="s">
        <v>20</v>
      </c>
      <c r="B11" s="2" t="s">
        <v>21</v>
      </c>
      <c r="C11" s="18"/>
      <c r="D11" s="56" t="str">
        <f>IFERROR(VLOOKUP($A11,'Emissions - TEU-2L1'!$A$6:$H$58,5,0), " ")</f>
        <v xml:space="preserve"> </v>
      </c>
      <c r="E11" s="56" t="str">
        <f>IFERROR(VLOOKUP($A11,'Emissions - TEU-2L1'!$A$6:$H$58,8,0), " ")</f>
        <v xml:space="preserve"> </v>
      </c>
      <c r="F11" s="18"/>
      <c r="G11" s="175" t="str">
        <f>IFERROR(Summary!$Y$7*D11/F11," ")</f>
        <v xml:space="preserve"> </v>
      </c>
      <c r="H11" s="9">
        <v>0.35</v>
      </c>
      <c r="I11" s="175" t="str">
        <f>IFERROR(Summary!$Y$7*D11/H11," ")</f>
        <v xml:space="preserve"> </v>
      </c>
      <c r="J11" s="18"/>
      <c r="K11" s="175" t="str">
        <f>IFERROR(Summary!$AA$7*D11/J11," ")</f>
        <v xml:space="preserve"> </v>
      </c>
      <c r="L11" s="7">
        <v>1.5</v>
      </c>
      <c r="M11" s="175" t="str">
        <f>IFERROR(Summary!$AA$7*D11/L11," ")</f>
        <v xml:space="preserve"> </v>
      </c>
      <c r="N11" s="18"/>
      <c r="O11" s="175" t="str">
        <f>IFERROR(Summary!$AC$7*D11/N11," ")</f>
        <v xml:space="preserve"> </v>
      </c>
      <c r="P11" s="7">
        <v>1.5</v>
      </c>
      <c r="Q11" s="175" t="str">
        <f>IFERROR(Summary!$AC$7*D11/P11," ")</f>
        <v xml:space="preserve"> </v>
      </c>
      <c r="R11" s="24">
        <v>6.9</v>
      </c>
      <c r="S11" s="177" t="str">
        <f>IFERROR(Summary!$AE$7*E11/R11," ")</f>
        <v xml:space="preserve"> </v>
      </c>
    </row>
    <row r="12" spans="1:19" ht="16.8" customHeight="1" x14ac:dyDescent="0.25">
      <c r="A12" s="12">
        <v>65532</v>
      </c>
      <c r="B12" s="2" t="s">
        <v>22</v>
      </c>
      <c r="C12" s="6" t="s">
        <v>23</v>
      </c>
      <c r="D12" s="56" t="str">
        <f>IFERROR(VLOOKUP($A12,'Emissions - TEU-2L1'!$A$6:$H$58,5,0), " ")</f>
        <v xml:space="preserve"> </v>
      </c>
      <c r="E12" s="56" t="str">
        <f>IFERROR(VLOOKUP($A12,'Emissions - TEU-2L1'!$A$6:$H$58,8,0), " ")</f>
        <v xml:space="preserve"> </v>
      </c>
      <c r="F12" s="3">
        <v>5.8999999999999999E-3</v>
      </c>
      <c r="G12" s="175" t="str">
        <f>IFERROR(Summary!$Y$7*D12/F12," ")</f>
        <v xml:space="preserve"> </v>
      </c>
      <c r="H12" s="7">
        <v>6</v>
      </c>
      <c r="I12" s="175" t="str">
        <f>IFERROR(Summary!$Y$7*D12/H12," ")</f>
        <v xml:space="preserve"> </v>
      </c>
      <c r="J12" s="4">
        <v>6.2E-2</v>
      </c>
      <c r="K12" s="175" t="str">
        <f>IFERROR(Summary!$AA$7*D12/J12," ")</f>
        <v xml:space="preserve"> </v>
      </c>
      <c r="L12" s="5">
        <v>26</v>
      </c>
      <c r="M12" s="175" t="str">
        <f>IFERROR(Summary!$AA$7*D12/L12," ")</f>
        <v xml:space="preserve"> </v>
      </c>
      <c r="N12" s="9">
        <v>0.12</v>
      </c>
      <c r="O12" s="175" t="str">
        <f>IFERROR(Summary!$AC$7*D12/N12," ")</f>
        <v xml:space="preserve"> </v>
      </c>
      <c r="P12" s="5">
        <v>26</v>
      </c>
      <c r="Q12" s="175" t="str">
        <f>IFERROR(Summary!$AC$7*D12/P12," ")</f>
        <v xml:space="preserve"> </v>
      </c>
      <c r="R12" s="22"/>
      <c r="S12" s="177" t="str">
        <f>IFERROR(Summary!$AE$7*E12/R12," ")</f>
        <v xml:space="preserve"> </v>
      </c>
    </row>
    <row r="13" spans="1:19" ht="16.8" customHeight="1" x14ac:dyDescent="0.25">
      <c r="A13" s="12">
        <v>65660</v>
      </c>
      <c r="B13" s="2" t="s">
        <v>24</v>
      </c>
      <c r="C13" s="18"/>
      <c r="D13" s="56" t="str">
        <f>IFERROR(VLOOKUP($A13,'Emissions - TEU-2L1'!$A$6:$H$58,5,0), " ")</f>
        <v xml:space="preserve"> </v>
      </c>
      <c r="E13" s="56" t="str">
        <f>IFERROR(VLOOKUP($A13,'Emissions - TEU-2L1'!$A$6:$H$58,8,0), " ")</f>
        <v xml:space="preserve"> </v>
      </c>
      <c r="F13" s="18"/>
      <c r="G13" s="175" t="str">
        <f>IFERROR(Summary!$Y$7*D13/F13," ")</f>
        <v xml:space="preserve"> </v>
      </c>
      <c r="H13" s="7">
        <v>1</v>
      </c>
      <c r="I13" s="175" t="str">
        <f>IFERROR(Summary!$Y$7*D13/H13," ")</f>
        <v xml:space="preserve"> </v>
      </c>
      <c r="J13" s="18"/>
      <c r="K13" s="175" t="str">
        <f>IFERROR(Summary!$AA$7*D13/J13," ")</f>
        <v xml:space="preserve"> </v>
      </c>
      <c r="L13" s="7">
        <v>4.4000000000000004</v>
      </c>
      <c r="M13" s="175" t="str">
        <f>IFERROR(Summary!$AA$7*D13/L13," ")</f>
        <v xml:space="preserve"> </v>
      </c>
      <c r="N13" s="18"/>
      <c r="O13" s="175" t="str">
        <f>IFERROR(Summary!$AC$7*D13/N13," ")</f>
        <v xml:space="preserve"> </v>
      </c>
      <c r="P13" s="7">
        <v>4.4000000000000004</v>
      </c>
      <c r="Q13" s="175" t="str">
        <f>IFERROR(Summary!$AC$7*D13/P13," ")</f>
        <v xml:space="preserve"> </v>
      </c>
      <c r="R13" s="23">
        <v>6000</v>
      </c>
      <c r="S13" s="177" t="str">
        <f>IFERROR(Summary!$AE$7*E13/R13," ")</f>
        <v xml:space="preserve"> </v>
      </c>
    </row>
    <row r="14" spans="1:19" ht="16.95" customHeight="1" x14ac:dyDescent="0.25">
      <c r="A14" s="2" t="s">
        <v>25</v>
      </c>
      <c r="B14" s="2" t="s">
        <v>26</v>
      </c>
      <c r="C14" s="18"/>
      <c r="D14" s="56" t="str">
        <f>IFERROR(VLOOKUP($A14,'Emissions - TEU-2L1'!$A$6:$H$58,5,0), " ")</f>
        <v xml:space="preserve"> </v>
      </c>
      <c r="E14" s="56" t="str">
        <f>IFERROR(VLOOKUP($A14,'Emissions - TEU-2L1'!$A$6:$H$58,8,0), " ")</f>
        <v xml:space="preserve"> </v>
      </c>
      <c r="F14" s="4">
        <v>1.4999999999999999E-2</v>
      </c>
      <c r="G14" s="175" t="str">
        <f>IFERROR(Summary!$Y$7*D14/F14," ")</f>
        <v xml:space="preserve"> </v>
      </c>
      <c r="H14" s="7">
        <v>5</v>
      </c>
      <c r="I14" s="175" t="str">
        <f>IFERROR(Summary!$Y$7*D14/H14," ")</f>
        <v xml:space="preserve"> </v>
      </c>
      <c r="J14" s="9">
        <v>0.38</v>
      </c>
      <c r="K14" s="175" t="str">
        <f>IFERROR(Summary!$AA$7*D14/J14," ")</f>
        <v xml:space="preserve"> </v>
      </c>
      <c r="L14" s="5">
        <v>22</v>
      </c>
      <c r="M14" s="175" t="str">
        <f>IFERROR(Summary!$AA$7*D14/L14," ")</f>
        <v xml:space="preserve"> </v>
      </c>
      <c r="N14" s="9">
        <v>0.18</v>
      </c>
      <c r="O14" s="175" t="str">
        <f>IFERROR(Summary!$AC$7*D14/N14," ")</f>
        <v xml:space="preserve"> </v>
      </c>
      <c r="P14" s="5">
        <v>22</v>
      </c>
      <c r="Q14" s="175" t="str">
        <f>IFERROR(Summary!$AC$7*D14/P14," ")</f>
        <v xml:space="preserve"> </v>
      </c>
      <c r="R14" s="21">
        <v>220</v>
      </c>
      <c r="S14" s="177" t="str">
        <f>IFERROR(Summary!$AE$7*E14/R14," ")</f>
        <v xml:space="preserve"> </v>
      </c>
    </row>
    <row r="15" spans="1:19" ht="16.8" customHeight="1" x14ac:dyDescent="0.25">
      <c r="A15" s="2" t="s">
        <v>27</v>
      </c>
      <c r="B15" s="2" t="s">
        <v>28</v>
      </c>
      <c r="C15" s="18"/>
      <c r="D15" s="56" t="str">
        <f>IFERROR(VLOOKUP($A15,'Emissions - TEU-2L1'!$A$6:$H$58,5,0), " ")</f>
        <v xml:space="preserve"> </v>
      </c>
      <c r="E15" s="56" t="str">
        <f>IFERROR(VLOOKUP($A15,'Emissions - TEU-2L1'!$A$6:$H$58,8,0), " ")</f>
        <v xml:space="preserve"> </v>
      </c>
      <c r="F15" s="11">
        <v>2.0000000000000001E-4</v>
      </c>
      <c r="G15" s="175" t="str">
        <f>IFERROR(Summary!$Y$7*D15/F15," ")</f>
        <v xml:space="preserve"> </v>
      </c>
      <c r="H15" s="18"/>
      <c r="I15" s="175" t="str">
        <f>IFERROR(Summary!$Y$7*D15/H15," ")</f>
        <v xml:space="preserve"> </v>
      </c>
      <c r="J15" s="3">
        <v>5.3E-3</v>
      </c>
      <c r="K15" s="175" t="str">
        <f>IFERROR(Summary!$AA$7*D15/J15," ")</f>
        <v xml:space="preserve"> </v>
      </c>
      <c r="L15" s="18"/>
      <c r="M15" s="175" t="str">
        <f>IFERROR(Summary!$AA$7*D15/L15," ")</f>
        <v xml:space="preserve"> </v>
      </c>
      <c r="N15" s="3">
        <v>2.3999999999999998E-3</v>
      </c>
      <c r="O15" s="175" t="str">
        <f>IFERROR(Summary!$AC$7*D15/N15," ")</f>
        <v xml:space="preserve"> </v>
      </c>
      <c r="P15" s="18"/>
      <c r="Q15" s="175" t="str">
        <f>IFERROR(Summary!$AC$7*D15/P15," ")</f>
        <v xml:space="preserve"> </v>
      </c>
      <c r="R15" s="22"/>
      <c r="S15" s="177" t="str">
        <f>IFERROR(Summary!$AE$7*E15/R15," ")</f>
        <v xml:space="preserve"> </v>
      </c>
    </row>
    <row r="16" spans="1:19" ht="16.95" customHeight="1" x14ac:dyDescent="0.25">
      <c r="A16" s="2" t="s">
        <v>29</v>
      </c>
      <c r="B16" s="2" t="s">
        <v>30</v>
      </c>
      <c r="C16" s="18"/>
      <c r="D16" s="56" t="str">
        <f>IFERROR(VLOOKUP($A16,'Emissions - TEU-2L1'!$A$6:$H$58,5,0), " ")</f>
        <v xml:space="preserve"> </v>
      </c>
      <c r="E16" s="56" t="str">
        <f>IFERROR(VLOOKUP($A16,'Emissions - TEU-2L1'!$A$6:$H$58,8,0), " ")</f>
        <v xml:space="preserve"> </v>
      </c>
      <c r="F16" s="9">
        <v>0.17</v>
      </c>
      <c r="G16" s="175" t="str">
        <f>IFERROR(Summary!$Y$7*D16/F16," ")</f>
        <v xml:space="preserve"> </v>
      </c>
      <c r="H16" s="7">
        <v>1</v>
      </c>
      <c r="I16" s="175" t="str">
        <f>IFERROR(Summary!$Y$7*D16/H16," ")</f>
        <v xml:space="preserve"> </v>
      </c>
      <c r="J16" s="7">
        <v>4.3</v>
      </c>
      <c r="K16" s="175" t="str">
        <f>IFERROR(Summary!$AA$7*D16/J16," ")</f>
        <v xml:space="preserve"> </v>
      </c>
      <c r="L16" s="7">
        <v>4.4000000000000004</v>
      </c>
      <c r="M16" s="175" t="str">
        <f>IFERROR(Summary!$AA$7*D16/L16," ")</f>
        <v xml:space="preserve"> </v>
      </c>
      <c r="N16" s="7">
        <v>2</v>
      </c>
      <c r="O16" s="175" t="str">
        <f>IFERROR(Summary!$AC$7*D16/N16," ")</f>
        <v xml:space="preserve"> </v>
      </c>
      <c r="P16" s="7">
        <v>4.4000000000000004</v>
      </c>
      <c r="Q16" s="175" t="str">
        <f>IFERROR(Summary!$AC$7*D16/P16," ")</f>
        <v xml:space="preserve"> </v>
      </c>
      <c r="R16" s="22"/>
      <c r="S16" s="177" t="str">
        <f>IFERROR(Summary!$AE$7*E16/R16," ")</f>
        <v xml:space="preserve"> </v>
      </c>
    </row>
    <row r="17" spans="1:19" ht="16.8" customHeight="1" x14ac:dyDescent="0.25">
      <c r="A17" s="2" t="s">
        <v>31</v>
      </c>
      <c r="B17" s="2" t="s">
        <v>32</v>
      </c>
      <c r="C17" s="6" t="s">
        <v>33</v>
      </c>
      <c r="D17" s="56" t="str">
        <f>IFERROR(VLOOKUP($A17,'Emissions - TEU-2L1'!$A$6:$H$58,5,0), " ")</f>
        <v xml:space="preserve"> </v>
      </c>
      <c r="E17" s="56" t="str">
        <f>IFERROR(VLOOKUP($A17,'Emissions - TEU-2L1'!$A$6:$H$58,8,0), " ")</f>
        <v xml:space="preserve"> </v>
      </c>
      <c r="F17" s="18"/>
      <c r="G17" s="175" t="str">
        <f>IFERROR(Summary!$Y$7*D17/F17," ")</f>
        <v xml:space="preserve"> </v>
      </c>
      <c r="H17" s="7">
        <v>5</v>
      </c>
      <c r="I17" s="175" t="str">
        <f>IFERROR(Summary!$Y$7*D17/H17," ")</f>
        <v xml:space="preserve"> </v>
      </c>
      <c r="J17" s="18"/>
      <c r="K17" s="175" t="str">
        <f>IFERROR(Summary!$AA$7*D17/J17," ")</f>
        <v xml:space="preserve"> </v>
      </c>
      <c r="L17" s="5">
        <v>22</v>
      </c>
      <c r="M17" s="175" t="str">
        <f>IFERROR(Summary!$AA$7*D17/L17," ")</f>
        <v xml:space="preserve"> </v>
      </c>
      <c r="N17" s="18"/>
      <c r="O17" s="175" t="str">
        <f>IFERROR(Summary!$AC$7*D17/N17," ")</f>
        <v xml:space="preserve"> </v>
      </c>
      <c r="P17" s="5">
        <v>22</v>
      </c>
      <c r="Q17" s="175" t="str">
        <f>IFERROR(Summary!$AC$7*D17/P17," ")</f>
        <v xml:space="preserve"> </v>
      </c>
      <c r="R17" s="22"/>
      <c r="S17" s="177" t="str">
        <f>IFERROR(Summary!$AE$7*E17/R17," ")</f>
        <v xml:space="preserve"> </v>
      </c>
    </row>
    <row r="18" spans="1:19" ht="16.8" customHeight="1" x14ac:dyDescent="0.25">
      <c r="A18" s="2" t="s">
        <v>34</v>
      </c>
      <c r="B18" s="2" t="s">
        <v>35</v>
      </c>
      <c r="C18" s="18"/>
      <c r="D18" s="56" t="str">
        <f>IFERROR(VLOOKUP($A18,'Emissions - TEU-2L1'!$A$6:$H$58,5,0), " ")</f>
        <v xml:space="preserve"> </v>
      </c>
      <c r="E18" s="56" t="str">
        <f>IFERROR(VLOOKUP($A18,'Emissions - TEU-2L1'!$A$6:$H$58,8,0), " ")</f>
        <v xml:space="preserve"> </v>
      </c>
      <c r="F18" s="18"/>
      <c r="G18" s="175" t="str">
        <f>IFERROR(Summary!$Y$7*D18/F18," ")</f>
        <v xml:space="preserve"> </v>
      </c>
      <c r="H18" s="5">
        <v>500</v>
      </c>
      <c r="I18" s="175" t="str">
        <f>IFERROR(Summary!$Y$7*D18/H18," ")</f>
        <v xml:space="preserve"> </v>
      </c>
      <c r="J18" s="18"/>
      <c r="K18" s="175" t="str">
        <f>IFERROR(Summary!$AA$7*D18/J18," ")</f>
        <v xml:space="preserve"> </v>
      </c>
      <c r="L18" s="8">
        <v>2200</v>
      </c>
      <c r="M18" s="175" t="str">
        <f>IFERROR(Summary!$AA$7*D18/L18," ")</f>
        <v xml:space="preserve"> </v>
      </c>
      <c r="N18" s="18"/>
      <c r="O18" s="175" t="str">
        <f>IFERROR(Summary!$AC$7*D18/N18," ")</f>
        <v xml:space="preserve"> </v>
      </c>
      <c r="P18" s="8">
        <v>2200</v>
      </c>
      <c r="Q18" s="175" t="str">
        <f>IFERROR(Summary!$AC$7*D18/P18," ")</f>
        <v xml:space="preserve"> </v>
      </c>
      <c r="R18" s="23">
        <v>1200</v>
      </c>
      <c r="S18" s="177" t="str">
        <f>IFERROR(Summary!$AE$7*E18/R18," ")</f>
        <v xml:space="preserve"> </v>
      </c>
    </row>
    <row r="19" spans="1:19" ht="16.95" customHeight="1" x14ac:dyDescent="0.25">
      <c r="A19" s="2" t="s">
        <v>36</v>
      </c>
      <c r="B19" s="2" t="s">
        <v>37</v>
      </c>
      <c r="C19" s="18"/>
      <c r="D19" s="56" t="str">
        <f>IFERROR(VLOOKUP($A19,'Emissions - TEU-2L1'!$A$6:$H$58,5,0), " ")</f>
        <v xml:space="preserve"> </v>
      </c>
      <c r="E19" s="56" t="str">
        <f>IFERROR(VLOOKUP($A19,'Emissions - TEU-2L1'!$A$6:$H$58,8,0), " ")</f>
        <v xml:space="preserve"> </v>
      </c>
      <c r="F19" s="9">
        <v>0.63</v>
      </c>
      <c r="G19" s="175" t="str">
        <f>IFERROR(Summary!$Y$7*D19/F19," ")</f>
        <v xml:space="preserve"> </v>
      </c>
      <c r="H19" s="7">
        <v>1</v>
      </c>
      <c r="I19" s="175" t="str">
        <f>IFERROR(Summary!$Y$7*D19/H19," ")</f>
        <v xml:space="preserve"> </v>
      </c>
      <c r="J19" s="5">
        <v>16</v>
      </c>
      <c r="K19" s="175" t="str">
        <f>IFERROR(Summary!$AA$7*D19/J19," ")</f>
        <v xml:space="preserve"> </v>
      </c>
      <c r="L19" s="7">
        <v>4.4000000000000004</v>
      </c>
      <c r="M19" s="175" t="str">
        <f>IFERROR(Summary!$AA$7*D19/L19," ")</f>
        <v xml:space="preserve"> </v>
      </c>
      <c r="N19" s="7">
        <v>7.5</v>
      </c>
      <c r="O19" s="175" t="str">
        <f>IFERROR(Summary!$AC$7*D19/N19," ")</f>
        <v xml:space="preserve"> </v>
      </c>
      <c r="P19" s="7">
        <v>4.4000000000000004</v>
      </c>
      <c r="Q19" s="175" t="str">
        <f>IFERROR(Summary!$AC$7*D19/P19," ")</f>
        <v xml:space="preserve"> </v>
      </c>
      <c r="R19" s="22"/>
      <c r="S19" s="177" t="str">
        <f>IFERROR(Summary!$AE$7*E19/R19," ")</f>
        <v xml:space="preserve"> </v>
      </c>
    </row>
    <row r="20" spans="1:19" ht="16.8" customHeight="1" x14ac:dyDescent="0.25">
      <c r="A20" s="2" t="s">
        <v>38</v>
      </c>
      <c r="B20" s="2" t="s">
        <v>39</v>
      </c>
      <c r="C20" s="6" t="s">
        <v>33</v>
      </c>
      <c r="D20" s="56" t="str">
        <f>IFERROR(VLOOKUP($A20,'Emissions - TEU-2L1'!$A$6:$H$58,5,0), " ")</f>
        <v xml:space="preserve"> </v>
      </c>
      <c r="E20" s="56" t="str">
        <f>IFERROR(VLOOKUP($A20,'Emissions - TEU-2L1'!$A$6:$H$58,8,0), " ")</f>
        <v xml:space="preserve"> </v>
      </c>
      <c r="F20" s="18"/>
      <c r="G20" s="175" t="str">
        <f>IFERROR(Summary!$Y$7*D20/F20," ")</f>
        <v xml:space="preserve"> </v>
      </c>
      <c r="H20" s="9">
        <v>0.3</v>
      </c>
      <c r="I20" s="175" t="str">
        <f>IFERROR(Summary!$Y$7*D20/H20," ")</f>
        <v xml:space="preserve"> </v>
      </c>
      <c r="J20" s="18"/>
      <c r="K20" s="175" t="str">
        <f>IFERROR(Summary!$AA$7*D20/J20," ")</f>
        <v xml:space="preserve"> </v>
      </c>
      <c r="L20" s="7">
        <v>1.3</v>
      </c>
      <c r="M20" s="175" t="str">
        <f>IFERROR(Summary!$AA$7*D20/L20," ")</f>
        <v xml:space="preserve"> </v>
      </c>
      <c r="N20" s="18"/>
      <c r="O20" s="175" t="str">
        <f>IFERROR(Summary!$AC$7*D20/N20," ")</f>
        <v xml:space="preserve"> </v>
      </c>
      <c r="P20" s="7">
        <v>1.3</v>
      </c>
      <c r="Q20" s="175" t="str">
        <f>IFERROR(Summary!$AC$7*D20/P20," ")</f>
        <v xml:space="preserve"> </v>
      </c>
      <c r="R20" s="22"/>
      <c r="S20" s="177" t="str">
        <f>IFERROR(Summary!$AE$7*E20/R20," ")</f>
        <v xml:space="preserve"> </v>
      </c>
    </row>
    <row r="21" spans="1:19" ht="16.95" customHeight="1" x14ac:dyDescent="0.25">
      <c r="A21" s="2" t="s">
        <v>40</v>
      </c>
      <c r="B21" s="2" t="s">
        <v>41</v>
      </c>
      <c r="C21" s="18"/>
      <c r="D21" s="56" t="str">
        <f>IFERROR(VLOOKUP($A21,'Emissions - TEU-2L1'!$A$6:$H$58,5,0), " ")</f>
        <v xml:space="preserve"> </v>
      </c>
      <c r="E21" s="56" t="str">
        <f>IFERROR(VLOOKUP($A21,'Emissions - TEU-2L1'!$A$6:$H$58,8,0), " ")</f>
        <v xml:space="preserve"> </v>
      </c>
      <c r="F21" s="9">
        <v>0.14000000000000001</v>
      </c>
      <c r="G21" s="175" t="str">
        <f>IFERROR(Summary!$Y$7*D21/F21," ")</f>
        <v xml:space="preserve"> </v>
      </c>
      <c r="H21" s="18"/>
      <c r="I21" s="175" t="str">
        <f>IFERROR(Summary!$Y$7*D21/H21," ")</f>
        <v xml:space="preserve"> </v>
      </c>
      <c r="J21" s="7">
        <v>3.7</v>
      </c>
      <c r="K21" s="175" t="str">
        <f>IFERROR(Summary!$AA$7*D21/J21," ")</f>
        <v xml:space="preserve"> </v>
      </c>
      <c r="L21" s="18"/>
      <c r="M21" s="175" t="str">
        <f>IFERROR(Summary!$AA$7*D21/L21," ")</f>
        <v xml:space="preserve"> </v>
      </c>
      <c r="N21" s="7">
        <v>1.7</v>
      </c>
      <c r="O21" s="175" t="str">
        <f>IFERROR(Summary!$AC$7*D21/N21," ")</f>
        <v xml:space="preserve"> </v>
      </c>
      <c r="P21" s="18"/>
      <c r="Q21" s="175" t="str">
        <f>IFERROR(Summary!$AC$7*D21/P21," ")</f>
        <v xml:space="preserve"> </v>
      </c>
      <c r="R21" s="22"/>
      <c r="S21" s="177" t="str">
        <f>IFERROR(Summary!$AE$7*E21/R21," ")</f>
        <v xml:space="preserve"> </v>
      </c>
    </row>
    <row r="22" spans="1:19" ht="16.8" customHeight="1" x14ac:dyDescent="0.25">
      <c r="A22" s="2" t="s">
        <v>42</v>
      </c>
      <c r="B22" s="2" t="s">
        <v>43</v>
      </c>
      <c r="C22" s="6" t="s">
        <v>33</v>
      </c>
      <c r="D22" s="56" t="str">
        <f>IFERROR(VLOOKUP($A22,'Emissions - TEU-2L1'!$A$6:$H$58,5,0), " ")</f>
        <v xml:space="preserve"> </v>
      </c>
      <c r="E22" s="56" t="str">
        <f>IFERROR(VLOOKUP($A22,'Emissions - TEU-2L1'!$A$6:$H$58,8,0), " ")</f>
        <v xml:space="preserve"> </v>
      </c>
      <c r="F22" s="10">
        <v>2.4000000000000001E-5</v>
      </c>
      <c r="G22" s="175" t="str">
        <f>IFERROR(Summary!$Y$7*D22/F22," ")</f>
        <v xml:space="preserve"> </v>
      </c>
      <c r="H22" s="11">
        <v>1.7000000000000001E-4</v>
      </c>
      <c r="I22" s="175" t="str">
        <f>IFERROR(Summary!$Y$7*D22/H22," ")</f>
        <v xml:space="preserve"> </v>
      </c>
      <c r="J22" s="3">
        <v>1.2999999999999999E-3</v>
      </c>
      <c r="K22" s="175" t="str">
        <f>IFERROR(Summary!$AA$7*D22/J22," ")</f>
        <v xml:space="preserve"> </v>
      </c>
      <c r="L22" s="3">
        <v>2.3999999999999998E-3</v>
      </c>
      <c r="M22" s="175" t="str">
        <f>IFERROR(Summary!$AA$7*D22/L22," ")</f>
        <v xml:space="preserve"> </v>
      </c>
      <c r="N22" s="11">
        <v>6.2E-4</v>
      </c>
      <c r="O22" s="175" t="str">
        <f>IFERROR(Summary!$AC$7*D22/N22," ")</f>
        <v xml:space="preserve"> </v>
      </c>
      <c r="P22" s="3">
        <v>2.3999999999999998E-3</v>
      </c>
      <c r="Q22" s="175" t="str">
        <f>IFERROR(Summary!$AC$7*D22/P22," ")</f>
        <v xml:space="preserve"> </v>
      </c>
      <c r="R22" s="25">
        <v>0.2</v>
      </c>
      <c r="S22" s="177" t="str">
        <f>IFERROR(Summary!$AE$7*E22/R22," ")</f>
        <v xml:space="preserve"> </v>
      </c>
    </row>
    <row r="23" spans="1:19" ht="16.8" customHeight="1" x14ac:dyDescent="0.25">
      <c r="A23" s="2" t="s">
        <v>44</v>
      </c>
      <c r="B23" s="2" t="s">
        <v>45</v>
      </c>
      <c r="C23" s="18"/>
      <c r="D23" s="56" t="str">
        <f>IFERROR(VLOOKUP($A23,'Emissions - TEU-2L1'!$A$6:$H$58,5,0), " ")</f>
        <v xml:space="preserve"> </v>
      </c>
      <c r="E23" s="56" t="str">
        <f>IFERROR(VLOOKUP($A23,'Emissions - TEU-2L1'!$A$6:$H$58,8,0), " ")</f>
        <v xml:space="preserve"> </v>
      </c>
      <c r="F23" s="18"/>
      <c r="G23" s="175" t="str">
        <f>IFERROR(Summary!$Y$7*D23/F23," ")</f>
        <v xml:space="preserve"> </v>
      </c>
      <c r="H23" s="4">
        <v>1.4999999999999999E-2</v>
      </c>
      <c r="I23" s="175" t="str">
        <f>IFERROR(Summary!$Y$7*D23/H23," ")</f>
        <v xml:space="preserve"> </v>
      </c>
      <c r="J23" s="18"/>
      <c r="K23" s="175" t="str">
        <f>IFERROR(Summary!$AA$7*D23/J23," ")</f>
        <v xml:space="preserve"> </v>
      </c>
      <c r="L23" s="4">
        <v>6.6000000000000003E-2</v>
      </c>
      <c r="M23" s="175" t="str">
        <f>IFERROR(Summary!$AA$7*D23/L23," ")</f>
        <v xml:space="preserve"> </v>
      </c>
      <c r="N23" s="18"/>
      <c r="O23" s="175" t="str">
        <f>IFERROR(Summary!$AC$7*D23/N23," ")</f>
        <v xml:space="preserve"> </v>
      </c>
      <c r="P23" s="4">
        <v>6.6000000000000003E-2</v>
      </c>
      <c r="Q23" s="175" t="str">
        <f>IFERROR(Summary!$AC$7*D23/P23," ")</f>
        <v xml:space="preserve"> </v>
      </c>
      <c r="R23" s="25">
        <v>0.2</v>
      </c>
      <c r="S23" s="177" t="str">
        <f>IFERROR(Summary!$AE$7*E23/R23," ")</f>
        <v xml:space="preserve"> </v>
      </c>
    </row>
    <row r="24" spans="1:19" ht="16.95" customHeight="1" x14ac:dyDescent="0.25">
      <c r="A24" s="2" t="s">
        <v>46</v>
      </c>
      <c r="B24" s="2" t="s">
        <v>47</v>
      </c>
      <c r="C24" s="6" t="s">
        <v>48</v>
      </c>
      <c r="D24" s="56" t="str">
        <f>IFERROR(VLOOKUP($A24,'Emissions - TEU-2L1'!$A$6:$H$58,5,0), " ")</f>
        <v xml:space="preserve"> </v>
      </c>
      <c r="E24" s="56" t="str">
        <f>IFERROR(VLOOKUP($A24,'Emissions - TEU-2L1'!$A$6:$H$58,8,0), " ")</f>
        <v xml:space="preserve"> </v>
      </c>
      <c r="F24" s="10">
        <v>4.3000000000000003E-6</v>
      </c>
      <c r="G24" s="175" t="str">
        <f>IFERROR(Summary!$Y$7*D24/F24," ")</f>
        <v xml:space="preserve"> </v>
      </c>
      <c r="H24" s="18"/>
      <c r="I24" s="175" t="str">
        <f>IFERROR(Summary!$Y$7*D24/H24," ")</f>
        <v xml:space="preserve"> </v>
      </c>
      <c r="J24" s="11">
        <v>1.1E-4</v>
      </c>
      <c r="K24" s="175" t="str">
        <f>IFERROR(Summary!$AA$7*D24/J24," ")</f>
        <v xml:space="preserve"> </v>
      </c>
      <c r="L24" s="18"/>
      <c r="M24" s="175" t="str">
        <f>IFERROR(Summary!$AA$7*D24/L24," ")</f>
        <v xml:space="preserve"> </v>
      </c>
      <c r="N24" s="10">
        <v>5.1999999999999997E-5</v>
      </c>
      <c r="O24" s="175" t="str">
        <f>IFERROR(Summary!$AC$7*D24/N24," ")</f>
        <v xml:space="preserve"> </v>
      </c>
      <c r="P24" s="18"/>
      <c r="Q24" s="175" t="str">
        <f>IFERROR(Summary!$AC$7*D24/P24," ")</f>
        <v xml:space="preserve"> </v>
      </c>
      <c r="R24" s="22"/>
      <c r="S24" s="177" t="str">
        <f>IFERROR(Summary!$AE$7*E24/R24," ")</f>
        <v xml:space="preserve"> </v>
      </c>
    </row>
    <row r="25" spans="1:19" ht="16.8" customHeight="1" x14ac:dyDescent="0.25">
      <c r="A25" s="2" t="s">
        <v>49</v>
      </c>
      <c r="B25" s="2" t="s">
        <v>50</v>
      </c>
      <c r="C25" s="18"/>
      <c r="D25" s="56" t="str">
        <f>IFERROR(VLOOKUP($A25,'Emissions - TEU-2L1'!$A$6:$H$58,5,0), " ")</f>
        <v xml:space="preserve"> </v>
      </c>
      <c r="E25" s="56" t="str">
        <f>IFERROR(VLOOKUP($A25,'Emissions - TEU-2L1'!$A$6:$H$58,8,0), " ")</f>
        <v xml:space="preserve"> </v>
      </c>
      <c r="F25" s="4">
        <v>3.2000000000000001E-2</v>
      </c>
      <c r="G25" s="175" t="str">
        <f>IFERROR(Summary!$Y$7*D25/F25," ")</f>
        <v xml:space="preserve"> </v>
      </c>
      <c r="H25" s="18"/>
      <c r="I25" s="175" t="str">
        <f>IFERROR(Summary!$Y$7*D25/H25," ")</f>
        <v xml:space="preserve"> </v>
      </c>
      <c r="J25" s="9">
        <v>0.84</v>
      </c>
      <c r="K25" s="175" t="str">
        <f>IFERROR(Summary!$AA$7*D25/J25," ")</f>
        <v xml:space="preserve"> </v>
      </c>
      <c r="L25" s="18"/>
      <c r="M25" s="175" t="str">
        <f>IFERROR(Summary!$AA$7*D25/L25," ")</f>
        <v xml:space="preserve"> </v>
      </c>
      <c r="N25" s="9">
        <v>0.39</v>
      </c>
      <c r="O25" s="175" t="str">
        <f>IFERROR(Summary!$AC$7*D25/N25," ")</f>
        <v xml:space="preserve"> </v>
      </c>
      <c r="P25" s="18"/>
      <c r="Q25" s="175" t="str">
        <f>IFERROR(Summary!$AC$7*D25/P25," ")</f>
        <v xml:space="preserve"> </v>
      </c>
      <c r="R25" s="22"/>
      <c r="S25" s="177" t="str">
        <f>IFERROR(Summary!$AE$7*E25/R25," ")</f>
        <v xml:space="preserve"> </v>
      </c>
    </row>
    <row r="26" spans="1:19" ht="16.95" customHeight="1" x14ac:dyDescent="0.25">
      <c r="A26" s="2" t="s">
        <v>51</v>
      </c>
      <c r="B26" s="2" t="s">
        <v>52</v>
      </c>
      <c r="C26" s="18"/>
      <c r="D26" s="56">
        <f>IFERROR(VLOOKUP($A26,'Emissions - TEU-2L1'!$A$6:$H$58,5,0), " ")</f>
        <v>3.3462655277631148E-2</v>
      </c>
      <c r="E26" s="56">
        <f>IFERROR(VLOOKUP($A26,'Emissions - TEU-2L1'!$A$6:$H$58,8,0), " ")</f>
        <v>3.9367829738389589E-4</v>
      </c>
      <c r="F26" s="9">
        <v>0.13</v>
      </c>
      <c r="G26" s="175">
        <f>IFERROR(Summary!$Y$7*D26/F26," ")</f>
        <v>2.5740504059716266E-5</v>
      </c>
      <c r="H26" s="7">
        <v>3</v>
      </c>
      <c r="I26" s="175">
        <f>IFERROR(Summary!$Y$7*D26/H26," ")</f>
        <v>1.1154218425877049E-6</v>
      </c>
      <c r="J26" s="7">
        <v>3.3</v>
      </c>
      <c r="K26" s="175">
        <f>IFERROR(Summary!$AA$7*D26/J26," ")</f>
        <v>1.0140198568979136E-6</v>
      </c>
      <c r="L26" s="5">
        <v>13</v>
      </c>
      <c r="M26" s="175">
        <f>IFERROR(Summary!$AA$7*D26/L26," ")</f>
        <v>2.5740504059716271E-7</v>
      </c>
      <c r="N26" s="7">
        <v>1.5</v>
      </c>
      <c r="O26" s="175">
        <f>IFERROR(Summary!$AC$7*D26/N26," ")</f>
        <v>1.0038796583289344E-4</v>
      </c>
      <c r="P26" s="5">
        <v>13</v>
      </c>
      <c r="Q26" s="175">
        <f>IFERROR(Summary!$AC$7*D26/P26," ")</f>
        <v>1.158322682687232E-5</v>
      </c>
      <c r="R26" s="21">
        <v>29</v>
      </c>
      <c r="S26" s="177">
        <f>IFERROR(Summary!$AE$7*E26/R26," ")</f>
        <v>6.5160545773886215E-5</v>
      </c>
    </row>
    <row r="27" spans="1:19" ht="19.8" customHeight="1" x14ac:dyDescent="0.25">
      <c r="A27" s="2" t="s">
        <v>53</v>
      </c>
      <c r="B27" s="2" t="s">
        <v>54</v>
      </c>
      <c r="C27" s="6" t="s">
        <v>23</v>
      </c>
      <c r="D27" s="56" t="str">
        <f>IFERROR(VLOOKUP($A27,'Emissions - TEU-2L1'!$A$6:$H$58,5,0), " ")</f>
        <v xml:space="preserve"> </v>
      </c>
      <c r="E27" s="56" t="str">
        <f>IFERROR(VLOOKUP($A27,'Emissions - TEU-2L1'!$A$6:$H$58,8,0), " ")</f>
        <v xml:space="preserve"> </v>
      </c>
      <c r="F27" s="10">
        <v>4.1999999999999996E-6</v>
      </c>
      <c r="G27" s="175" t="str">
        <f>IFERROR(Summary!$Y$7*D27/F27," ")</f>
        <v xml:space="preserve"> </v>
      </c>
      <c r="H27" s="18"/>
      <c r="I27" s="175" t="str">
        <f>IFERROR(Summary!$Y$7*D27/H27," ")</f>
        <v xml:space="preserve"> </v>
      </c>
      <c r="J27" s="10">
        <v>4.3999999999999999E-5</v>
      </c>
      <c r="K27" s="175" t="str">
        <f>IFERROR(Summary!$AA$7*D27/J27," ")</f>
        <v xml:space="preserve"> </v>
      </c>
      <c r="L27" s="18"/>
      <c r="M27" s="175" t="str">
        <f>IFERROR(Summary!$AA$7*D27/L27," ")</f>
        <v xml:space="preserve"> </v>
      </c>
      <c r="N27" s="10">
        <v>8.6000000000000003E-5</v>
      </c>
      <c r="O27" s="175" t="str">
        <f>IFERROR(Summary!$AC$7*D27/N27," ")</f>
        <v xml:space="preserve"> </v>
      </c>
      <c r="P27" s="18"/>
      <c r="Q27" s="175" t="str">
        <f>IFERROR(Summary!$AC$7*D27/P27," ")</f>
        <v xml:space="preserve"> </v>
      </c>
      <c r="R27" s="22"/>
      <c r="S27" s="177" t="str">
        <f>IFERROR(Summary!$AE$7*E27/R27," ")</f>
        <v xml:space="preserve"> </v>
      </c>
    </row>
    <row r="28" spans="1:19" ht="16.8" customHeight="1" x14ac:dyDescent="0.25">
      <c r="A28" s="2" t="s">
        <v>55</v>
      </c>
      <c r="B28" s="2" t="s">
        <v>56</v>
      </c>
      <c r="C28" s="18"/>
      <c r="D28" s="56" t="str">
        <f>IFERROR(VLOOKUP($A28,'Emissions - TEU-2L1'!$A$6:$H$58,5,0), " ")</f>
        <v xml:space="preserve"> </v>
      </c>
      <c r="E28" s="56" t="str">
        <f>IFERROR(VLOOKUP($A28,'Emissions - TEU-2L1'!$A$6:$H$58,8,0), " ")</f>
        <v xml:space="preserve"> </v>
      </c>
      <c r="F28" s="4">
        <v>0.02</v>
      </c>
      <c r="G28" s="175" t="str">
        <f>IFERROR(Summary!$Y$7*D28/F28," ")</f>
        <v xml:space="preserve"> </v>
      </c>
      <c r="H28" s="7">
        <v>1</v>
      </c>
      <c r="I28" s="175" t="str">
        <f>IFERROR(Summary!$Y$7*D28/H28," ")</f>
        <v xml:space="preserve"> </v>
      </c>
      <c r="J28" s="9">
        <v>0.53</v>
      </c>
      <c r="K28" s="175" t="str">
        <f>IFERROR(Summary!$AA$7*D28/J28," ")</f>
        <v xml:space="preserve"> </v>
      </c>
      <c r="L28" s="7">
        <v>4.4000000000000004</v>
      </c>
      <c r="M28" s="175" t="str">
        <f>IFERROR(Summary!$AA$7*D28/L28," ")</f>
        <v xml:space="preserve"> </v>
      </c>
      <c r="N28" s="9">
        <v>0.24</v>
      </c>
      <c r="O28" s="175" t="str">
        <f>IFERROR(Summary!$AC$7*D28/N28," ")</f>
        <v xml:space="preserve"> </v>
      </c>
      <c r="P28" s="7">
        <v>4.4000000000000004</v>
      </c>
      <c r="Q28" s="175" t="str">
        <f>IFERROR(Summary!$AC$7*D28/P28," ")</f>
        <v xml:space="preserve"> </v>
      </c>
      <c r="R28" s="21">
        <v>240</v>
      </c>
      <c r="S28" s="177" t="str">
        <f>IFERROR(Summary!$AE$7*E28/R28," ")</f>
        <v xml:space="preserve"> </v>
      </c>
    </row>
    <row r="29" spans="1:19" ht="16.95" customHeight="1" x14ac:dyDescent="0.25">
      <c r="A29" s="2" t="s">
        <v>57</v>
      </c>
      <c r="B29" s="2" t="s">
        <v>58</v>
      </c>
      <c r="C29" s="6" t="s">
        <v>33</v>
      </c>
      <c r="D29" s="56" t="str">
        <f>IFERROR(VLOOKUP($A29,'Emissions - TEU-2L1'!$A$6:$H$58,5,0), " ")</f>
        <v xml:space="preserve"> </v>
      </c>
      <c r="E29" s="56" t="str">
        <f>IFERROR(VLOOKUP($A29,'Emissions - TEU-2L1'!$A$6:$H$58,8,0), " ")</f>
        <v xml:space="preserve"> </v>
      </c>
      <c r="F29" s="11">
        <v>4.2000000000000002E-4</v>
      </c>
      <c r="G29" s="175" t="str">
        <f>IFERROR(Summary!$Y$7*D29/F29," ")</f>
        <v xml:space="preserve"> </v>
      </c>
      <c r="H29" s="3">
        <v>7.0000000000000001E-3</v>
      </c>
      <c r="I29" s="175" t="str">
        <f>IFERROR(Summary!$Y$7*D29/H29," ")</f>
        <v xml:space="preserve"> </v>
      </c>
      <c r="J29" s="4">
        <v>1.0999999999999999E-2</v>
      </c>
      <c r="K29" s="175" t="str">
        <f>IFERROR(Summary!$AA$7*D29/J29," ")</f>
        <v xml:space="preserve"> </v>
      </c>
      <c r="L29" s="4">
        <v>3.1E-2</v>
      </c>
      <c r="M29" s="175" t="str">
        <f>IFERROR(Summary!$AA$7*D29/L29," ")</f>
        <v xml:space="preserve"> </v>
      </c>
      <c r="N29" s="3">
        <v>5.0000000000000001E-3</v>
      </c>
      <c r="O29" s="175" t="str">
        <f>IFERROR(Summary!$AC$7*D29/N29," ")</f>
        <v xml:space="preserve"> </v>
      </c>
      <c r="P29" s="4">
        <v>3.1E-2</v>
      </c>
      <c r="Q29" s="175" t="str">
        <f>IFERROR(Summary!$AC$7*D29/P29," ")</f>
        <v xml:space="preserve"> </v>
      </c>
      <c r="R29" s="26">
        <v>0.02</v>
      </c>
      <c r="S29" s="177" t="str">
        <f>IFERROR(Summary!$AE$7*E29/R29," ")</f>
        <v xml:space="preserve"> </v>
      </c>
    </row>
    <row r="30" spans="1:19" ht="29.25" customHeight="1" x14ac:dyDescent="0.25">
      <c r="A30" s="2" t="s">
        <v>59</v>
      </c>
      <c r="B30" s="1" t="s">
        <v>60</v>
      </c>
      <c r="C30" s="18"/>
      <c r="D30" s="56" t="str">
        <f>IFERROR(VLOOKUP($A30,'Emissions - TEU-2L1'!$A$6:$H$58,5,0), " ")</f>
        <v xml:space="preserve"> </v>
      </c>
      <c r="E30" s="56" t="str">
        <f>IFERROR(VLOOKUP($A30,'Emissions - TEU-2L1'!$A$6:$H$58,8,0), " ")</f>
        <v xml:space="preserve"> </v>
      </c>
      <c r="F30" s="3">
        <v>1.4E-3</v>
      </c>
      <c r="G30" s="175" t="str">
        <f>IFERROR(Summary!$Y$7*D30/F30," ")</f>
        <v xml:space="preserve"> </v>
      </c>
      <c r="H30" s="18"/>
      <c r="I30" s="175" t="str">
        <f>IFERROR(Summary!$Y$7*D30/H30," ")</f>
        <v xml:space="preserve"> </v>
      </c>
      <c r="J30" s="4">
        <v>3.6999999999999998E-2</v>
      </c>
      <c r="K30" s="175" t="str">
        <f>IFERROR(Summary!$AA$7*D30/J30," ")</f>
        <v xml:space="preserve"> </v>
      </c>
      <c r="L30" s="18"/>
      <c r="M30" s="175" t="str">
        <f>IFERROR(Summary!$AA$7*D30/L30," ")</f>
        <v xml:space="preserve"> </v>
      </c>
      <c r="N30" s="4">
        <v>1.7000000000000001E-2</v>
      </c>
      <c r="O30" s="175" t="str">
        <f>IFERROR(Summary!$AC$7*D30/N30," ")</f>
        <v xml:space="preserve"> </v>
      </c>
      <c r="P30" s="18"/>
      <c r="Q30" s="175" t="str">
        <f>IFERROR(Summary!$AC$7*D30/P30," ")</f>
        <v xml:space="preserve"> </v>
      </c>
      <c r="R30" s="21">
        <v>120</v>
      </c>
      <c r="S30" s="177" t="str">
        <f>IFERROR(Summary!$AE$7*E30/R30," ")</f>
        <v xml:space="preserve"> </v>
      </c>
    </row>
    <row r="31" spans="1:19" ht="16.95" customHeight="1" x14ac:dyDescent="0.25">
      <c r="A31" s="2" t="s">
        <v>61</v>
      </c>
      <c r="B31" s="1" t="s">
        <v>62</v>
      </c>
      <c r="C31" s="18"/>
      <c r="D31" s="56" t="str">
        <f>IFERROR(VLOOKUP($A31,'Emissions - TEU-2L1'!$A$6:$H$58,5,0), " ")</f>
        <v xml:space="preserve"> </v>
      </c>
      <c r="E31" s="56" t="str">
        <f>IFERROR(VLOOKUP($A31,'Emissions - TEU-2L1'!$A$6:$H$58,8,0), " ")</f>
        <v xml:space="preserve"> </v>
      </c>
      <c r="F31" s="10">
        <v>7.7000000000000001E-5</v>
      </c>
      <c r="G31" s="175" t="str">
        <f>IFERROR(Summary!$Y$7*D31/F31," ")</f>
        <v xml:space="preserve"> </v>
      </c>
      <c r="H31" s="18"/>
      <c r="I31" s="175" t="str">
        <f>IFERROR(Summary!$Y$7*D31/H31," ")</f>
        <v xml:space="preserve"> </v>
      </c>
      <c r="J31" s="3">
        <v>2E-3</v>
      </c>
      <c r="K31" s="175" t="str">
        <f>IFERROR(Summary!$AA$7*D31/J31," ")</f>
        <v xml:space="preserve"> </v>
      </c>
      <c r="L31" s="18"/>
      <c r="M31" s="175" t="str">
        <f>IFERROR(Summary!$AA$7*D31/L31," ")</f>
        <v xml:space="preserve"> </v>
      </c>
      <c r="N31" s="11">
        <v>9.2000000000000003E-4</v>
      </c>
      <c r="O31" s="175" t="str">
        <f>IFERROR(Summary!$AC$7*D31/N31," ")</f>
        <v xml:space="preserve"> </v>
      </c>
      <c r="P31" s="18"/>
      <c r="Q31" s="175" t="str">
        <f>IFERROR(Summary!$AC$7*D31/P31," ")</f>
        <v xml:space="preserve"> </v>
      </c>
      <c r="R31" s="24">
        <v>1.4</v>
      </c>
      <c r="S31" s="177" t="str">
        <f>IFERROR(Summary!$AE$7*E31/R31," ")</f>
        <v xml:space="preserve"> </v>
      </c>
    </row>
    <row r="32" spans="1:19" ht="29.25" customHeight="1" x14ac:dyDescent="0.25">
      <c r="A32" s="2" t="s">
        <v>63</v>
      </c>
      <c r="B32" s="1" t="s">
        <v>64</v>
      </c>
      <c r="C32" s="6" t="s">
        <v>65</v>
      </c>
      <c r="D32" s="56" t="str">
        <f>IFERROR(VLOOKUP($A32,'Emissions - TEU-2L1'!$A$6:$H$58,5,0), " ")</f>
        <v xml:space="preserve"> </v>
      </c>
      <c r="E32" s="56" t="str">
        <f>IFERROR(VLOOKUP($A32,'Emissions - TEU-2L1'!$A$6:$H$58,8,0), " ")</f>
        <v xml:space="preserve"> </v>
      </c>
      <c r="F32" s="4">
        <v>0.08</v>
      </c>
      <c r="G32" s="175" t="str">
        <f>IFERROR(Summary!$Y$7*D32/F32," ")</f>
        <v xml:space="preserve"> </v>
      </c>
      <c r="H32" s="18"/>
      <c r="I32" s="175" t="str">
        <f>IFERROR(Summary!$Y$7*D32/H32," ")</f>
        <v xml:space="preserve"> </v>
      </c>
      <c r="J32" s="5">
        <v>11</v>
      </c>
      <c r="K32" s="175" t="str">
        <f>IFERROR(Summary!$AA$7*D32/J32," ")</f>
        <v xml:space="preserve"> </v>
      </c>
      <c r="L32" s="18"/>
      <c r="M32" s="175" t="str">
        <f>IFERROR(Summary!$AA$7*D32/L32," ")</f>
        <v xml:space="preserve"> </v>
      </c>
      <c r="N32" s="7">
        <v>5</v>
      </c>
      <c r="O32" s="175" t="str">
        <f>IFERROR(Summary!$AC$7*D32/N32," ")</f>
        <v xml:space="preserve"> </v>
      </c>
      <c r="P32" s="18"/>
      <c r="Q32" s="175" t="str">
        <f>IFERROR(Summary!$AC$7*D32/P32," ")</f>
        <v xml:space="preserve"> </v>
      </c>
      <c r="R32" s="22"/>
      <c r="S32" s="177" t="str">
        <f>IFERROR(Summary!$AE$7*E32/R32," ")</f>
        <v xml:space="preserve"> </v>
      </c>
    </row>
    <row r="33" spans="1:19" ht="16.95" customHeight="1" x14ac:dyDescent="0.25">
      <c r="A33" s="2" t="s">
        <v>66</v>
      </c>
      <c r="B33" s="2" t="s">
        <v>67</v>
      </c>
      <c r="C33" s="18"/>
      <c r="D33" s="56" t="str">
        <f>IFERROR(VLOOKUP($A33,'Emissions - TEU-2L1'!$A$6:$H$58,5,0), " ")</f>
        <v xml:space="preserve"> </v>
      </c>
      <c r="E33" s="56" t="str">
        <f>IFERROR(VLOOKUP($A33,'Emissions - TEU-2L1'!$A$6:$H$58,8,0), " ")</f>
        <v xml:space="preserve"> </v>
      </c>
      <c r="F33" s="9">
        <v>0.91</v>
      </c>
      <c r="G33" s="175" t="str">
        <f>IFERROR(Summary!$Y$7*D33/F33," ")</f>
        <v xml:space="preserve"> </v>
      </c>
      <c r="H33" s="18"/>
      <c r="I33" s="175" t="str">
        <f>IFERROR(Summary!$Y$7*D33/H33," ")</f>
        <v xml:space="preserve"> </v>
      </c>
      <c r="J33" s="5">
        <v>24</v>
      </c>
      <c r="K33" s="175" t="str">
        <f>IFERROR(Summary!$AA$7*D33/J33," ")</f>
        <v xml:space="preserve"> </v>
      </c>
      <c r="L33" s="18"/>
      <c r="M33" s="175" t="str">
        <f>IFERROR(Summary!$AA$7*D33/L33," ")</f>
        <v xml:space="preserve"> </v>
      </c>
      <c r="N33" s="5">
        <v>11</v>
      </c>
      <c r="O33" s="175" t="str">
        <f>IFERROR(Summary!$AC$7*D33/N33," ")</f>
        <v xml:space="preserve"> </v>
      </c>
      <c r="P33" s="18"/>
      <c r="Q33" s="175" t="str">
        <f>IFERROR(Summary!$AC$7*D33/P33," ")</f>
        <v xml:space="preserve"> </v>
      </c>
      <c r="R33" s="22"/>
      <c r="S33" s="177" t="str">
        <f>IFERROR(Summary!$AE$7*E33/R33," ")</f>
        <v xml:space="preserve"> </v>
      </c>
    </row>
    <row r="34" spans="1:19" ht="29.25" customHeight="1" x14ac:dyDescent="0.25">
      <c r="A34" s="2" t="s">
        <v>68</v>
      </c>
      <c r="B34" s="2" t="s">
        <v>69</v>
      </c>
      <c r="C34" s="18"/>
      <c r="D34" s="56" t="str">
        <f>IFERROR(VLOOKUP($A34,'Emissions - TEU-2L1'!$A$6:$H$58,5,0), " ")</f>
        <v xml:space="preserve"> </v>
      </c>
      <c r="E34" s="56" t="str">
        <f>IFERROR(VLOOKUP($A34,'Emissions - TEU-2L1'!$A$6:$H$58,8,0), " ")</f>
        <v xml:space="preserve"> </v>
      </c>
      <c r="F34" s="18"/>
      <c r="G34" s="175" t="str">
        <f>IFERROR(Summary!$Y$7*D34/F34," ")</f>
        <v xml:space="preserve"> </v>
      </c>
      <c r="H34" s="7">
        <v>5</v>
      </c>
      <c r="I34" s="175" t="str">
        <f>IFERROR(Summary!$Y$7*D34/H34," ")</f>
        <v xml:space="preserve"> </v>
      </c>
      <c r="J34" s="18"/>
      <c r="K34" s="175" t="str">
        <f>IFERROR(Summary!$AA$7*D34/J34," ")</f>
        <v xml:space="preserve"> </v>
      </c>
      <c r="L34" s="5">
        <v>22</v>
      </c>
      <c r="M34" s="175" t="str">
        <f>IFERROR(Summary!$AA$7*D34/L34," ")</f>
        <v xml:space="preserve"> </v>
      </c>
      <c r="N34" s="18"/>
      <c r="O34" s="175" t="str">
        <f>IFERROR(Summary!$AC$7*D34/N34," ")</f>
        <v xml:space="preserve"> </v>
      </c>
      <c r="P34" s="5">
        <v>22</v>
      </c>
      <c r="Q34" s="175" t="str">
        <f>IFERROR(Summary!$AC$7*D34/P34," ")</f>
        <v xml:space="preserve"> </v>
      </c>
      <c r="R34" s="23">
        <v>3900</v>
      </c>
      <c r="S34" s="177" t="str">
        <f>IFERROR(Summary!$AE$7*E34/R34," ")</f>
        <v xml:space="preserve"> </v>
      </c>
    </row>
    <row r="35" spans="1:19" ht="29.25" customHeight="1" x14ac:dyDescent="0.25">
      <c r="A35" s="2" t="s">
        <v>70</v>
      </c>
      <c r="B35" s="2" t="s">
        <v>71</v>
      </c>
      <c r="C35" s="18"/>
      <c r="D35" s="56" t="str">
        <f>IFERROR(VLOOKUP($A35,'Emissions - TEU-2L1'!$A$6:$H$58,5,0), " ")</f>
        <v xml:space="preserve"> </v>
      </c>
      <c r="E35" s="56" t="str">
        <f>IFERROR(VLOOKUP($A35,'Emissions - TEU-2L1'!$A$6:$H$58,8,0), " ")</f>
        <v xml:space="preserve"> </v>
      </c>
      <c r="F35" s="9">
        <v>0.48</v>
      </c>
      <c r="G35" s="175" t="str">
        <f>IFERROR(Summary!$Y$7*D35/F35," ")</f>
        <v xml:space="preserve"> </v>
      </c>
      <c r="H35" s="5">
        <v>33</v>
      </c>
      <c r="I35" s="175" t="str">
        <f>IFERROR(Summary!$Y$7*D35/H35," ")</f>
        <v xml:space="preserve"> </v>
      </c>
      <c r="J35" s="5">
        <v>12</v>
      </c>
      <c r="K35" s="175" t="str">
        <f>IFERROR(Summary!$AA$7*D35/J35," ")</f>
        <v xml:space="preserve"> </v>
      </c>
      <c r="L35" s="5">
        <v>150</v>
      </c>
      <c r="M35" s="175" t="str">
        <f>IFERROR(Summary!$AA$7*D35/L35," ")</f>
        <v xml:space="preserve"> </v>
      </c>
      <c r="N35" s="7">
        <v>5.7</v>
      </c>
      <c r="O35" s="175" t="str">
        <f>IFERROR(Summary!$AC$7*D35/N35," ")</f>
        <v xml:space="preserve"> </v>
      </c>
      <c r="P35" s="5">
        <v>150</v>
      </c>
      <c r="Q35" s="175" t="str">
        <f>IFERROR(Summary!$AC$7*D35/P35," ")</f>
        <v xml:space="preserve"> </v>
      </c>
      <c r="R35" s="23">
        <v>1700</v>
      </c>
      <c r="S35" s="177" t="str">
        <f>IFERROR(Summary!$AE$7*E35/R35," ")</f>
        <v xml:space="preserve"> </v>
      </c>
    </row>
    <row r="36" spans="1:19" ht="16.8" customHeight="1" x14ac:dyDescent="0.25">
      <c r="A36" s="2" t="s">
        <v>72</v>
      </c>
      <c r="B36" s="2" t="s">
        <v>73</v>
      </c>
      <c r="C36" s="18"/>
      <c r="D36" s="56" t="str">
        <f>IFERROR(VLOOKUP($A36,'Emissions - TEU-2L1'!$A$6:$H$58,5,0), " ")</f>
        <v xml:space="preserve"> </v>
      </c>
      <c r="E36" s="56" t="str">
        <f>IFERROR(VLOOKUP($A36,'Emissions - TEU-2L1'!$A$6:$H$58,8,0), " ")</f>
        <v xml:space="preserve"> </v>
      </c>
      <c r="F36" s="4">
        <v>3.3000000000000002E-2</v>
      </c>
      <c r="G36" s="175" t="str">
        <f>IFERROR(Summary!$Y$7*D36/F36," ")</f>
        <v xml:space="preserve"> </v>
      </c>
      <c r="H36" s="7">
        <v>2</v>
      </c>
      <c r="I36" s="175" t="str">
        <f>IFERROR(Summary!$Y$7*D36/H36," ")</f>
        <v xml:space="preserve"> </v>
      </c>
      <c r="J36" s="9">
        <v>0.86</v>
      </c>
      <c r="K36" s="175" t="str">
        <f>IFERROR(Summary!$AA$7*D36/J36," ")</f>
        <v xml:space="preserve"> </v>
      </c>
      <c r="L36" s="7">
        <v>8.8000000000000007</v>
      </c>
      <c r="M36" s="175" t="str">
        <f>IFERROR(Summary!$AA$7*D36/L36," ")</f>
        <v xml:space="preserve"> </v>
      </c>
      <c r="N36" s="9">
        <v>0.4</v>
      </c>
      <c r="O36" s="175" t="str">
        <f>IFERROR(Summary!$AC$7*D36/N36," ")</f>
        <v xml:space="preserve"> </v>
      </c>
      <c r="P36" s="7">
        <v>8.8000000000000007</v>
      </c>
      <c r="Q36" s="175" t="str">
        <f>IFERROR(Summary!$AC$7*D36/P36," ")</f>
        <v xml:space="preserve"> </v>
      </c>
      <c r="R36" s="21">
        <v>660</v>
      </c>
      <c r="S36" s="177" t="str">
        <f>IFERROR(Summary!$AE$7*E36/R36," ")</f>
        <v xml:space="preserve"> </v>
      </c>
    </row>
    <row r="37" spans="1:19" ht="29.25" customHeight="1" x14ac:dyDescent="0.25">
      <c r="A37" s="2" t="s">
        <v>74</v>
      </c>
      <c r="B37" s="2" t="s">
        <v>75</v>
      </c>
      <c r="C37" s="18"/>
      <c r="D37" s="56" t="str">
        <f>IFERROR(VLOOKUP($A37,'Emissions - TEU-2L1'!$A$6:$H$58,5,0), " ")</f>
        <v xml:space="preserve"> </v>
      </c>
      <c r="E37" s="56" t="str">
        <f>IFERROR(VLOOKUP($A37,'Emissions - TEU-2L1'!$A$6:$H$58,8,0), " ")</f>
        <v xml:space="preserve"> </v>
      </c>
      <c r="F37" s="18"/>
      <c r="G37" s="175" t="str">
        <f>IFERROR(Summary!$Y$7*D37/F37," ")</f>
        <v xml:space="preserve"> </v>
      </c>
      <c r="H37" s="8">
        <v>5000</v>
      </c>
      <c r="I37" s="175" t="str">
        <f>IFERROR(Summary!$Y$7*D37/H37," ")</f>
        <v xml:space="preserve"> </v>
      </c>
      <c r="J37" s="18"/>
      <c r="K37" s="175" t="str">
        <f>IFERROR(Summary!$AA$7*D37/J37," ")</f>
        <v xml:space="preserve"> </v>
      </c>
      <c r="L37" s="8">
        <v>22000</v>
      </c>
      <c r="M37" s="175" t="str">
        <f>IFERROR(Summary!$AA$7*D37/L37," ")</f>
        <v xml:space="preserve"> </v>
      </c>
      <c r="N37" s="18"/>
      <c r="O37" s="175" t="str">
        <f>IFERROR(Summary!$AC$7*D37/N37," ")</f>
        <v xml:space="preserve"> </v>
      </c>
      <c r="P37" s="8">
        <v>22000</v>
      </c>
      <c r="Q37" s="175" t="str">
        <f>IFERROR(Summary!$AC$7*D37/P37," ")</f>
        <v xml:space="preserve"> </v>
      </c>
      <c r="R37" s="23">
        <v>5000</v>
      </c>
      <c r="S37" s="177" t="str">
        <f>IFERROR(Summary!$AE$7*E37/R37," ")</f>
        <v xml:space="preserve"> </v>
      </c>
    </row>
    <row r="38" spans="1:19" ht="16.8" customHeight="1" x14ac:dyDescent="0.25">
      <c r="A38" s="2" t="s">
        <v>76</v>
      </c>
      <c r="B38" s="1" t="s">
        <v>77</v>
      </c>
      <c r="C38" s="18"/>
      <c r="D38" s="56" t="str">
        <f>IFERROR(VLOOKUP($A38,'Emissions - TEU-2L1'!$A$6:$H$58,5,0), " ")</f>
        <v xml:space="preserve"> </v>
      </c>
      <c r="E38" s="56" t="str">
        <f>IFERROR(VLOOKUP($A38,'Emissions - TEU-2L1'!$A$6:$H$58,8,0), " ")</f>
        <v xml:space="preserve"> </v>
      </c>
      <c r="F38" s="18"/>
      <c r="G38" s="175" t="str">
        <f>IFERROR(Summary!$Y$7*D38/F38," ")</f>
        <v xml:space="preserve"> </v>
      </c>
      <c r="H38" s="8">
        <v>30000</v>
      </c>
      <c r="I38" s="175" t="str">
        <f>IFERROR(Summary!$Y$7*D38/H38," ")</f>
        <v xml:space="preserve"> </v>
      </c>
      <c r="J38" s="18"/>
      <c r="K38" s="175" t="str">
        <f>IFERROR(Summary!$AA$7*D38/J38," ")</f>
        <v xml:space="preserve"> </v>
      </c>
      <c r="L38" s="8">
        <v>130000</v>
      </c>
      <c r="M38" s="175" t="str">
        <f>IFERROR(Summary!$AA$7*D38/L38," ")</f>
        <v xml:space="preserve"> </v>
      </c>
      <c r="N38" s="18"/>
      <c r="O38" s="175" t="str">
        <f>IFERROR(Summary!$AC$7*D38/N38," ")</f>
        <v xml:space="preserve"> </v>
      </c>
      <c r="P38" s="8">
        <v>130000</v>
      </c>
      <c r="Q38" s="175" t="str">
        <f>IFERROR(Summary!$AC$7*D38/P38," ")</f>
        <v xml:space="preserve"> </v>
      </c>
      <c r="R38" s="22"/>
      <c r="S38" s="177" t="str">
        <f>IFERROR(Summary!$AE$7*E38/R38," ")</f>
        <v xml:space="preserve"> </v>
      </c>
    </row>
    <row r="39" spans="1:19" ht="16.95" customHeight="1" x14ac:dyDescent="0.25">
      <c r="A39" s="2" t="s">
        <v>78</v>
      </c>
      <c r="B39" s="2" t="s">
        <v>79</v>
      </c>
      <c r="C39" s="6" t="s">
        <v>80</v>
      </c>
      <c r="D39" s="56" t="str">
        <f>IFERROR(VLOOKUP($A39,'Emissions - TEU-2L1'!$A$6:$H$58,5,0), " ")</f>
        <v xml:space="preserve"> </v>
      </c>
      <c r="E39" s="56" t="str">
        <f>IFERROR(VLOOKUP($A39,'Emissions - TEU-2L1'!$A$6:$H$58,8,0), " ")</f>
        <v xml:space="preserve"> </v>
      </c>
      <c r="F39" s="11">
        <v>5.5999999999999995E-4</v>
      </c>
      <c r="G39" s="175" t="str">
        <f>IFERROR(Summary!$Y$7*D39/F39," ")</f>
        <v xml:space="preserve"> </v>
      </c>
      <c r="H39" s="3">
        <v>5.0000000000000001E-3</v>
      </c>
      <c r="I39" s="175" t="str">
        <f>IFERROR(Summary!$Y$7*D39/H39," ")</f>
        <v xml:space="preserve"> </v>
      </c>
      <c r="J39" s="4">
        <v>1.4E-2</v>
      </c>
      <c r="K39" s="175" t="str">
        <f>IFERROR(Summary!$AA$7*D39/J39," ")</f>
        <v xml:space="preserve"> </v>
      </c>
      <c r="L39" s="4">
        <v>3.6999999999999998E-2</v>
      </c>
      <c r="M39" s="175" t="str">
        <f>IFERROR(Summary!$AA$7*D39/L39," ")</f>
        <v xml:space="preserve"> </v>
      </c>
      <c r="N39" s="3">
        <v>6.7000000000000002E-3</v>
      </c>
      <c r="O39" s="175" t="str">
        <f>IFERROR(Summary!$AC$7*D39/N39," ")</f>
        <v xml:space="preserve"> </v>
      </c>
      <c r="P39" s="4">
        <v>3.6999999999999998E-2</v>
      </c>
      <c r="Q39" s="175" t="str">
        <f>IFERROR(Summary!$AC$7*D39/P39," ")</f>
        <v xml:space="preserve"> </v>
      </c>
      <c r="R39" s="26">
        <v>0.03</v>
      </c>
      <c r="S39" s="177" t="str">
        <f>IFERROR(Summary!$AE$7*E39/R39," ")</f>
        <v xml:space="preserve"> </v>
      </c>
    </row>
    <row r="40" spans="1:19" ht="16.8" customHeight="1" x14ac:dyDescent="0.25">
      <c r="A40" s="2" t="s">
        <v>81</v>
      </c>
      <c r="B40" s="2" t="s">
        <v>82</v>
      </c>
      <c r="C40" s="18"/>
      <c r="D40" s="56" t="str">
        <f>IFERROR(VLOOKUP($A40,'Emissions - TEU-2L1'!$A$6:$H$58,5,0), " ")</f>
        <v xml:space="preserve"> </v>
      </c>
      <c r="E40" s="56" t="str">
        <f>IFERROR(VLOOKUP($A40,'Emissions - TEU-2L1'!$A$6:$H$58,8,0), " ")</f>
        <v xml:space="preserve"> </v>
      </c>
      <c r="F40" s="18"/>
      <c r="G40" s="175" t="str">
        <f>IFERROR(Summary!$Y$7*D40/F40," ")</f>
        <v xml:space="preserve"> </v>
      </c>
      <c r="H40" s="7">
        <v>2.2000000000000002</v>
      </c>
      <c r="I40" s="175" t="str">
        <f>IFERROR(Summary!$Y$7*D40/H40," ")</f>
        <v xml:space="preserve"> </v>
      </c>
      <c r="J40" s="18"/>
      <c r="K40" s="175" t="str">
        <f>IFERROR(Summary!$AA$7*D40/J40," ")</f>
        <v xml:space="preserve"> </v>
      </c>
      <c r="L40" s="7">
        <v>9.6999999999999993</v>
      </c>
      <c r="M40" s="175" t="str">
        <f>IFERROR(Summary!$AA$7*D40/L40," ")</f>
        <v xml:space="preserve"> </v>
      </c>
      <c r="N40" s="18"/>
      <c r="O40" s="175" t="str">
        <f>IFERROR(Summary!$AC$7*D40/N40," ")</f>
        <v xml:space="preserve"> </v>
      </c>
      <c r="P40" s="7">
        <v>9.6999999999999993</v>
      </c>
      <c r="Q40" s="175" t="str">
        <f>IFERROR(Summary!$AC$7*D40/P40," ")</f>
        <v xml:space="preserve"> </v>
      </c>
      <c r="R40" s="21">
        <v>50</v>
      </c>
      <c r="S40" s="177" t="str">
        <f>IFERROR(Summary!$AE$7*E40/R40," ")</f>
        <v xml:space="preserve"> </v>
      </c>
    </row>
    <row r="41" spans="1:19" ht="16.95" customHeight="1" x14ac:dyDescent="0.25">
      <c r="A41" s="2" t="s">
        <v>83</v>
      </c>
      <c r="B41" s="2" t="s">
        <v>84</v>
      </c>
      <c r="C41" s="18"/>
      <c r="D41" s="56" t="str">
        <f>IFERROR(VLOOKUP($A41,'Emissions - TEU-2L1'!$A$6:$H$58,5,0), " ")</f>
        <v xml:space="preserve"> </v>
      </c>
      <c r="E41" s="56" t="str">
        <f>IFERROR(VLOOKUP($A41,'Emissions - TEU-2L1'!$A$6:$H$58,8,0), " ")</f>
        <v xml:space="preserve"> </v>
      </c>
      <c r="F41" s="18"/>
      <c r="G41" s="175" t="str">
        <f>IFERROR(Summary!$Y$7*D41/F41," ")</f>
        <v xml:space="preserve"> </v>
      </c>
      <c r="H41" s="5">
        <v>800</v>
      </c>
      <c r="I41" s="175" t="str">
        <f>IFERROR(Summary!$Y$7*D41/H41," ")</f>
        <v xml:space="preserve"> </v>
      </c>
      <c r="J41" s="18"/>
      <c r="K41" s="175" t="str">
        <f>IFERROR(Summary!$AA$7*D41/J41," ")</f>
        <v xml:space="preserve"> </v>
      </c>
      <c r="L41" s="8">
        <v>3500</v>
      </c>
      <c r="M41" s="175" t="str">
        <f>IFERROR(Summary!$AA$7*D41/L41," ")</f>
        <v xml:space="preserve"> </v>
      </c>
      <c r="N41" s="18"/>
      <c r="O41" s="175" t="str">
        <f>IFERROR(Summary!$AC$7*D41/N41," ")</f>
        <v xml:space="preserve"> </v>
      </c>
      <c r="P41" s="8">
        <v>3500</v>
      </c>
      <c r="Q41" s="175" t="str">
        <f>IFERROR(Summary!$AC$7*D41/P41," ")</f>
        <v xml:space="preserve"> </v>
      </c>
      <c r="R41" s="23">
        <v>6200</v>
      </c>
      <c r="S41" s="177" t="str">
        <f>IFERROR(Summary!$AE$7*E41/R41," ")</f>
        <v xml:space="preserve"> </v>
      </c>
    </row>
    <row r="42" spans="1:19" ht="16.8" customHeight="1" x14ac:dyDescent="0.25">
      <c r="A42" s="2" t="s">
        <v>85</v>
      </c>
      <c r="B42" s="2" t="s">
        <v>86</v>
      </c>
      <c r="C42" s="18"/>
      <c r="D42" s="56" t="str">
        <f>IFERROR(VLOOKUP($A42,'Emissions - TEU-2L1'!$A$6:$H$58,5,0), " ")</f>
        <v xml:space="preserve"> </v>
      </c>
      <c r="E42" s="56" t="str">
        <f>IFERROR(VLOOKUP($A42,'Emissions - TEU-2L1'!$A$6:$H$58,8,0), " ")</f>
        <v xml:space="preserve"> </v>
      </c>
      <c r="F42" s="9">
        <v>0.17</v>
      </c>
      <c r="G42" s="175" t="str">
        <f>IFERROR(Summary!$Y$7*D42/F42," ")</f>
        <v xml:space="preserve"> </v>
      </c>
      <c r="H42" s="5">
        <v>100</v>
      </c>
      <c r="I42" s="175" t="str">
        <f>IFERROR(Summary!$Y$7*D42/H42," ")</f>
        <v xml:space="preserve"> </v>
      </c>
      <c r="J42" s="7">
        <v>4.3</v>
      </c>
      <c r="K42" s="175" t="str">
        <f>IFERROR(Summary!$AA$7*D42/J42," ")</f>
        <v xml:space="preserve"> </v>
      </c>
      <c r="L42" s="5">
        <v>440</v>
      </c>
      <c r="M42" s="175" t="str">
        <f>IFERROR(Summary!$AA$7*D42/L42," ")</f>
        <v xml:space="preserve"> </v>
      </c>
      <c r="N42" s="7">
        <v>2</v>
      </c>
      <c r="O42" s="175" t="str">
        <f>IFERROR(Summary!$AC$7*D42/N42," ")</f>
        <v xml:space="preserve"> </v>
      </c>
      <c r="P42" s="5">
        <v>440</v>
      </c>
      <c r="Q42" s="175" t="str">
        <f>IFERROR(Summary!$AC$7*D42/P42," ")</f>
        <v xml:space="preserve"> </v>
      </c>
      <c r="R42" s="23">
        <v>1900</v>
      </c>
      <c r="S42" s="177" t="str">
        <f>IFERROR(Summary!$AE$7*E42/R42," ")</f>
        <v xml:space="preserve"> </v>
      </c>
    </row>
    <row r="43" spans="1:19" ht="16.95" customHeight="1" x14ac:dyDescent="0.25">
      <c r="A43" s="2" t="s">
        <v>87</v>
      </c>
      <c r="B43" s="2" t="s">
        <v>88</v>
      </c>
      <c r="C43" s="18"/>
      <c r="D43" s="56" t="str">
        <f>IFERROR(VLOOKUP($A43,'Emissions - TEU-2L1'!$A$6:$H$58,5,0), " ")</f>
        <v xml:space="preserve"> </v>
      </c>
      <c r="E43" s="56" t="str">
        <f>IFERROR(VLOOKUP($A43,'Emissions - TEU-2L1'!$A$6:$H$58,8,0), " ")</f>
        <v xml:space="preserve"> </v>
      </c>
      <c r="F43" s="18"/>
      <c r="G43" s="175" t="str">
        <f>IFERROR(Summary!$Y$7*D43/F43," ")</f>
        <v xml:space="preserve"> </v>
      </c>
      <c r="H43" s="5">
        <v>10</v>
      </c>
      <c r="I43" s="175" t="str">
        <f>IFERROR(Summary!$Y$7*D43/H43," ")</f>
        <v xml:space="preserve"> </v>
      </c>
      <c r="J43" s="18"/>
      <c r="K43" s="175" t="str">
        <f>IFERROR(Summary!$AA$7*D43/J43," ")</f>
        <v xml:space="preserve"> </v>
      </c>
      <c r="L43" s="5">
        <v>44</v>
      </c>
      <c r="M43" s="175" t="str">
        <f>IFERROR(Summary!$AA$7*D43/L43," ")</f>
        <v xml:space="preserve"> </v>
      </c>
      <c r="N43" s="18"/>
      <c r="O43" s="175" t="str">
        <f>IFERROR(Summary!$AC$7*D43/N43," ")</f>
        <v xml:space="preserve"> </v>
      </c>
      <c r="P43" s="5">
        <v>44</v>
      </c>
      <c r="Q43" s="175" t="str">
        <f>IFERROR(Summary!$AC$7*D43/P43," ")</f>
        <v xml:space="preserve"> </v>
      </c>
      <c r="R43" s="21">
        <v>660</v>
      </c>
      <c r="S43" s="177" t="str">
        <f>IFERROR(Summary!$AE$7*E43/R43," ")</f>
        <v xml:space="preserve"> </v>
      </c>
    </row>
    <row r="44" spans="1:19" ht="16.8" customHeight="1" x14ac:dyDescent="0.25">
      <c r="A44" s="2" t="s">
        <v>89</v>
      </c>
      <c r="B44" s="2" t="s">
        <v>90</v>
      </c>
      <c r="C44" s="18"/>
      <c r="D44" s="56" t="str">
        <f>IFERROR(VLOOKUP($A44,'Emissions - TEU-2L1'!$A$6:$H$58,5,0), " ")</f>
        <v xml:space="preserve"> </v>
      </c>
      <c r="E44" s="56" t="str">
        <f>IFERROR(VLOOKUP($A44,'Emissions - TEU-2L1'!$A$6:$H$58,8,0), " ")</f>
        <v xml:space="preserve"> </v>
      </c>
      <c r="F44" s="4">
        <v>0.01</v>
      </c>
      <c r="G44" s="175" t="str">
        <f>IFERROR(Summary!$Y$7*D44/F44," ")</f>
        <v xml:space="preserve"> </v>
      </c>
      <c r="H44" s="4">
        <v>0.02</v>
      </c>
      <c r="I44" s="175" t="str">
        <f>IFERROR(Summary!$Y$7*D44/H44," ")</f>
        <v xml:space="preserve"> </v>
      </c>
      <c r="J44" s="9">
        <v>0.26</v>
      </c>
      <c r="K44" s="175" t="str">
        <f>IFERROR(Summary!$AA$7*D44/J44," ")</f>
        <v xml:space="preserve"> </v>
      </c>
      <c r="L44" s="4">
        <v>8.7999999999999995E-2</v>
      </c>
      <c r="M44" s="175" t="str">
        <f>IFERROR(Summary!$AA$7*D44/L44," ")</f>
        <v xml:space="preserve"> </v>
      </c>
      <c r="N44" s="9">
        <v>0.12</v>
      </c>
      <c r="O44" s="175" t="str">
        <f>IFERROR(Summary!$AC$7*D44/N44," ")</f>
        <v xml:space="preserve"> </v>
      </c>
      <c r="P44" s="4">
        <v>8.7999999999999995E-2</v>
      </c>
      <c r="Q44" s="175" t="str">
        <f>IFERROR(Summary!$AC$7*D44/P44," ")</f>
        <v xml:space="preserve"> </v>
      </c>
      <c r="R44" s="25">
        <v>0.2</v>
      </c>
      <c r="S44" s="177" t="str">
        <f>IFERROR(Summary!$AE$7*E44/R44," ")</f>
        <v xml:space="preserve"> </v>
      </c>
    </row>
    <row r="45" spans="1:19" ht="16.8" customHeight="1" x14ac:dyDescent="0.25">
      <c r="A45" s="2" t="s">
        <v>91</v>
      </c>
      <c r="B45" s="2" t="s">
        <v>92</v>
      </c>
      <c r="C45" s="6" t="s">
        <v>93</v>
      </c>
      <c r="D45" s="56" t="str">
        <f>IFERROR(VLOOKUP($A45,'Emissions - TEU-2L1'!$A$6:$H$58,5,0), " ")</f>
        <v xml:space="preserve"> </v>
      </c>
      <c r="E45" s="56" t="str">
        <f>IFERROR(VLOOKUP($A45,'Emissions - TEU-2L1'!$A$6:$H$58,8,0), " ")</f>
        <v xml:space="preserve"> </v>
      </c>
      <c r="F45" s="4">
        <v>0.04</v>
      </c>
      <c r="G45" s="175" t="str">
        <f>IFERROR(Summary!$Y$7*D45/F45," ")</f>
        <v xml:space="preserve"> </v>
      </c>
      <c r="H45" s="18"/>
      <c r="I45" s="175" t="str">
        <f>IFERROR(Summary!$Y$7*D45/H45," ")</f>
        <v xml:space="preserve"> </v>
      </c>
      <c r="J45" s="7">
        <v>1</v>
      </c>
      <c r="K45" s="175" t="str">
        <f>IFERROR(Summary!$AA$7*D45/J45," ")</f>
        <v xml:space="preserve"> </v>
      </c>
      <c r="L45" s="18"/>
      <c r="M45" s="175" t="str">
        <f>IFERROR(Summary!$AA$7*D45/L45," ")</f>
        <v xml:space="preserve"> </v>
      </c>
      <c r="N45" s="9">
        <v>0.48</v>
      </c>
      <c r="O45" s="175" t="str">
        <f>IFERROR(Summary!$AC$7*D45/N45," ")</f>
        <v xml:space="preserve"> </v>
      </c>
      <c r="P45" s="18"/>
      <c r="Q45" s="175" t="str">
        <f>IFERROR(Summary!$AC$7*D45/P45," ")</f>
        <v xml:space="preserve"> </v>
      </c>
      <c r="R45" s="22"/>
      <c r="S45" s="177" t="str">
        <f>IFERROR(Summary!$AE$7*E45/R45," ")</f>
        <v xml:space="preserve"> </v>
      </c>
    </row>
    <row r="46" spans="1:19" ht="16.95" customHeight="1" x14ac:dyDescent="0.25">
      <c r="A46" s="2" t="s">
        <v>94</v>
      </c>
      <c r="B46" s="2" t="s">
        <v>95</v>
      </c>
      <c r="C46" s="18"/>
      <c r="D46" s="56" t="str">
        <f>IFERROR(VLOOKUP($A46,'Emissions - TEU-2L1'!$A$6:$H$58,5,0), " ")</f>
        <v xml:space="preserve"> </v>
      </c>
      <c r="E46" s="56" t="str">
        <f>IFERROR(VLOOKUP($A46,'Emissions - TEU-2L1'!$A$6:$H$58,8,0), " ")</f>
        <v xml:space="preserve"> </v>
      </c>
      <c r="F46" s="18"/>
      <c r="G46" s="175" t="str">
        <f>IFERROR(Summary!$Y$7*D46/F46," ")</f>
        <v xml:space="preserve"> </v>
      </c>
      <c r="H46" s="9">
        <v>0.15</v>
      </c>
      <c r="I46" s="175" t="str">
        <f>IFERROR(Summary!$Y$7*D46/H46," ")</f>
        <v xml:space="preserve"> </v>
      </c>
      <c r="J46" s="18"/>
      <c r="K46" s="175" t="str">
        <f>IFERROR(Summary!$AA$7*D46/J46," ")</f>
        <v xml:space="preserve"> </v>
      </c>
      <c r="L46" s="9">
        <v>0.66</v>
      </c>
      <c r="M46" s="175" t="str">
        <f>IFERROR(Summary!$AA$7*D46/L46," ")</f>
        <v xml:space="preserve"> </v>
      </c>
      <c r="N46" s="18"/>
      <c r="O46" s="175" t="str">
        <f>IFERROR(Summary!$AC$7*D46/N46," ")</f>
        <v xml:space="preserve"> </v>
      </c>
      <c r="P46" s="9">
        <v>0.66</v>
      </c>
      <c r="Q46" s="175" t="str">
        <f>IFERROR(Summary!$AC$7*D46/P46," ")</f>
        <v xml:space="preserve"> </v>
      </c>
      <c r="R46" s="21">
        <v>170</v>
      </c>
      <c r="S46" s="177" t="str">
        <f>IFERROR(Summary!$AE$7*E46/R46," ")</f>
        <v xml:space="preserve"> </v>
      </c>
    </row>
    <row r="47" spans="1:19" ht="16.8" customHeight="1" x14ac:dyDescent="0.25">
      <c r="A47" s="2" t="s">
        <v>96</v>
      </c>
      <c r="B47" s="2" t="s">
        <v>97</v>
      </c>
      <c r="C47" s="18"/>
      <c r="D47" s="56" t="str">
        <f>IFERROR(VLOOKUP($A47,'Emissions - TEU-2L1'!$A$6:$H$58,5,0), " ")</f>
        <v xml:space="preserve"> </v>
      </c>
      <c r="E47" s="56" t="str">
        <f>IFERROR(VLOOKUP($A47,'Emissions - TEU-2L1'!$A$6:$H$58,8,0), " ")</f>
        <v xml:space="preserve"> </v>
      </c>
      <c r="F47" s="18"/>
      <c r="G47" s="175" t="str">
        <f>IFERROR(Summary!$Y$7*D47/F47," ")</f>
        <v xml:space="preserve"> </v>
      </c>
      <c r="H47" s="9">
        <v>0.6</v>
      </c>
      <c r="I47" s="175" t="str">
        <f>IFERROR(Summary!$Y$7*D47/H47," ")</f>
        <v xml:space="preserve"> </v>
      </c>
      <c r="J47" s="18"/>
      <c r="K47" s="175" t="str">
        <f>IFERROR(Summary!$AA$7*D47/J47," ")</f>
        <v xml:space="preserve"> </v>
      </c>
      <c r="L47" s="7">
        <v>2.6</v>
      </c>
      <c r="M47" s="175" t="str">
        <f>IFERROR(Summary!$AA$7*D47/L47," ")</f>
        <v xml:space="preserve"> </v>
      </c>
      <c r="N47" s="18"/>
      <c r="O47" s="175" t="str">
        <f>IFERROR(Summary!$AC$7*D47/N47," ")</f>
        <v xml:space="preserve"> </v>
      </c>
      <c r="P47" s="7">
        <v>2.6</v>
      </c>
      <c r="Q47" s="175" t="str">
        <f>IFERROR(Summary!$AC$7*D47/P47," ")</f>
        <v xml:space="preserve"> </v>
      </c>
      <c r="R47" s="24">
        <v>2.8</v>
      </c>
      <c r="S47" s="177" t="str">
        <f>IFERROR(Summary!$AE$7*E47/R47," ")</f>
        <v xml:space="preserve"> </v>
      </c>
    </row>
    <row r="48" spans="1:19" ht="16.95" customHeight="1" x14ac:dyDescent="0.25">
      <c r="A48" s="2" t="s">
        <v>98</v>
      </c>
      <c r="B48" s="2" t="s">
        <v>99</v>
      </c>
      <c r="C48" s="18"/>
      <c r="D48" s="56" t="str">
        <f>IFERROR(VLOOKUP($A48,'Emissions - TEU-2L1'!$A$6:$H$58,5,0), " ")</f>
        <v xml:space="preserve"> </v>
      </c>
      <c r="E48" s="56" t="str">
        <f>IFERROR(VLOOKUP($A48,'Emissions - TEU-2L1'!$A$6:$H$58,8,0), " ")</f>
        <v xml:space="preserve"> </v>
      </c>
      <c r="F48" s="18"/>
      <c r="G48" s="175" t="str">
        <f>IFERROR(Summary!$Y$7*D48/F48," ")</f>
        <v xml:space="preserve"> </v>
      </c>
      <c r="H48" s="4">
        <v>0.03</v>
      </c>
      <c r="I48" s="175" t="str">
        <f>IFERROR(Summary!$Y$7*D48/H48," ")</f>
        <v xml:space="preserve"> </v>
      </c>
      <c r="J48" s="18"/>
      <c r="K48" s="175" t="str">
        <f>IFERROR(Summary!$AA$7*D48/J48," ")</f>
        <v xml:space="preserve"> </v>
      </c>
      <c r="L48" s="9">
        <v>0.13</v>
      </c>
      <c r="M48" s="175" t="str">
        <f>IFERROR(Summary!$AA$7*D48/L48," ")</f>
        <v xml:space="preserve"> </v>
      </c>
      <c r="N48" s="18"/>
      <c r="O48" s="175" t="str">
        <f>IFERROR(Summary!$AC$7*D48/N48," ")</f>
        <v xml:space="preserve"> </v>
      </c>
      <c r="P48" s="9">
        <v>0.13</v>
      </c>
      <c r="Q48" s="175" t="str">
        <f>IFERROR(Summary!$AC$7*D48/P48," ")</f>
        <v xml:space="preserve"> </v>
      </c>
      <c r="R48" s="22"/>
      <c r="S48" s="177" t="str">
        <f>IFERROR(Summary!$AE$7*E48/R48," ")</f>
        <v xml:space="preserve"> </v>
      </c>
    </row>
    <row r="49" spans="1:19" ht="16.8" customHeight="1" x14ac:dyDescent="0.25">
      <c r="A49" s="2" t="s">
        <v>100</v>
      </c>
      <c r="B49" s="2" t="s">
        <v>101</v>
      </c>
      <c r="C49" s="18"/>
      <c r="D49" s="56" t="str">
        <f>IFERROR(VLOOKUP($A49,'Emissions - TEU-2L1'!$A$6:$H$58,5,0), " ")</f>
        <v xml:space="preserve"> </v>
      </c>
      <c r="E49" s="56" t="str">
        <f>IFERROR(VLOOKUP($A49,'Emissions - TEU-2L1'!$A$6:$H$58,8,0), " ")</f>
        <v xml:space="preserve"> </v>
      </c>
      <c r="F49" s="18"/>
      <c r="G49" s="175" t="str">
        <f>IFERROR(Summary!$Y$7*D49/F49," ")</f>
        <v xml:space="preserve"> </v>
      </c>
      <c r="H49" s="5">
        <v>50</v>
      </c>
      <c r="I49" s="175" t="str">
        <f>IFERROR(Summary!$Y$7*D49/H49," ")</f>
        <v xml:space="preserve"> </v>
      </c>
      <c r="J49" s="18"/>
      <c r="K49" s="175" t="str">
        <f>IFERROR(Summary!$AA$7*D49/J49," ")</f>
        <v xml:space="preserve"> </v>
      </c>
      <c r="L49" s="5">
        <v>220</v>
      </c>
      <c r="M49" s="175" t="str">
        <f>IFERROR(Summary!$AA$7*D49/L49," ")</f>
        <v xml:space="preserve"> </v>
      </c>
      <c r="N49" s="18"/>
      <c r="O49" s="175" t="str">
        <f>IFERROR(Summary!$AC$7*D49/N49," ")</f>
        <v xml:space="preserve"> </v>
      </c>
      <c r="P49" s="5">
        <v>220</v>
      </c>
      <c r="Q49" s="175" t="str">
        <f>IFERROR(Summary!$AC$7*D49/P49," ")</f>
        <v xml:space="preserve"> </v>
      </c>
      <c r="R49" s="22"/>
      <c r="S49" s="177" t="str">
        <f>IFERROR(Summary!$AE$7*E49/R49," ")</f>
        <v xml:space="preserve"> </v>
      </c>
    </row>
    <row r="50" spans="1:19" ht="29.25" customHeight="1" x14ac:dyDescent="0.25">
      <c r="A50" s="2" t="s">
        <v>102</v>
      </c>
      <c r="B50" s="2" t="s">
        <v>103</v>
      </c>
      <c r="C50" s="18"/>
      <c r="D50" s="56" t="str">
        <f>IFERROR(VLOOKUP($A50,'Emissions - TEU-2L1'!$A$6:$H$58,5,0), " ")</f>
        <v xml:space="preserve"> </v>
      </c>
      <c r="E50" s="56" t="str">
        <f>IFERROR(VLOOKUP($A50,'Emissions - TEU-2L1'!$A$6:$H$58,8,0), " ")</f>
        <v xml:space="preserve"> </v>
      </c>
      <c r="F50" s="18"/>
      <c r="G50" s="175" t="str">
        <f>IFERROR(Summary!$Y$7*D50/F50," ")</f>
        <v xml:space="preserve"> </v>
      </c>
      <c r="H50" s="8">
        <v>50000</v>
      </c>
      <c r="I50" s="175" t="str">
        <f>IFERROR(Summary!$Y$7*D50/H50," ")</f>
        <v xml:space="preserve"> </v>
      </c>
      <c r="J50" s="18"/>
      <c r="K50" s="175" t="str">
        <f>IFERROR(Summary!$AA$7*D50/J50," ")</f>
        <v xml:space="preserve"> </v>
      </c>
      <c r="L50" s="8">
        <v>220000</v>
      </c>
      <c r="M50" s="175" t="str">
        <f>IFERROR(Summary!$AA$7*D50/L50," ")</f>
        <v xml:space="preserve"> </v>
      </c>
      <c r="N50" s="18"/>
      <c r="O50" s="175" t="str">
        <f>IFERROR(Summary!$AC$7*D50/N50," ")</f>
        <v xml:space="preserve"> </v>
      </c>
      <c r="P50" s="8">
        <v>220000</v>
      </c>
      <c r="Q50" s="175" t="str">
        <f>IFERROR(Summary!$AC$7*D50/P50," ")</f>
        <v xml:space="preserve"> </v>
      </c>
      <c r="R50" s="22"/>
      <c r="S50" s="177" t="str">
        <f>IFERROR(Summary!$AE$7*E50/R50," ")</f>
        <v xml:space="preserve"> </v>
      </c>
    </row>
    <row r="51" spans="1:19" ht="29.25" customHeight="1" x14ac:dyDescent="0.25">
      <c r="A51" s="2" t="s">
        <v>104</v>
      </c>
      <c r="B51" s="2" t="s">
        <v>105</v>
      </c>
      <c r="C51" s="18"/>
      <c r="D51" s="56" t="str">
        <f>IFERROR(VLOOKUP($A51,'Emissions - TEU-2L1'!$A$6:$H$58,5,0), " ")</f>
        <v xml:space="preserve"> </v>
      </c>
      <c r="E51" s="56" t="str">
        <f>IFERROR(VLOOKUP($A51,'Emissions - TEU-2L1'!$A$6:$H$58,8,0), " ")</f>
        <v xml:space="preserve"> </v>
      </c>
      <c r="F51" s="18"/>
      <c r="G51" s="175" t="str">
        <f>IFERROR(Summary!$Y$7*D51/F51," ")</f>
        <v xml:space="preserve"> </v>
      </c>
      <c r="H51" s="8">
        <v>50000</v>
      </c>
      <c r="I51" s="175" t="str">
        <f>IFERROR(Summary!$Y$7*D51/H51," ")</f>
        <v xml:space="preserve"> </v>
      </c>
      <c r="J51" s="18"/>
      <c r="K51" s="175" t="str">
        <f>IFERROR(Summary!$AA$7*D51/J51," ")</f>
        <v xml:space="preserve"> </v>
      </c>
      <c r="L51" s="8">
        <v>220000</v>
      </c>
      <c r="M51" s="175" t="str">
        <f>IFERROR(Summary!$AA$7*D51/L51," ")</f>
        <v xml:space="preserve"> </v>
      </c>
      <c r="N51" s="18"/>
      <c r="O51" s="175" t="str">
        <f>IFERROR(Summary!$AC$7*D51/N51," ")</f>
        <v xml:space="preserve"> </v>
      </c>
      <c r="P51" s="8">
        <v>220000</v>
      </c>
      <c r="Q51" s="175" t="str">
        <f>IFERROR(Summary!$AC$7*D51/P51," ")</f>
        <v xml:space="preserve"> </v>
      </c>
      <c r="R51" s="22"/>
      <c r="S51" s="177" t="str">
        <f>IFERROR(Summary!$AE$7*E51/R51," ")</f>
        <v xml:space="preserve"> </v>
      </c>
    </row>
    <row r="52" spans="1:19" ht="29.25" customHeight="1" x14ac:dyDescent="0.25">
      <c r="A52" s="2" t="s">
        <v>106</v>
      </c>
      <c r="B52" s="2" t="s">
        <v>107</v>
      </c>
      <c r="C52" s="18"/>
      <c r="D52" s="56" t="str">
        <f>IFERROR(VLOOKUP($A52,'Emissions - TEU-2L1'!$A$6:$H$58,5,0), " ")</f>
        <v xml:space="preserve"> </v>
      </c>
      <c r="E52" s="56" t="str">
        <f>IFERROR(VLOOKUP($A52,'Emissions - TEU-2L1'!$A$6:$H$58,8,0), " ")</f>
        <v xml:space="preserve"> </v>
      </c>
      <c r="F52" s="18"/>
      <c r="G52" s="175" t="str">
        <f>IFERROR(Summary!$Y$7*D52/F52," ")</f>
        <v xml:space="preserve"> </v>
      </c>
      <c r="H52" s="8">
        <v>30000</v>
      </c>
      <c r="I52" s="175" t="str">
        <f>IFERROR(Summary!$Y$7*D52/H52," ")</f>
        <v xml:space="preserve"> </v>
      </c>
      <c r="J52" s="18"/>
      <c r="K52" s="175" t="str">
        <f>IFERROR(Summary!$AA$7*D52/J52," ")</f>
        <v xml:space="preserve"> </v>
      </c>
      <c r="L52" s="8">
        <v>130000</v>
      </c>
      <c r="M52" s="175" t="str">
        <f>IFERROR(Summary!$AA$7*D52/L52," ")</f>
        <v xml:space="preserve"> </v>
      </c>
      <c r="N52" s="18"/>
      <c r="O52" s="175" t="str">
        <f>IFERROR(Summary!$AC$7*D52/N52," ")</f>
        <v xml:space="preserve"> </v>
      </c>
      <c r="P52" s="8">
        <v>130000</v>
      </c>
      <c r="Q52" s="175" t="str">
        <f>IFERROR(Summary!$AC$7*D52/P52," ")</f>
        <v xml:space="preserve"> </v>
      </c>
      <c r="R52" s="23">
        <v>40000</v>
      </c>
      <c r="S52" s="177" t="str">
        <f>IFERROR(Summary!$AE$7*E52/R52," ")</f>
        <v xml:space="preserve"> </v>
      </c>
    </row>
    <row r="53" spans="1:19" ht="16.95" customHeight="1" x14ac:dyDescent="0.25">
      <c r="A53" s="2" t="s">
        <v>108</v>
      </c>
      <c r="B53" s="2" t="s">
        <v>109</v>
      </c>
      <c r="C53" s="18"/>
      <c r="D53" s="56" t="str">
        <f>IFERROR(VLOOKUP($A53,'Emissions - TEU-2L1'!$A$6:$H$58,5,0), " ")</f>
        <v xml:space="preserve"> </v>
      </c>
      <c r="E53" s="56" t="str">
        <f>IFERROR(VLOOKUP($A53,'Emissions - TEU-2L1'!$A$6:$H$58,8,0), " ")</f>
        <v xml:space="preserve"> </v>
      </c>
      <c r="F53" s="18"/>
      <c r="G53" s="175" t="str">
        <f>IFERROR(Summary!$Y$7*D53/F53," ")</f>
        <v xml:space="preserve"> </v>
      </c>
      <c r="H53" s="5">
        <v>300</v>
      </c>
      <c r="I53" s="175" t="str">
        <f>IFERROR(Summary!$Y$7*D53/H53," ")</f>
        <v xml:space="preserve"> </v>
      </c>
      <c r="J53" s="18"/>
      <c r="K53" s="175" t="str">
        <f>IFERROR(Summary!$AA$7*D53/J53," ")</f>
        <v xml:space="preserve"> </v>
      </c>
      <c r="L53" s="8">
        <v>1300</v>
      </c>
      <c r="M53" s="175" t="str">
        <f>IFERROR(Summary!$AA$7*D53/L53," ")</f>
        <v xml:space="preserve"> </v>
      </c>
      <c r="N53" s="18"/>
      <c r="O53" s="175" t="str">
        <f>IFERROR(Summary!$AC$7*D53/N53," ")</f>
        <v xml:space="preserve"> </v>
      </c>
      <c r="P53" s="8">
        <v>1300</v>
      </c>
      <c r="Q53" s="175" t="str">
        <f>IFERROR(Summary!$AC$7*D53/P53," ")</f>
        <v xml:space="preserve"> </v>
      </c>
      <c r="R53" s="21">
        <v>490</v>
      </c>
      <c r="S53" s="177" t="str">
        <f>IFERROR(Summary!$AE$7*E53/R53," ")</f>
        <v xml:space="preserve"> </v>
      </c>
    </row>
    <row r="54" spans="1:19" ht="29.25" customHeight="1" x14ac:dyDescent="0.25">
      <c r="A54" s="2" t="s">
        <v>110</v>
      </c>
      <c r="B54" s="2" t="s">
        <v>111</v>
      </c>
      <c r="C54" s="18"/>
      <c r="D54" s="56" t="str">
        <f>IFERROR(VLOOKUP($A54,'Emissions - TEU-2L1'!$A$6:$H$58,5,0), " ")</f>
        <v xml:space="preserve"> </v>
      </c>
      <c r="E54" s="56" t="str">
        <f>IFERROR(VLOOKUP($A54,'Emissions - TEU-2L1'!$A$6:$H$58,8,0), " ")</f>
        <v xml:space="preserve"> </v>
      </c>
      <c r="F54" s="18"/>
      <c r="G54" s="175" t="str">
        <f>IFERROR(Summary!$Y$7*D54/F54," ")</f>
        <v xml:space="preserve"> </v>
      </c>
      <c r="H54" s="5">
        <v>90</v>
      </c>
      <c r="I54" s="175" t="str">
        <f>IFERROR(Summary!$Y$7*D54/H54," ")</f>
        <v xml:space="preserve"> </v>
      </c>
      <c r="J54" s="18"/>
      <c r="K54" s="175" t="str">
        <f>IFERROR(Summary!$AA$7*D54/J54," ")</f>
        <v xml:space="preserve"> </v>
      </c>
      <c r="L54" s="5">
        <v>400</v>
      </c>
      <c r="M54" s="175" t="str">
        <f>IFERROR(Summary!$AA$7*D54/L54," ")</f>
        <v xml:space="preserve"> </v>
      </c>
      <c r="N54" s="18"/>
      <c r="O54" s="175" t="str">
        <f>IFERROR(Summary!$AC$7*D54/N54," ")</f>
        <v xml:space="preserve"> </v>
      </c>
      <c r="P54" s="5">
        <v>400</v>
      </c>
      <c r="Q54" s="175" t="str">
        <f>IFERROR(Summary!$AC$7*D54/P54," ")</f>
        <v xml:space="preserve"> </v>
      </c>
      <c r="R54" s="23">
        <v>1000</v>
      </c>
      <c r="S54" s="177" t="str">
        <f>IFERROR(Summary!$AE$7*E54/R54," ")</f>
        <v xml:space="preserve"> </v>
      </c>
    </row>
    <row r="55" spans="1:19" ht="29.25" customHeight="1" x14ac:dyDescent="0.25">
      <c r="A55" s="2" t="s">
        <v>112</v>
      </c>
      <c r="B55" s="1" t="s">
        <v>113</v>
      </c>
      <c r="C55" s="18"/>
      <c r="D55" s="56" t="str">
        <f>IFERROR(VLOOKUP($A55,'Emissions - TEU-2L1'!$A$6:$H$58,5,0), " ")</f>
        <v xml:space="preserve"> </v>
      </c>
      <c r="E55" s="56" t="str">
        <f>IFERROR(VLOOKUP($A55,'Emissions - TEU-2L1'!$A$6:$H$58,8,0), " ")</f>
        <v xml:space="preserve"> </v>
      </c>
      <c r="F55" s="9">
        <v>0.22</v>
      </c>
      <c r="G55" s="175" t="str">
        <f>IFERROR(Summary!$Y$7*D55/F55," ")</f>
        <v xml:space="preserve"> </v>
      </c>
      <c r="H55" s="18"/>
      <c r="I55" s="175" t="str">
        <f>IFERROR(Summary!$Y$7*D55/H55," ")</f>
        <v xml:space="preserve"> </v>
      </c>
      <c r="J55" s="7">
        <v>5.7</v>
      </c>
      <c r="K55" s="175" t="str">
        <f>IFERROR(Summary!$AA$7*D55/J55," ")</f>
        <v xml:space="preserve"> </v>
      </c>
      <c r="L55" s="18"/>
      <c r="M55" s="175" t="str">
        <f>IFERROR(Summary!$AA$7*D55/L55," ")</f>
        <v xml:space="preserve"> </v>
      </c>
      <c r="N55" s="7">
        <v>2.6</v>
      </c>
      <c r="O55" s="175" t="str">
        <f>IFERROR(Summary!$AC$7*D55/N55," ")</f>
        <v xml:space="preserve"> </v>
      </c>
      <c r="P55" s="18"/>
      <c r="Q55" s="175" t="str">
        <f>IFERROR(Summary!$AC$7*D55/P55," ")</f>
        <v xml:space="preserve"> </v>
      </c>
      <c r="R55" s="22"/>
      <c r="S55" s="177" t="str">
        <f>IFERROR(Summary!$AE$7*E55/R55," ")</f>
        <v xml:space="preserve"> </v>
      </c>
    </row>
    <row r="56" spans="1:19" ht="16.8" customHeight="1" x14ac:dyDescent="0.25">
      <c r="A56" s="12">
        <v>64438</v>
      </c>
      <c r="B56" s="2" t="s">
        <v>114</v>
      </c>
      <c r="C56" s="18"/>
      <c r="D56" s="56" t="str">
        <f>IFERROR(VLOOKUP($A56,'Emissions - TEU-2L1'!$A$6:$H$58,5,0), " ")</f>
        <v xml:space="preserve"> </v>
      </c>
      <c r="E56" s="56" t="str">
        <f>IFERROR(VLOOKUP($A56,'Emissions - TEU-2L1'!$A$6:$H$58,8,0), " ")</f>
        <v xml:space="preserve"> </v>
      </c>
      <c r="F56" s="18"/>
      <c r="G56" s="175" t="str">
        <f>IFERROR(Summary!$Y$7*D56/F56," ")</f>
        <v xml:space="preserve"> </v>
      </c>
      <c r="H56" s="9">
        <v>0.4</v>
      </c>
      <c r="I56" s="175" t="str">
        <f>IFERROR(Summary!$Y$7*D56/H56," ")</f>
        <v xml:space="preserve"> </v>
      </c>
      <c r="J56" s="18"/>
      <c r="K56" s="175" t="str">
        <f>IFERROR(Summary!$AA$7*D56/J56," ")</f>
        <v xml:space="preserve"> </v>
      </c>
      <c r="L56" s="7">
        <v>1.8</v>
      </c>
      <c r="M56" s="175" t="str">
        <f>IFERROR(Summary!$AA$7*D56/L56," ")</f>
        <v xml:space="preserve"> </v>
      </c>
      <c r="N56" s="18"/>
      <c r="O56" s="175" t="str">
        <f>IFERROR(Summary!$AC$7*D56/N56," ")</f>
        <v xml:space="preserve"> </v>
      </c>
      <c r="P56" s="7">
        <v>1.8</v>
      </c>
      <c r="Q56" s="175" t="str">
        <f>IFERROR(Summary!$AC$7*D56/P56," ")</f>
        <v xml:space="preserve"> </v>
      </c>
      <c r="R56" s="21">
        <v>29</v>
      </c>
      <c r="S56" s="177" t="str">
        <f>IFERROR(Summary!$AE$7*E56/R56," ")</f>
        <v xml:space="preserve"> </v>
      </c>
    </row>
    <row r="57" spans="1:19" ht="16.95" customHeight="1" x14ac:dyDescent="0.25">
      <c r="A57" s="2" t="s">
        <v>115</v>
      </c>
      <c r="B57" s="2" t="s">
        <v>116</v>
      </c>
      <c r="C57" s="18"/>
      <c r="D57" s="56" t="str">
        <f>IFERROR(VLOOKUP($A57,'Emissions - TEU-2L1'!$A$6:$H$58,5,0), " ")</f>
        <v xml:space="preserve"> </v>
      </c>
      <c r="E57" s="56" t="str">
        <f>IFERROR(VLOOKUP($A57,'Emissions - TEU-2L1'!$A$6:$H$58,8,0), " ")</f>
        <v xml:space="preserve"> </v>
      </c>
      <c r="F57" s="3">
        <v>3.3E-3</v>
      </c>
      <c r="G57" s="175" t="str">
        <f>IFERROR(Summary!$Y$7*D57/F57," ")</f>
        <v xml:space="preserve"> </v>
      </c>
      <c r="H57" s="5">
        <v>20</v>
      </c>
      <c r="I57" s="175" t="str">
        <f>IFERROR(Summary!$Y$7*D57/H57," ")</f>
        <v xml:space="preserve"> </v>
      </c>
      <c r="J57" s="4">
        <v>8.6999999999999994E-2</v>
      </c>
      <c r="K57" s="175" t="str">
        <f>IFERROR(Summary!$AA$7*D57/J57," ")</f>
        <v xml:space="preserve"> </v>
      </c>
      <c r="L57" s="5">
        <v>88</v>
      </c>
      <c r="M57" s="175" t="str">
        <f>IFERROR(Summary!$AA$7*D57/L57," ")</f>
        <v xml:space="preserve"> </v>
      </c>
      <c r="N57" s="4">
        <v>0.04</v>
      </c>
      <c r="O57" s="175" t="str">
        <f>IFERROR(Summary!$AC$7*D57/N57," ")</f>
        <v xml:space="preserve"> </v>
      </c>
      <c r="P57" s="5">
        <v>88</v>
      </c>
      <c r="Q57" s="175" t="str">
        <f>IFERROR(Summary!$AC$7*D57/P57," ")</f>
        <v xml:space="preserve"> </v>
      </c>
      <c r="R57" s="22"/>
      <c r="S57" s="177" t="str">
        <f>IFERROR(Summary!$AE$7*E57/R57," ")</f>
        <v xml:space="preserve"> </v>
      </c>
    </row>
    <row r="58" spans="1:19" ht="16.8" customHeight="1" x14ac:dyDescent="0.25">
      <c r="A58" s="2" t="s">
        <v>117</v>
      </c>
      <c r="B58" s="1" t="s">
        <v>118</v>
      </c>
      <c r="C58" s="18"/>
      <c r="D58" s="56" t="str">
        <f>IFERROR(VLOOKUP($A58,'Emissions - TEU-2L1'!$A$6:$H$58,5,0), " ")</f>
        <v xml:space="preserve"> </v>
      </c>
      <c r="E58" s="56" t="str">
        <f>IFERROR(VLOOKUP($A58,'Emissions - TEU-2L1'!$A$6:$H$58,8,0), " ")</f>
        <v xml:space="preserve"> </v>
      </c>
      <c r="F58" s="4">
        <v>1.2999999999999999E-2</v>
      </c>
      <c r="G58" s="175" t="str">
        <f>IFERROR(Summary!$Y$7*D58/F58," ")</f>
        <v xml:space="preserve"> </v>
      </c>
      <c r="H58" s="18"/>
      <c r="I58" s="175" t="str">
        <f>IFERROR(Summary!$Y$7*D58/H58," ")</f>
        <v xml:space="preserve"> </v>
      </c>
      <c r="J58" s="9">
        <v>0.34</v>
      </c>
      <c r="K58" s="175" t="str">
        <f>IFERROR(Summary!$AA$7*D58/J58," ")</f>
        <v xml:space="preserve"> </v>
      </c>
      <c r="L58" s="18"/>
      <c r="M58" s="175" t="str">
        <f>IFERROR(Summary!$AA$7*D58/L58," ")</f>
        <v xml:space="preserve"> </v>
      </c>
      <c r="N58" s="9">
        <v>0.16</v>
      </c>
      <c r="O58" s="175" t="str">
        <f>IFERROR(Summary!$AC$7*D58/N58," ")</f>
        <v xml:space="preserve"> </v>
      </c>
      <c r="P58" s="18"/>
      <c r="Q58" s="175" t="str">
        <f>IFERROR(Summary!$AC$7*D58/P58," ")</f>
        <v xml:space="preserve"> </v>
      </c>
      <c r="R58" s="22"/>
      <c r="S58" s="177" t="str">
        <f>IFERROR(Summary!$AE$7*E58/R58," ")</f>
        <v xml:space="preserve"> </v>
      </c>
    </row>
    <row r="59" spans="1:19" ht="29.25" customHeight="1" x14ac:dyDescent="0.25">
      <c r="A59" s="2" t="s">
        <v>119</v>
      </c>
      <c r="B59" s="2" t="s">
        <v>120</v>
      </c>
      <c r="C59" s="6" t="s">
        <v>121</v>
      </c>
      <c r="D59" s="56" t="str">
        <f>IFERROR(VLOOKUP($A59,'Emissions - TEU-2L1'!$A$6:$H$58,5,0), " ")</f>
        <v xml:space="preserve"> </v>
      </c>
      <c r="E59" s="56" t="str">
        <f>IFERROR(VLOOKUP($A59,'Emissions - TEU-2L1'!$A$6:$H$58,8,0), " ")</f>
        <v xml:space="preserve"> </v>
      </c>
      <c r="F59" s="10">
        <v>3.1000000000000001E-5</v>
      </c>
      <c r="G59" s="175" t="str">
        <f>IFERROR(Summary!$Y$7*D59/F59," ")</f>
        <v xml:space="preserve"> </v>
      </c>
      <c r="H59" s="4">
        <v>8.3000000000000004E-2</v>
      </c>
      <c r="I59" s="175" t="str">
        <f>IFERROR(Summary!$Y$7*D59/H59," ")</f>
        <v xml:space="preserve"> </v>
      </c>
      <c r="J59" s="11">
        <v>5.1999999999999995E-4</v>
      </c>
      <c r="K59" s="175" t="str">
        <f>IFERROR(Summary!$AA$7*D59/J59," ")</f>
        <v xml:space="preserve"> </v>
      </c>
      <c r="L59" s="9">
        <v>0.88</v>
      </c>
      <c r="M59" s="175" t="str">
        <f>IFERROR(Summary!$AA$7*D59/L59," ")</f>
        <v xml:space="preserve"> </v>
      </c>
      <c r="N59" s="3">
        <v>1E-3</v>
      </c>
      <c r="O59" s="175" t="str">
        <f>IFERROR(Summary!$AC$7*D59/N59," ")</f>
        <v xml:space="preserve"> </v>
      </c>
      <c r="P59" s="9">
        <v>0.88</v>
      </c>
      <c r="Q59" s="175" t="str">
        <f>IFERROR(Summary!$AC$7*D59/P59," ")</f>
        <v xml:space="preserve"> </v>
      </c>
      <c r="R59" s="25">
        <v>0.3</v>
      </c>
      <c r="S59" s="177" t="str">
        <f>IFERROR(Summary!$AE$7*E59/R59," ")</f>
        <v xml:space="preserve"> </v>
      </c>
    </row>
    <row r="60" spans="1:19" ht="29.25" customHeight="1" x14ac:dyDescent="0.25">
      <c r="A60" s="2" t="s">
        <v>119</v>
      </c>
      <c r="B60" s="2" t="s">
        <v>122</v>
      </c>
      <c r="C60" s="6" t="s">
        <v>121</v>
      </c>
      <c r="D60" s="56" t="str">
        <f>IFERROR(VLOOKUP($A60,'Emissions - TEU-2L1'!$A$6:$H$58,5,0), " ")</f>
        <v xml:space="preserve"> </v>
      </c>
      <c r="E60" s="56" t="str">
        <f>IFERROR(VLOOKUP($A60,'Emissions - TEU-2L1'!$A$6:$H$58,8,0), " ")</f>
        <v xml:space="preserve"> </v>
      </c>
      <c r="F60" s="10">
        <v>3.1000000000000001E-5</v>
      </c>
      <c r="G60" s="175" t="str">
        <f>IFERROR(Summary!$Y$7*D60/F60," ")</f>
        <v xml:space="preserve"> </v>
      </c>
      <c r="H60" s="3">
        <v>2.0999999999999999E-3</v>
      </c>
      <c r="I60" s="175" t="str">
        <f>IFERROR(Summary!$Y$7*D60/H60," ")</f>
        <v xml:space="preserve"> </v>
      </c>
      <c r="J60" s="11">
        <v>5.1999999999999995E-4</v>
      </c>
      <c r="K60" s="175" t="str">
        <f>IFERROR(Summary!$AA$7*D60/J60," ")</f>
        <v xml:space="preserve"> </v>
      </c>
      <c r="L60" s="4">
        <v>2.1999999999999999E-2</v>
      </c>
      <c r="M60" s="175" t="str">
        <f>IFERROR(Summary!$AA$7*D60/L60," ")</f>
        <v xml:space="preserve"> </v>
      </c>
      <c r="N60" s="3">
        <v>1E-3</v>
      </c>
      <c r="O60" s="175" t="str">
        <f>IFERROR(Summary!$AC$7*D60/N60," ")</f>
        <v xml:space="preserve"> </v>
      </c>
      <c r="P60" s="4">
        <v>2.1999999999999999E-2</v>
      </c>
      <c r="Q60" s="175" t="str">
        <f>IFERROR(Summary!$AC$7*D60/P60," ")</f>
        <v xml:space="preserve"> </v>
      </c>
      <c r="R60" s="27">
        <v>5.0000000000000001E-3</v>
      </c>
      <c r="S60" s="177" t="str">
        <f>IFERROR(Summary!$AE$7*E60/R60," ")</f>
        <v xml:space="preserve"> </v>
      </c>
    </row>
    <row r="61" spans="1:19" ht="16.95" customHeight="1" x14ac:dyDescent="0.25">
      <c r="A61" s="2" t="s">
        <v>123</v>
      </c>
      <c r="B61" s="2" t="s">
        <v>124</v>
      </c>
      <c r="C61" s="6" t="s">
        <v>33</v>
      </c>
      <c r="D61" s="56" t="str">
        <f>IFERROR(VLOOKUP($A61,'Emissions - TEU-2L1'!$A$6:$H$58,5,0), " ")</f>
        <v xml:space="preserve"> </v>
      </c>
      <c r="E61" s="56" t="str">
        <f>IFERROR(VLOOKUP($A61,'Emissions - TEU-2L1'!$A$6:$H$58,8,0), " ")</f>
        <v xml:space="preserve"> </v>
      </c>
      <c r="F61" s="18"/>
      <c r="G61" s="175" t="str">
        <f>IFERROR(Summary!$Y$7*D61/F61," ")</f>
        <v xml:space="preserve"> </v>
      </c>
      <c r="H61" s="9">
        <v>0.1</v>
      </c>
      <c r="I61" s="175" t="str">
        <f>IFERROR(Summary!$Y$7*D61/H61," ")</f>
        <v xml:space="preserve"> </v>
      </c>
      <c r="J61" s="18"/>
      <c r="K61" s="175" t="str">
        <f>IFERROR(Summary!$AA$7*D61/J61," ")</f>
        <v xml:space="preserve"> </v>
      </c>
      <c r="L61" s="9">
        <v>0.44</v>
      </c>
      <c r="M61" s="175" t="str">
        <f>IFERROR(Summary!$AA$7*D61/L61," ")</f>
        <v xml:space="preserve"> </v>
      </c>
      <c r="N61" s="18"/>
      <c r="O61" s="175" t="str">
        <f>IFERROR(Summary!$AC$7*D61/N61," ")</f>
        <v xml:space="preserve"> </v>
      </c>
      <c r="P61" s="9">
        <v>0.44</v>
      </c>
      <c r="Q61" s="175" t="str">
        <f>IFERROR(Summary!$AC$7*D61/P61," ")</f>
        <v xml:space="preserve"> </v>
      </c>
      <c r="R61" s="22"/>
      <c r="S61" s="177" t="str">
        <f>IFERROR(Summary!$AE$7*E61/R61," ")</f>
        <v xml:space="preserve"> </v>
      </c>
    </row>
    <row r="62" spans="1:19" ht="16.8" customHeight="1" x14ac:dyDescent="0.25">
      <c r="A62" s="1"/>
      <c r="B62" s="2" t="s">
        <v>125</v>
      </c>
      <c r="C62" s="6" t="s">
        <v>23</v>
      </c>
      <c r="D62" s="56" t="str">
        <f>IFERROR(VLOOKUP($A62,'Emissions - TEU-2L1'!$A$6:$H$58,5,0), " ")</f>
        <v xml:space="preserve"> </v>
      </c>
      <c r="E62" s="56" t="str">
        <f>IFERROR(VLOOKUP($A62,'Emissions - TEU-2L1'!$A$6:$H$58,8,0), " ")</f>
        <v xml:space="preserve"> </v>
      </c>
      <c r="F62" s="11">
        <v>9.5E-4</v>
      </c>
      <c r="G62" s="175" t="str">
        <f>IFERROR(Summary!$Y$7*D62/F62," ")</f>
        <v xml:space="preserve"> </v>
      </c>
      <c r="H62" s="18"/>
      <c r="I62" s="175" t="str">
        <f>IFERROR(Summary!$Y$7*D62/H62," ")</f>
        <v xml:space="preserve"> </v>
      </c>
      <c r="J62" s="3">
        <v>0.01</v>
      </c>
      <c r="K62" s="175" t="str">
        <f>IFERROR(Summary!$AA$7*D62/J62," ")</f>
        <v xml:space="preserve"> </v>
      </c>
      <c r="L62" s="18"/>
      <c r="M62" s="175" t="str">
        <f>IFERROR(Summary!$AA$7*D62/L62," ")</f>
        <v xml:space="preserve"> </v>
      </c>
      <c r="N62" s="4">
        <v>1.9E-2</v>
      </c>
      <c r="O62" s="175" t="str">
        <f>IFERROR(Summary!$AC$7*D62/N62," ")</f>
        <v xml:space="preserve"> </v>
      </c>
      <c r="P62" s="18"/>
      <c r="Q62" s="175" t="str">
        <f>IFERROR(Summary!$AC$7*D62/P62," ")</f>
        <v xml:space="preserve"> </v>
      </c>
      <c r="R62" s="22"/>
      <c r="S62" s="177" t="str">
        <f>IFERROR(Summary!$AE$7*E62/R62," ")</f>
        <v xml:space="preserve"> </v>
      </c>
    </row>
    <row r="63" spans="1:19" ht="16.95" customHeight="1" x14ac:dyDescent="0.25">
      <c r="A63" s="2" t="s">
        <v>126</v>
      </c>
      <c r="B63" s="2" t="s">
        <v>127</v>
      </c>
      <c r="C63" s="6" t="s">
        <v>33</v>
      </c>
      <c r="D63" s="56" t="str">
        <f>IFERROR(VLOOKUP($A63,'Emissions - TEU-2L1'!$A$6:$H$58,5,0), " ")</f>
        <v xml:space="preserve"> </v>
      </c>
      <c r="E63" s="56" t="str">
        <f>IFERROR(VLOOKUP($A63,'Emissions - TEU-2L1'!$A$6:$H$58,8,0), " ")</f>
        <v xml:space="preserve"> </v>
      </c>
      <c r="F63" s="18"/>
      <c r="G63" s="175" t="str">
        <f>IFERROR(Summary!$Y$7*D63/F63," ")</f>
        <v xml:space="preserve"> </v>
      </c>
      <c r="H63" s="18"/>
      <c r="I63" s="175" t="str">
        <f>IFERROR(Summary!$Y$7*D63/H63," ")</f>
        <v xml:space="preserve"> </v>
      </c>
      <c r="J63" s="18"/>
      <c r="K63" s="175" t="str">
        <f>IFERROR(Summary!$AA$7*D63/J63," ")</f>
        <v xml:space="preserve"> </v>
      </c>
      <c r="L63" s="18"/>
      <c r="M63" s="175" t="str">
        <f>IFERROR(Summary!$AA$7*D63/L63," ")</f>
        <v xml:space="preserve"> </v>
      </c>
      <c r="N63" s="18"/>
      <c r="O63" s="175" t="str">
        <f>IFERROR(Summary!$AC$7*D63/N63," ")</f>
        <v xml:space="preserve"> </v>
      </c>
      <c r="P63" s="18"/>
      <c r="Q63" s="175" t="str">
        <f>IFERROR(Summary!$AC$7*D63/P63," ")</f>
        <v xml:space="preserve"> </v>
      </c>
      <c r="R63" s="21">
        <v>100</v>
      </c>
      <c r="S63" s="177" t="str">
        <f>IFERROR(Summary!$AE$7*E63/R63," ")</f>
        <v xml:space="preserve"> </v>
      </c>
    </row>
    <row r="64" spans="1:19" ht="16.8" customHeight="1" x14ac:dyDescent="0.25">
      <c r="A64" s="2" t="s">
        <v>128</v>
      </c>
      <c r="B64" s="1" t="s">
        <v>129</v>
      </c>
      <c r="C64" s="18"/>
      <c r="D64" s="56" t="str">
        <f>IFERROR(VLOOKUP($A64,'Emissions - TEU-2L1'!$A$6:$H$58,5,0), " ")</f>
        <v xml:space="preserve"> </v>
      </c>
      <c r="E64" s="56" t="str">
        <f>IFERROR(VLOOKUP($A64,'Emissions - TEU-2L1'!$A$6:$H$58,8,0), " ")</f>
        <v xml:space="preserve"> </v>
      </c>
      <c r="F64" s="4">
        <v>2.3E-2</v>
      </c>
      <c r="G64" s="175" t="str">
        <f>IFERROR(Summary!$Y$7*D64/F64," ")</f>
        <v xml:space="preserve"> </v>
      </c>
      <c r="H64" s="18"/>
      <c r="I64" s="175" t="str">
        <f>IFERROR(Summary!$Y$7*D64/H64," ")</f>
        <v xml:space="preserve"> </v>
      </c>
      <c r="J64" s="9">
        <v>0.6</v>
      </c>
      <c r="K64" s="175" t="str">
        <f>IFERROR(Summary!$AA$7*D64/J64," ")</f>
        <v xml:space="preserve"> </v>
      </c>
      <c r="L64" s="18"/>
      <c r="M64" s="175" t="str">
        <f>IFERROR(Summary!$AA$7*D64/L64," ")</f>
        <v xml:space="preserve"> </v>
      </c>
      <c r="N64" s="9">
        <v>0.28000000000000003</v>
      </c>
      <c r="O64" s="175" t="str">
        <f>IFERROR(Summary!$AC$7*D64/N64," ")</f>
        <v xml:space="preserve"> </v>
      </c>
      <c r="P64" s="18"/>
      <c r="Q64" s="175" t="str">
        <f>IFERROR(Summary!$AC$7*D64/P64," ")</f>
        <v xml:space="preserve"> </v>
      </c>
      <c r="R64" s="22"/>
      <c r="S64" s="177" t="str">
        <f>IFERROR(Summary!$AE$7*E64/R64," ")</f>
        <v xml:space="preserve"> </v>
      </c>
    </row>
    <row r="65" spans="1:19" ht="42" customHeight="1" x14ac:dyDescent="0.25">
      <c r="A65" s="2" t="s">
        <v>130</v>
      </c>
      <c r="B65" s="1" t="s">
        <v>131</v>
      </c>
      <c r="C65" s="18"/>
      <c r="D65" s="56" t="str">
        <f>IFERROR(VLOOKUP($A65,'Emissions - TEU-2L1'!$A$6:$H$58,5,0), " ")</f>
        <v xml:space="preserve"> </v>
      </c>
      <c r="E65" s="56" t="str">
        <f>IFERROR(VLOOKUP($A65,'Emissions - TEU-2L1'!$A$6:$H$58,8,0), " ")</f>
        <v xml:space="preserve"> </v>
      </c>
      <c r="F65" s="18"/>
      <c r="G65" s="175" t="str">
        <f>IFERROR(Summary!$Y$7*D65/F65," ")</f>
        <v xml:space="preserve"> </v>
      </c>
      <c r="H65" s="5">
        <v>600</v>
      </c>
      <c r="I65" s="175" t="str">
        <f>IFERROR(Summary!$Y$7*D65/H65," ")</f>
        <v xml:space="preserve"> </v>
      </c>
      <c r="J65" s="18"/>
      <c r="K65" s="175" t="str">
        <f>IFERROR(Summary!$AA$7*D65/J65," ")</f>
        <v xml:space="preserve"> </v>
      </c>
      <c r="L65" s="8">
        <v>2600</v>
      </c>
      <c r="M65" s="175" t="str">
        <f>IFERROR(Summary!$AA$7*D65/L65," ")</f>
        <v xml:space="preserve"> </v>
      </c>
      <c r="N65" s="18"/>
      <c r="O65" s="175" t="str">
        <f>IFERROR(Summary!$AC$7*D65/N65," ")</f>
        <v xml:space="preserve"> </v>
      </c>
      <c r="P65" s="8">
        <v>2600</v>
      </c>
      <c r="Q65" s="175" t="str">
        <f>IFERROR(Summary!$AC$7*D65/P65," ")</f>
        <v xml:space="preserve"> </v>
      </c>
      <c r="R65" s="22"/>
      <c r="S65" s="177" t="str">
        <f>IFERROR(Summary!$AE$7*E65/R65," ")</f>
        <v xml:space="preserve"> </v>
      </c>
    </row>
    <row r="66" spans="1:19" ht="16.8" customHeight="1" x14ac:dyDescent="0.25">
      <c r="A66" s="2" t="s">
        <v>132</v>
      </c>
      <c r="B66" s="2" t="s">
        <v>133</v>
      </c>
      <c r="C66" s="18"/>
      <c r="D66" s="56" t="str">
        <f>IFERROR(VLOOKUP($A66,'Emissions - TEU-2L1'!$A$6:$H$58,5,0), " ")</f>
        <v xml:space="preserve"> </v>
      </c>
      <c r="E66" s="56" t="str">
        <f>IFERROR(VLOOKUP($A66,'Emissions - TEU-2L1'!$A$6:$H$58,8,0), " ")</f>
        <v xml:space="preserve"> </v>
      </c>
      <c r="F66" s="4">
        <v>1.6E-2</v>
      </c>
      <c r="G66" s="175" t="str">
        <f>IFERROR(Summary!$Y$7*D66/F66," ")</f>
        <v xml:space="preserve"> </v>
      </c>
      <c r="H66" s="18"/>
      <c r="I66" s="175" t="str">
        <f>IFERROR(Summary!$Y$7*D66/H66," ")</f>
        <v xml:space="preserve"> </v>
      </c>
      <c r="J66" s="9">
        <v>0.41</v>
      </c>
      <c r="K66" s="175" t="str">
        <f>IFERROR(Summary!$AA$7*D66/J66," ")</f>
        <v xml:space="preserve"> </v>
      </c>
      <c r="L66" s="18"/>
      <c r="M66" s="175" t="str">
        <f>IFERROR(Summary!$AA$7*D66/L66," ")</f>
        <v xml:space="preserve"> </v>
      </c>
      <c r="N66" s="9">
        <v>0.19</v>
      </c>
      <c r="O66" s="175" t="str">
        <f>IFERROR(Summary!$AC$7*D66/N66," ")</f>
        <v xml:space="preserve"> </v>
      </c>
      <c r="P66" s="18"/>
      <c r="Q66" s="175" t="str">
        <f>IFERROR(Summary!$AC$7*D66/P66," ")</f>
        <v xml:space="preserve"> </v>
      </c>
      <c r="R66" s="22"/>
      <c r="S66" s="177" t="str">
        <f>IFERROR(Summary!$AE$7*E66/R66," ")</f>
        <v xml:space="preserve"> </v>
      </c>
    </row>
    <row r="67" spans="1:19" ht="16.95" customHeight="1" x14ac:dyDescent="0.25">
      <c r="A67" s="2" t="s">
        <v>134</v>
      </c>
      <c r="B67" s="2" t="s">
        <v>135</v>
      </c>
      <c r="C67" s="18"/>
      <c r="D67" s="56" t="str">
        <f>IFERROR(VLOOKUP($A67,'Emissions - TEU-2L1'!$A$6:$H$58,5,0), " ")</f>
        <v xml:space="preserve"> </v>
      </c>
      <c r="E67" s="56" t="str">
        <f>IFERROR(VLOOKUP($A67,'Emissions - TEU-2L1'!$A$6:$H$58,8,0), " ")</f>
        <v xml:space="preserve"> </v>
      </c>
      <c r="F67" s="18"/>
      <c r="G67" s="175" t="str">
        <f>IFERROR(Summary!$Y$7*D67/F67," ")</f>
        <v xml:space="preserve"> </v>
      </c>
      <c r="H67" s="9">
        <v>0.8</v>
      </c>
      <c r="I67" s="175" t="str">
        <f>IFERROR(Summary!$Y$7*D67/H67," ")</f>
        <v xml:space="preserve"> </v>
      </c>
      <c r="J67" s="18"/>
      <c r="K67" s="175" t="str">
        <f>IFERROR(Summary!$AA$7*D67/J67," ")</f>
        <v xml:space="preserve"> </v>
      </c>
      <c r="L67" s="7">
        <v>3.5</v>
      </c>
      <c r="M67" s="175" t="str">
        <f>IFERROR(Summary!$AA$7*D67/L67," ")</f>
        <v xml:space="preserve"> </v>
      </c>
      <c r="N67" s="18"/>
      <c r="O67" s="175" t="str">
        <f>IFERROR(Summary!$AC$7*D67/N67," ")</f>
        <v xml:space="preserve"> </v>
      </c>
      <c r="P67" s="7">
        <v>3.5</v>
      </c>
      <c r="Q67" s="175" t="str">
        <f>IFERROR(Summary!$AC$7*D67/P67," ")</f>
        <v xml:space="preserve"> </v>
      </c>
      <c r="R67" s="21">
        <v>340</v>
      </c>
      <c r="S67" s="177" t="str">
        <f>IFERROR(Summary!$AE$7*E67/R67," ")</f>
        <v xml:space="preserve"> </v>
      </c>
    </row>
    <row r="68" spans="1:19" ht="16.8" customHeight="1" x14ac:dyDescent="0.25">
      <c r="A68" s="2" t="s">
        <v>136</v>
      </c>
      <c r="B68" s="2" t="s">
        <v>137</v>
      </c>
      <c r="C68" s="18"/>
      <c r="D68" s="56" t="str">
        <f>IFERROR(VLOOKUP($A68,'Emissions - TEU-2L1'!$A$6:$H$58,5,0), " ")</f>
        <v xml:space="preserve"> </v>
      </c>
      <c r="E68" s="56" t="str">
        <f>IFERROR(VLOOKUP($A68,'Emissions - TEU-2L1'!$A$6:$H$58,8,0), " ")</f>
        <v xml:space="preserve"> </v>
      </c>
      <c r="F68" s="18"/>
      <c r="G68" s="175" t="str">
        <f>IFERROR(Summary!$Y$7*D68/F68," ")</f>
        <v xml:space="preserve"> </v>
      </c>
      <c r="H68" s="8">
        <v>6000</v>
      </c>
      <c r="I68" s="175" t="str">
        <f>IFERROR(Summary!$Y$7*D68/H68," ")</f>
        <v xml:space="preserve"> </v>
      </c>
      <c r="J68" s="18"/>
      <c r="K68" s="175" t="str">
        <f>IFERROR(Summary!$AA$7*D68/J68," ")</f>
        <v xml:space="preserve"> </v>
      </c>
      <c r="L68" s="8">
        <v>26000</v>
      </c>
      <c r="M68" s="175" t="str">
        <f>IFERROR(Summary!$AA$7*D68/L68," ")</f>
        <v xml:space="preserve"> </v>
      </c>
      <c r="N68" s="18"/>
      <c r="O68" s="175" t="str">
        <f>IFERROR(Summary!$AC$7*D68/N68," ")</f>
        <v xml:space="preserve"> </v>
      </c>
      <c r="P68" s="8">
        <v>26000</v>
      </c>
      <c r="Q68" s="175" t="str">
        <f>IFERROR(Summary!$AC$7*D68/P68," ")</f>
        <v xml:space="preserve"> </v>
      </c>
      <c r="R68" s="22"/>
      <c r="S68" s="177" t="str">
        <f>IFERROR(Summary!$AE$7*E68/R68," ")</f>
        <v xml:space="preserve"> </v>
      </c>
    </row>
    <row r="69" spans="1:19" ht="16.95" customHeight="1" x14ac:dyDescent="0.25">
      <c r="A69" s="2" t="s">
        <v>138</v>
      </c>
      <c r="B69" s="2" t="s">
        <v>139</v>
      </c>
      <c r="C69" s="6" t="s">
        <v>140</v>
      </c>
      <c r="D69" s="56" t="str">
        <f>IFERROR(VLOOKUP($A69,'Emissions - TEU-2L1'!$A$6:$H$58,5,0), " ")</f>
        <v xml:space="preserve"> </v>
      </c>
      <c r="E69" s="56" t="str">
        <f>IFERROR(VLOOKUP($A69,'Emissions - TEU-2L1'!$A$6:$H$58,8,0), " ")</f>
        <v xml:space="preserve"> </v>
      </c>
      <c r="F69" s="4">
        <v>0.01</v>
      </c>
      <c r="G69" s="175" t="str">
        <f>IFERROR(Summary!$Y$7*D69/F69," ")</f>
        <v xml:space="preserve"> </v>
      </c>
      <c r="H69" s="18"/>
      <c r="I69" s="175" t="str">
        <f>IFERROR(Summary!$Y$7*D69/H69," ")</f>
        <v xml:space="preserve"> </v>
      </c>
      <c r="J69" s="9">
        <v>0.27</v>
      </c>
      <c r="K69" s="175" t="str">
        <f>IFERROR(Summary!$AA$7*D69/J69," ")</f>
        <v xml:space="preserve"> </v>
      </c>
      <c r="L69" s="18"/>
      <c r="M69" s="175" t="str">
        <f>IFERROR(Summary!$AA$7*D69/L69," ")</f>
        <v xml:space="preserve"> </v>
      </c>
      <c r="N69" s="9">
        <v>0.12</v>
      </c>
      <c r="O69" s="175" t="str">
        <f>IFERROR(Summary!$AC$7*D69/N69," ")</f>
        <v xml:space="preserve"> </v>
      </c>
      <c r="P69" s="18"/>
      <c r="Q69" s="175" t="str">
        <f>IFERROR(Summary!$AC$7*D69/P69," ")</f>
        <v xml:space="preserve"> </v>
      </c>
      <c r="R69" s="22"/>
      <c r="S69" s="177" t="str">
        <f>IFERROR(Summary!$AE$7*E69/R69," ")</f>
        <v xml:space="preserve"> </v>
      </c>
    </row>
    <row r="70" spans="1:19" ht="16.8" customHeight="1" x14ac:dyDescent="0.25">
      <c r="A70" s="2" t="s">
        <v>141</v>
      </c>
      <c r="B70" s="2" t="s">
        <v>142</v>
      </c>
      <c r="C70" s="18"/>
      <c r="D70" s="56" t="str">
        <f>IFERROR(VLOOKUP($A70,'Emissions - TEU-2L1'!$A$6:$H$58,5,0), " ")</f>
        <v xml:space="preserve"> </v>
      </c>
      <c r="E70" s="56" t="str">
        <f>IFERROR(VLOOKUP($A70,'Emissions - TEU-2L1'!$A$6:$H$58,8,0), " ")</f>
        <v xml:space="preserve"> </v>
      </c>
      <c r="F70" s="9">
        <v>0.15</v>
      </c>
      <c r="G70" s="175" t="str">
        <f>IFERROR(Summary!$Y$7*D70/F70," ")</f>
        <v xml:space="preserve"> </v>
      </c>
      <c r="H70" s="18"/>
      <c r="I70" s="175" t="str">
        <f>IFERROR(Summary!$Y$7*D70/H70," ")</f>
        <v xml:space="preserve"> </v>
      </c>
      <c r="J70" s="7">
        <v>3.9</v>
      </c>
      <c r="K70" s="175" t="str">
        <f>IFERROR(Summary!$AA$7*D70/J70," ")</f>
        <v xml:space="preserve"> </v>
      </c>
      <c r="L70" s="18"/>
      <c r="M70" s="175" t="str">
        <f>IFERROR(Summary!$AA$7*D70/L70," ")</f>
        <v xml:space="preserve"> </v>
      </c>
      <c r="N70" s="7">
        <v>1.8</v>
      </c>
      <c r="O70" s="175" t="str">
        <f>IFERROR(Summary!$AC$7*D70/N70," ")</f>
        <v xml:space="preserve"> </v>
      </c>
      <c r="P70" s="18"/>
      <c r="Q70" s="175" t="str">
        <f>IFERROR(Summary!$AC$7*D70/P70," ")</f>
        <v xml:space="preserve"> </v>
      </c>
      <c r="R70" s="22"/>
      <c r="S70" s="177" t="str">
        <f>IFERROR(Summary!$AE$7*E70/R70," ")</f>
        <v xml:space="preserve"> </v>
      </c>
    </row>
    <row r="71" spans="1:19" ht="29.25" customHeight="1" x14ac:dyDescent="0.25">
      <c r="A71" s="2" t="s">
        <v>143</v>
      </c>
      <c r="B71" s="2" t="s">
        <v>144</v>
      </c>
      <c r="C71" s="18"/>
      <c r="D71" s="56" t="str">
        <f>IFERROR(VLOOKUP($A71,'Emissions - TEU-2L1'!$A$6:$H$58,5,0), " ")</f>
        <v xml:space="preserve"> </v>
      </c>
      <c r="E71" s="56" t="str">
        <f>IFERROR(VLOOKUP($A71,'Emissions - TEU-2L1'!$A$6:$H$58,8,0), " ")</f>
        <v xml:space="preserve"> </v>
      </c>
      <c r="F71" s="11">
        <v>9.1E-4</v>
      </c>
      <c r="G71" s="175" t="str">
        <f>IFERROR(Summary!$Y$7*D71/F71," ")</f>
        <v xml:space="preserve"> </v>
      </c>
      <c r="H71" s="18"/>
      <c r="I71" s="175" t="str">
        <f>IFERROR(Summary!$Y$7*D71/H71," ")</f>
        <v xml:space="preserve"> </v>
      </c>
      <c r="J71" s="4">
        <v>2.4E-2</v>
      </c>
      <c r="K71" s="175" t="str">
        <f>IFERROR(Summary!$AA$7*D71/J71," ")</f>
        <v xml:space="preserve"> </v>
      </c>
      <c r="L71" s="18"/>
      <c r="M71" s="175" t="str">
        <f>IFERROR(Summary!$AA$7*D71/L71," ")</f>
        <v xml:space="preserve"> </v>
      </c>
      <c r="N71" s="4">
        <v>1.0999999999999999E-2</v>
      </c>
      <c r="O71" s="175" t="str">
        <f>IFERROR(Summary!$AC$7*D71/N71," ")</f>
        <v xml:space="preserve"> </v>
      </c>
      <c r="P71" s="18"/>
      <c r="Q71" s="175" t="str">
        <f>IFERROR(Summary!$AC$7*D71/P71," ")</f>
        <v xml:space="preserve"> </v>
      </c>
      <c r="R71" s="22"/>
      <c r="S71" s="177" t="str">
        <f>IFERROR(Summary!$AE$7*E71/R71," ")</f>
        <v xml:space="preserve"> </v>
      </c>
    </row>
    <row r="72" spans="1:19" ht="16.8" customHeight="1" x14ac:dyDescent="0.25">
      <c r="A72" s="2" t="s">
        <v>145</v>
      </c>
      <c r="B72" s="2" t="s">
        <v>146</v>
      </c>
      <c r="C72" s="18"/>
      <c r="D72" s="56" t="str">
        <f>IFERROR(VLOOKUP($A72,'Emissions - TEU-2L1'!$A$6:$H$58,5,0), " ")</f>
        <v xml:space="preserve"> </v>
      </c>
      <c r="E72" s="56" t="str">
        <f>IFERROR(VLOOKUP($A72,'Emissions - TEU-2L1'!$A$6:$H$58,8,0), " ")</f>
        <v xml:space="preserve"> </v>
      </c>
      <c r="F72" s="18"/>
      <c r="G72" s="175" t="str">
        <f>IFERROR(Summary!$Y$7*D72/F72," ")</f>
        <v xml:space="preserve"> </v>
      </c>
      <c r="H72" s="18"/>
      <c r="I72" s="175" t="str">
        <f>IFERROR(Summary!$Y$7*D72/H72," ")</f>
        <v xml:space="preserve"> </v>
      </c>
      <c r="J72" s="18"/>
      <c r="K72" s="175" t="str">
        <f>IFERROR(Summary!$AA$7*D72/J72," ")</f>
        <v xml:space="preserve"> </v>
      </c>
      <c r="L72" s="18"/>
      <c r="M72" s="175" t="str">
        <f>IFERROR(Summary!$AA$7*D72/L72," ")</f>
        <v xml:space="preserve"> </v>
      </c>
      <c r="N72" s="18"/>
      <c r="O72" s="175" t="str">
        <f>IFERROR(Summary!$AC$7*D72/N72," ")</f>
        <v xml:space="preserve"> </v>
      </c>
      <c r="P72" s="18"/>
      <c r="Q72" s="175" t="str">
        <f>IFERROR(Summary!$AC$7*D72/P72," ")</f>
        <v xml:space="preserve"> </v>
      </c>
      <c r="R72" s="21">
        <v>10</v>
      </c>
      <c r="S72" s="177" t="str">
        <f>IFERROR(Summary!$AE$7*E72/R72," ")</f>
        <v xml:space="preserve"> </v>
      </c>
    </row>
    <row r="73" spans="1:19" ht="29.25" customHeight="1" x14ac:dyDescent="0.25">
      <c r="A73" s="12">
        <v>71932</v>
      </c>
      <c r="B73" s="2" t="s">
        <v>147</v>
      </c>
      <c r="C73" s="6" t="s">
        <v>23</v>
      </c>
      <c r="D73" s="56" t="str">
        <f>IFERROR(VLOOKUP($A73,'Emissions - TEU-2L1'!$A$6:$H$58,5,0), " ")</f>
        <v xml:space="preserve"> </v>
      </c>
      <c r="E73" s="56" t="str">
        <f>IFERROR(VLOOKUP($A73,'Emissions - TEU-2L1'!$A$6:$H$58,8,0), " ")</f>
        <v xml:space="preserve"> </v>
      </c>
      <c r="F73" s="10">
        <v>9.7999999999999997E-5</v>
      </c>
      <c r="G73" s="175" t="str">
        <f>IFERROR(Summary!$Y$7*D73/F73," ")</f>
        <v xml:space="preserve"> </v>
      </c>
      <c r="H73" s="9">
        <v>0.2</v>
      </c>
      <c r="I73" s="175" t="str">
        <f>IFERROR(Summary!$Y$7*D73/H73," ")</f>
        <v xml:space="preserve"> </v>
      </c>
      <c r="J73" s="3">
        <v>1E-3</v>
      </c>
      <c r="K73" s="175" t="str">
        <f>IFERROR(Summary!$AA$7*D73/J73," ")</f>
        <v xml:space="preserve"> </v>
      </c>
      <c r="L73" s="9">
        <v>0.88</v>
      </c>
      <c r="M73" s="175" t="str">
        <f>IFERROR(Summary!$AA$7*D73/L73," ")</f>
        <v xml:space="preserve"> </v>
      </c>
      <c r="N73" s="3">
        <v>2E-3</v>
      </c>
      <c r="O73" s="175" t="str">
        <f>IFERROR(Summary!$AC$7*D73/N73," ")</f>
        <v xml:space="preserve"> </v>
      </c>
      <c r="P73" s="9">
        <v>0.88</v>
      </c>
      <c r="Q73" s="175" t="str">
        <f>IFERROR(Summary!$AC$7*D73/P73," ")</f>
        <v xml:space="preserve"> </v>
      </c>
      <c r="R73" s="24">
        <v>1.9</v>
      </c>
      <c r="S73" s="177" t="str">
        <f>IFERROR(Summary!$AE$7*E73/R73," ")</f>
        <v xml:space="preserve"> </v>
      </c>
    </row>
    <row r="74" spans="1:19" ht="29.25" customHeight="1" x14ac:dyDescent="0.25">
      <c r="A74" s="2" t="s">
        <v>148</v>
      </c>
      <c r="B74" s="1" t="s">
        <v>149</v>
      </c>
      <c r="C74" s="18"/>
      <c r="D74" s="56" t="str">
        <f>IFERROR(VLOOKUP($A74,'Emissions - TEU-2L1'!$A$6:$H$58,5,0), " ")</f>
        <v xml:space="preserve"> </v>
      </c>
      <c r="E74" s="56" t="str">
        <f>IFERROR(VLOOKUP($A74,'Emissions - TEU-2L1'!$A$6:$H$58,8,0), " ")</f>
        <v xml:space="preserve"> </v>
      </c>
      <c r="F74" s="4">
        <v>9.0999999999999998E-2</v>
      </c>
      <c r="G74" s="175" t="str">
        <f>IFERROR(Summary!$Y$7*D74/F74," ")</f>
        <v xml:space="preserve"> </v>
      </c>
      <c r="H74" s="5">
        <v>60</v>
      </c>
      <c r="I74" s="175" t="str">
        <f>IFERROR(Summary!$Y$7*D74/H74," ")</f>
        <v xml:space="preserve"> </v>
      </c>
      <c r="J74" s="7">
        <v>2.4</v>
      </c>
      <c r="K74" s="175" t="str">
        <f>IFERROR(Summary!$AA$7*D74/J74," ")</f>
        <v xml:space="preserve"> </v>
      </c>
      <c r="L74" s="5">
        <v>260</v>
      </c>
      <c r="M74" s="175" t="str">
        <f>IFERROR(Summary!$AA$7*D74/L74," ")</f>
        <v xml:space="preserve"> </v>
      </c>
      <c r="N74" s="7">
        <v>1.1000000000000001</v>
      </c>
      <c r="O74" s="175" t="str">
        <f>IFERROR(Summary!$AC$7*D74/N74," ")</f>
        <v xml:space="preserve"> </v>
      </c>
      <c r="P74" s="5">
        <v>260</v>
      </c>
      <c r="Q74" s="175" t="str">
        <f>IFERROR(Summary!$AC$7*D74/P74," ")</f>
        <v xml:space="preserve"> </v>
      </c>
      <c r="R74" s="23">
        <v>12000</v>
      </c>
      <c r="S74" s="177" t="str">
        <f>IFERROR(Summary!$AE$7*E74/R74," ")</f>
        <v xml:space="preserve"> </v>
      </c>
    </row>
    <row r="75" spans="1:19" ht="16.95" customHeight="1" x14ac:dyDescent="0.25">
      <c r="A75" s="2" t="s">
        <v>150</v>
      </c>
      <c r="B75" s="2" t="s">
        <v>151</v>
      </c>
      <c r="C75" s="18"/>
      <c r="D75" s="56" t="str">
        <f>IFERROR(VLOOKUP($A75,'Emissions - TEU-2L1'!$A$6:$H$58,5,0), " ")</f>
        <v xml:space="preserve"> </v>
      </c>
      <c r="E75" s="56" t="str">
        <f>IFERROR(VLOOKUP($A75,'Emissions - TEU-2L1'!$A$6:$H$58,8,0), " ")</f>
        <v xml:space="preserve"> </v>
      </c>
      <c r="F75" s="3">
        <v>2.8999999999999998E-3</v>
      </c>
      <c r="G75" s="175" t="str">
        <f>IFERROR(Summary!$Y$7*D75/F75," ")</f>
        <v xml:space="preserve"> </v>
      </c>
      <c r="H75" s="18"/>
      <c r="I75" s="175" t="str">
        <f>IFERROR(Summary!$Y$7*D75/H75," ")</f>
        <v xml:space="preserve"> </v>
      </c>
      <c r="J75" s="4">
        <v>7.5999999999999998E-2</v>
      </c>
      <c r="K75" s="175" t="str">
        <f>IFERROR(Summary!$AA$7*D75/J75," ")</f>
        <v xml:space="preserve"> </v>
      </c>
      <c r="L75" s="18"/>
      <c r="M75" s="175" t="str">
        <f>IFERROR(Summary!$AA$7*D75/L75," ")</f>
        <v xml:space="preserve"> </v>
      </c>
      <c r="N75" s="4">
        <v>3.5000000000000003E-2</v>
      </c>
      <c r="O75" s="175" t="str">
        <f>IFERROR(Summary!$AC$7*D75/N75," ")</f>
        <v xml:space="preserve"> </v>
      </c>
      <c r="P75" s="18"/>
      <c r="Q75" s="175" t="str">
        <f>IFERROR(Summary!$AC$7*D75/P75," ")</f>
        <v xml:space="preserve"> </v>
      </c>
      <c r="R75" s="22"/>
      <c r="S75" s="177" t="str">
        <f>IFERROR(Summary!$AE$7*E75/R75," ")</f>
        <v xml:space="preserve"> </v>
      </c>
    </row>
    <row r="76" spans="1:19" ht="29.25" customHeight="1" x14ac:dyDescent="0.25">
      <c r="A76" s="2" t="s">
        <v>152</v>
      </c>
      <c r="B76" s="2" t="s">
        <v>153</v>
      </c>
      <c r="C76" s="18"/>
      <c r="D76" s="56" t="str">
        <f>IFERROR(VLOOKUP($A76,'Emissions - TEU-2L1'!$A$6:$H$58,5,0), " ")</f>
        <v xml:space="preserve"> </v>
      </c>
      <c r="E76" s="56" t="str">
        <f>IFERROR(VLOOKUP($A76,'Emissions - TEU-2L1'!$A$6:$H$58,8,0), " ")</f>
        <v xml:space="preserve"> </v>
      </c>
      <c r="F76" s="9">
        <v>0.63</v>
      </c>
      <c r="G76" s="175" t="str">
        <f>IFERROR(Summary!$Y$7*D76/F76," ")</f>
        <v xml:space="preserve"> </v>
      </c>
      <c r="H76" s="18"/>
      <c r="I76" s="175" t="str">
        <f>IFERROR(Summary!$Y$7*D76/H76," ")</f>
        <v xml:space="preserve"> </v>
      </c>
      <c r="J76" s="5">
        <v>16</v>
      </c>
      <c r="K76" s="175" t="str">
        <f>IFERROR(Summary!$AA$7*D76/J76," ")</f>
        <v xml:space="preserve"> </v>
      </c>
      <c r="L76" s="18"/>
      <c r="M76" s="175" t="str">
        <f>IFERROR(Summary!$AA$7*D76/L76," ")</f>
        <v xml:space="preserve"> </v>
      </c>
      <c r="N76" s="7">
        <v>7.5</v>
      </c>
      <c r="O76" s="175" t="str">
        <f>IFERROR(Summary!$AC$7*D76/N76," ")</f>
        <v xml:space="preserve"> </v>
      </c>
      <c r="P76" s="18"/>
      <c r="Q76" s="175" t="str">
        <f>IFERROR(Summary!$AC$7*D76/P76," ")</f>
        <v xml:space="preserve"> </v>
      </c>
      <c r="R76" s="22"/>
      <c r="S76" s="177" t="str">
        <f>IFERROR(Summary!$AE$7*E76/R76," ")</f>
        <v xml:space="preserve"> </v>
      </c>
    </row>
    <row r="77" spans="1:19" ht="16.95" customHeight="1" x14ac:dyDescent="0.25">
      <c r="A77" s="2" t="s">
        <v>154</v>
      </c>
      <c r="B77" s="1" t="s">
        <v>155</v>
      </c>
      <c r="C77" s="18"/>
      <c r="D77" s="56" t="str">
        <f>IFERROR(VLOOKUP($A77,'Emissions - TEU-2L1'!$A$6:$H$58,5,0), " ")</f>
        <v xml:space="preserve"> </v>
      </c>
      <c r="E77" s="56" t="str">
        <f>IFERROR(VLOOKUP($A77,'Emissions - TEU-2L1'!$A$6:$H$58,8,0), " ")</f>
        <v xml:space="preserve"> </v>
      </c>
      <c r="F77" s="18"/>
      <c r="G77" s="175" t="str">
        <f>IFERROR(Summary!$Y$7*D77/F77," ")</f>
        <v xml:space="preserve"> </v>
      </c>
      <c r="H77" s="18"/>
      <c r="I77" s="175" t="str">
        <f>IFERROR(Summary!$Y$7*D77/H77," ")</f>
        <v xml:space="preserve"> </v>
      </c>
      <c r="J77" s="18"/>
      <c r="K77" s="175" t="str">
        <f>IFERROR(Summary!$AA$7*D77/J77," ")</f>
        <v xml:space="preserve"> </v>
      </c>
      <c r="L77" s="18"/>
      <c r="M77" s="175" t="str">
        <f>IFERROR(Summary!$AA$7*D77/L77," ")</f>
        <v xml:space="preserve"> </v>
      </c>
      <c r="N77" s="18"/>
      <c r="O77" s="175" t="str">
        <f>IFERROR(Summary!$AC$7*D77/N77," ")</f>
        <v xml:space="preserve"> </v>
      </c>
      <c r="P77" s="18"/>
      <c r="Q77" s="175" t="str">
        <f>IFERROR(Summary!$AC$7*D77/P77," ")</f>
        <v xml:space="preserve"> </v>
      </c>
      <c r="R77" s="21">
        <v>790</v>
      </c>
      <c r="S77" s="177" t="str">
        <f>IFERROR(Summary!$AE$7*E77/R77," ")</f>
        <v xml:space="preserve"> </v>
      </c>
    </row>
    <row r="78" spans="1:19" ht="29.25" customHeight="1" x14ac:dyDescent="0.25">
      <c r="A78" s="12">
        <v>64164</v>
      </c>
      <c r="B78" s="2" t="s">
        <v>156</v>
      </c>
      <c r="C78" s="18"/>
      <c r="D78" s="56" t="str">
        <f>IFERROR(VLOOKUP($A78,'Emissions - TEU-2L1'!$A$6:$H$58,5,0), " ")</f>
        <v xml:space="preserve"> </v>
      </c>
      <c r="E78" s="56" t="str">
        <f>IFERROR(VLOOKUP($A78,'Emissions - TEU-2L1'!$A$6:$H$58,8,0), " ")</f>
        <v xml:space="preserve"> </v>
      </c>
      <c r="F78" s="5">
        <v>59</v>
      </c>
      <c r="G78" s="175" t="str">
        <f>IFERROR(Summary!$Y$7*D78/F78," ")</f>
        <v xml:space="preserve"> </v>
      </c>
      <c r="H78" s="5">
        <v>600</v>
      </c>
      <c r="I78" s="175" t="str">
        <f>IFERROR(Summary!$Y$7*D78/H78," ")</f>
        <v xml:space="preserve"> </v>
      </c>
      <c r="J78" s="5">
        <v>620</v>
      </c>
      <c r="K78" s="175" t="str">
        <f>IFERROR(Summary!$AA$7*D78/J78," ")</f>
        <v xml:space="preserve"> </v>
      </c>
      <c r="L78" s="8">
        <v>2600</v>
      </c>
      <c r="M78" s="175" t="str">
        <f>IFERROR(Summary!$AA$7*D78/L78," ")</f>
        <v xml:space="preserve"> </v>
      </c>
      <c r="N78" s="8">
        <v>1200</v>
      </c>
      <c r="O78" s="175" t="str">
        <f>IFERROR(Summary!$AC$7*D78/N78," ")</f>
        <v xml:space="preserve"> </v>
      </c>
      <c r="P78" s="8">
        <v>2600</v>
      </c>
      <c r="Q78" s="175" t="str">
        <f>IFERROR(Summary!$AC$7*D78/P78," ")</f>
        <v xml:space="preserve"> </v>
      </c>
      <c r="R78" s="23">
        <v>2100</v>
      </c>
      <c r="S78" s="177" t="str">
        <f>IFERROR(Summary!$AE$7*E78/R78," ")</f>
        <v xml:space="preserve"> </v>
      </c>
    </row>
    <row r="79" spans="1:19" ht="29.25" customHeight="1" x14ac:dyDescent="0.25">
      <c r="A79" s="2" t="s">
        <v>157</v>
      </c>
      <c r="B79" s="2" t="s">
        <v>158</v>
      </c>
      <c r="C79" s="18"/>
      <c r="D79" s="56" t="str">
        <f>IFERROR(VLOOKUP($A79,'Emissions - TEU-2L1'!$A$6:$H$58,5,0), " ")</f>
        <v xml:space="preserve"> </v>
      </c>
      <c r="E79" s="56" t="str">
        <f>IFERROR(VLOOKUP($A79,'Emissions - TEU-2L1'!$A$6:$H$58,8,0), " ")</f>
        <v xml:space="preserve"> </v>
      </c>
      <c r="F79" s="18"/>
      <c r="G79" s="175" t="str">
        <f>IFERROR(Summary!$Y$7*D79/F79," ")</f>
        <v xml:space="preserve"> </v>
      </c>
      <c r="H79" s="7">
        <v>4</v>
      </c>
      <c r="I79" s="175" t="str">
        <f>IFERROR(Summary!$Y$7*D79/H79," ")</f>
        <v xml:space="preserve"> </v>
      </c>
      <c r="J79" s="18"/>
      <c r="K79" s="175" t="str">
        <f>IFERROR(Summary!$AA$7*D79/J79," ")</f>
        <v xml:space="preserve"> </v>
      </c>
      <c r="L79" s="5">
        <v>18</v>
      </c>
      <c r="M79" s="175" t="str">
        <f>IFERROR(Summary!$AA$7*D79/L79," ")</f>
        <v xml:space="preserve"> </v>
      </c>
      <c r="N79" s="18"/>
      <c r="O79" s="175" t="str">
        <f>IFERROR(Summary!$AC$7*D79/N79," ")</f>
        <v xml:space="preserve"> </v>
      </c>
      <c r="P79" s="5">
        <v>18</v>
      </c>
      <c r="Q79" s="175" t="str">
        <f>IFERROR(Summary!$AC$7*D79/P79," ")</f>
        <v xml:space="preserve"> </v>
      </c>
      <c r="R79" s="21">
        <v>230</v>
      </c>
      <c r="S79" s="177" t="str">
        <f>IFERROR(Summary!$AE$7*E79/R79," ")</f>
        <v xml:space="preserve"> </v>
      </c>
    </row>
    <row r="80" spans="1:19" ht="16.8" customHeight="1" x14ac:dyDescent="0.25">
      <c r="A80" s="2" t="s">
        <v>159</v>
      </c>
      <c r="B80" s="2" t="s">
        <v>160</v>
      </c>
      <c r="C80" s="18"/>
      <c r="D80" s="56" t="str">
        <f>IFERROR(VLOOKUP($A80,'Emissions - TEU-2L1'!$A$6:$H$58,5,0), " ")</f>
        <v xml:space="preserve"> </v>
      </c>
      <c r="E80" s="56" t="str">
        <f>IFERROR(VLOOKUP($A80,'Emissions - TEU-2L1'!$A$6:$H$58,8,0), " ")</f>
        <v xml:space="preserve"> </v>
      </c>
      <c r="F80" s="9">
        <v>0.25</v>
      </c>
      <c r="G80" s="175" t="str">
        <f>IFERROR(Summary!$Y$7*D80/F80," ")</f>
        <v xml:space="preserve"> </v>
      </c>
      <c r="H80" s="5">
        <v>32</v>
      </c>
      <c r="I80" s="175" t="str">
        <f>IFERROR(Summary!$Y$7*D80/H80," ")</f>
        <v xml:space="preserve"> </v>
      </c>
      <c r="J80" s="7">
        <v>6.5</v>
      </c>
      <c r="K80" s="175" t="str">
        <f>IFERROR(Summary!$AA$7*D80/J80," ")</f>
        <v xml:space="preserve"> </v>
      </c>
      <c r="L80" s="5">
        <v>140</v>
      </c>
      <c r="M80" s="175" t="str">
        <f>IFERROR(Summary!$AA$7*D80/L80," ")</f>
        <v xml:space="preserve"> </v>
      </c>
      <c r="N80" s="7">
        <v>3</v>
      </c>
      <c r="O80" s="175" t="str">
        <f>IFERROR(Summary!$AC$7*D80/N80," ")</f>
        <v xml:space="preserve"> </v>
      </c>
      <c r="P80" s="5">
        <v>140</v>
      </c>
      <c r="Q80" s="175" t="str">
        <f>IFERROR(Summary!$AC$7*D80/P80," ")</f>
        <v xml:space="preserve"> </v>
      </c>
      <c r="R80" s="21">
        <v>36</v>
      </c>
      <c r="S80" s="177" t="str">
        <f>IFERROR(Summary!$AE$7*E80/R80," ")</f>
        <v xml:space="preserve"> </v>
      </c>
    </row>
    <row r="81" spans="1:19" ht="16.95" customHeight="1" x14ac:dyDescent="0.25">
      <c r="A81" s="2" t="s">
        <v>161</v>
      </c>
      <c r="B81" s="2" t="s">
        <v>162</v>
      </c>
      <c r="C81" s="18"/>
      <c r="D81" s="56" t="str">
        <f>IFERROR(VLOOKUP($A81,'Emissions - TEU-2L1'!$A$6:$H$58,5,0), " ")</f>
        <v xml:space="preserve"> </v>
      </c>
      <c r="E81" s="56" t="str">
        <f>IFERROR(VLOOKUP($A81,'Emissions - TEU-2L1'!$A$6:$H$58,8,0), " ")</f>
        <v xml:space="preserve"> </v>
      </c>
      <c r="F81" s="18"/>
      <c r="G81" s="175" t="str">
        <f>IFERROR(Summary!$Y$7*D81/F81," ")</f>
        <v xml:space="preserve"> </v>
      </c>
      <c r="H81" s="9">
        <v>0.54</v>
      </c>
      <c r="I81" s="175" t="str">
        <f>IFERROR(Summary!$Y$7*D81/H81," ")</f>
        <v xml:space="preserve"> </v>
      </c>
      <c r="J81" s="18"/>
      <c r="K81" s="175" t="str">
        <f>IFERROR(Summary!$AA$7*D81/J81," ")</f>
        <v xml:space="preserve"> </v>
      </c>
      <c r="L81" s="7">
        <v>2.4</v>
      </c>
      <c r="M81" s="175" t="str">
        <f>IFERROR(Summary!$AA$7*D81/L81," ")</f>
        <v xml:space="preserve"> </v>
      </c>
      <c r="N81" s="18"/>
      <c r="O81" s="175" t="str">
        <f>IFERROR(Summary!$AC$7*D81/N81," ")</f>
        <v xml:space="preserve"> </v>
      </c>
      <c r="P81" s="7">
        <v>2.4</v>
      </c>
      <c r="Q81" s="175" t="str">
        <f>IFERROR(Summary!$AC$7*D81/P81," ")</f>
        <v xml:space="preserve"> </v>
      </c>
      <c r="R81" s="21">
        <v>18</v>
      </c>
      <c r="S81" s="177" t="str">
        <f>IFERROR(Summary!$AE$7*E81/R81," ")</f>
        <v xml:space="preserve"> </v>
      </c>
    </row>
    <row r="82" spans="1:19" ht="16.8" customHeight="1" x14ac:dyDescent="0.25">
      <c r="A82" s="2" t="s">
        <v>163</v>
      </c>
      <c r="B82" s="2" t="s">
        <v>164</v>
      </c>
      <c r="C82" s="18"/>
      <c r="D82" s="56" t="str">
        <f>IFERROR(VLOOKUP($A82,'Emissions - TEU-2L1'!$A$6:$H$58,5,0), " ")</f>
        <v xml:space="preserve"> </v>
      </c>
      <c r="E82" s="56" t="str">
        <f>IFERROR(VLOOKUP($A82,'Emissions - TEU-2L1'!$A$6:$H$58,8,0), " ")</f>
        <v xml:space="preserve"> </v>
      </c>
      <c r="F82" s="11">
        <v>2.2000000000000001E-4</v>
      </c>
      <c r="G82" s="175" t="str">
        <f>IFERROR(Summary!$Y$7*D82/F82," ")</f>
        <v xml:space="preserve"> </v>
      </c>
      <c r="H82" s="18"/>
      <c r="I82" s="175" t="str">
        <f>IFERROR(Summary!$Y$7*D82/H82," ")</f>
        <v xml:space="preserve"> </v>
      </c>
      <c r="J82" s="3">
        <v>5.7000000000000002E-3</v>
      </c>
      <c r="K82" s="175" t="str">
        <f>IFERROR(Summary!$AA$7*D82/J82," ")</f>
        <v xml:space="preserve"> </v>
      </c>
      <c r="L82" s="18"/>
      <c r="M82" s="175" t="str">
        <f>IFERROR(Summary!$AA$7*D82/L82," ")</f>
        <v xml:space="preserve"> </v>
      </c>
      <c r="N82" s="3">
        <v>2.5999999999999999E-3</v>
      </c>
      <c r="O82" s="175" t="str">
        <f>IFERROR(Summary!$AC$7*D82/N82," ")</f>
        <v xml:space="preserve"> </v>
      </c>
      <c r="P82" s="18"/>
      <c r="Q82" s="175" t="str">
        <f>IFERROR(Summary!$AC$7*D82/P82," ")</f>
        <v xml:space="preserve"> </v>
      </c>
      <c r="R82" s="22"/>
      <c r="S82" s="177" t="str">
        <f>IFERROR(Summary!$AE$7*E82/R82," ")</f>
        <v xml:space="preserve"> </v>
      </c>
    </row>
    <row r="83" spans="1:19" ht="16.95" customHeight="1" x14ac:dyDescent="0.25">
      <c r="A83" s="1"/>
      <c r="B83" s="2" t="s">
        <v>165</v>
      </c>
      <c r="C83" s="18"/>
      <c r="D83" s="56" t="str">
        <f>IFERROR(VLOOKUP($A83,'Emissions - TEU-2L1'!$A$6:$H$58,5,0), " ")</f>
        <v xml:space="preserve"> </v>
      </c>
      <c r="E83" s="56" t="str">
        <f>IFERROR(VLOOKUP($A83,'Emissions - TEU-2L1'!$A$6:$H$58,8,0), " ")</f>
        <v xml:space="preserve"> </v>
      </c>
      <c r="F83" s="9">
        <v>0.1</v>
      </c>
      <c r="G83" s="175" t="str">
        <f>IFERROR(Summary!$Y$7*D83/F83," ")</f>
        <v xml:space="preserve"> </v>
      </c>
      <c r="H83" s="7">
        <v>5</v>
      </c>
      <c r="I83" s="175" t="str">
        <f>IFERROR(Summary!$Y$7*D83/H83," ")</f>
        <v xml:space="preserve"> </v>
      </c>
      <c r="J83" s="7">
        <v>2.6</v>
      </c>
      <c r="K83" s="175" t="str">
        <f>IFERROR(Summary!$AA$7*D83/J83," ")</f>
        <v xml:space="preserve"> </v>
      </c>
      <c r="L83" s="5">
        <v>22</v>
      </c>
      <c r="M83" s="175" t="str">
        <f>IFERROR(Summary!$AA$7*D83/L83," ")</f>
        <v xml:space="preserve"> </v>
      </c>
      <c r="N83" s="7">
        <v>1.2</v>
      </c>
      <c r="O83" s="175" t="str">
        <f>IFERROR(Summary!$AC$7*D83/N83," ")</f>
        <v xml:space="preserve"> </v>
      </c>
      <c r="P83" s="5">
        <v>22</v>
      </c>
      <c r="Q83" s="175" t="str">
        <f>IFERROR(Summary!$AC$7*D83/P83," ")</f>
        <v xml:space="preserve"> </v>
      </c>
      <c r="R83" s="22"/>
      <c r="S83" s="177" t="str">
        <f>IFERROR(Summary!$AE$7*E83/R83," ")</f>
        <v xml:space="preserve"> </v>
      </c>
    </row>
    <row r="84" spans="1:19" ht="16.8" customHeight="1" x14ac:dyDescent="0.25">
      <c r="A84" s="2" t="s">
        <v>166</v>
      </c>
      <c r="B84" s="2" t="s">
        <v>167</v>
      </c>
      <c r="C84" s="18"/>
      <c r="D84" s="56" t="str">
        <f>IFERROR(VLOOKUP($A84,'Emissions - TEU-2L1'!$A$6:$H$58,5,0), " ")</f>
        <v xml:space="preserve"> </v>
      </c>
      <c r="E84" s="56" t="str">
        <f>IFERROR(VLOOKUP($A84,'Emissions - TEU-2L1'!$A$6:$H$58,8,0), " ")</f>
        <v xml:space="preserve"> </v>
      </c>
      <c r="F84" s="18"/>
      <c r="G84" s="175" t="str">
        <f>IFERROR(Summary!$Y$7*D84/F84," ")</f>
        <v xml:space="preserve"> </v>
      </c>
      <c r="H84" s="9">
        <v>0.2</v>
      </c>
      <c r="I84" s="175" t="str">
        <f>IFERROR(Summary!$Y$7*D84/H84," ")</f>
        <v xml:space="preserve"> </v>
      </c>
      <c r="J84" s="18"/>
      <c r="K84" s="175" t="str">
        <f>IFERROR(Summary!$AA$7*D84/J84," ")</f>
        <v xml:space="preserve"> </v>
      </c>
      <c r="L84" s="9">
        <v>0.88</v>
      </c>
      <c r="M84" s="175" t="str">
        <f>IFERROR(Summary!$AA$7*D84/L84," ")</f>
        <v xml:space="preserve"> </v>
      </c>
      <c r="N84" s="18"/>
      <c r="O84" s="175" t="str">
        <f>IFERROR(Summary!$AC$7*D84/N84," ")</f>
        <v xml:space="preserve"> </v>
      </c>
      <c r="P84" s="9">
        <v>0.88</v>
      </c>
      <c r="Q84" s="175" t="str">
        <f>IFERROR(Summary!$AC$7*D84/P84," ")</f>
        <v xml:space="preserve"> </v>
      </c>
      <c r="R84" s="22"/>
      <c r="S84" s="177" t="str">
        <f>IFERROR(Summary!$AE$7*E84/R84," ")</f>
        <v xml:space="preserve"> </v>
      </c>
    </row>
    <row r="85" spans="1:19" ht="29.25" customHeight="1" x14ac:dyDescent="0.25">
      <c r="A85" s="2" t="s">
        <v>168</v>
      </c>
      <c r="B85" s="2" t="s">
        <v>169</v>
      </c>
      <c r="C85" s="18"/>
      <c r="D85" s="56" t="str">
        <f>IFERROR(VLOOKUP($A85,'Emissions - TEU-2L1'!$A$6:$H$58,5,0), " ")</f>
        <v xml:space="preserve"> </v>
      </c>
      <c r="E85" s="56" t="str">
        <f>IFERROR(VLOOKUP($A85,'Emissions - TEU-2L1'!$A$6:$H$58,8,0), " ")</f>
        <v xml:space="preserve"> </v>
      </c>
      <c r="F85" s="18"/>
      <c r="G85" s="175" t="str">
        <f>IFERROR(Summary!$Y$7*D85/F85," ")</f>
        <v xml:space="preserve"> </v>
      </c>
      <c r="H85" s="9">
        <v>0.1</v>
      </c>
      <c r="I85" s="175" t="str">
        <f>IFERROR(Summary!$Y$7*D85/H85," ")</f>
        <v xml:space="preserve"> </v>
      </c>
      <c r="J85" s="18"/>
      <c r="K85" s="175" t="str">
        <f>IFERROR(Summary!$AA$7*D85/J85," ")</f>
        <v xml:space="preserve"> </v>
      </c>
      <c r="L85" s="9">
        <v>0.44</v>
      </c>
      <c r="M85" s="175" t="str">
        <f>IFERROR(Summary!$AA$7*D85/L85," ")</f>
        <v xml:space="preserve"> </v>
      </c>
      <c r="N85" s="18"/>
      <c r="O85" s="175" t="str">
        <f>IFERROR(Summary!$AC$7*D85/N85," ")</f>
        <v xml:space="preserve"> </v>
      </c>
      <c r="P85" s="9">
        <v>0.44</v>
      </c>
      <c r="Q85" s="175" t="str">
        <f>IFERROR(Summary!$AC$7*D85/P85," ")</f>
        <v xml:space="preserve"> </v>
      </c>
      <c r="R85" s="22"/>
      <c r="S85" s="177" t="str">
        <f>IFERROR(Summary!$AE$7*E85/R85," ")</f>
        <v xml:space="preserve"> </v>
      </c>
    </row>
    <row r="86" spans="1:19" ht="29.25" customHeight="1" x14ac:dyDescent="0.25">
      <c r="A86" s="2" t="s">
        <v>170</v>
      </c>
      <c r="B86" s="2" t="s">
        <v>171</v>
      </c>
      <c r="C86" s="18"/>
      <c r="D86" s="56" t="str">
        <f>IFERROR(VLOOKUP($A86,'Emissions - TEU-2L1'!$A$6:$H$58,5,0), " ")</f>
        <v xml:space="preserve"> </v>
      </c>
      <c r="E86" s="56" t="str">
        <f>IFERROR(VLOOKUP($A86,'Emissions - TEU-2L1'!$A$6:$H$58,8,0), " ")</f>
        <v xml:space="preserve"> </v>
      </c>
      <c r="F86" s="18"/>
      <c r="G86" s="175" t="str">
        <f>IFERROR(Summary!$Y$7*D86/F86," ")</f>
        <v xml:space="preserve"> </v>
      </c>
      <c r="H86" s="9">
        <v>0.3</v>
      </c>
      <c r="I86" s="175" t="str">
        <f>IFERROR(Summary!$Y$7*D86/H86," ")</f>
        <v xml:space="preserve"> </v>
      </c>
      <c r="J86" s="18"/>
      <c r="K86" s="175" t="str">
        <f>IFERROR(Summary!$AA$7*D86/J86," ")</f>
        <v xml:space="preserve"> </v>
      </c>
      <c r="L86" s="7">
        <v>1.3</v>
      </c>
      <c r="M86" s="175" t="str">
        <f>IFERROR(Summary!$AA$7*D86/L86," ")</f>
        <v xml:space="preserve"> </v>
      </c>
      <c r="N86" s="18"/>
      <c r="O86" s="175" t="str">
        <f>IFERROR(Summary!$AC$7*D86/N86," ")</f>
        <v xml:space="preserve"> </v>
      </c>
      <c r="P86" s="7">
        <v>1.3</v>
      </c>
      <c r="Q86" s="175" t="str">
        <f>IFERROR(Summary!$AC$7*D86/P86," ")</f>
        <v xml:space="preserve"> </v>
      </c>
      <c r="R86" s="22"/>
      <c r="S86" s="177" t="str">
        <f>IFERROR(Summary!$AE$7*E86/R86," ")</f>
        <v xml:space="preserve"> </v>
      </c>
    </row>
    <row r="87" spans="1:19" ht="16.95" customHeight="1" x14ac:dyDescent="0.25">
      <c r="A87" s="2" t="s">
        <v>172</v>
      </c>
      <c r="B87" s="2" t="s">
        <v>173</v>
      </c>
      <c r="C87" s="18"/>
      <c r="D87" s="56" t="str">
        <f>IFERROR(VLOOKUP($A87,'Emissions - TEU-2L1'!$A$6:$H$58,5,0), " ")</f>
        <v xml:space="preserve"> </v>
      </c>
      <c r="E87" s="56" t="str">
        <f>IFERROR(VLOOKUP($A87,'Emissions - TEU-2L1'!$A$6:$H$58,8,0), " ")</f>
        <v xml:space="preserve"> </v>
      </c>
      <c r="F87" s="18"/>
      <c r="G87" s="175" t="str">
        <f>IFERROR(Summary!$Y$7*D87/F87," ")</f>
        <v xml:space="preserve"> </v>
      </c>
      <c r="H87" s="8">
        <v>40000</v>
      </c>
      <c r="I87" s="175" t="str">
        <f>IFERROR(Summary!$Y$7*D87/H87," ")</f>
        <v xml:space="preserve"> </v>
      </c>
      <c r="J87" s="18"/>
      <c r="K87" s="175" t="str">
        <f>IFERROR(Summary!$AA$7*D87/J87," ")</f>
        <v xml:space="preserve"> </v>
      </c>
      <c r="L87" s="8">
        <v>180000</v>
      </c>
      <c r="M87" s="175" t="str">
        <f>IFERROR(Summary!$AA$7*D87/L87," ")</f>
        <v xml:space="preserve"> </v>
      </c>
      <c r="N87" s="18"/>
      <c r="O87" s="175" t="str">
        <f>IFERROR(Summary!$AC$7*D87/N87," ")</f>
        <v xml:space="preserve"> </v>
      </c>
      <c r="P87" s="8">
        <v>180000</v>
      </c>
      <c r="Q87" s="175" t="str">
        <f>IFERROR(Summary!$AC$7*D87/P87," ")</f>
        <v xml:space="preserve"> </v>
      </c>
      <c r="R87" s="22"/>
      <c r="S87" s="177" t="str">
        <f>IFERROR(Summary!$AE$7*E87/R87," ")</f>
        <v xml:space="preserve"> </v>
      </c>
    </row>
    <row r="88" spans="1:19" ht="42" customHeight="1" x14ac:dyDescent="0.25">
      <c r="A88" s="12">
        <v>58752</v>
      </c>
      <c r="B88" s="1" t="s">
        <v>174</v>
      </c>
      <c r="C88" s="18"/>
      <c r="D88" s="56" t="str">
        <f>IFERROR(VLOOKUP($A88,'Emissions - TEU-2L1'!$A$6:$H$58,5,0), " ")</f>
        <v xml:space="preserve"> </v>
      </c>
      <c r="E88" s="56" t="str">
        <f>IFERROR(VLOOKUP($A88,'Emissions - TEU-2L1'!$A$6:$H$58,8,0), " ")</f>
        <v xml:space="preserve"> </v>
      </c>
      <c r="F88" s="11">
        <v>7.6999999999999996E-4</v>
      </c>
      <c r="G88" s="175" t="str">
        <f>IFERROR(Summary!$Y$7*D88/F88," ")</f>
        <v xml:space="preserve"> </v>
      </c>
      <c r="H88" s="18"/>
      <c r="I88" s="175" t="str">
        <f>IFERROR(Summary!$Y$7*D88/H88," ")</f>
        <v xml:space="preserve"> </v>
      </c>
      <c r="J88" s="4">
        <v>0.02</v>
      </c>
      <c r="K88" s="175" t="str">
        <f>IFERROR(Summary!$AA$7*D88/J88," ")</f>
        <v xml:space="preserve"> </v>
      </c>
      <c r="L88" s="18"/>
      <c r="M88" s="175" t="str">
        <f>IFERROR(Summary!$AA$7*D88/L88," ")</f>
        <v xml:space="preserve"> </v>
      </c>
      <c r="N88" s="3">
        <v>9.1999999999999998E-3</v>
      </c>
      <c r="O88" s="175" t="str">
        <f>IFERROR(Summary!$AC$7*D88/N88," ")</f>
        <v xml:space="preserve"> </v>
      </c>
      <c r="P88" s="18"/>
      <c r="Q88" s="175" t="str">
        <f>IFERROR(Summary!$AC$7*D88/P88," ")</f>
        <v xml:space="preserve"> </v>
      </c>
      <c r="R88" s="22"/>
      <c r="S88" s="177" t="str">
        <f>IFERROR(Summary!$AE$7*E88/R88," ")</f>
        <v xml:space="preserve"> </v>
      </c>
    </row>
    <row r="89" spans="1:19" ht="16.8" customHeight="1" x14ac:dyDescent="0.25">
      <c r="A89" s="12">
        <v>61699</v>
      </c>
      <c r="B89" s="2" t="s">
        <v>175</v>
      </c>
      <c r="C89" s="18"/>
      <c r="D89" s="56" t="str">
        <f>IFERROR(VLOOKUP($A89,'Emissions - TEU-2L1'!$A$6:$H$58,5,0), " ")</f>
        <v xml:space="preserve"> </v>
      </c>
      <c r="E89" s="56" t="str">
        <f>IFERROR(VLOOKUP($A89,'Emissions - TEU-2L1'!$A$6:$H$58,8,0), " ")</f>
        <v xml:space="preserve"> </v>
      </c>
      <c r="F89" s="18"/>
      <c r="G89" s="175" t="str">
        <f>IFERROR(Summary!$Y$7*D89/F89," ")</f>
        <v xml:space="preserve"> </v>
      </c>
      <c r="H89" s="5">
        <v>80</v>
      </c>
      <c r="I89" s="175" t="str">
        <f>IFERROR(Summary!$Y$7*D89/H89," ")</f>
        <v xml:space="preserve"> </v>
      </c>
      <c r="J89" s="18"/>
      <c r="K89" s="175" t="str">
        <f>IFERROR(Summary!$AA$7*D89/J89," ")</f>
        <v xml:space="preserve"> </v>
      </c>
      <c r="L89" s="5">
        <v>350</v>
      </c>
      <c r="M89" s="175" t="str">
        <f>IFERROR(Summary!$AA$7*D89/L89," ")</f>
        <v xml:space="preserve"> </v>
      </c>
      <c r="N89" s="18"/>
      <c r="O89" s="175" t="str">
        <f>IFERROR(Summary!$AC$7*D89/N89," ")</f>
        <v xml:space="preserve"> </v>
      </c>
      <c r="P89" s="5">
        <v>350</v>
      </c>
      <c r="Q89" s="175" t="str">
        <f>IFERROR(Summary!$AC$7*D89/P89," ")</f>
        <v xml:space="preserve"> </v>
      </c>
      <c r="R89" s="22"/>
      <c r="S89" s="177" t="str">
        <f>IFERROR(Summary!$AE$7*E89/R89," ")</f>
        <v xml:space="preserve"> </v>
      </c>
    </row>
    <row r="90" spans="1:19" ht="16.8" customHeight="1" x14ac:dyDescent="0.25">
      <c r="A90" s="2" t="s">
        <v>176</v>
      </c>
      <c r="B90" s="2" t="s">
        <v>177</v>
      </c>
      <c r="C90" s="18"/>
      <c r="D90" s="56" t="str">
        <f>IFERROR(VLOOKUP($A90,'Emissions - TEU-2L1'!$A$6:$H$58,5,0), " ")</f>
        <v xml:space="preserve"> </v>
      </c>
      <c r="E90" s="56" t="str">
        <f>IFERROR(VLOOKUP($A90,'Emissions - TEU-2L1'!$A$6:$H$58,8,0), " ")</f>
        <v xml:space="preserve"> </v>
      </c>
      <c r="F90" s="18"/>
      <c r="G90" s="175" t="str">
        <f>IFERROR(Summary!$Y$7*D90/F90," ")</f>
        <v xml:space="preserve"> </v>
      </c>
      <c r="H90" s="18"/>
      <c r="I90" s="175" t="str">
        <f>IFERROR(Summary!$Y$7*D90/H90," ")</f>
        <v xml:space="preserve"> </v>
      </c>
      <c r="J90" s="18"/>
      <c r="K90" s="175" t="str">
        <f>IFERROR(Summary!$AA$7*D90/J90," ")</f>
        <v xml:space="preserve"> </v>
      </c>
      <c r="L90" s="18"/>
      <c r="M90" s="175" t="str">
        <f>IFERROR(Summary!$AA$7*D90/L90," ")</f>
        <v xml:space="preserve"> </v>
      </c>
      <c r="N90" s="18"/>
      <c r="O90" s="175" t="str">
        <f>IFERROR(Summary!$AC$7*D90/N90," ")</f>
        <v xml:space="preserve"> </v>
      </c>
      <c r="P90" s="18"/>
      <c r="Q90" s="175" t="str">
        <f>IFERROR(Summary!$AC$7*D90/P90," ")</f>
        <v xml:space="preserve"> </v>
      </c>
      <c r="R90" s="25">
        <v>0.49</v>
      </c>
      <c r="S90" s="177" t="str">
        <f>IFERROR(Summary!$AE$7*E90/R90," ")</f>
        <v xml:space="preserve"> </v>
      </c>
    </row>
    <row r="91" spans="1:19" ht="16.95" customHeight="1" x14ac:dyDescent="0.25">
      <c r="A91" s="2" t="s">
        <v>178</v>
      </c>
      <c r="B91" s="2" t="s">
        <v>179</v>
      </c>
      <c r="C91" s="18"/>
      <c r="D91" s="56" t="str">
        <f>IFERROR(VLOOKUP($A91,'Emissions - TEU-2L1'!$A$6:$H$58,5,0), " ")</f>
        <v xml:space="preserve"> </v>
      </c>
      <c r="E91" s="56" t="str">
        <f>IFERROR(VLOOKUP($A91,'Emissions - TEU-2L1'!$A$6:$H$58,8,0), " ")</f>
        <v xml:space="preserve"> </v>
      </c>
      <c r="F91" s="4">
        <v>1.0999999999999999E-2</v>
      </c>
      <c r="G91" s="175" t="str">
        <f>IFERROR(Summary!$Y$7*D91/F91," ")</f>
        <v xml:space="preserve"> </v>
      </c>
      <c r="H91" s="18"/>
      <c r="I91" s="175" t="str">
        <f>IFERROR(Summary!$Y$7*D91/H91," ")</f>
        <v xml:space="preserve"> </v>
      </c>
      <c r="J91" s="9">
        <v>0.28999999999999998</v>
      </c>
      <c r="K91" s="175" t="str">
        <f>IFERROR(Summary!$AA$7*D91/J91," ")</f>
        <v xml:space="preserve"> </v>
      </c>
      <c r="L91" s="18"/>
      <c r="M91" s="175" t="str">
        <f>IFERROR(Summary!$AA$7*D91/L91," ")</f>
        <v xml:space="preserve"> </v>
      </c>
      <c r="N91" s="9">
        <v>0.13</v>
      </c>
      <c r="O91" s="175" t="str">
        <f>IFERROR(Summary!$AC$7*D91/N91," ")</f>
        <v xml:space="preserve"> </v>
      </c>
      <c r="P91" s="18"/>
      <c r="Q91" s="175" t="str">
        <f>IFERROR(Summary!$AC$7*D91/P91," ")</f>
        <v xml:space="preserve"> </v>
      </c>
      <c r="R91" s="22"/>
      <c r="S91" s="177" t="str">
        <f>IFERROR(Summary!$AE$7*E91/R91," ")</f>
        <v xml:space="preserve"> </v>
      </c>
    </row>
    <row r="92" spans="1:19" ht="16.8" customHeight="1" x14ac:dyDescent="0.25">
      <c r="A92" s="2" t="s">
        <v>180</v>
      </c>
      <c r="B92" s="2" t="s">
        <v>181</v>
      </c>
      <c r="C92" s="18"/>
      <c r="D92" s="56" t="str">
        <f>IFERROR(VLOOKUP($A92,'Emissions - TEU-2L1'!$A$6:$H$58,5,0), " ")</f>
        <v xml:space="preserve"> </v>
      </c>
      <c r="E92" s="56" t="str">
        <f>IFERROR(VLOOKUP($A92,'Emissions - TEU-2L1'!$A$6:$H$58,8,0), " ")</f>
        <v xml:space="preserve"> </v>
      </c>
      <c r="F92" s="9">
        <v>0.2</v>
      </c>
      <c r="G92" s="175" t="str">
        <f>IFERROR(Summary!$Y$7*D92/F92," ")</f>
        <v xml:space="preserve"> </v>
      </c>
      <c r="H92" s="5">
        <v>30</v>
      </c>
      <c r="I92" s="175" t="str">
        <f>IFERROR(Summary!$Y$7*D92/H92," ")</f>
        <v xml:space="preserve"> </v>
      </c>
      <c r="J92" s="7">
        <v>5.2</v>
      </c>
      <c r="K92" s="175" t="str">
        <f>IFERROR(Summary!$AA$7*D92/J92," ")</f>
        <v xml:space="preserve"> </v>
      </c>
      <c r="L92" s="5">
        <v>130</v>
      </c>
      <c r="M92" s="175" t="str">
        <f>IFERROR(Summary!$AA$7*D92/L92," ")</f>
        <v xml:space="preserve"> </v>
      </c>
      <c r="N92" s="7">
        <v>2.4</v>
      </c>
      <c r="O92" s="175" t="str">
        <f>IFERROR(Summary!$AC$7*D92/N92," ")</f>
        <v xml:space="preserve"> </v>
      </c>
      <c r="P92" s="5">
        <v>130</v>
      </c>
      <c r="Q92" s="175" t="str">
        <f>IFERROR(Summary!$AC$7*D92/P92," ")</f>
        <v xml:space="preserve"> </v>
      </c>
      <c r="R92" s="23">
        <v>7200</v>
      </c>
      <c r="S92" s="177" t="str">
        <f>IFERROR(Summary!$AE$7*E92/R92," ")</f>
        <v xml:space="preserve"> </v>
      </c>
    </row>
    <row r="93" spans="1:19" ht="29.25" customHeight="1" x14ac:dyDescent="0.25">
      <c r="A93" s="2" t="s">
        <v>182</v>
      </c>
      <c r="B93" s="2" t="s">
        <v>183</v>
      </c>
      <c r="C93" s="18"/>
      <c r="D93" s="56" t="str">
        <f>IFERROR(VLOOKUP($A93,'Emissions - TEU-2L1'!$A$6:$H$58,5,0), " ")</f>
        <v xml:space="preserve"> </v>
      </c>
      <c r="E93" s="56" t="str">
        <f>IFERROR(VLOOKUP($A93,'Emissions - TEU-2L1'!$A$6:$H$58,8,0), " ")</f>
        <v xml:space="preserve"> </v>
      </c>
      <c r="F93" s="3">
        <v>4.4999999999999997E-3</v>
      </c>
      <c r="G93" s="175" t="str">
        <f>IFERROR(Summary!$Y$7*D93/F93," ")</f>
        <v xml:space="preserve"> </v>
      </c>
      <c r="H93" s="18"/>
      <c r="I93" s="175" t="str">
        <f>IFERROR(Summary!$Y$7*D93/H93," ")</f>
        <v xml:space="preserve"> </v>
      </c>
      <c r="J93" s="9">
        <v>0.12</v>
      </c>
      <c r="K93" s="175" t="str">
        <f>IFERROR(Summary!$AA$7*D93/J93," ")</f>
        <v xml:space="preserve"> </v>
      </c>
      <c r="L93" s="18"/>
      <c r="M93" s="175" t="str">
        <f>IFERROR(Summary!$AA$7*D93/L93," ")</f>
        <v xml:space="preserve"> </v>
      </c>
      <c r="N93" s="4">
        <v>5.5E-2</v>
      </c>
      <c r="O93" s="175" t="str">
        <f>IFERROR(Summary!$AC$7*D93/N93," ")</f>
        <v xml:space="preserve"> </v>
      </c>
      <c r="P93" s="18"/>
      <c r="Q93" s="175" t="str">
        <f>IFERROR(Summary!$AC$7*D93/P93," ")</f>
        <v xml:space="preserve"> </v>
      </c>
      <c r="R93" s="22"/>
      <c r="S93" s="177" t="str">
        <f>IFERROR(Summary!$AE$7*E93/R93," ")</f>
        <v xml:space="preserve"> </v>
      </c>
    </row>
    <row r="94" spans="1:19" ht="16.8" customHeight="1" x14ac:dyDescent="0.25">
      <c r="A94" s="2" t="s">
        <v>184</v>
      </c>
      <c r="B94" s="2" t="s">
        <v>185</v>
      </c>
      <c r="C94" s="18"/>
      <c r="D94" s="56" t="str">
        <f>IFERROR(VLOOKUP($A94,'Emissions - TEU-2L1'!$A$6:$H$58,5,0), " ")</f>
        <v xml:space="preserve"> </v>
      </c>
      <c r="E94" s="56" t="str">
        <f>IFERROR(VLOOKUP($A94,'Emissions - TEU-2L1'!$A$6:$H$58,8,0), " ")</f>
        <v xml:space="preserve"> </v>
      </c>
      <c r="F94" s="10">
        <v>7.0999999999999998E-6</v>
      </c>
      <c r="G94" s="175" t="str">
        <f>IFERROR(Summary!$Y$7*D94/F94," ")</f>
        <v xml:space="preserve"> </v>
      </c>
      <c r="H94" s="18"/>
      <c r="I94" s="175" t="str">
        <f>IFERROR(Summary!$Y$7*D94/H94," ")</f>
        <v xml:space="preserve"> </v>
      </c>
      <c r="J94" s="11">
        <v>1.9000000000000001E-4</v>
      </c>
      <c r="K94" s="175" t="str">
        <f>IFERROR(Summary!$AA$7*D94/J94," ")</f>
        <v xml:space="preserve"> </v>
      </c>
      <c r="L94" s="18"/>
      <c r="M94" s="175" t="str">
        <f>IFERROR(Summary!$AA$7*D94/L94," ")</f>
        <v xml:space="preserve"> </v>
      </c>
      <c r="N94" s="10">
        <v>8.6000000000000003E-5</v>
      </c>
      <c r="O94" s="175" t="str">
        <f>IFERROR(Summary!$AC$7*D94/N94," ")</f>
        <v xml:space="preserve"> </v>
      </c>
      <c r="P94" s="18"/>
      <c r="Q94" s="175" t="str">
        <f>IFERROR(Summary!$AC$7*D94/P94," ")</f>
        <v xml:space="preserve"> </v>
      </c>
      <c r="R94" s="22"/>
      <c r="S94" s="177" t="str">
        <f>IFERROR(Summary!$AE$7*E94/R94," ")</f>
        <v xml:space="preserve"> </v>
      </c>
    </row>
    <row r="95" spans="1:19" ht="16.95" customHeight="1" x14ac:dyDescent="0.25">
      <c r="A95" s="2" t="s">
        <v>186</v>
      </c>
      <c r="B95" s="2" t="s">
        <v>187</v>
      </c>
      <c r="C95" s="18"/>
      <c r="D95" s="56" t="str">
        <f>IFERROR(VLOOKUP($A95,'Emissions - TEU-2L1'!$A$6:$H$58,5,0), " ")</f>
        <v xml:space="preserve"> </v>
      </c>
      <c r="E95" s="56" t="str">
        <f>IFERROR(VLOOKUP($A95,'Emissions - TEU-2L1'!$A$6:$H$58,8,0), " ")</f>
        <v xml:space="preserve"> </v>
      </c>
      <c r="F95" s="10">
        <v>7.0999999999999998E-6</v>
      </c>
      <c r="G95" s="175" t="str">
        <f>IFERROR(Summary!$Y$7*D95/F95," ")</f>
        <v xml:space="preserve"> </v>
      </c>
      <c r="H95" s="18"/>
      <c r="I95" s="175" t="str">
        <f>IFERROR(Summary!$Y$7*D95/H95," ")</f>
        <v xml:space="preserve"> </v>
      </c>
      <c r="J95" s="11">
        <v>1.9000000000000001E-4</v>
      </c>
      <c r="K95" s="175" t="str">
        <f>IFERROR(Summary!$AA$7*D95/J95," ")</f>
        <v xml:space="preserve"> </v>
      </c>
      <c r="L95" s="18"/>
      <c r="M95" s="175" t="str">
        <f>IFERROR(Summary!$AA$7*D95/L95," ")</f>
        <v xml:space="preserve"> </v>
      </c>
      <c r="N95" s="10">
        <v>8.6000000000000003E-5</v>
      </c>
      <c r="O95" s="175" t="str">
        <f>IFERROR(Summary!$AC$7*D95/N95," ")</f>
        <v xml:space="preserve"> </v>
      </c>
      <c r="P95" s="18"/>
      <c r="Q95" s="175" t="str">
        <f>IFERROR(Summary!$AC$7*D95/P95," ")</f>
        <v xml:space="preserve"> </v>
      </c>
      <c r="R95" s="22"/>
      <c r="S95" s="177" t="str">
        <f>IFERROR(Summary!$AE$7*E95/R95," ")</f>
        <v xml:space="preserve"> </v>
      </c>
    </row>
    <row r="96" spans="1:19" ht="29.25" customHeight="1" x14ac:dyDescent="0.25">
      <c r="A96" s="2" t="s">
        <v>188</v>
      </c>
      <c r="B96" s="2" t="s">
        <v>189</v>
      </c>
      <c r="C96" s="18"/>
      <c r="D96" s="56" t="str">
        <f>IFERROR(VLOOKUP($A96,'Emissions - TEU-2L1'!$A$6:$H$58,5,0), " ")</f>
        <v xml:space="preserve"> </v>
      </c>
      <c r="E96" s="56" t="str">
        <f>IFERROR(VLOOKUP($A96,'Emissions - TEU-2L1'!$A$6:$H$58,8,0), " ")</f>
        <v xml:space="preserve"> </v>
      </c>
      <c r="F96" s="10">
        <v>7.0999999999999998E-6</v>
      </c>
      <c r="G96" s="175" t="str">
        <f>IFERROR(Summary!$Y$7*D96/F96," ")</f>
        <v xml:space="preserve"> </v>
      </c>
      <c r="H96" s="18"/>
      <c r="I96" s="175" t="str">
        <f>IFERROR(Summary!$Y$7*D96/H96," ")</f>
        <v xml:space="preserve"> </v>
      </c>
      <c r="J96" s="11">
        <v>1.9000000000000001E-4</v>
      </c>
      <c r="K96" s="175" t="str">
        <f>IFERROR(Summary!$AA$7*D96/J96," ")</f>
        <v xml:space="preserve"> </v>
      </c>
      <c r="L96" s="18"/>
      <c r="M96" s="175" t="str">
        <f>IFERROR(Summary!$AA$7*D96/L96," ")</f>
        <v xml:space="preserve"> </v>
      </c>
      <c r="N96" s="10">
        <v>8.6000000000000003E-5</v>
      </c>
      <c r="O96" s="175" t="str">
        <f>IFERROR(Summary!$AC$7*D96/N96," ")</f>
        <v xml:space="preserve"> </v>
      </c>
      <c r="P96" s="18"/>
      <c r="Q96" s="175" t="str">
        <f>IFERROR(Summary!$AC$7*D96/P96," ")</f>
        <v xml:space="preserve"> </v>
      </c>
      <c r="R96" s="22"/>
      <c r="S96" s="177" t="str">
        <f>IFERROR(Summary!$AE$7*E96/R96," ")</f>
        <v xml:space="preserve"> </v>
      </c>
    </row>
    <row r="97" spans="1:19" ht="16.95" customHeight="1" x14ac:dyDescent="0.25">
      <c r="A97" s="2" t="s">
        <v>190</v>
      </c>
      <c r="B97" s="2" t="s">
        <v>191</v>
      </c>
      <c r="C97" s="18"/>
      <c r="D97" s="56" t="str">
        <f>IFERROR(VLOOKUP($A97,'Emissions - TEU-2L1'!$A$6:$H$58,5,0), " ")</f>
        <v xml:space="preserve"> </v>
      </c>
      <c r="E97" s="56" t="str">
        <f>IFERROR(VLOOKUP($A97,'Emissions - TEU-2L1'!$A$6:$H$58,8,0), " ")</f>
        <v xml:space="preserve"> </v>
      </c>
      <c r="F97" s="18"/>
      <c r="G97" s="175" t="str">
        <f>IFERROR(Summary!$Y$7*D97/F97," ")</f>
        <v xml:space="preserve"> </v>
      </c>
      <c r="H97" s="18"/>
      <c r="I97" s="175" t="str">
        <f>IFERROR(Summary!$Y$7*D97/H97," ")</f>
        <v xml:space="preserve"> </v>
      </c>
      <c r="J97" s="18"/>
      <c r="K97" s="175" t="str">
        <f>IFERROR(Summary!$AA$7*D97/J97," ")</f>
        <v xml:space="preserve"> </v>
      </c>
      <c r="L97" s="18"/>
      <c r="M97" s="175" t="str">
        <f>IFERROR(Summary!$AA$7*D97/L97," ")</f>
        <v xml:space="preserve"> </v>
      </c>
      <c r="N97" s="18"/>
      <c r="O97" s="175" t="str">
        <f>IFERROR(Summary!$AC$7*D97/N97," ")</f>
        <v xml:space="preserve"> </v>
      </c>
      <c r="P97" s="18"/>
      <c r="Q97" s="175" t="str">
        <f>IFERROR(Summary!$AC$7*D97/P97," ")</f>
        <v xml:space="preserve"> </v>
      </c>
      <c r="R97" s="24">
        <v>6</v>
      </c>
      <c r="S97" s="177" t="str">
        <f>IFERROR(Summary!$AE$7*E97/R97," ")</f>
        <v xml:space="preserve"> </v>
      </c>
    </row>
    <row r="98" spans="1:19" ht="16.8" customHeight="1" x14ac:dyDescent="0.25">
      <c r="A98" s="2" t="s">
        <v>192</v>
      </c>
      <c r="B98" s="2" t="s">
        <v>193</v>
      </c>
      <c r="C98" s="18"/>
      <c r="D98" s="56" t="str">
        <f>IFERROR(VLOOKUP($A98,'Emissions - TEU-2L1'!$A$6:$H$58,5,0), " ")</f>
        <v xml:space="preserve"> </v>
      </c>
      <c r="E98" s="56" t="str">
        <f>IFERROR(VLOOKUP($A98,'Emissions - TEU-2L1'!$A$6:$H$58,8,0), " ")</f>
        <v xml:space="preserve"> </v>
      </c>
      <c r="F98" s="4">
        <v>4.2999999999999997E-2</v>
      </c>
      <c r="G98" s="175" t="str">
        <f>IFERROR(Summary!$Y$7*D98/F98," ")</f>
        <v xml:space="preserve"> </v>
      </c>
      <c r="H98" s="7">
        <v>3</v>
      </c>
      <c r="I98" s="175" t="str">
        <f>IFERROR(Summary!$Y$7*D98/H98," ")</f>
        <v xml:space="preserve"> </v>
      </c>
      <c r="J98" s="7">
        <v>1.1000000000000001</v>
      </c>
      <c r="K98" s="175" t="str">
        <f>IFERROR(Summary!$AA$7*D98/J98," ")</f>
        <v xml:space="preserve"> </v>
      </c>
      <c r="L98" s="5">
        <v>13</v>
      </c>
      <c r="M98" s="175" t="str">
        <f>IFERROR(Summary!$AA$7*D98/L98," ")</f>
        <v xml:space="preserve"> </v>
      </c>
      <c r="N98" s="9">
        <v>0.52</v>
      </c>
      <c r="O98" s="175" t="str">
        <f>IFERROR(Summary!$AC$7*D98/N98," ")</f>
        <v xml:space="preserve"> </v>
      </c>
      <c r="P98" s="5">
        <v>13</v>
      </c>
      <c r="Q98" s="175" t="str">
        <f>IFERROR(Summary!$AC$7*D98/P98," ")</f>
        <v xml:space="preserve"> </v>
      </c>
      <c r="R98" s="23">
        <v>1300</v>
      </c>
      <c r="S98" s="177" t="str">
        <f>IFERROR(Summary!$AE$7*E98/R98," ")</f>
        <v xml:space="preserve"> </v>
      </c>
    </row>
    <row r="99" spans="1:19" ht="16.8" customHeight="1" x14ac:dyDescent="0.25">
      <c r="A99" s="2" t="s">
        <v>194</v>
      </c>
      <c r="B99" s="2" t="s">
        <v>195</v>
      </c>
      <c r="C99" s="18"/>
      <c r="D99" s="56" t="str">
        <f>IFERROR(VLOOKUP($A99,'Emissions - TEU-2L1'!$A$6:$H$58,5,0), " ")</f>
        <v xml:space="preserve"> </v>
      </c>
      <c r="E99" s="56" t="str">
        <f>IFERROR(VLOOKUP($A99,'Emissions - TEU-2L1'!$A$6:$H$58,8,0), " ")</f>
        <v xml:space="preserve"> </v>
      </c>
      <c r="F99" s="18"/>
      <c r="G99" s="175" t="str">
        <f>IFERROR(Summary!$Y$7*D99/F99," ")</f>
        <v xml:space="preserve"> </v>
      </c>
      <c r="H99" s="5">
        <v>20</v>
      </c>
      <c r="I99" s="175" t="str">
        <f>IFERROR(Summary!$Y$7*D99/H99," ")</f>
        <v xml:space="preserve"> </v>
      </c>
      <c r="J99" s="18"/>
      <c r="K99" s="175" t="str">
        <f>IFERROR(Summary!$AA$7*D99/J99," ")</f>
        <v xml:space="preserve"> </v>
      </c>
      <c r="L99" s="5">
        <v>88</v>
      </c>
      <c r="M99" s="175" t="str">
        <f>IFERROR(Summary!$AA$7*D99/L99," ")</f>
        <v xml:space="preserve"> </v>
      </c>
      <c r="N99" s="18"/>
      <c r="O99" s="175" t="str">
        <f>IFERROR(Summary!$AC$7*D99/N99," ")</f>
        <v xml:space="preserve"> </v>
      </c>
      <c r="P99" s="5">
        <v>88</v>
      </c>
      <c r="Q99" s="175" t="str">
        <f>IFERROR(Summary!$AC$7*D99/P99," ")</f>
        <v xml:space="preserve"> </v>
      </c>
      <c r="R99" s="22"/>
      <c r="S99" s="177" t="str">
        <f>IFERROR(Summary!$AE$7*E99/R99," ")</f>
        <v xml:space="preserve"> </v>
      </c>
    </row>
    <row r="100" spans="1:19" ht="16.95" customHeight="1" x14ac:dyDescent="0.25">
      <c r="A100" s="2" t="s">
        <v>196</v>
      </c>
      <c r="B100" s="2" t="s">
        <v>197</v>
      </c>
      <c r="C100" s="18"/>
      <c r="D100" s="56" t="str">
        <f>IFERROR(VLOOKUP($A100,'Emissions - TEU-2L1'!$A$6:$H$58,5,0), " ")</f>
        <v xml:space="preserve"> </v>
      </c>
      <c r="E100" s="56" t="str">
        <f>IFERROR(VLOOKUP($A100,'Emissions - TEU-2L1'!$A$6:$H$58,8,0), " ")</f>
        <v xml:space="preserve"> </v>
      </c>
      <c r="F100" s="18"/>
      <c r="G100" s="175" t="str">
        <f>IFERROR(Summary!$Y$7*D100/F100," ")</f>
        <v xml:space="preserve"> </v>
      </c>
      <c r="H100" s="7">
        <v>8</v>
      </c>
      <c r="I100" s="175" t="str">
        <f>IFERROR(Summary!$Y$7*D100/H100," ")</f>
        <v xml:space="preserve"> </v>
      </c>
      <c r="J100" s="18"/>
      <c r="K100" s="175" t="str">
        <f>IFERROR(Summary!$AA$7*D100/J100," ")</f>
        <v xml:space="preserve"> </v>
      </c>
      <c r="L100" s="5">
        <v>35</v>
      </c>
      <c r="M100" s="175" t="str">
        <f>IFERROR(Summary!$AA$7*D100/L100," ")</f>
        <v xml:space="preserve"> </v>
      </c>
      <c r="N100" s="18"/>
      <c r="O100" s="175" t="str">
        <f>IFERROR(Summary!$AC$7*D100/N100," ")</f>
        <v xml:space="preserve"> </v>
      </c>
      <c r="P100" s="5">
        <v>35</v>
      </c>
      <c r="Q100" s="175" t="str">
        <f>IFERROR(Summary!$AC$7*D100/P100," ")</f>
        <v xml:space="preserve"> </v>
      </c>
      <c r="R100" s="22"/>
      <c r="S100" s="177" t="str">
        <f>IFERROR(Summary!$AE$7*E100/R100," ")</f>
        <v xml:space="preserve"> </v>
      </c>
    </row>
    <row r="101" spans="1:19" ht="16.8" customHeight="1" x14ac:dyDescent="0.25">
      <c r="A101" s="2" t="s">
        <v>198</v>
      </c>
      <c r="B101" s="2" t="s">
        <v>199</v>
      </c>
      <c r="C101" s="18"/>
      <c r="D101" s="56">
        <f>IFERROR(VLOOKUP($A101,'Emissions - TEU-2L1'!$A$6:$H$58,5,0), " ")</f>
        <v>8.8792544060156922E-2</v>
      </c>
      <c r="E101" s="56">
        <f>IFERROR(VLOOKUP($A101,'Emissions - TEU-2L1'!$A$6:$H$58,8,0), " ")</f>
        <v>1.044618165413611E-3</v>
      </c>
      <c r="F101" s="9">
        <v>0.4</v>
      </c>
      <c r="G101" s="175">
        <f>IFERROR(Summary!$Y$7*D101/F101," ")</f>
        <v>2.2198136015039231E-5</v>
      </c>
      <c r="H101" s="5">
        <v>260</v>
      </c>
      <c r="I101" s="175">
        <f>IFERROR(Summary!$Y$7*D101/H101," ")</f>
        <v>3.4150978484675739E-8</v>
      </c>
      <c r="J101" s="5">
        <v>10</v>
      </c>
      <c r="K101" s="175">
        <f>IFERROR(Summary!$AA$7*D101/J101," ")</f>
        <v>8.8792544060156932E-7</v>
      </c>
      <c r="L101" s="8">
        <v>1100</v>
      </c>
      <c r="M101" s="175">
        <f>IFERROR(Summary!$AA$7*D101/L101," ")</f>
        <v>8.0720494600142665E-9</v>
      </c>
      <c r="N101" s="7">
        <v>4.8</v>
      </c>
      <c r="O101" s="175">
        <f>IFERROR(Summary!$AC$7*D101/N101," ")</f>
        <v>8.324301005639711E-5</v>
      </c>
      <c r="P101" s="8">
        <v>1100</v>
      </c>
      <c r="Q101" s="175">
        <f>IFERROR(Summary!$AC$7*D101/P101," ")</f>
        <v>3.6324222570064192E-7</v>
      </c>
      <c r="R101" s="23">
        <v>22000</v>
      </c>
      <c r="S101" s="177">
        <f>IFERROR(Summary!$AE$7*E101/R101," ")</f>
        <v>2.2791669063569691E-7</v>
      </c>
    </row>
    <row r="102" spans="1:19" ht="29.25" customHeight="1" x14ac:dyDescent="0.25">
      <c r="A102" s="2" t="s">
        <v>200</v>
      </c>
      <c r="B102" s="2" t="s">
        <v>201</v>
      </c>
      <c r="C102" s="18"/>
      <c r="D102" s="56" t="str">
        <f>IFERROR(VLOOKUP($A102,'Emissions - TEU-2L1'!$A$6:$H$58,5,0), " ")</f>
        <v xml:space="preserve"> </v>
      </c>
      <c r="E102" s="56" t="str">
        <f>IFERROR(VLOOKUP($A102,'Emissions - TEU-2L1'!$A$6:$H$58,8,0), " ")</f>
        <v xml:space="preserve"> </v>
      </c>
      <c r="F102" s="3">
        <v>1.6999999999999999E-3</v>
      </c>
      <c r="G102" s="175" t="str">
        <f>IFERROR(Summary!$Y$7*D102/F102," ")</f>
        <v xml:space="preserve"> </v>
      </c>
      <c r="H102" s="7">
        <v>9</v>
      </c>
      <c r="I102" s="175" t="str">
        <f>IFERROR(Summary!$Y$7*D102/H102," ")</f>
        <v xml:space="preserve"> </v>
      </c>
      <c r="J102" s="4">
        <v>4.2999999999999997E-2</v>
      </c>
      <c r="K102" s="175" t="str">
        <f>IFERROR(Summary!$AA$7*D102/J102," ")</f>
        <v xml:space="preserve"> </v>
      </c>
      <c r="L102" s="5">
        <v>40</v>
      </c>
      <c r="M102" s="175" t="str">
        <f>IFERROR(Summary!$AA$7*D102/L102," ")</f>
        <v xml:space="preserve"> </v>
      </c>
      <c r="N102" s="4">
        <v>0.02</v>
      </c>
      <c r="O102" s="175" t="str">
        <f>IFERROR(Summary!$AC$7*D102/N102," ")</f>
        <v xml:space="preserve"> </v>
      </c>
      <c r="P102" s="5">
        <v>40</v>
      </c>
      <c r="Q102" s="175" t="str">
        <f>IFERROR(Summary!$AC$7*D102/P102," ")</f>
        <v xml:space="preserve"> </v>
      </c>
      <c r="R102" s="22"/>
      <c r="S102" s="177" t="str">
        <f>IFERROR(Summary!$AE$7*E102/R102," ")</f>
        <v xml:space="preserve"> </v>
      </c>
    </row>
    <row r="103" spans="1:19" ht="29.25" customHeight="1" x14ac:dyDescent="0.25">
      <c r="A103" s="2" t="s">
        <v>202</v>
      </c>
      <c r="B103" s="2" t="s">
        <v>203</v>
      </c>
      <c r="C103" s="18"/>
      <c r="D103" s="56" t="str">
        <f>IFERROR(VLOOKUP($A103,'Emissions - TEU-2L1'!$A$6:$H$58,5,0), " ")</f>
        <v xml:space="preserve"> </v>
      </c>
      <c r="E103" s="56" t="str">
        <f>IFERROR(VLOOKUP($A103,'Emissions - TEU-2L1'!$A$6:$H$58,8,0), " ")</f>
        <v xml:space="preserve"> </v>
      </c>
      <c r="F103" s="4">
        <v>3.7999999999999999E-2</v>
      </c>
      <c r="G103" s="175" t="str">
        <f>IFERROR(Summary!$Y$7*D103/F103," ")</f>
        <v xml:space="preserve"> </v>
      </c>
      <c r="H103" s="7">
        <v>7</v>
      </c>
      <c r="I103" s="175" t="str">
        <f>IFERROR(Summary!$Y$7*D103/H103," ")</f>
        <v xml:space="preserve"> </v>
      </c>
      <c r="J103" s="7">
        <v>1</v>
      </c>
      <c r="K103" s="175" t="str">
        <f>IFERROR(Summary!$AA$7*D103/J103," ")</f>
        <v xml:space="preserve"> </v>
      </c>
      <c r="L103" s="5">
        <v>31</v>
      </c>
      <c r="M103" s="175" t="str">
        <f>IFERROR(Summary!$AA$7*D103/L103," ")</f>
        <v xml:space="preserve"> </v>
      </c>
      <c r="N103" s="9">
        <v>0.46</v>
      </c>
      <c r="O103" s="175" t="str">
        <f>IFERROR(Summary!$AC$7*D103/N103," ")</f>
        <v xml:space="preserve"> </v>
      </c>
      <c r="P103" s="5">
        <v>31</v>
      </c>
      <c r="Q103" s="175" t="str">
        <f>IFERROR(Summary!$AC$7*D103/P103," ")</f>
        <v xml:space="preserve"> </v>
      </c>
      <c r="R103" s="22"/>
      <c r="S103" s="177" t="str">
        <f>IFERROR(Summary!$AE$7*E103/R103," ")</f>
        <v xml:space="preserve"> </v>
      </c>
    </row>
    <row r="104" spans="1:19" ht="16.8" customHeight="1" x14ac:dyDescent="0.25">
      <c r="A104" s="2" t="s">
        <v>204</v>
      </c>
      <c r="B104" s="2" t="s">
        <v>205</v>
      </c>
      <c r="C104" s="18"/>
      <c r="D104" s="56" t="str">
        <f>IFERROR(VLOOKUP($A104,'Emissions - TEU-2L1'!$A$6:$H$58,5,0), " ")</f>
        <v xml:space="preserve"> </v>
      </c>
      <c r="E104" s="56" t="str">
        <f>IFERROR(VLOOKUP($A104,'Emissions - TEU-2L1'!$A$6:$H$58,8,0), " ")</f>
        <v xml:space="preserve"> </v>
      </c>
      <c r="F104" s="18"/>
      <c r="G104" s="175" t="str">
        <f>IFERROR(Summary!$Y$7*D104/F104," ")</f>
        <v xml:space="preserve"> </v>
      </c>
      <c r="H104" s="5">
        <v>400</v>
      </c>
      <c r="I104" s="175" t="str">
        <f>IFERROR(Summary!$Y$7*D104/H104," ")</f>
        <v xml:space="preserve"> </v>
      </c>
      <c r="J104" s="18"/>
      <c r="K104" s="175" t="str">
        <f>IFERROR(Summary!$AA$7*D104/J104," ")</f>
        <v xml:space="preserve"> </v>
      </c>
      <c r="L104" s="8">
        <v>1800</v>
      </c>
      <c r="M104" s="175" t="str">
        <f>IFERROR(Summary!$AA$7*D104/L104," ")</f>
        <v xml:space="preserve"> </v>
      </c>
      <c r="N104" s="18"/>
      <c r="O104" s="175" t="str">
        <f>IFERROR(Summary!$AC$7*D104/N104," ")</f>
        <v xml:space="preserve"> </v>
      </c>
      <c r="P104" s="8">
        <v>1800</v>
      </c>
      <c r="Q104" s="175" t="str">
        <f>IFERROR(Summary!$AC$7*D104/P104," ")</f>
        <v xml:space="preserve"> </v>
      </c>
      <c r="R104" s="23">
        <v>2000</v>
      </c>
      <c r="S104" s="177" t="str">
        <f>IFERROR(Summary!$AE$7*E104/R104," ")</f>
        <v xml:space="preserve"> </v>
      </c>
    </row>
    <row r="105" spans="1:19" ht="29.25" customHeight="1" x14ac:dyDescent="0.25">
      <c r="A105" s="2" t="s">
        <v>206</v>
      </c>
      <c r="B105" s="2" t="s">
        <v>207</v>
      </c>
      <c r="C105" s="18"/>
      <c r="D105" s="56" t="str">
        <f>IFERROR(VLOOKUP($A105,'Emissions - TEU-2L1'!$A$6:$H$58,5,0), " ")</f>
        <v xml:space="preserve"> </v>
      </c>
      <c r="E105" s="56" t="str">
        <f>IFERROR(VLOOKUP($A105,'Emissions - TEU-2L1'!$A$6:$H$58,8,0), " ")</f>
        <v xml:space="preserve"> </v>
      </c>
      <c r="F105" s="18"/>
      <c r="G105" s="175" t="str">
        <f>IFERROR(Summary!$Y$7*D105/F105," ")</f>
        <v xml:space="preserve"> </v>
      </c>
      <c r="H105" s="5">
        <v>82</v>
      </c>
      <c r="I105" s="175" t="str">
        <f>IFERROR(Summary!$Y$7*D105/H105," ")</f>
        <v xml:space="preserve"> </v>
      </c>
      <c r="J105" s="18"/>
      <c r="K105" s="175" t="str">
        <f>IFERROR(Summary!$AA$7*D105/J105," ")</f>
        <v xml:space="preserve"> </v>
      </c>
      <c r="L105" s="5">
        <v>360</v>
      </c>
      <c r="M105" s="175" t="str">
        <f>IFERROR(Summary!$AA$7*D105/L105," ")</f>
        <v xml:space="preserve"> </v>
      </c>
      <c r="N105" s="18"/>
      <c r="O105" s="175" t="str">
        <f>IFERROR(Summary!$AC$7*D105/N105," ")</f>
        <v xml:space="preserve"> </v>
      </c>
      <c r="P105" s="5">
        <v>360</v>
      </c>
      <c r="Q105" s="175" t="str">
        <f>IFERROR(Summary!$AC$7*D105/P105," ")</f>
        <v xml:space="preserve"> </v>
      </c>
      <c r="R105" s="23">
        <v>29000</v>
      </c>
      <c r="S105" s="177" t="str">
        <f>IFERROR(Summary!$AE$7*E105/R105," ")</f>
        <v xml:space="preserve"> </v>
      </c>
    </row>
    <row r="106" spans="1:19" ht="29.25" customHeight="1" x14ac:dyDescent="0.25">
      <c r="A106" s="2" t="s">
        <v>208</v>
      </c>
      <c r="B106" s="2" t="s">
        <v>209</v>
      </c>
      <c r="C106" s="18"/>
      <c r="D106" s="56" t="str">
        <f>IFERROR(VLOOKUP($A106,'Emissions - TEU-2L1'!$A$6:$H$58,5,0), " ")</f>
        <v xml:space="preserve"> </v>
      </c>
      <c r="E106" s="56" t="str">
        <f>IFERROR(VLOOKUP($A106,'Emissions - TEU-2L1'!$A$6:$H$58,8,0), " ")</f>
        <v xml:space="preserve"> </v>
      </c>
      <c r="F106" s="18"/>
      <c r="G106" s="175" t="str">
        <f>IFERROR(Summary!$Y$7*D106/F106," ")</f>
        <v xml:space="preserve"> </v>
      </c>
      <c r="H106" s="5">
        <v>70</v>
      </c>
      <c r="I106" s="175" t="str">
        <f>IFERROR(Summary!$Y$7*D106/H106," ")</f>
        <v xml:space="preserve"> </v>
      </c>
      <c r="J106" s="18"/>
      <c r="K106" s="175" t="str">
        <f>IFERROR(Summary!$AA$7*D106/J106," ")</f>
        <v xml:space="preserve"> </v>
      </c>
      <c r="L106" s="5">
        <v>310</v>
      </c>
      <c r="M106" s="175" t="str">
        <f>IFERROR(Summary!$AA$7*D106/L106," ")</f>
        <v xml:space="preserve"> </v>
      </c>
      <c r="N106" s="18"/>
      <c r="O106" s="175" t="str">
        <f>IFERROR(Summary!$AC$7*D106/N106," ")</f>
        <v xml:space="preserve"> </v>
      </c>
      <c r="P106" s="5">
        <v>310</v>
      </c>
      <c r="Q106" s="175" t="str">
        <f>IFERROR(Summary!$AC$7*D106/P106," ")</f>
        <v xml:space="preserve"> </v>
      </c>
      <c r="R106" s="21">
        <v>370</v>
      </c>
      <c r="S106" s="177" t="str">
        <f>IFERROR(Summary!$AE$7*E106/R106," ")</f>
        <v xml:space="preserve"> </v>
      </c>
    </row>
    <row r="107" spans="1:19" ht="29.25" customHeight="1" x14ac:dyDescent="0.25">
      <c r="A107" s="2" t="s">
        <v>210</v>
      </c>
      <c r="B107" s="2" t="s">
        <v>211</v>
      </c>
      <c r="C107" s="18"/>
      <c r="D107" s="56" t="str">
        <f>IFERROR(VLOOKUP($A107,'Emissions - TEU-2L1'!$A$6:$H$58,5,0), " ")</f>
        <v xml:space="preserve"> </v>
      </c>
      <c r="E107" s="56" t="str">
        <f>IFERROR(VLOOKUP($A107,'Emissions - TEU-2L1'!$A$6:$H$58,8,0), " ")</f>
        <v xml:space="preserve"> </v>
      </c>
      <c r="F107" s="18"/>
      <c r="G107" s="175" t="str">
        <f>IFERROR(Summary!$Y$7*D107/F107," ")</f>
        <v xml:space="preserve"> </v>
      </c>
      <c r="H107" s="5">
        <v>60</v>
      </c>
      <c r="I107" s="175" t="str">
        <f>IFERROR(Summary!$Y$7*D107/H107," ")</f>
        <v xml:space="preserve"> </v>
      </c>
      <c r="J107" s="18"/>
      <c r="K107" s="175" t="str">
        <f>IFERROR(Summary!$AA$7*D107/J107," ")</f>
        <v xml:space="preserve"> </v>
      </c>
      <c r="L107" s="5">
        <v>260</v>
      </c>
      <c r="M107" s="175" t="str">
        <f>IFERROR(Summary!$AA$7*D107/L107," ")</f>
        <v xml:space="preserve"> </v>
      </c>
      <c r="N107" s="18"/>
      <c r="O107" s="175" t="str">
        <f>IFERROR(Summary!$AC$7*D107/N107," ")</f>
        <v xml:space="preserve"> </v>
      </c>
      <c r="P107" s="5">
        <v>260</v>
      </c>
      <c r="Q107" s="175" t="str">
        <f>IFERROR(Summary!$AC$7*D107/P107," ")</f>
        <v xml:space="preserve"> </v>
      </c>
      <c r="R107" s="21">
        <v>140</v>
      </c>
      <c r="S107" s="177" t="str">
        <f>IFERROR(Summary!$AE$7*E107/R107," ")</f>
        <v xml:space="preserve"> </v>
      </c>
    </row>
    <row r="108" spans="1:19" ht="29.25" customHeight="1" x14ac:dyDescent="0.25">
      <c r="A108" s="2" t="s">
        <v>212</v>
      </c>
      <c r="B108" s="2" t="s">
        <v>213</v>
      </c>
      <c r="C108" s="18"/>
      <c r="D108" s="56" t="str">
        <f>IFERROR(VLOOKUP($A108,'Emissions - TEU-2L1'!$A$6:$H$58,5,0), " ")</f>
        <v xml:space="preserve"> </v>
      </c>
      <c r="E108" s="56" t="str">
        <f>IFERROR(VLOOKUP($A108,'Emissions - TEU-2L1'!$A$6:$H$58,8,0), " ")</f>
        <v xml:space="preserve"> </v>
      </c>
      <c r="F108" s="18"/>
      <c r="G108" s="175" t="str">
        <f>IFERROR(Summary!$Y$7*D108/F108," ")</f>
        <v xml:space="preserve"> </v>
      </c>
      <c r="H108" s="5">
        <v>60</v>
      </c>
      <c r="I108" s="175" t="str">
        <f>IFERROR(Summary!$Y$7*D108/H108," ")</f>
        <v xml:space="preserve"> </v>
      </c>
      <c r="J108" s="18"/>
      <c r="K108" s="175" t="str">
        <f>IFERROR(Summary!$AA$7*D108/J108," ")</f>
        <v xml:space="preserve"> </v>
      </c>
      <c r="L108" s="5">
        <v>260</v>
      </c>
      <c r="M108" s="175" t="str">
        <f>IFERROR(Summary!$AA$7*D108/L108," ")</f>
        <v xml:space="preserve"> </v>
      </c>
      <c r="N108" s="18"/>
      <c r="O108" s="175" t="str">
        <f>IFERROR(Summary!$AC$7*D108/N108," ")</f>
        <v xml:space="preserve"> </v>
      </c>
      <c r="P108" s="5">
        <v>260</v>
      </c>
      <c r="Q108" s="175" t="str">
        <f>IFERROR(Summary!$AC$7*D108/P108," ")</f>
        <v xml:space="preserve"> </v>
      </c>
      <c r="R108" s="21">
        <v>93</v>
      </c>
      <c r="S108" s="177" t="str">
        <f>IFERROR(Summary!$AE$7*E108/R108," ")</f>
        <v xml:space="preserve"> </v>
      </c>
    </row>
    <row r="109" spans="1:19" ht="29.25" customHeight="1" x14ac:dyDescent="0.25">
      <c r="A109" s="2" t="s">
        <v>214</v>
      </c>
      <c r="B109" s="2" t="s">
        <v>215</v>
      </c>
      <c r="C109" s="18"/>
      <c r="D109" s="56" t="str">
        <f>IFERROR(VLOOKUP($A109,'Emissions - TEU-2L1'!$A$6:$H$58,5,0), " ")</f>
        <v xml:space="preserve"> </v>
      </c>
      <c r="E109" s="56" t="str">
        <f>IFERROR(VLOOKUP($A109,'Emissions - TEU-2L1'!$A$6:$H$58,8,0), " ")</f>
        <v xml:space="preserve"> </v>
      </c>
      <c r="F109" s="18"/>
      <c r="G109" s="175" t="str">
        <f>IFERROR(Summary!$Y$7*D109/F109," ")</f>
        <v xml:space="preserve"> </v>
      </c>
      <c r="H109" s="7">
        <v>1</v>
      </c>
      <c r="I109" s="175" t="str">
        <f>IFERROR(Summary!$Y$7*D109/H109," ")</f>
        <v xml:space="preserve"> </v>
      </c>
      <c r="J109" s="18"/>
      <c r="K109" s="175" t="str">
        <f>IFERROR(Summary!$AA$7*D109/J109," ")</f>
        <v xml:space="preserve"> </v>
      </c>
      <c r="L109" s="7">
        <v>4.4000000000000004</v>
      </c>
      <c r="M109" s="175" t="str">
        <f>IFERROR(Summary!$AA$7*D109/L109," ")</f>
        <v xml:space="preserve"> </v>
      </c>
      <c r="N109" s="18"/>
      <c r="O109" s="175" t="str">
        <f>IFERROR(Summary!$AC$7*D109/N109," ")</f>
        <v xml:space="preserve"> </v>
      </c>
      <c r="P109" s="7">
        <v>4.4000000000000004</v>
      </c>
      <c r="Q109" s="175" t="str">
        <f>IFERROR(Summary!$AC$7*D109/P109," ")</f>
        <v xml:space="preserve"> </v>
      </c>
      <c r="R109" s="22"/>
      <c r="S109" s="177" t="str">
        <f>IFERROR(Summary!$AE$7*E109/R109," ")</f>
        <v xml:space="preserve"> </v>
      </c>
    </row>
    <row r="110" spans="1:19" ht="16.95" customHeight="1" x14ac:dyDescent="0.25">
      <c r="A110" s="2" t="s">
        <v>216</v>
      </c>
      <c r="B110" s="2" t="s">
        <v>217</v>
      </c>
      <c r="C110" s="6" t="s">
        <v>23</v>
      </c>
      <c r="D110" s="56" t="str">
        <f>IFERROR(VLOOKUP($A110,'Emissions - TEU-2L1'!$A$6:$H$58,5,0), " ")</f>
        <v xml:space="preserve"> </v>
      </c>
      <c r="E110" s="56" t="str">
        <f>IFERROR(VLOOKUP($A110,'Emissions - TEU-2L1'!$A$6:$H$58,8,0), " ")</f>
        <v xml:space="preserve"> </v>
      </c>
      <c r="F110" s="11">
        <v>2.0000000000000001E-4</v>
      </c>
      <c r="G110" s="175" t="str">
        <f>IFERROR(Summary!$Y$7*D110/F110," ")</f>
        <v xml:space="preserve"> </v>
      </c>
      <c r="H110" s="5">
        <v>30</v>
      </c>
      <c r="I110" s="175" t="str">
        <f>IFERROR(Summary!$Y$7*D110/H110," ")</f>
        <v xml:space="preserve"> </v>
      </c>
      <c r="J110" s="3">
        <v>2.0999999999999999E-3</v>
      </c>
      <c r="K110" s="175" t="str">
        <f>IFERROR(Summary!$AA$7*D110/J110," ")</f>
        <v xml:space="preserve"> </v>
      </c>
      <c r="L110" s="5">
        <v>130</v>
      </c>
      <c r="M110" s="175" t="str">
        <f>IFERROR(Summary!$AA$7*D110/L110," ")</f>
        <v xml:space="preserve"> </v>
      </c>
      <c r="N110" s="3">
        <v>4.0000000000000001E-3</v>
      </c>
      <c r="O110" s="175" t="str">
        <f>IFERROR(Summary!$AC$7*D110/N110," ")</f>
        <v xml:space="preserve"> </v>
      </c>
      <c r="P110" s="5">
        <v>130</v>
      </c>
      <c r="Q110" s="175" t="str">
        <f>IFERROR(Summary!$AC$7*D110/P110," ")</f>
        <v xml:space="preserve"> </v>
      </c>
      <c r="R110" s="21">
        <v>160</v>
      </c>
      <c r="S110" s="177" t="str">
        <f>IFERROR(Summary!$AE$7*E110/R110," ")</f>
        <v xml:space="preserve"> </v>
      </c>
    </row>
    <row r="111" spans="1:19" ht="16.8" customHeight="1" x14ac:dyDescent="0.25">
      <c r="A111" s="2" t="s">
        <v>218</v>
      </c>
      <c r="B111" s="2" t="s">
        <v>219</v>
      </c>
      <c r="C111" s="18"/>
      <c r="D111" s="56" t="str">
        <f>IFERROR(VLOOKUP($A111,'Emissions - TEU-2L1'!$A$6:$H$58,5,0), " ")</f>
        <v xml:space="preserve"> </v>
      </c>
      <c r="E111" s="56" t="str">
        <f>IFERROR(VLOOKUP($A111,'Emissions - TEU-2L1'!$A$6:$H$58,8,0), " ")</f>
        <v xml:space="preserve"> </v>
      </c>
      <c r="F111" s="4">
        <v>7.6999999999999999E-2</v>
      </c>
      <c r="G111" s="175" t="str">
        <f>IFERROR(Summary!$Y$7*D111/F111," ")</f>
        <v xml:space="preserve"> </v>
      </c>
      <c r="H111" s="18"/>
      <c r="I111" s="175" t="str">
        <f>IFERROR(Summary!$Y$7*D111/H111," ")</f>
        <v xml:space="preserve"> </v>
      </c>
      <c r="J111" s="7">
        <v>2</v>
      </c>
      <c r="K111" s="175" t="str">
        <f>IFERROR(Summary!$AA$7*D111/J111," ")</f>
        <v xml:space="preserve"> </v>
      </c>
      <c r="L111" s="18"/>
      <c r="M111" s="175" t="str">
        <f>IFERROR(Summary!$AA$7*D111/L111," ")</f>
        <v xml:space="preserve"> </v>
      </c>
      <c r="N111" s="9">
        <v>0.92</v>
      </c>
      <c r="O111" s="175" t="str">
        <f>IFERROR(Summary!$AC$7*D111/N111," ")</f>
        <v xml:space="preserve"> </v>
      </c>
      <c r="P111" s="18"/>
      <c r="Q111" s="175" t="str">
        <f>IFERROR(Summary!$AC$7*D111/P111," ")</f>
        <v xml:space="preserve"> </v>
      </c>
      <c r="R111" s="22"/>
      <c r="S111" s="177" t="str">
        <f>IFERROR(Summary!$AE$7*E111/R111," ")</f>
        <v xml:space="preserve"> </v>
      </c>
    </row>
    <row r="112" spans="1:19" ht="16.8" customHeight="1" x14ac:dyDescent="0.25">
      <c r="A112" s="1"/>
      <c r="B112" s="2" t="s">
        <v>220</v>
      </c>
      <c r="C112" s="6" t="s">
        <v>65</v>
      </c>
      <c r="D112" s="56" t="str">
        <f>IFERROR(VLOOKUP($A112,'Emissions - TEU-2L1'!$A$6:$H$58,5,0), " ")</f>
        <v xml:space="preserve"> </v>
      </c>
      <c r="E112" s="56" t="str">
        <f>IFERROR(VLOOKUP($A112,'Emissions - TEU-2L1'!$A$6:$H$58,8,0), " ")</f>
        <v xml:space="preserve"> </v>
      </c>
      <c r="F112" s="18"/>
      <c r="G112" s="175" t="str">
        <f>IFERROR(Summary!$Y$7*D112/F112," ")</f>
        <v xml:space="preserve"> </v>
      </c>
      <c r="H112" s="7">
        <v>2.2999999999999998</v>
      </c>
      <c r="I112" s="175" t="str">
        <f>IFERROR(Summary!$Y$7*D112/H112," ")</f>
        <v xml:space="preserve"> </v>
      </c>
      <c r="J112" s="18"/>
      <c r="K112" s="175" t="str">
        <f>IFERROR(Summary!$AA$7*D112/J112," ")</f>
        <v xml:space="preserve"> </v>
      </c>
      <c r="L112" s="5">
        <v>20</v>
      </c>
      <c r="M112" s="175" t="str">
        <f>IFERROR(Summary!$AA$7*D112/L112," ")</f>
        <v xml:space="preserve"> </v>
      </c>
      <c r="N112" s="18"/>
      <c r="O112" s="175" t="str">
        <f>IFERROR(Summary!$AC$7*D112/N112," ")</f>
        <v xml:space="preserve"> </v>
      </c>
      <c r="P112" s="5">
        <v>20</v>
      </c>
      <c r="Q112" s="175" t="str">
        <f>IFERROR(Summary!$AC$7*D112/P112," ")</f>
        <v xml:space="preserve"> </v>
      </c>
      <c r="R112" s="21">
        <v>240</v>
      </c>
      <c r="S112" s="177" t="str">
        <f>IFERROR(Summary!$AE$7*E112/R112," ")</f>
        <v xml:space="preserve"> </v>
      </c>
    </row>
    <row r="113" spans="1:19" ht="16.95" customHeight="1" x14ac:dyDescent="0.25">
      <c r="A113" s="2" t="s">
        <v>221</v>
      </c>
      <c r="B113" s="2" t="s">
        <v>222</v>
      </c>
      <c r="C113" s="18"/>
      <c r="D113" s="56" t="str">
        <f>IFERROR(VLOOKUP($A113,'Emissions - TEU-2L1'!$A$6:$H$58,5,0), " ")</f>
        <v xml:space="preserve"> </v>
      </c>
      <c r="E113" s="56" t="str">
        <f>IFERROR(VLOOKUP($A113,'Emissions - TEU-2L1'!$A$6:$H$58,8,0), " ")</f>
        <v xml:space="preserve"> </v>
      </c>
      <c r="F113" s="18"/>
      <c r="G113" s="175" t="str">
        <f>IFERROR(Summary!$Y$7*D113/F113," ")</f>
        <v xml:space="preserve"> </v>
      </c>
      <c r="H113" s="18"/>
      <c r="I113" s="175" t="str">
        <f>IFERROR(Summary!$Y$7*D113/H113," ")</f>
        <v xml:space="preserve"> </v>
      </c>
      <c r="J113" s="18"/>
      <c r="K113" s="175" t="str">
        <f>IFERROR(Summary!$AA$7*D113/J113," ")</f>
        <v xml:space="preserve"> </v>
      </c>
      <c r="L113" s="18"/>
      <c r="M113" s="175" t="str">
        <f>IFERROR(Summary!$AA$7*D113/L113," ")</f>
        <v xml:space="preserve"> </v>
      </c>
      <c r="N113" s="18"/>
      <c r="O113" s="175" t="str">
        <f>IFERROR(Summary!$AC$7*D113/N113," ")</f>
        <v xml:space="preserve"> </v>
      </c>
      <c r="P113" s="18"/>
      <c r="Q113" s="175" t="str">
        <f>IFERROR(Summary!$AC$7*D113/P113," ")</f>
        <v xml:space="preserve"> </v>
      </c>
      <c r="R113" s="21">
        <v>16</v>
      </c>
      <c r="S113" s="177" t="str">
        <f>IFERROR(Summary!$AE$7*E113/R113," ")</f>
        <v xml:space="preserve"> </v>
      </c>
    </row>
    <row r="114" spans="1:19" ht="16.8" customHeight="1" x14ac:dyDescent="0.25">
      <c r="A114" s="2" t="s">
        <v>223</v>
      </c>
      <c r="B114" s="2" t="s">
        <v>224</v>
      </c>
      <c r="C114" s="18"/>
      <c r="D114" s="56" t="str">
        <f>IFERROR(VLOOKUP($A114,'Emissions - TEU-2L1'!$A$6:$H$58,5,0), " ")</f>
        <v xml:space="preserve"> </v>
      </c>
      <c r="E114" s="56" t="str">
        <f>IFERROR(VLOOKUP($A114,'Emissions - TEU-2L1'!$A$6:$H$58,8,0), " ")</f>
        <v xml:space="preserve"> </v>
      </c>
      <c r="F114" s="9">
        <v>0.17</v>
      </c>
      <c r="G114" s="175" t="str">
        <f>IFERROR(Summary!$Y$7*D114/F114," ")</f>
        <v xml:space="preserve"> </v>
      </c>
      <c r="H114" s="7">
        <v>9</v>
      </c>
      <c r="I114" s="175" t="str">
        <f>IFERROR(Summary!$Y$7*D114/H114," ")</f>
        <v xml:space="preserve"> </v>
      </c>
      <c r="J114" s="7">
        <v>4.3</v>
      </c>
      <c r="K114" s="175" t="str">
        <f>IFERROR(Summary!$AA$7*D114/J114," ")</f>
        <v xml:space="preserve"> </v>
      </c>
      <c r="L114" s="5">
        <v>40</v>
      </c>
      <c r="M114" s="175" t="str">
        <f>IFERROR(Summary!$AA$7*D114/L114," ")</f>
        <v xml:space="preserve"> </v>
      </c>
      <c r="N114" s="7">
        <v>2</v>
      </c>
      <c r="O114" s="175" t="str">
        <f>IFERROR(Summary!$AC$7*D114/N114," ")</f>
        <v xml:space="preserve"> </v>
      </c>
      <c r="P114" s="5">
        <v>40</v>
      </c>
      <c r="Q114" s="175" t="str">
        <f>IFERROR(Summary!$AC$7*D114/P114," ")</f>
        <v xml:space="preserve"> </v>
      </c>
      <c r="R114" s="21">
        <v>49</v>
      </c>
      <c r="S114" s="177" t="str">
        <f>IFERROR(Summary!$AE$7*E114/R114," ")</f>
        <v xml:space="preserve"> </v>
      </c>
    </row>
    <row r="115" spans="1:19" ht="16.95" customHeight="1" x14ac:dyDescent="0.25">
      <c r="A115" s="2" t="s">
        <v>225</v>
      </c>
      <c r="B115" s="2" t="s">
        <v>226</v>
      </c>
      <c r="C115" s="18"/>
      <c r="D115" s="56" t="str">
        <f>IFERROR(VLOOKUP($A115,'Emissions - TEU-2L1'!$A$6:$H$58,5,0), " ")</f>
        <v xml:space="preserve"> </v>
      </c>
      <c r="E115" s="56" t="str">
        <f>IFERROR(VLOOKUP($A115,'Emissions - TEU-2L1'!$A$6:$H$58,8,0), " ")</f>
        <v xml:space="preserve"> </v>
      </c>
      <c r="F115" s="18"/>
      <c r="G115" s="175" t="str">
        <f>IFERROR(Summary!$Y$7*D115/F115," ")</f>
        <v xml:space="preserve"> </v>
      </c>
      <c r="H115" s="4">
        <v>0.08</v>
      </c>
      <c r="I115" s="175" t="str">
        <f>IFERROR(Summary!$Y$7*D115/H115," ")</f>
        <v xml:space="preserve"> </v>
      </c>
      <c r="J115" s="18"/>
      <c r="K115" s="175" t="str">
        <f>IFERROR(Summary!$AA$7*D115/J115," ")</f>
        <v xml:space="preserve"> </v>
      </c>
      <c r="L115" s="9">
        <v>0.35</v>
      </c>
      <c r="M115" s="175" t="str">
        <f>IFERROR(Summary!$AA$7*D115/L115," ")</f>
        <v xml:space="preserve"> </v>
      </c>
      <c r="N115" s="18"/>
      <c r="O115" s="175" t="str">
        <f>IFERROR(Summary!$AC$7*D115/N115," ")</f>
        <v xml:space="preserve"> </v>
      </c>
      <c r="P115" s="9">
        <v>0.35</v>
      </c>
      <c r="Q115" s="175" t="str">
        <f>IFERROR(Summary!$AC$7*D115/P115," ")</f>
        <v xml:space="preserve"> </v>
      </c>
      <c r="R115" s="24">
        <v>4.0999999999999996</v>
      </c>
      <c r="S115" s="177" t="str">
        <f>IFERROR(Summary!$AE$7*E115/R115," ")</f>
        <v xml:space="preserve"> </v>
      </c>
    </row>
    <row r="116" spans="1:19" ht="16.8" customHeight="1" x14ac:dyDescent="0.25">
      <c r="A116" s="2" t="s">
        <v>227</v>
      </c>
      <c r="B116" s="2" t="s">
        <v>228</v>
      </c>
      <c r="C116" s="18"/>
      <c r="D116" s="56" t="str">
        <f>IFERROR(VLOOKUP($A116,'Emissions - TEU-2L1'!$A$6:$H$58,5,0), " ")</f>
        <v xml:space="preserve"> </v>
      </c>
      <c r="E116" s="56" t="str">
        <f>IFERROR(VLOOKUP($A116,'Emissions - TEU-2L1'!$A$6:$H$58,8,0), " ")</f>
        <v xml:space="preserve"> </v>
      </c>
      <c r="F116" s="11">
        <v>7.6999999999999996E-4</v>
      </c>
      <c r="G116" s="175" t="str">
        <f>IFERROR(Summary!$Y$7*D116/F116," ")</f>
        <v xml:space="preserve"> </v>
      </c>
      <c r="H116" s="18"/>
      <c r="I116" s="175" t="str">
        <f>IFERROR(Summary!$Y$7*D116/H116," ")</f>
        <v xml:space="preserve"> </v>
      </c>
      <c r="J116" s="4">
        <v>0.02</v>
      </c>
      <c r="K116" s="175" t="str">
        <f>IFERROR(Summary!$AA$7*D116/J116," ")</f>
        <v xml:space="preserve"> </v>
      </c>
      <c r="L116" s="18"/>
      <c r="M116" s="175" t="str">
        <f>IFERROR(Summary!$AA$7*D116/L116," ")</f>
        <v xml:space="preserve"> </v>
      </c>
      <c r="N116" s="3">
        <v>9.1999999999999998E-3</v>
      </c>
      <c r="O116" s="175" t="str">
        <f>IFERROR(Summary!$AC$7*D116/N116," ")</f>
        <v xml:space="preserve"> </v>
      </c>
      <c r="P116" s="18"/>
      <c r="Q116" s="175" t="str">
        <f>IFERROR(Summary!$AC$7*D116/P116," ")</f>
        <v xml:space="preserve"> </v>
      </c>
      <c r="R116" s="22"/>
      <c r="S116" s="177" t="str">
        <f>IFERROR(Summary!$AE$7*E116/R116," ")</f>
        <v xml:space="preserve"> </v>
      </c>
    </row>
    <row r="117" spans="1:19" ht="16.95" customHeight="1" x14ac:dyDescent="0.25">
      <c r="A117" s="2" t="s">
        <v>229</v>
      </c>
      <c r="B117" s="2" t="s">
        <v>230</v>
      </c>
      <c r="C117" s="18"/>
      <c r="D117" s="56" t="str">
        <f>IFERROR(VLOOKUP($A117,'Emissions - TEU-2L1'!$A$6:$H$58,5,0), " ")</f>
        <v xml:space="preserve"> </v>
      </c>
      <c r="E117" s="56" t="str">
        <f>IFERROR(VLOOKUP($A117,'Emissions - TEU-2L1'!$A$6:$H$58,8,0), " ")</f>
        <v xml:space="preserve"> </v>
      </c>
      <c r="F117" s="11">
        <v>3.8000000000000002E-4</v>
      </c>
      <c r="G117" s="175" t="str">
        <f>IFERROR(Summary!$Y$7*D117/F117," ")</f>
        <v xml:space="preserve"> </v>
      </c>
      <c r="H117" s="18"/>
      <c r="I117" s="175" t="str">
        <f>IFERROR(Summary!$Y$7*D117/H117," ")</f>
        <v xml:space="preserve"> </v>
      </c>
      <c r="J117" s="4">
        <v>0.01</v>
      </c>
      <c r="K117" s="175" t="str">
        <f>IFERROR(Summary!$AA$7*D117/J117," ")</f>
        <v xml:space="preserve"> </v>
      </c>
      <c r="L117" s="18"/>
      <c r="M117" s="175" t="str">
        <f>IFERROR(Summary!$AA$7*D117/L117," ")</f>
        <v xml:space="preserve"> </v>
      </c>
      <c r="N117" s="3">
        <v>4.5999999999999999E-3</v>
      </c>
      <c r="O117" s="175" t="str">
        <f>IFERROR(Summary!$AC$7*D117/N117," ")</f>
        <v xml:space="preserve"> </v>
      </c>
      <c r="P117" s="18"/>
      <c r="Q117" s="175" t="str">
        <f>IFERROR(Summary!$AC$7*D117/P117," ")</f>
        <v xml:space="preserve"> </v>
      </c>
      <c r="R117" s="22"/>
      <c r="S117" s="177" t="str">
        <f>IFERROR(Summary!$AE$7*E117/R117," ")</f>
        <v xml:space="preserve"> </v>
      </c>
    </row>
    <row r="118" spans="1:19" ht="16.8" customHeight="1" x14ac:dyDescent="0.25">
      <c r="A118" s="2" t="s">
        <v>231</v>
      </c>
      <c r="B118" s="2" t="s">
        <v>232</v>
      </c>
      <c r="C118" s="18"/>
      <c r="D118" s="56" t="str">
        <f>IFERROR(VLOOKUP($A118,'Emissions - TEU-2L1'!$A$6:$H$58,5,0), " ")</f>
        <v xml:space="preserve"> </v>
      </c>
      <c r="E118" s="56" t="str">
        <f>IFERROR(VLOOKUP($A118,'Emissions - TEU-2L1'!$A$6:$H$58,8,0), " ")</f>
        <v xml:space="preserve"> </v>
      </c>
      <c r="F118" s="3">
        <v>2E-3</v>
      </c>
      <c r="G118" s="175" t="str">
        <f>IFERROR(Summary!$Y$7*D118/F118," ")</f>
        <v xml:space="preserve"> </v>
      </c>
      <c r="H118" s="18"/>
      <c r="I118" s="175" t="str">
        <f>IFERROR(Summary!$Y$7*D118/H118," ")</f>
        <v xml:space="preserve"> </v>
      </c>
      <c r="J118" s="4">
        <v>5.0999999999999997E-2</v>
      </c>
      <c r="K118" s="175" t="str">
        <f>IFERROR(Summary!$AA$7*D118/J118," ")</f>
        <v xml:space="preserve"> </v>
      </c>
      <c r="L118" s="18"/>
      <c r="M118" s="175" t="str">
        <f>IFERROR(Summary!$AA$7*D118/L118," ")</f>
        <v xml:space="preserve"> </v>
      </c>
      <c r="N118" s="4">
        <v>2.4E-2</v>
      </c>
      <c r="O118" s="175" t="str">
        <f>IFERROR(Summary!$AC$7*D118/N118," ")</f>
        <v xml:space="preserve"> </v>
      </c>
      <c r="P118" s="18"/>
      <c r="Q118" s="175" t="str">
        <f>IFERROR(Summary!$AC$7*D118/P118," ")</f>
        <v xml:space="preserve"> </v>
      </c>
      <c r="R118" s="22"/>
      <c r="S118" s="177" t="str">
        <f>IFERROR(Summary!$AE$7*E118/R118," ")</f>
        <v xml:space="preserve"> </v>
      </c>
    </row>
    <row r="119" spans="1:19" ht="16.8" customHeight="1" x14ac:dyDescent="0.25">
      <c r="A119" s="2" t="s">
        <v>233</v>
      </c>
      <c r="B119" s="2" t="s">
        <v>234</v>
      </c>
      <c r="C119" s="18"/>
      <c r="D119" s="56" t="str">
        <f>IFERROR(VLOOKUP($A119,'Emissions - TEU-2L1'!$A$6:$H$58,5,0), " ")</f>
        <v xml:space="preserve"> </v>
      </c>
      <c r="E119" s="56" t="str">
        <f>IFERROR(VLOOKUP($A119,'Emissions - TEU-2L1'!$A$6:$H$58,8,0), " ")</f>
        <v xml:space="preserve"> </v>
      </c>
      <c r="F119" s="4">
        <v>4.4999999999999998E-2</v>
      </c>
      <c r="G119" s="175" t="str">
        <f>IFERROR(Summary!$Y$7*D119/F119," ")</f>
        <v xml:space="preserve"> </v>
      </c>
      <c r="H119" s="18"/>
      <c r="I119" s="175" t="str">
        <f>IFERROR(Summary!$Y$7*D119/H119," ")</f>
        <v xml:space="preserve"> </v>
      </c>
      <c r="J119" s="7">
        <v>1.2</v>
      </c>
      <c r="K119" s="175" t="str">
        <f>IFERROR(Summary!$AA$7*D119/J119," ")</f>
        <v xml:space="preserve"> </v>
      </c>
      <c r="L119" s="18"/>
      <c r="M119" s="175" t="str">
        <f>IFERROR(Summary!$AA$7*D119/L119," ")</f>
        <v xml:space="preserve"> </v>
      </c>
      <c r="N119" s="9">
        <v>0.55000000000000004</v>
      </c>
      <c r="O119" s="175" t="str">
        <f>IFERROR(Summary!$AC$7*D119/N119," ")</f>
        <v xml:space="preserve"> </v>
      </c>
      <c r="P119" s="18"/>
      <c r="Q119" s="175" t="str">
        <f>IFERROR(Summary!$AC$7*D119/P119," ")</f>
        <v xml:space="preserve"> </v>
      </c>
      <c r="R119" s="22"/>
      <c r="S119" s="177" t="str">
        <f>IFERROR(Summary!$AE$7*E119/R119," ")</f>
        <v xml:space="preserve"> </v>
      </c>
    </row>
    <row r="120" spans="1:19" ht="42" customHeight="1" x14ac:dyDescent="0.25">
      <c r="A120" s="2" t="s">
        <v>235</v>
      </c>
      <c r="B120" s="2" t="s">
        <v>236</v>
      </c>
      <c r="C120" s="6" t="s">
        <v>65</v>
      </c>
      <c r="D120" s="56" t="str">
        <f>IFERROR(VLOOKUP($A120,'Emissions - TEU-2L1'!$A$6:$H$58,5,0), " ")</f>
        <v xml:space="preserve"> </v>
      </c>
      <c r="E120" s="56" t="str">
        <f>IFERROR(VLOOKUP($A120,'Emissions - TEU-2L1'!$A$6:$H$58,8,0), " ")</f>
        <v xml:space="preserve"> </v>
      </c>
      <c r="F120" s="11">
        <v>1.7000000000000001E-4</v>
      </c>
      <c r="G120" s="175" t="str">
        <f>IFERROR(Summary!$Y$7*D120/F120," ")</f>
        <v xml:space="preserve"> </v>
      </c>
      <c r="H120" s="18"/>
      <c r="I120" s="175" t="str">
        <f>IFERROR(Summary!$Y$7*D120/H120," ")</f>
        <v xml:space="preserve"> </v>
      </c>
      <c r="J120" s="4">
        <v>1.7999999999999999E-2</v>
      </c>
      <c r="K120" s="175" t="str">
        <f>IFERROR(Summary!$AA$7*D120/J120," ")</f>
        <v xml:space="preserve"> </v>
      </c>
      <c r="L120" s="18"/>
      <c r="M120" s="175" t="str">
        <f>IFERROR(Summary!$AA$7*D120/L120," ")</f>
        <v xml:space="preserve"> </v>
      </c>
      <c r="N120" s="3">
        <v>8.3999999999999995E-3</v>
      </c>
      <c r="O120" s="175" t="str">
        <f>IFERROR(Summary!$AC$7*D120/N120," ")</f>
        <v xml:space="preserve"> </v>
      </c>
      <c r="P120" s="18"/>
      <c r="Q120" s="175" t="str">
        <f>IFERROR(Summary!$AC$7*D120/P120," ")</f>
        <v xml:space="preserve"> </v>
      </c>
      <c r="R120" s="22"/>
      <c r="S120" s="177" t="str">
        <f>IFERROR(Summary!$AE$7*E120/R120," ")</f>
        <v xml:space="preserve"> </v>
      </c>
    </row>
    <row r="121" spans="1:19" ht="29.25" customHeight="1" x14ac:dyDescent="0.25">
      <c r="A121" s="2" t="s">
        <v>237</v>
      </c>
      <c r="B121" s="1" t="s">
        <v>238</v>
      </c>
      <c r="C121" s="6" t="s">
        <v>65</v>
      </c>
      <c r="D121" s="56" t="str">
        <f>IFERROR(VLOOKUP($A121,'Emissions - TEU-2L1'!$A$6:$H$58,5,0), " ")</f>
        <v xml:space="preserve"> </v>
      </c>
      <c r="E121" s="56" t="str">
        <f>IFERROR(VLOOKUP($A121,'Emissions - TEU-2L1'!$A$6:$H$58,8,0), " ")</f>
        <v xml:space="preserve"> </v>
      </c>
      <c r="F121" s="11">
        <v>1.7000000000000001E-4</v>
      </c>
      <c r="G121" s="175" t="str">
        <f>IFERROR(Summary!$Y$7*D121/F121," ")</f>
        <v xml:space="preserve"> </v>
      </c>
      <c r="H121" s="18"/>
      <c r="I121" s="175" t="str">
        <f>IFERROR(Summary!$Y$7*D121/H121," ")</f>
        <v xml:space="preserve"> </v>
      </c>
      <c r="J121" s="4">
        <v>1.7999999999999999E-2</v>
      </c>
      <c r="K121" s="175" t="str">
        <f>IFERROR(Summary!$AA$7*D121/J121," ")</f>
        <v xml:space="preserve"> </v>
      </c>
      <c r="L121" s="18"/>
      <c r="M121" s="175" t="str">
        <f>IFERROR(Summary!$AA$7*D121/L121," ")</f>
        <v xml:space="preserve"> </v>
      </c>
      <c r="N121" s="3">
        <v>8.3999999999999995E-3</v>
      </c>
      <c r="O121" s="175" t="str">
        <f>IFERROR(Summary!$AC$7*D121/N121," ")</f>
        <v xml:space="preserve"> </v>
      </c>
      <c r="P121" s="18"/>
      <c r="Q121" s="175" t="str">
        <f>IFERROR(Summary!$AC$7*D121/P121," ")</f>
        <v xml:space="preserve"> </v>
      </c>
      <c r="R121" s="22"/>
      <c r="S121" s="177" t="str">
        <f>IFERROR(Summary!$AE$7*E121/R121," ")</f>
        <v xml:space="preserve"> </v>
      </c>
    </row>
    <row r="122" spans="1:19" ht="29.25" customHeight="1" x14ac:dyDescent="0.25">
      <c r="A122" s="2" t="s">
        <v>239</v>
      </c>
      <c r="B122" s="1" t="s">
        <v>240</v>
      </c>
      <c r="C122" s="6" t="s">
        <v>65</v>
      </c>
      <c r="D122" s="56" t="str">
        <f>IFERROR(VLOOKUP($A122,'Emissions - TEU-2L1'!$A$6:$H$58,5,0), " ")</f>
        <v xml:space="preserve"> </v>
      </c>
      <c r="E122" s="56" t="str">
        <f>IFERROR(VLOOKUP($A122,'Emissions - TEU-2L1'!$A$6:$H$58,8,0), " ")</f>
        <v xml:space="preserve"> </v>
      </c>
      <c r="F122" s="11">
        <v>1.7000000000000001E-4</v>
      </c>
      <c r="G122" s="175" t="str">
        <f>IFERROR(Summary!$Y$7*D122/F122," ")</f>
        <v xml:space="preserve"> </v>
      </c>
      <c r="H122" s="18"/>
      <c r="I122" s="175" t="str">
        <f>IFERROR(Summary!$Y$7*D122/H122," ")</f>
        <v xml:space="preserve"> </v>
      </c>
      <c r="J122" s="4">
        <v>1.7999999999999999E-2</v>
      </c>
      <c r="K122" s="175" t="str">
        <f>IFERROR(Summary!$AA$7*D122/J122," ")</f>
        <v xml:space="preserve"> </v>
      </c>
      <c r="L122" s="18"/>
      <c r="M122" s="175" t="str">
        <f>IFERROR(Summary!$AA$7*D122/L122," ")</f>
        <v xml:space="preserve"> </v>
      </c>
      <c r="N122" s="3">
        <v>8.3999999999999995E-3</v>
      </c>
      <c r="O122" s="175" t="str">
        <f>IFERROR(Summary!$AC$7*D122/N122," ")</f>
        <v xml:space="preserve"> </v>
      </c>
      <c r="P122" s="18"/>
      <c r="Q122" s="175" t="str">
        <f>IFERROR(Summary!$AC$7*D122/P122," ")</f>
        <v xml:space="preserve"> </v>
      </c>
      <c r="R122" s="22"/>
      <c r="S122" s="177" t="str">
        <f>IFERROR(Summary!$AE$7*E122/R122," ")</f>
        <v xml:space="preserve"> </v>
      </c>
    </row>
    <row r="123" spans="1:19" ht="29.25" customHeight="1" x14ac:dyDescent="0.25">
      <c r="A123" s="2" t="s">
        <v>241</v>
      </c>
      <c r="B123" s="1" t="s">
        <v>242</v>
      </c>
      <c r="C123" s="6" t="s">
        <v>65</v>
      </c>
      <c r="D123" s="56" t="str">
        <f>IFERROR(VLOOKUP($A123,'Emissions - TEU-2L1'!$A$6:$H$58,5,0), " ")</f>
        <v xml:space="preserve"> </v>
      </c>
      <c r="E123" s="56" t="str">
        <f>IFERROR(VLOOKUP($A123,'Emissions - TEU-2L1'!$A$6:$H$58,8,0), " ")</f>
        <v xml:space="preserve"> </v>
      </c>
      <c r="F123" s="11">
        <v>5.9999999999999995E-4</v>
      </c>
      <c r="G123" s="175" t="str">
        <f>IFERROR(Summary!$Y$7*D123/F123," ")</f>
        <v xml:space="preserve"> </v>
      </c>
      <c r="H123" s="18"/>
      <c r="I123" s="175" t="str">
        <f>IFERROR(Summary!$Y$7*D123/H123," ")</f>
        <v xml:space="preserve"> </v>
      </c>
      <c r="J123" s="4">
        <v>6.5000000000000002E-2</v>
      </c>
      <c r="K123" s="175" t="str">
        <f>IFERROR(Summary!$AA$7*D123/J123," ")</f>
        <v xml:space="preserve"> </v>
      </c>
      <c r="L123" s="18"/>
      <c r="M123" s="175" t="str">
        <f>IFERROR(Summary!$AA$7*D123/L123," ")</f>
        <v xml:space="preserve"> </v>
      </c>
      <c r="N123" s="4">
        <v>0.03</v>
      </c>
      <c r="O123" s="175" t="str">
        <f>IFERROR(Summary!$AC$7*D123/N123," ")</f>
        <v xml:space="preserve"> </v>
      </c>
      <c r="P123" s="18"/>
      <c r="Q123" s="175" t="str">
        <f>IFERROR(Summary!$AC$7*D123/P123," ")</f>
        <v xml:space="preserve"> </v>
      </c>
      <c r="R123" s="22"/>
      <c r="S123" s="177" t="str">
        <f>IFERROR(Summary!$AE$7*E123/R123," ")</f>
        <v xml:space="preserve"> </v>
      </c>
    </row>
    <row r="124" spans="1:19" ht="16.95" customHeight="1" x14ac:dyDescent="0.25">
      <c r="A124" s="2" t="s">
        <v>243</v>
      </c>
      <c r="B124" s="16" t="s">
        <v>244</v>
      </c>
      <c r="C124" s="18"/>
      <c r="D124" s="56" t="str">
        <f>IFERROR(VLOOKUP($A124,'Emissions - TEU-2L1'!$A$6:$H$58,5,0), " ")</f>
        <v xml:space="preserve"> </v>
      </c>
      <c r="E124" s="56" t="str">
        <f>IFERROR(VLOOKUP($A124,'Emissions - TEU-2L1'!$A$6:$H$58,8,0), " ")</f>
        <v xml:space="preserve"> </v>
      </c>
      <c r="F124" s="18"/>
      <c r="G124" s="175" t="str">
        <f>IFERROR(Summary!$Y$7*D124/F124," ")</f>
        <v xml:space="preserve"> </v>
      </c>
      <c r="H124" s="9">
        <v>0.2</v>
      </c>
      <c r="I124" s="175" t="str">
        <f>IFERROR(Summary!$Y$7*D124/H124," ")</f>
        <v xml:space="preserve"> </v>
      </c>
      <c r="J124" s="18"/>
      <c r="K124" s="175" t="str">
        <f>IFERROR(Summary!$AA$7*D124/J124," ")</f>
        <v xml:space="preserve"> </v>
      </c>
      <c r="L124" s="9">
        <v>0.88</v>
      </c>
      <c r="M124" s="175" t="str">
        <f>IFERROR(Summary!$AA$7*D124/L124," ")</f>
        <v xml:space="preserve"> </v>
      </c>
      <c r="N124" s="18"/>
      <c r="O124" s="175" t="str">
        <f>IFERROR(Summary!$AC$7*D124/N124," ")</f>
        <v xml:space="preserve"> </v>
      </c>
      <c r="P124" s="9">
        <v>0.88</v>
      </c>
      <c r="Q124" s="175" t="str">
        <f>IFERROR(Summary!$AC$7*D124/P124," ")</f>
        <v xml:space="preserve"> </v>
      </c>
      <c r="R124" s="21">
        <v>110</v>
      </c>
      <c r="S124" s="177" t="str">
        <f>IFERROR(Summary!$AE$7*E124/R124," ")</f>
        <v xml:space="preserve"> </v>
      </c>
    </row>
    <row r="125" spans="1:19" ht="16.8" customHeight="1" x14ac:dyDescent="0.25">
      <c r="A125" s="2" t="s">
        <v>245</v>
      </c>
      <c r="B125" s="2" t="s">
        <v>246</v>
      </c>
      <c r="C125" s="18"/>
      <c r="D125" s="56" t="str">
        <f>IFERROR(VLOOKUP($A125,'Emissions - TEU-2L1'!$A$6:$H$58,5,0), " ")</f>
        <v xml:space="preserve"> </v>
      </c>
      <c r="E125" s="56" t="str">
        <f>IFERROR(VLOOKUP($A125,'Emissions - TEU-2L1'!$A$6:$H$58,8,0), " ")</f>
        <v xml:space="preserve"> </v>
      </c>
      <c r="F125" s="18"/>
      <c r="G125" s="175" t="str">
        <f>IFERROR(Summary!$Y$7*D125/F125," ")</f>
        <v xml:space="preserve"> </v>
      </c>
      <c r="H125" s="5">
        <v>30</v>
      </c>
      <c r="I125" s="175" t="str">
        <f>IFERROR(Summary!$Y$7*D125/H125," ")</f>
        <v xml:space="preserve"> </v>
      </c>
      <c r="J125" s="18"/>
      <c r="K125" s="175" t="str">
        <f>IFERROR(Summary!$AA$7*D125/J125," ")</f>
        <v xml:space="preserve"> </v>
      </c>
      <c r="L125" s="5">
        <v>130</v>
      </c>
      <c r="M125" s="175" t="str">
        <f>IFERROR(Summary!$AA$7*D125/L125," ")</f>
        <v xml:space="preserve"> </v>
      </c>
      <c r="N125" s="18"/>
      <c r="O125" s="175" t="str">
        <f>IFERROR(Summary!$AC$7*D125/N125," ")</f>
        <v xml:space="preserve"> </v>
      </c>
      <c r="P125" s="5">
        <v>130</v>
      </c>
      <c r="Q125" s="175" t="str">
        <f>IFERROR(Summary!$AC$7*D125/P125," ")</f>
        <v xml:space="preserve"> </v>
      </c>
      <c r="R125" s="23">
        <v>58000</v>
      </c>
      <c r="S125" s="177" t="str">
        <f>IFERROR(Summary!$AE$7*E125/R125," ")</f>
        <v xml:space="preserve"> </v>
      </c>
    </row>
    <row r="126" spans="1:19" ht="29.25" customHeight="1" x14ac:dyDescent="0.25">
      <c r="A126" s="2" t="s">
        <v>247</v>
      </c>
      <c r="B126" s="2" t="s">
        <v>248</v>
      </c>
      <c r="C126" s="18"/>
      <c r="D126" s="56" t="str">
        <f>IFERROR(VLOOKUP($A126,'Emissions - TEU-2L1'!$A$6:$H$58,5,0), " ")</f>
        <v xml:space="preserve"> </v>
      </c>
      <c r="E126" s="56" t="str">
        <f>IFERROR(VLOOKUP($A126,'Emissions - TEU-2L1'!$A$6:$H$58,8,0), " ")</f>
        <v xml:space="preserve"> </v>
      </c>
      <c r="F126" s="18"/>
      <c r="G126" s="175" t="str">
        <f>IFERROR(Summary!$Y$7*D126/F126," ")</f>
        <v xml:space="preserve"> </v>
      </c>
      <c r="H126" s="4">
        <v>6.9000000000000006E-2</v>
      </c>
      <c r="I126" s="175" t="str">
        <f>IFERROR(Summary!$Y$7*D126/H126," ")</f>
        <v xml:space="preserve"> </v>
      </c>
      <c r="J126" s="18"/>
      <c r="K126" s="175" t="str">
        <f>IFERROR(Summary!$AA$7*D126/J126," ")</f>
        <v xml:space="preserve"> </v>
      </c>
      <c r="L126" s="9">
        <v>0.3</v>
      </c>
      <c r="M126" s="175" t="str">
        <f>IFERROR(Summary!$AA$7*D126/L126," ")</f>
        <v xml:space="preserve"> </v>
      </c>
      <c r="N126" s="18"/>
      <c r="O126" s="175" t="str">
        <f>IFERROR(Summary!$AC$7*D126/N126," ")</f>
        <v xml:space="preserve"> </v>
      </c>
      <c r="P126" s="9">
        <v>0.3</v>
      </c>
      <c r="Q126" s="175" t="str">
        <f>IFERROR(Summary!$AC$7*D126/P126," ")</f>
        <v xml:space="preserve"> </v>
      </c>
      <c r="R126" s="25">
        <v>0.21</v>
      </c>
      <c r="S126" s="177" t="str">
        <f>IFERROR(Summary!$AE$7*E126/R126," ")</f>
        <v xml:space="preserve"> </v>
      </c>
    </row>
    <row r="127" spans="1:19" ht="16.8" customHeight="1" x14ac:dyDescent="0.25">
      <c r="A127" s="2" t="s">
        <v>249</v>
      </c>
      <c r="B127" s="2" t="s">
        <v>250</v>
      </c>
      <c r="C127" s="18"/>
      <c r="D127" s="56">
        <f>IFERROR(VLOOKUP($A127,'Emissions - TEU-2L1'!$A$6:$H$58,5,0), " ")</f>
        <v>6.9276175851545552E-2</v>
      </c>
      <c r="E127" s="56">
        <f>IFERROR(VLOOKUP($A127,'Emissions - TEU-2L1'!$A$6:$H$58,8,0), " ")</f>
        <v>8.1501383354759462E-4</v>
      </c>
      <c r="F127" s="18"/>
      <c r="G127" s="175" t="str">
        <f>IFERROR(Summary!$Y$7*D127/F127," ")</f>
        <v xml:space="preserve"> </v>
      </c>
      <c r="H127" s="5">
        <v>700</v>
      </c>
      <c r="I127" s="175">
        <f>IFERROR(Summary!$Y$7*D127/H127," ")</f>
        <v>9.8965965502207932E-9</v>
      </c>
      <c r="J127" s="18"/>
      <c r="K127" s="175" t="str">
        <f>IFERROR(Summary!$AA$7*D127/J127," ")</f>
        <v xml:space="preserve"> </v>
      </c>
      <c r="L127" s="8">
        <v>3100</v>
      </c>
      <c r="M127" s="175">
        <f>IFERROR(Summary!$AA$7*D127/L127," ")</f>
        <v>2.2347153500498567E-9</v>
      </c>
      <c r="N127" s="18"/>
      <c r="O127" s="175" t="str">
        <f>IFERROR(Summary!$AC$7*D127/N127," ")</f>
        <v xml:space="preserve"> </v>
      </c>
      <c r="P127" s="8">
        <v>3100</v>
      </c>
      <c r="Q127" s="175">
        <f>IFERROR(Summary!$AC$7*D127/P127," ")</f>
        <v>1.0056219075224354E-7</v>
      </c>
      <c r="R127" s="22"/>
      <c r="S127" s="177" t="str">
        <f>IFERROR(Summary!$AE$7*E127/R127," ")</f>
        <v xml:space="preserve"> </v>
      </c>
    </row>
    <row r="128" spans="1:19" ht="16.95" customHeight="1" x14ac:dyDescent="0.25">
      <c r="A128" s="2" t="s">
        <v>251</v>
      </c>
      <c r="B128" s="2" t="s">
        <v>252</v>
      </c>
      <c r="C128" s="18"/>
      <c r="D128" s="56" t="str">
        <f>IFERROR(VLOOKUP($A128,'Emissions - TEU-2L1'!$A$6:$H$58,5,0), " ")</f>
        <v xml:space="preserve"> </v>
      </c>
      <c r="E128" s="56" t="str">
        <f>IFERROR(VLOOKUP($A128,'Emissions - TEU-2L1'!$A$6:$H$58,8,0), " ")</f>
        <v xml:space="preserve"> </v>
      </c>
      <c r="F128" s="11">
        <v>2.0000000000000001E-4</v>
      </c>
      <c r="G128" s="175" t="str">
        <f>IFERROR(Summary!$Y$7*D128/F128," ")</f>
        <v xml:space="preserve"> </v>
      </c>
      <c r="H128" s="4">
        <v>0.03</v>
      </c>
      <c r="I128" s="175" t="str">
        <f>IFERROR(Summary!$Y$7*D128/H128," ")</f>
        <v xml:space="preserve"> </v>
      </c>
      <c r="J128" s="3">
        <v>5.3E-3</v>
      </c>
      <c r="K128" s="175" t="str">
        <f>IFERROR(Summary!$AA$7*D128/J128," ")</f>
        <v xml:space="preserve"> </v>
      </c>
      <c r="L128" s="9">
        <v>0.13</v>
      </c>
      <c r="M128" s="175" t="str">
        <f>IFERROR(Summary!$AA$7*D128/L128," ")</f>
        <v xml:space="preserve"> </v>
      </c>
      <c r="N128" s="3">
        <v>2.3999999999999998E-3</v>
      </c>
      <c r="O128" s="175" t="str">
        <f>IFERROR(Summary!$AC$7*D128/N128," ")</f>
        <v xml:space="preserve"> </v>
      </c>
      <c r="P128" s="9">
        <v>0.13</v>
      </c>
      <c r="Q128" s="175" t="str">
        <f>IFERROR(Summary!$AC$7*D128/P128," ")</f>
        <v xml:space="preserve"> </v>
      </c>
      <c r="R128" s="24">
        <v>5.2</v>
      </c>
      <c r="S128" s="177" t="str">
        <f>IFERROR(Summary!$AE$7*E128/R128," ")</f>
        <v xml:space="preserve"> </v>
      </c>
    </row>
    <row r="129" spans="1:19" ht="16.8" customHeight="1" x14ac:dyDescent="0.25">
      <c r="A129" s="2" t="s">
        <v>253</v>
      </c>
      <c r="B129" s="2" t="s">
        <v>254</v>
      </c>
      <c r="C129" s="18"/>
      <c r="D129" s="56" t="str">
        <f>IFERROR(VLOOKUP($A129,'Emissions - TEU-2L1'!$A$6:$H$58,5,0), " ")</f>
        <v xml:space="preserve"> </v>
      </c>
      <c r="E129" s="56" t="str">
        <f>IFERROR(VLOOKUP($A129,'Emissions - TEU-2L1'!$A$6:$H$58,8,0), " ")</f>
        <v xml:space="preserve"> </v>
      </c>
      <c r="F129" s="18"/>
      <c r="G129" s="175" t="str">
        <f>IFERROR(Summary!$Y$7*D129/F129," ")</f>
        <v xml:space="preserve"> </v>
      </c>
      <c r="H129" s="5">
        <v>20</v>
      </c>
      <c r="I129" s="175" t="str">
        <f>IFERROR(Summary!$Y$7*D129/H129," ")</f>
        <v xml:space="preserve"> </v>
      </c>
      <c r="J129" s="18"/>
      <c r="K129" s="175" t="str">
        <f>IFERROR(Summary!$AA$7*D129/J129," ")</f>
        <v xml:space="preserve"> </v>
      </c>
      <c r="L129" s="5">
        <v>88</v>
      </c>
      <c r="M129" s="175" t="str">
        <f>IFERROR(Summary!$AA$7*D129/L129," ")</f>
        <v xml:space="preserve"> </v>
      </c>
      <c r="N129" s="18"/>
      <c r="O129" s="175" t="str">
        <f>IFERROR(Summary!$AC$7*D129/N129," ")</f>
        <v xml:space="preserve"> </v>
      </c>
      <c r="P129" s="5">
        <v>88</v>
      </c>
      <c r="Q129" s="175" t="str">
        <f>IFERROR(Summary!$AC$7*D129/P129," ")</f>
        <v xml:space="preserve"> </v>
      </c>
      <c r="R129" s="23">
        <v>2100</v>
      </c>
      <c r="S129" s="177" t="str">
        <f>IFERROR(Summary!$AE$7*E129/R129," ")</f>
        <v xml:space="preserve"> </v>
      </c>
    </row>
    <row r="130" spans="1:19" ht="16.8" customHeight="1" x14ac:dyDescent="0.25">
      <c r="A130" s="2" t="s">
        <v>255</v>
      </c>
      <c r="B130" s="2" t="s">
        <v>256</v>
      </c>
      <c r="C130" s="6" t="s">
        <v>65</v>
      </c>
      <c r="D130" s="56" t="str">
        <f>IFERROR(VLOOKUP($A130,'Emissions - TEU-2L1'!$A$6:$H$58,5,0), " ")</f>
        <v xml:space="preserve"> </v>
      </c>
      <c r="E130" s="56" t="str">
        <f>IFERROR(VLOOKUP($A130,'Emissions - TEU-2L1'!$A$6:$H$58,8,0), " ")</f>
        <v xml:space="preserve"> </v>
      </c>
      <c r="F130" s="18"/>
      <c r="G130" s="175" t="str">
        <f>IFERROR(Summary!$Y$7*D130/F130," ")</f>
        <v xml:space="preserve"> </v>
      </c>
      <c r="H130" s="7">
        <v>2.1</v>
      </c>
      <c r="I130" s="175" t="str">
        <f>IFERROR(Summary!$Y$7*D130/H130," ")</f>
        <v xml:space="preserve"> </v>
      </c>
      <c r="J130" s="18"/>
      <c r="K130" s="175" t="str">
        <f>IFERROR(Summary!$AA$7*D130/J130," ")</f>
        <v xml:space="preserve"> </v>
      </c>
      <c r="L130" s="5">
        <v>19</v>
      </c>
      <c r="M130" s="175" t="str">
        <f>IFERROR(Summary!$AA$7*D130/L130," ")</f>
        <v xml:space="preserve"> </v>
      </c>
      <c r="N130" s="18"/>
      <c r="O130" s="175" t="str">
        <f>IFERROR(Summary!$AC$7*D130/N130," ")</f>
        <v xml:space="preserve"> </v>
      </c>
      <c r="P130" s="5">
        <v>19</v>
      </c>
      <c r="Q130" s="175" t="str">
        <f>IFERROR(Summary!$AC$7*D130/P130," ")</f>
        <v xml:space="preserve"> </v>
      </c>
      <c r="R130" s="21">
        <v>16</v>
      </c>
      <c r="S130" s="177" t="str">
        <f>IFERROR(Summary!$AE$7*E130/R130," ")</f>
        <v xml:space="preserve"> </v>
      </c>
    </row>
    <row r="131" spans="1:19" ht="16.95" customHeight="1" x14ac:dyDescent="0.25">
      <c r="A131" s="17">
        <v>2148878</v>
      </c>
      <c r="B131" s="2" t="s">
        <v>257</v>
      </c>
      <c r="C131" s="18"/>
      <c r="D131" s="56" t="str">
        <f>IFERROR(VLOOKUP($A131,'Emissions - TEU-2L1'!$A$6:$H$58,5,0), " ")</f>
        <v xml:space="preserve"> </v>
      </c>
      <c r="E131" s="56" t="str">
        <f>IFERROR(VLOOKUP($A131,'Emissions - TEU-2L1'!$A$6:$H$58,8,0), " ")</f>
        <v xml:space="preserve"> </v>
      </c>
      <c r="F131" s="18"/>
      <c r="G131" s="175" t="str">
        <f>IFERROR(Summary!$Y$7*D131/F131," ")</f>
        <v xml:space="preserve"> </v>
      </c>
      <c r="H131" s="7">
        <v>2</v>
      </c>
      <c r="I131" s="175" t="str">
        <f>IFERROR(Summary!$Y$7*D131/H131," ")</f>
        <v xml:space="preserve"> </v>
      </c>
      <c r="J131" s="18"/>
      <c r="K131" s="175" t="str">
        <f>IFERROR(Summary!$AA$7*D131/J131," ")</f>
        <v xml:space="preserve"> </v>
      </c>
      <c r="L131" s="7">
        <v>8.8000000000000007</v>
      </c>
      <c r="M131" s="175" t="str">
        <f>IFERROR(Summary!$AA$7*D131/L131," ")</f>
        <v xml:space="preserve"> </v>
      </c>
      <c r="N131" s="18"/>
      <c r="O131" s="175" t="str">
        <f>IFERROR(Summary!$AC$7*D131/N131," ")</f>
        <v xml:space="preserve"> </v>
      </c>
      <c r="P131" s="7">
        <v>8.8000000000000007</v>
      </c>
      <c r="Q131" s="175" t="str">
        <f>IFERROR(Summary!$AC$7*D131/P131," ")</f>
        <v xml:space="preserve"> </v>
      </c>
      <c r="R131" s="21">
        <v>98</v>
      </c>
      <c r="S131" s="177" t="str">
        <f>IFERROR(Summary!$AE$7*E131/R131," ")</f>
        <v xml:space="preserve"> </v>
      </c>
    </row>
    <row r="132" spans="1:19" ht="16.8" customHeight="1" x14ac:dyDescent="0.25">
      <c r="A132" s="2" t="s">
        <v>258</v>
      </c>
      <c r="B132" s="2" t="s">
        <v>259</v>
      </c>
      <c r="C132" s="18"/>
      <c r="D132" s="56" t="str">
        <f>IFERROR(VLOOKUP($A132,'Emissions - TEU-2L1'!$A$6:$H$58,5,0), " ")</f>
        <v xml:space="preserve"> </v>
      </c>
      <c r="E132" s="56" t="str">
        <f>IFERROR(VLOOKUP($A132,'Emissions - TEU-2L1'!$A$6:$H$58,8,0), " ")</f>
        <v xml:space="preserve"> </v>
      </c>
      <c r="F132" s="18"/>
      <c r="G132" s="175" t="str">
        <f>IFERROR(Summary!$Y$7*D132/F132," ")</f>
        <v xml:space="preserve"> </v>
      </c>
      <c r="H132" s="8">
        <v>2000</v>
      </c>
      <c r="I132" s="175" t="str">
        <f>IFERROR(Summary!$Y$7*D132/H132," ")</f>
        <v xml:space="preserve"> </v>
      </c>
      <c r="J132" s="18"/>
      <c r="K132" s="175" t="str">
        <f>IFERROR(Summary!$AA$7*D132/J132," ")</f>
        <v xml:space="preserve"> </v>
      </c>
      <c r="L132" s="8">
        <v>8800</v>
      </c>
      <c r="M132" s="175" t="str">
        <f>IFERROR(Summary!$AA$7*D132/L132," ")</f>
        <v xml:space="preserve"> </v>
      </c>
      <c r="N132" s="18"/>
      <c r="O132" s="175" t="str">
        <f>IFERROR(Summary!$AC$7*D132/N132," ")</f>
        <v xml:space="preserve"> </v>
      </c>
      <c r="P132" s="8">
        <v>8800</v>
      </c>
      <c r="Q132" s="175" t="str">
        <f>IFERROR(Summary!$AC$7*D132/P132," ")</f>
        <v xml:space="preserve"> </v>
      </c>
      <c r="R132" s="22"/>
      <c r="S132" s="177" t="str">
        <f>IFERROR(Summary!$AE$7*E132/R132," ")</f>
        <v xml:space="preserve"> </v>
      </c>
    </row>
    <row r="133" spans="1:19" ht="16.95" customHeight="1" x14ac:dyDescent="0.25">
      <c r="A133" s="2" t="s">
        <v>260</v>
      </c>
      <c r="B133" s="2" t="s">
        <v>261</v>
      </c>
      <c r="C133" s="18"/>
      <c r="D133" s="56" t="str">
        <f>IFERROR(VLOOKUP($A133,'Emissions - TEU-2L1'!$A$6:$H$58,5,0), " ")</f>
        <v xml:space="preserve"> </v>
      </c>
      <c r="E133" s="56" t="str">
        <f>IFERROR(VLOOKUP($A133,'Emissions - TEU-2L1'!$A$6:$H$58,8,0), " ")</f>
        <v xml:space="preserve"> </v>
      </c>
      <c r="F133" s="18"/>
      <c r="G133" s="175" t="str">
        <f>IFERROR(Summary!$Y$7*D133/F133," ")</f>
        <v xml:space="preserve"> </v>
      </c>
      <c r="H133" s="5">
        <v>200</v>
      </c>
      <c r="I133" s="175" t="str">
        <f>IFERROR(Summary!$Y$7*D133/H133," ")</f>
        <v xml:space="preserve"> </v>
      </c>
      <c r="J133" s="18"/>
      <c r="K133" s="175" t="str">
        <f>IFERROR(Summary!$AA$7*D133/J133," ")</f>
        <v xml:space="preserve"> </v>
      </c>
      <c r="L133" s="5">
        <v>880</v>
      </c>
      <c r="M133" s="175" t="str">
        <f>IFERROR(Summary!$AA$7*D133/L133," ")</f>
        <v xml:space="preserve"> </v>
      </c>
      <c r="N133" s="18"/>
      <c r="O133" s="175" t="str">
        <f>IFERROR(Summary!$AC$7*D133/N133," ")</f>
        <v xml:space="preserve"> </v>
      </c>
      <c r="P133" s="5">
        <v>880</v>
      </c>
      <c r="Q133" s="175" t="str">
        <f>IFERROR(Summary!$AC$7*D133/P133," ")</f>
        <v xml:space="preserve"> </v>
      </c>
      <c r="R133" s="23">
        <v>3200</v>
      </c>
      <c r="S133" s="177" t="str">
        <f>IFERROR(Summary!$AE$7*E133/R133," ")</f>
        <v xml:space="preserve"> </v>
      </c>
    </row>
    <row r="134" spans="1:19" ht="29.25" customHeight="1" x14ac:dyDescent="0.25">
      <c r="A134" s="2" t="s">
        <v>262</v>
      </c>
      <c r="B134" s="2" t="s">
        <v>263</v>
      </c>
      <c r="C134" s="18"/>
      <c r="D134" s="56" t="str">
        <f>IFERROR(VLOOKUP($A134,'Emissions - TEU-2L1'!$A$6:$H$58,5,0), " ")</f>
        <v xml:space="preserve"> </v>
      </c>
      <c r="E134" s="56" t="str">
        <f>IFERROR(VLOOKUP($A134,'Emissions - TEU-2L1'!$A$6:$H$58,8,0), " ")</f>
        <v xml:space="preserve"> </v>
      </c>
      <c r="F134" s="18"/>
      <c r="G134" s="175" t="str">
        <f>IFERROR(Summary!$Y$7*D134/F134," ")</f>
        <v xml:space="preserve"> </v>
      </c>
      <c r="H134" s="5">
        <v>400</v>
      </c>
      <c r="I134" s="175" t="str">
        <f>IFERROR(Summary!$Y$7*D134/H134," ")</f>
        <v xml:space="preserve"> </v>
      </c>
      <c r="J134" s="18"/>
      <c r="K134" s="175" t="str">
        <f>IFERROR(Summary!$AA$7*D134/J134," ")</f>
        <v xml:space="preserve"> </v>
      </c>
      <c r="L134" s="8">
        <v>1800</v>
      </c>
      <c r="M134" s="175" t="str">
        <f>IFERROR(Summary!$AA$7*D134/L134," ")</f>
        <v xml:space="preserve"> </v>
      </c>
      <c r="N134" s="18"/>
      <c r="O134" s="175" t="str">
        <f>IFERROR(Summary!$AC$7*D134/N134," ")</f>
        <v xml:space="preserve"> </v>
      </c>
      <c r="P134" s="8">
        <v>1800</v>
      </c>
      <c r="Q134" s="175" t="str">
        <f>IFERROR(Summary!$AC$7*D134/P134," ")</f>
        <v xml:space="preserve"> </v>
      </c>
      <c r="R134" s="22"/>
      <c r="S134" s="177" t="str">
        <f>IFERROR(Summary!$AE$7*E134/R134," ")</f>
        <v xml:space="preserve"> </v>
      </c>
    </row>
    <row r="135" spans="1:19" ht="16.95" customHeight="1" x14ac:dyDescent="0.25">
      <c r="A135" s="2" t="s">
        <v>264</v>
      </c>
      <c r="B135" s="2" t="s">
        <v>265</v>
      </c>
      <c r="C135" s="6" t="s">
        <v>80</v>
      </c>
      <c r="D135" s="56" t="str">
        <f>IFERROR(VLOOKUP($A135,'Emissions - TEU-2L1'!$A$6:$H$58,5,0), " ")</f>
        <v xml:space="preserve"> </v>
      </c>
      <c r="E135" s="56" t="str">
        <f>IFERROR(VLOOKUP($A135,'Emissions - TEU-2L1'!$A$6:$H$58,8,0), " ")</f>
        <v xml:space="preserve"> </v>
      </c>
      <c r="F135" s="18"/>
      <c r="G135" s="175" t="str">
        <f>IFERROR(Summary!$Y$7*D135/F135," ")</f>
        <v xml:space="preserve"> </v>
      </c>
      <c r="H135" s="9">
        <v>0.15</v>
      </c>
      <c r="I135" s="175" t="str">
        <f>IFERROR(Summary!$Y$7*D135/H135," ")</f>
        <v xml:space="preserve"> </v>
      </c>
      <c r="J135" s="18"/>
      <c r="K135" s="175" t="str">
        <f>IFERROR(Summary!$AA$7*D135/J135," ")</f>
        <v xml:space="preserve"> </v>
      </c>
      <c r="L135" s="9">
        <v>0.66</v>
      </c>
      <c r="M135" s="175" t="str">
        <f>IFERROR(Summary!$AA$7*D135/L135," ")</f>
        <v xml:space="preserve"> </v>
      </c>
      <c r="N135" s="18"/>
      <c r="O135" s="175" t="str">
        <f>IFERROR(Summary!$AC$7*D135/N135," ")</f>
        <v xml:space="preserve"> </v>
      </c>
      <c r="P135" s="9">
        <v>0.66</v>
      </c>
      <c r="Q135" s="175" t="str">
        <f>IFERROR(Summary!$AC$7*D135/P135," ")</f>
        <v xml:space="preserve"> </v>
      </c>
      <c r="R135" s="25">
        <v>0.15</v>
      </c>
      <c r="S135" s="177" t="str">
        <f>IFERROR(Summary!$AE$7*E135/R135," ")</f>
        <v xml:space="preserve"> </v>
      </c>
    </row>
    <row r="136" spans="1:19" ht="16.8" customHeight="1" x14ac:dyDescent="0.25">
      <c r="A136" s="2" t="s">
        <v>266</v>
      </c>
      <c r="B136" s="2" t="s">
        <v>267</v>
      </c>
      <c r="C136" s="18"/>
      <c r="D136" s="56" t="str">
        <f>IFERROR(VLOOKUP($A136,'Emissions - TEU-2L1'!$A$6:$H$58,5,0), " ")</f>
        <v xml:space="preserve"> </v>
      </c>
      <c r="E136" s="56" t="str">
        <f>IFERROR(VLOOKUP($A136,'Emissions - TEU-2L1'!$A$6:$H$58,8,0), " ")</f>
        <v xml:space="preserve"> </v>
      </c>
      <c r="F136" s="18"/>
      <c r="G136" s="175" t="str">
        <f>IFERROR(Summary!$Y$7*D136/F136," ")</f>
        <v xml:space="preserve"> </v>
      </c>
      <c r="H136" s="9">
        <v>0.7</v>
      </c>
      <c r="I136" s="175" t="str">
        <f>IFERROR(Summary!$Y$7*D136/H136," ")</f>
        <v xml:space="preserve"> </v>
      </c>
      <c r="J136" s="18"/>
      <c r="K136" s="175" t="str">
        <f>IFERROR(Summary!$AA$7*D136/J136," ")</f>
        <v xml:space="preserve"> </v>
      </c>
      <c r="L136" s="7">
        <v>3.1</v>
      </c>
      <c r="M136" s="175" t="str">
        <f>IFERROR(Summary!$AA$7*D136/L136," ")</f>
        <v xml:space="preserve"> </v>
      </c>
      <c r="N136" s="18"/>
      <c r="O136" s="175" t="str">
        <f>IFERROR(Summary!$AC$7*D136/N136," ")</f>
        <v xml:space="preserve"> </v>
      </c>
      <c r="P136" s="7">
        <v>3.1</v>
      </c>
      <c r="Q136" s="175" t="str">
        <f>IFERROR(Summary!$AC$7*D136/P136," ")</f>
        <v xml:space="preserve"> </v>
      </c>
      <c r="R136" s="22"/>
      <c r="S136" s="177" t="str">
        <f>IFERROR(Summary!$AE$7*E136/R136," ")</f>
        <v xml:space="preserve"> </v>
      </c>
    </row>
    <row r="137" spans="1:19" ht="29.25" customHeight="1" x14ac:dyDescent="0.25">
      <c r="A137" s="2" t="s">
        <v>268</v>
      </c>
      <c r="B137" s="2" t="s">
        <v>269</v>
      </c>
      <c r="C137" s="6" t="s">
        <v>33</v>
      </c>
      <c r="D137" s="56" t="str">
        <f>IFERROR(VLOOKUP($A137,'Emissions - TEU-2L1'!$A$6:$H$58,5,0), " ")</f>
        <v xml:space="preserve"> </v>
      </c>
      <c r="E137" s="56" t="str">
        <f>IFERROR(VLOOKUP($A137,'Emissions - TEU-2L1'!$A$6:$H$58,8,0), " ")</f>
        <v xml:space="preserve"> </v>
      </c>
      <c r="F137" s="18"/>
      <c r="G137" s="175" t="str">
        <f>IFERROR(Summary!$Y$7*D137/F137," ")</f>
        <v xml:space="preserve"> </v>
      </c>
      <c r="H137" s="4">
        <v>0.09</v>
      </c>
      <c r="I137" s="175" t="str">
        <f>IFERROR(Summary!$Y$7*D137/H137," ")</f>
        <v xml:space="preserve"> </v>
      </c>
      <c r="J137" s="18"/>
      <c r="K137" s="175" t="str">
        <f>IFERROR(Summary!$AA$7*D137/J137," ")</f>
        <v xml:space="preserve"> </v>
      </c>
      <c r="L137" s="9">
        <v>0.4</v>
      </c>
      <c r="M137" s="175" t="str">
        <f>IFERROR(Summary!$AA$7*D137/L137," ")</f>
        <v xml:space="preserve"> </v>
      </c>
      <c r="N137" s="18"/>
      <c r="O137" s="175" t="str">
        <f>IFERROR(Summary!$AC$7*D137/N137," ")</f>
        <v xml:space="preserve"> </v>
      </c>
      <c r="P137" s="9">
        <v>0.4</v>
      </c>
      <c r="Q137" s="175" t="str">
        <f>IFERROR(Summary!$AC$7*D137/P137," ")</f>
        <v xml:space="preserve"> </v>
      </c>
      <c r="R137" s="25">
        <v>0.3</v>
      </c>
      <c r="S137" s="177" t="str">
        <f>IFERROR(Summary!$AE$7*E137/R137," ")</f>
        <v xml:space="preserve"> </v>
      </c>
    </row>
    <row r="138" spans="1:19" ht="16.8" customHeight="1" x14ac:dyDescent="0.25">
      <c r="A138" s="2" t="s">
        <v>270</v>
      </c>
      <c r="B138" s="2" t="s">
        <v>271</v>
      </c>
      <c r="C138" s="6" t="s">
        <v>80</v>
      </c>
      <c r="D138" s="56" t="str">
        <f>IFERROR(VLOOKUP($A138,'Emissions - TEU-2L1'!$A$6:$H$58,5,0), " ")</f>
        <v xml:space="preserve"> </v>
      </c>
      <c r="E138" s="56" t="str">
        <f>IFERROR(VLOOKUP($A138,'Emissions - TEU-2L1'!$A$6:$H$58,8,0), " ")</f>
        <v xml:space="preserve"> </v>
      </c>
      <c r="F138" s="18"/>
      <c r="G138" s="175" t="str">
        <f>IFERROR(Summary!$Y$7*D138/F138," ")</f>
        <v xml:space="preserve"> </v>
      </c>
      <c r="H138" s="4">
        <v>7.6999999999999999E-2</v>
      </c>
      <c r="I138" s="175" t="str">
        <f>IFERROR(Summary!$Y$7*D138/H138," ")</f>
        <v xml:space="preserve"> </v>
      </c>
      <c r="J138" s="18"/>
      <c r="K138" s="175" t="str">
        <f>IFERROR(Summary!$AA$7*D138/J138," ")</f>
        <v xml:space="preserve"> </v>
      </c>
      <c r="L138" s="9">
        <v>0.63</v>
      </c>
      <c r="M138" s="175" t="str">
        <f>IFERROR(Summary!$AA$7*D138/L138," ")</f>
        <v xml:space="preserve"> </v>
      </c>
      <c r="N138" s="18"/>
      <c r="O138" s="175" t="str">
        <f>IFERROR(Summary!$AC$7*D138/N138," ")</f>
        <v xml:space="preserve"> </v>
      </c>
      <c r="P138" s="9">
        <v>0.63</v>
      </c>
      <c r="Q138" s="175" t="str">
        <f>IFERROR(Summary!$AC$7*D138/P138," ")</f>
        <v xml:space="preserve"> </v>
      </c>
      <c r="R138" s="25">
        <v>0.6</v>
      </c>
      <c r="S138" s="177" t="str">
        <f>IFERROR(Summary!$AE$7*E138/R138," ")</f>
        <v xml:space="preserve"> </v>
      </c>
    </row>
    <row r="139" spans="1:19" ht="16.95" customHeight="1" x14ac:dyDescent="0.25">
      <c r="A139" s="2" t="s">
        <v>272</v>
      </c>
      <c r="B139" s="2" t="s">
        <v>273</v>
      </c>
      <c r="C139" s="18"/>
      <c r="D139" s="56" t="str">
        <f>IFERROR(VLOOKUP($A139,'Emissions - TEU-2L1'!$A$6:$H$58,5,0), " ")</f>
        <v xml:space="preserve"> </v>
      </c>
      <c r="E139" s="56" t="str">
        <f>IFERROR(VLOOKUP($A139,'Emissions - TEU-2L1'!$A$6:$H$58,8,0), " ")</f>
        <v xml:space="preserve"> </v>
      </c>
      <c r="F139" s="18"/>
      <c r="G139" s="175" t="str">
        <f>IFERROR(Summary!$Y$7*D139/F139," ")</f>
        <v xml:space="preserve"> </v>
      </c>
      <c r="H139" s="8">
        <v>4000</v>
      </c>
      <c r="I139" s="175" t="str">
        <f>IFERROR(Summary!$Y$7*D139/H139," ")</f>
        <v xml:space="preserve"> </v>
      </c>
      <c r="J139" s="18"/>
      <c r="K139" s="175" t="str">
        <f>IFERROR(Summary!$AA$7*D139/J139," ")</f>
        <v xml:space="preserve"> </v>
      </c>
      <c r="L139" s="8">
        <v>18000</v>
      </c>
      <c r="M139" s="175" t="str">
        <f>IFERROR(Summary!$AA$7*D139/L139," ")</f>
        <v xml:space="preserve"> </v>
      </c>
      <c r="N139" s="18"/>
      <c r="O139" s="175" t="str">
        <f>IFERROR(Summary!$AC$7*D139/N139," ")</f>
        <v xml:space="preserve"> </v>
      </c>
      <c r="P139" s="8">
        <v>18000</v>
      </c>
      <c r="Q139" s="175" t="str">
        <f>IFERROR(Summary!$AC$7*D139/P139," ")</f>
        <v xml:space="preserve"> </v>
      </c>
      <c r="R139" s="23">
        <v>28000</v>
      </c>
      <c r="S139" s="177" t="str">
        <f>IFERROR(Summary!$AE$7*E139/R139," ")</f>
        <v xml:space="preserve"> </v>
      </c>
    </row>
    <row r="140" spans="1:19" ht="29.25" customHeight="1" x14ac:dyDescent="0.25">
      <c r="A140" s="2" t="s">
        <v>274</v>
      </c>
      <c r="B140" s="1" t="s">
        <v>275</v>
      </c>
      <c r="C140" s="18"/>
      <c r="D140" s="56" t="str">
        <f>IFERROR(VLOOKUP($A140,'Emissions - TEU-2L1'!$A$6:$H$58,5,0), " ")</f>
        <v xml:space="preserve"> </v>
      </c>
      <c r="E140" s="56" t="str">
        <f>IFERROR(VLOOKUP($A140,'Emissions - TEU-2L1'!$A$6:$H$58,8,0), " ")</f>
        <v xml:space="preserve"> </v>
      </c>
      <c r="F140" s="3">
        <v>2.3E-3</v>
      </c>
      <c r="G140" s="175" t="str">
        <f>IFERROR(Summary!$Y$7*D140/F140," ")</f>
        <v xml:space="preserve"> </v>
      </c>
      <c r="H140" s="18"/>
      <c r="I140" s="175" t="str">
        <f>IFERROR(Summary!$Y$7*D140/H140," ")</f>
        <v xml:space="preserve"> </v>
      </c>
      <c r="J140" s="4">
        <v>0.06</v>
      </c>
      <c r="K140" s="175" t="str">
        <f>IFERROR(Summary!$AA$7*D140/J140," ")</f>
        <v xml:space="preserve"> </v>
      </c>
      <c r="L140" s="18"/>
      <c r="M140" s="175" t="str">
        <f>IFERROR(Summary!$AA$7*D140/L140," ")</f>
        <v xml:space="preserve"> </v>
      </c>
      <c r="N140" s="4">
        <v>2.8000000000000001E-2</v>
      </c>
      <c r="O140" s="175" t="str">
        <f>IFERROR(Summary!$AC$7*D140/N140," ")</f>
        <v xml:space="preserve"> </v>
      </c>
      <c r="P140" s="18"/>
      <c r="Q140" s="175" t="str">
        <f>IFERROR(Summary!$AC$7*D140/P140," ")</f>
        <v xml:space="preserve"> </v>
      </c>
      <c r="R140" s="22"/>
      <c r="S140" s="177" t="str">
        <f>IFERROR(Summary!$AE$7*E140/R140," ")</f>
        <v xml:space="preserve"> </v>
      </c>
    </row>
    <row r="141" spans="1:19" ht="29.25" customHeight="1" x14ac:dyDescent="0.25">
      <c r="A141" s="2" t="s">
        <v>276</v>
      </c>
      <c r="B141" s="2" t="s">
        <v>277</v>
      </c>
      <c r="C141" s="18"/>
      <c r="D141" s="56" t="str">
        <f>IFERROR(VLOOKUP($A141,'Emissions - TEU-2L1'!$A$6:$H$58,5,0), " ")</f>
        <v xml:space="preserve"> </v>
      </c>
      <c r="E141" s="56" t="str">
        <f>IFERROR(VLOOKUP($A141,'Emissions - TEU-2L1'!$A$6:$H$58,8,0), " ")</f>
        <v xml:space="preserve"> </v>
      </c>
      <c r="F141" s="11">
        <v>2.9999999999999997E-4</v>
      </c>
      <c r="G141" s="175" t="str">
        <f>IFERROR(Summary!$Y$7*D141/F141," ")</f>
        <v xml:space="preserve"> </v>
      </c>
      <c r="H141" s="5">
        <v>20</v>
      </c>
      <c r="I141" s="175" t="str">
        <f>IFERROR(Summary!$Y$7*D141/H141," ")</f>
        <v xml:space="preserve"> </v>
      </c>
      <c r="J141" s="4">
        <v>2.3E-2</v>
      </c>
      <c r="K141" s="175" t="str">
        <f>IFERROR(Summary!$AA$7*D141/J141," ")</f>
        <v xml:space="preserve"> </v>
      </c>
      <c r="L141" s="5">
        <v>88</v>
      </c>
      <c r="M141" s="175" t="str">
        <f>IFERROR(Summary!$AA$7*D141/L141," ")</f>
        <v xml:space="preserve"> </v>
      </c>
      <c r="N141" s="4">
        <v>0.01</v>
      </c>
      <c r="O141" s="175" t="str">
        <f>IFERROR(Summary!$AC$7*D141/N141," ")</f>
        <v xml:space="preserve"> </v>
      </c>
      <c r="P141" s="5">
        <v>88</v>
      </c>
      <c r="Q141" s="175" t="str">
        <f>IFERROR(Summary!$AC$7*D141/P141," ")</f>
        <v xml:space="preserve"> </v>
      </c>
      <c r="R141" s="22"/>
      <c r="S141" s="177" t="str">
        <f>IFERROR(Summary!$AE$7*E141/R141," ")</f>
        <v xml:space="preserve"> </v>
      </c>
    </row>
    <row r="142" spans="1:19" ht="29.25" customHeight="1" x14ac:dyDescent="0.25">
      <c r="A142" s="2" t="s">
        <v>278</v>
      </c>
      <c r="B142" s="2" t="s">
        <v>279</v>
      </c>
      <c r="C142" s="18"/>
      <c r="D142" s="56" t="str">
        <f>IFERROR(VLOOKUP($A142,'Emissions - TEU-2L1'!$A$6:$H$58,5,0), " ")</f>
        <v xml:space="preserve"> </v>
      </c>
      <c r="E142" s="56" t="str">
        <f>IFERROR(VLOOKUP($A142,'Emissions - TEU-2L1'!$A$6:$H$58,8,0), " ")</f>
        <v xml:space="preserve"> </v>
      </c>
      <c r="F142" s="18"/>
      <c r="G142" s="175" t="str">
        <f>IFERROR(Summary!$Y$7*D142/F142," ")</f>
        <v xml:space="preserve"> </v>
      </c>
      <c r="H142" s="4">
        <v>0.08</v>
      </c>
      <c r="I142" s="175" t="str">
        <f>IFERROR(Summary!$Y$7*D142/H142," ")</f>
        <v xml:space="preserve"> </v>
      </c>
      <c r="J142" s="18"/>
      <c r="K142" s="175" t="str">
        <f>IFERROR(Summary!$AA$7*D142/J142," ")</f>
        <v xml:space="preserve"> </v>
      </c>
      <c r="L142" s="9">
        <v>0.35</v>
      </c>
      <c r="M142" s="175" t="str">
        <f>IFERROR(Summary!$AA$7*D142/L142," ")</f>
        <v xml:space="preserve"> </v>
      </c>
      <c r="N142" s="18"/>
      <c r="O142" s="175" t="str">
        <f>IFERROR(Summary!$AC$7*D142/N142," ")</f>
        <v xml:space="preserve"> </v>
      </c>
      <c r="P142" s="9">
        <v>0.35</v>
      </c>
      <c r="Q142" s="175" t="str">
        <f>IFERROR(Summary!$AC$7*D142/P142," ")</f>
        <v xml:space="preserve"> </v>
      </c>
      <c r="R142" s="21">
        <v>12</v>
      </c>
      <c r="S142" s="177" t="str">
        <f>IFERROR(Summary!$AE$7*E142/R142," ")</f>
        <v xml:space="preserve"> </v>
      </c>
    </row>
    <row r="143" spans="1:19" ht="29.25" customHeight="1" x14ac:dyDescent="0.25">
      <c r="A143" s="2" t="s">
        <v>280</v>
      </c>
      <c r="B143" s="2" t="s">
        <v>281</v>
      </c>
      <c r="C143" s="18"/>
      <c r="D143" s="56" t="str">
        <f>IFERROR(VLOOKUP($A143,'Emissions - TEU-2L1'!$A$6:$H$58,5,0), " ")</f>
        <v xml:space="preserve"> </v>
      </c>
      <c r="E143" s="56" t="str">
        <f>IFERROR(VLOOKUP($A143,'Emissions - TEU-2L1'!$A$6:$H$58,8,0), " ")</f>
        <v xml:space="preserve"> </v>
      </c>
      <c r="F143" s="18"/>
      <c r="G143" s="175" t="str">
        <f>IFERROR(Summary!$Y$7*D143/F143," ")</f>
        <v xml:space="preserve"> </v>
      </c>
      <c r="H143" s="8">
        <v>3000</v>
      </c>
      <c r="I143" s="175" t="str">
        <f>IFERROR(Summary!$Y$7*D143/H143," ")</f>
        <v xml:space="preserve"> </v>
      </c>
      <c r="J143" s="18"/>
      <c r="K143" s="175" t="str">
        <f>IFERROR(Summary!$AA$7*D143/J143," ")</f>
        <v xml:space="preserve"> </v>
      </c>
      <c r="L143" s="8">
        <v>13000</v>
      </c>
      <c r="M143" s="175" t="str">
        <f>IFERROR(Summary!$AA$7*D143/L143," ")</f>
        <v xml:space="preserve"> </v>
      </c>
      <c r="N143" s="18"/>
      <c r="O143" s="175" t="str">
        <f>IFERROR(Summary!$AC$7*D143/N143," ")</f>
        <v xml:space="preserve"> </v>
      </c>
      <c r="P143" s="8">
        <v>13000</v>
      </c>
      <c r="Q143" s="175" t="str">
        <f>IFERROR(Summary!$AC$7*D143/P143," ")</f>
        <v xml:space="preserve"> </v>
      </c>
      <c r="R143" s="22"/>
      <c r="S143" s="177" t="str">
        <f>IFERROR(Summary!$AE$7*E143/R143," ")</f>
        <v xml:space="preserve"> </v>
      </c>
    </row>
    <row r="144" spans="1:19" ht="16.95" customHeight="1" x14ac:dyDescent="0.25">
      <c r="A144" s="2" t="s">
        <v>282</v>
      </c>
      <c r="B144" s="2" t="s">
        <v>283</v>
      </c>
      <c r="C144" s="18"/>
      <c r="D144" s="56" t="str">
        <f>IFERROR(VLOOKUP($A144,'Emissions - TEU-2L1'!$A$6:$H$58,5,0), " ")</f>
        <v xml:space="preserve"> </v>
      </c>
      <c r="E144" s="56" t="str">
        <f>IFERROR(VLOOKUP($A144,'Emissions - TEU-2L1'!$A$6:$H$58,8,0), " ")</f>
        <v xml:space="preserve"> </v>
      </c>
      <c r="F144" s="18"/>
      <c r="G144" s="175" t="str">
        <f>IFERROR(Summary!$Y$7*D144/F144," ")</f>
        <v xml:space="preserve"> </v>
      </c>
      <c r="H144" s="7">
        <v>1</v>
      </c>
      <c r="I144" s="175" t="str">
        <f>IFERROR(Summary!$Y$7*D144/H144," ")</f>
        <v xml:space="preserve"> </v>
      </c>
      <c r="J144" s="18"/>
      <c r="K144" s="175" t="str">
        <f>IFERROR(Summary!$AA$7*D144/J144," ")</f>
        <v xml:space="preserve"> </v>
      </c>
      <c r="L144" s="7">
        <v>4.4000000000000004</v>
      </c>
      <c r="M144" s="175" t="str">
        <f>IFERROR(Summary!$AA$7*D144/L144," ")</f>
        <v xml:space="preserve"> </v>
      </c>
      <c r="N144" s="18"/>
      <c r="O144" s="175" t="str">
        <f>IFERROR(Summary!$AC$7*D144/N144," ")</f>
        <v xml:space="preserve"> </v>
      </c>
      <c r="P144" s="7">
        <v>4.4000000000000004</v>
      </c>
      <c r="Q144" s="175" t="str">
        <f>IFERROR(Summary!$AC$7*D144/P144," ")</f>
        <v xml:space="preserve"> </v>
      </c>
      <c r="R144" s="22"/>
      <c r="S144" s="177" t="str">
        <f>IFERROR(Summary!$AE$7*E144/R144," ")</f>
        <v xml:space="preserve"> </v>
      </c>
    </row>
    <row r="145" spans="1:19" ht="16.8" customHeight="1" x14ac:dyDescent="0.25">
      <c r="A145" s="2" t="s">
        <v>284</v>
      </c>
      <c r="B145" s="2" t="s">
        <v>285</v>
      </c>
      <c r="C145" s="18"/>
      <c r="D145" s="56" t="str">
        <f>IFERROR(VLOOKUP($A145,'Emissions - TEU-2L1'!$A$6:$H$58,5,0), " ")</f>
        <v xml:space="preserve"> </v>
      </c>
      <c r="E145" s="56" t="str">
        <f>IFERROR(VLOOKUP($A145,'Emissions - TEU-2L1'!$A$6:$H$58,8,0), " ")</f>
        <v xml:space="preserve"> </v>
      </c>
      <c r="F145" s="18"/>
      <c r="G145" s="175" t="str">
        <f>IFERROR(Summary!$Y$7*D145/F145," ")</f>
        <v xml:space="preserve"> </v>
      </c>
      <c r="H145" s="5">
        <v>700</v>
      </c>
      <c r="I145" s="175" t="str">
        <f>IFERROR(Summary!$Y$7*D145/H145," ")</f>
        <v xml:space="preserve"> </v>
      </c>
      <c r="J145" s="18"/>
      <c r="K145" s="175" t="str">
        <f>IFERROR(Summary!$AA$7*D145/J145," ")</f>
        <v xml:space="preserve"> </v>
      </c>
      <c r="L145" s="8">
        <v>3100</v>
      </c>
      <c r="M145" s="175" t="str">
        <f>IFERROR(Summary!$AA$7*D145/L145," ")</f>
        <v xml:space="preserve"> </v>
      </c>
      <c r="N145" s="18"/>
      <c r="O145" s="175" t="str">
        <f>IFERROR(Summary!$AC$7*D145/N145," ")</f>
        <v xml:space="preserve"> </v>
      </c>
      <c r="P145" s="8">
        <v>3100</v>
      </c>
      <c r="Q145" s="175" t="str">
        <f>IFERROR(Summary!$AC$7*D145/P145," ")</f>
        <v xml:space="preserve"> </v>
      </c>
      <c r="R145" s="22"/>
      <c r="S145" s="177" t="str">
        <f>IFERROR(Summary!$AE$7*E145/R145," ")</f>
        <v xml:space="preserve"> </v>
      </c>
    </row>
    <row r="146" spans="1:19" ht="16.8" customHeight="1" x14ac:dyDescent="0.25">
      <c r="A146" s="2" t="s">
        <v>286</v>
      </c>
      <c r="B146" s="1" t="s">
        <v>287</v>
      </c>
      <c r="C146" s="18"/>
      <c r="D146" s="56" t="str">
        <f>IFERROR(VLOOKUP($A146,'Emissions - TEU-2L1'!$A$6:$H$58,5,0), " ")</f>
        <v xml:space="preserve"> </v>
      </c>
      <c r="E146" s="56" t="str">
        <f>IFERROR(VLOOKUP($A146,'Emissions - TEU-2L1'!$A$6:$H$58,8,0), " ")</f>
        <v xml:space="preserve"> </v>
      </c>
      <c r="F146" s="7">
        <v>3.8</v>
      </c>
      <c r="G146" s="175" t="str">
        <f>IFERROR(Summary!$Y$7*D146/F146," ")</f>
        <v xml:space="preserve"> </v>
      </c>
      <c r="H146" s="8">
        <v>8000</v>
      </c>
      <c r="I146" s="175" t="str">
        <f>IFERROR(Summary!$Y$7*D146/H146," ")</f>
        <v xml:space="preserve"> </v>
      </c>
      <c r="J146" s="5">
        <v>100</v>
      </c>
      <c r="K146" s="175" t="str">
        <f>IFERROR(Summary!$AA$7*D146/J146," ")</f>
        <v xml:space="preserve"> </v>
      </c>
      <c r="L146" s="8">
        <v>35000</v>
      </c>
      <c r="M146" s="175" t="str">
        <f>IFERROR(Summary!$AA$7*D146/L146," ")</f>
        <v xml:space="preserve"> </v>
      </c>
      <c r="N146" s="5">
        <v>46</v>
      </c>
      <c r="O146" s="175" t="str">
        <f>IFERROR(Summary!$AC$7*D146/N146," ")</f>
        <v xml:space="preserve"> </v>
      </c>
      <c r="P146" s="8">
        <v>35000</v>
      </c>
      <c r="Q146" s="175" t="str">
        <f>IFERROR(Summary!$AC$7*D146/P146," ")</f>
        <v xml:space="preserve"> </v>
      </c>
      <c r="R146" s="23">
        <v>8000</v>
      </c>
      <c r="S146" s="177" t="str">
        <f>IFERROR(Summary!$AE$7*E146/R146," ")</f>
        <v xml:space="preserve"> </v>
      </c>
    </row>
    <row r="147" spans="1:19" ht="16.95" customHeight="1" x14ac:dyDescent="0.25">
      <c r="A147" s="2" t="s">
        <v>288</v>
      </c>
      <c r="B147" s="2" t="s">
        <v>289</v>
      </c>
      <c r="C147" s="18"/>
      <c r="D147" s="56" t="str">
        <f>IFERROR(VLOOKUP($A147,'Emissions - TEU-2L1'!$A$6:$H$58,5,0), " ")</f>
        <v xml:space="preserve"> </v>
      </c>
      <c r="E147" s="56" t="str">
        <f>IFERROR(VLOOKUP($A147,'Emissions - TEU-2L1'!$A$6:$H$58,8,0), " ")</f>
        <v xml:space="preserve"> </v>
      </c>
      <c r="F147" s="3">
        <v>4.0000000000000001E-3</v>
      </c>
      <c r="G147" s="175" t="str">
        <f>IFERROR(Summary!$Y$7*D147/F147," ")</f>
        <v xml:space="preserve"> </v>
      </c>
      <c r="H147" s="18"/>
      <c r="I147" s="175" t="str">
        <f>IFERROR(Summary!$Y$7*D147/H147," ")</f>
        <v xml:space="preserve"> </v>
      </c>
      <c r="J147" s="9">
        <v>0.1</v>
      </c>
      <c r="K147" s="175" t="str">
        <f>IFERROR(Summary!$AA$7*D147/J147," ")</f>
        <v xml:space="preserve"> </v>
      </c>
      <c r="L147" s="18"/>
      <c r="M147" s="175" t="str">
        <f>IFERROR(Summary!$AA$7*D147/L147," ")</f>
        <v xml:space="preserve"> </v>
      </c>
      <c r="N147" s="4">
        <v>4.8000000000000001E-2</v>
      </c>
      <c r="O147" s="175" t="str">
        <f>IFERROR(Summary!$AC$7*D147/N147," ")</f>
        <v xml:space="preserve"> </v>
      </c>
      <c r="P147" s="18"/>
      <c r="Q147" s="175" t="str">
        <f>IFERROR(Summary!$AC$7*D147/P147," ")</f>
        <v xml:space="preserve"> </v>
      </c>
      <c r="R147" s="22"/>
      <c r="S147" s="177" t="str">
        <f>IFERROR(Summary!$AE$7*E147/R147," ")</f>
        <v xml:space="preserve"> </v>
      </c>
    </row>
    <row r="148" spans="1:19" ht="16.8" customHeight="1" x14ac:dyDescent="0.25">
      <c r="A148" s="2" t="s">
        <v>290</v>
      </c>
      <c r="B148" s="2" t="s">
        <v>291</v>
      </c>
      <c r="C148" s="6" t="s">
        <v>65</v>
      </c>
      <c r="D148" s="56">
        <f>IFERROR(VLOOKUP($A148,'Emissions - TEU-2L1'!$A$6:$H$58,5,0), " ")</f>
        <v>1.1798993209742616E-3</v>
      </c>
      <c r="E148" s="56">
        <f>IFERROR(VLOOKUP($A148,'Emissions - TEU-2L1'!$A$6:$H$58,8,0), " ")</f>
        <v>1.3881168482050136E-5</v>
      </c>
      <c r="F148" s="4">
        <v>2.9000000000000001E-2</v>
      </c>
      <c r="G148" s="175">
        <f>IFERROR(Summary!$Y$7*D148/F148," ")</f>
        <v>4.0686183481871091E-6</v>
      </c>
      <c r="H148" s="7">
        <v>3.7</v>
      </c>
      <c r="I148" s="175">
        <f>IFERROR(Summary!$Y$7*D148/H148," ")</f>
        <v>3.1889170837142206E-8</v>
      </c>
      <c r="J148" s="9">
        <v>0.76</v>
      </c>
      <c r="K148" s="175">
        <f>IFERROR(Summary!$AA$7*D148/J148," ")</f>
        <v>1.5524991065450811E-7</v>
      </c>
      <c r="L148" s="5">
        <v>16</v>
      </c>
      <c r="M148" s="175">
        <f>IFERROR(Summary!$AA$7*D148/L148," ")</f>
        <v>7.3743707560891357E-9</v>
      </c>
      <c r="N148" s="9">
        <v>0.35</v>
      </c>
      <c r="O148" s="175">
        <f>IFERROR(Summary!$AC$7*D148/N148," ")</f>
        <v>1.5170134126811934E-5</v>
      </c>
      <c r="P148" s="5">
        <v>16</v>
      </c>
      <c r="Q148" s="175">
        <f>IFERROR(Summary!$AC$7*D148/P148," ")</f>
        <v>3.3184668402401104E-7</v>
      </c>
      <c r="R148" s="21">
        <v>200</v>
      </c>
      <c r="S148" s="177">
        <f>IFERROR(Summary!$AE$7*E148/R148," ")</f>
        <v>3.3314804356920321E-7</v>
      </c>
    </row>
    <row r="149" spans="1:19" ht="28.5" customHeight="1" x14ac:dyDescent="0.25">
      <c r="A149" s="1"/>
      <c r="B149" s="2" t="s">
        <v>292</v>
      </c>
      <c r="C149" s="6" t="s">
        <v>293</v>
      </c>
      <c r="D149" s="56" t="str">
        <f>IFERROR(VLOOKUP($A149,'Emissions - TEU-2L1'!$A$6:$H$58,5,0), " ")</f>
        <v xml:space="preserve"> </v>
      </c>
      <c r="E149" s="56" t="str">
        <f>IFERROR(VLOOKUP($A149,'Emissions - TEU-2L1'!$A$6:$H$58,8,0), " ")</f>
        <v xml:space="preserve"> </v>
      </c>
      <c r="F149" s="3">
        <v>3.8E-3</v>
      </c>
      <c r="G149" s="175" t="str">
        <f>IFERROR(Summary!$Y$7*D149/F149," ")</f>
        <v xml:space="preserve"> </v>
      </c>
      <c r="H149" s="4">
        <v>1.4E-2</v>
      </c>
      <c r="I149" s="175" t="str">
        <f>IFERROR(Summary!$Y$7*D149/H149," ")</f>
        <v xml:space="preserve"> </v>
      </c>
      <c r="J149" s="9">
        <v>0.1</v>
      </c>
      <c r="K149" s="175" t="str">
        <f>IFERROR(Summary!$AA$7*D149/J149," ")</f>
        <v xml:space="preserve"> </v>
      </c>
      <c r="L149" s="4">
        <v>6.2E-2</v>
      </c>
      <c r="M149" s="175" t="str">
        <f>IFERROR(Summary!$AA$7*D149/L149," ")</f>
        <v xml:space="preserve"> </v>
      </c>
      <c r="N149" s="4">
        <v>4.5999999999999999E-2</v>
      </c>
      <c r="O149" s="175" t="str">
        <f>IFERROR(Summary!$AC$7*D149/N149," ")</f>
        <v xml:space="preserve"> </v>
      </c>
      <c r="P149" s="4">
        <v>6.2E-2</v>
      </c>
      <c r="Q149" s="175" t="str">
        <f>IFERROR(Summary!$AC$7*D149/P149," ")</f>
        <v xml:space="preserve"> </v>
      </c>
      <c r="R149" s="25">
        <v>0.2</v>
      </c>
      <c r="S149" s="177" t="str">
        <f>IFERROR(Summary!$AE$7*E149/R149," ")</f>
        <v xml:space="preserve"> </v>
      </c>
    </row>
    <row r="150" spans="1:19" ht="16.8" customHeight="1" x14ac:dyDescent="0.25">
      <c r="A150" s="1"/>
      <c r="B150" s="2" t="s">
        <v>294</v>
      </c>
      <c r="C150" s="6" t="s">
        <v>293</v>
      </c>
      <c r="D150" s="56" t="str">
        <f>IFERROR(VLOOKUP($A150,'Emissions - TEU-2L1'!$A$6:$H$58,5,0), " ")</f>
        <v xml:space="preserve"> </v>
      </c>
      <c r="E150" s="56" t="str">
        <f>IFERROR(VLOOKUP($A150,'Emissions - TEU-2L1'!$A$6:$H$58,8,0), " ")</f>
        <v xml:space="preserve"> </v>
      </c>
      <c r="F150" s="18"/>
      <c r="G150" s="175" t="str">
        <f>IFERROR(Summary!$Y$7*D150/F150," ")</f>
        <v xml:space="preserve"> </v>
      </c>
      <c r="H150" s="4">
        <v>1.4E-2</v>
      </c>
      <c r="I150" s="175" t="str">
        <f>IFERROR(Summary!$Y$7*D150/H150," ")</f>
        <v xml:space="preserve"> </v>
      </c>
      <c r="J150" s="18"/>
      <c r="K150" s="175" t="str">
        <f>IFERROR(Summary!$AA$7*D150/J150," ")</f>
        <v xml:space="preserve"> </v>
      </c>
      <c r="L150" s="4">
        <v>6.2E-2</v>
      </c>
      <c r="M150" s="175" t="str">
        <f>IFERROR(Summary!$AA$7*D150/L150," ")</f>
        <v xml:space="preserve"> </v>
      </c>
      <c r="N150" s="18"/>
      <c r="O150" s="175" t="str">
        <f>IFERROR(Summary!$AC$7*D150/N150," ")</f>
        <v xml:space="preserve"> </v>
      </c>
      <c r="P150" s="4">
        <v>6.2E-2</v>
      </c>
      <c r="Q150" s="175" t="str">
        <f>IFERROR(Summary!$AC$7*D150/P150," ")</f>
        <v xml:space="preserve"> </v>
      </c>
      <c r="R150" s="25">
        <v>0.2</v>
      </c>
      <c r="S150" s="177" t="str">
        <f>IFERROR(Summary!$AE$7*E150/R150," ")</f>
        <v xml:space="preserve"> </v>
      </c>
    </row>
    <row r="151" spans="1:19" ht="16.95" customHeight="1" x14ac:dyDescent="0.25">
      <c r="A151" s="2" t="s">
        <v>295</v>
      </c>
      <c r="B151" s="2" t="s">
        <v>296</v>
      </c>
      <c r="C151" s="18"/>
      <c r="D151" s="56" t="str">
        <f>IFERROR(VLOOKUP($A151,'Emissions - TEU-2L1'!$A$6:$H$58,5,0), " ")</f>
        <v xml:space="preserve"> </v>
      </c>
      <c r="E151" s="56" t="str">
        <f>IFERROR(VLOOKUP($A151,'Emissions - TEU-2L1'!$A$6:$H$58,8,0), " ")</f>
        <v xml:space="preserve"> </v>
      </c>
      <c r="F151" s="18"/>
      <c r="G151" s="175" t="str">
        <f>IFERROR(Summary!$Y$7*D151/F151," ")</f>
        <v xml:space="preserve"> </v>
      </c>
      <c r="H151" s="18"/>
      <c r="I151" s="175" t="str">
        <f>IFERROR(Summary!$Y$7*D151/H151," ")</f>
        <v xml:space="preserve"> </v>
      </c>
      <c r="J151" s="18"/>
      <c r="K151" s="175" t="str">
        <f>IFERROR(Summary!$AA$7*D151/J151," ")</f>
        <v xml:space="preserve"> </v>
      </c>
      <c r="L151" s="18"/>
      <c r="M151" s="175" t="str">
        <f>IFERROR(Summary!$AA$7*D151/L151," ")</f>
        <v xml:space="preserve"> </v>
      </c>
      <c r="N151" s="18"/>
      <c r="O151" s="175" t="str">
        <f>IFERROR(Summary!$AC$7*D151/N151," ")</f>
        <v xml:space="preserve"> </v>
      </c>
      <c r="P151" s="18"/>
      <c r="Q151" s="175" t="str">
        <f>IFERROR(Summary!$AC$7*D151/P151," ")</f>
        <v xml:space="preserve"> </v>
      </c>
      <c r="R151" s="21">
        <v>86</v>
      </c>
      <c r="S151" s="177" t="str">
        <f>IFERROR(Summary!$AE$7*E151/R151," ")</f>
        <v xml:space="preserve"> </v>
      </c>
    </row>
    <row r="152" spans="1:19" ht="16.8" customHeight="1" x14ac:dyDescent="0.25">
      <c r="A152" s="2" t="s">
        <v>297</v>
      </c>
      <c r="B152" s="2" t="s">
        <v>298</v>
      </c>
      <c r="C152" s="18"/>
      <c r="D152" s="56" t="str">
        <f>IFERROR(VLOOKUP($A152,'Emissions - TEU-2L1'!$A$6:$H$58,5,0), " ")</f>
        <v xml:space="preserve"> </v>
      </c>
      <c r="E152" s="56" t="str">
        <f>IFERROR(VLOOKUP($A152,'Emissions - TEU-2L1'!$A$6:$H$58,8,0), " ")</f>
        <v xml:space="preserve"> </v>
      </c>
      <c r="F152" s="4">
        <v>2.5000000000000001E-2</v>
      </c>
      <c r="G152" s="175" t="str">
        <f>IFERROR(Summary!$Y$7*D152/F152," ")</f>
        <v xml:space="preserve"> </v>
      </c>
      <c r="H152" s="7">
        <v>9</v>
      </c>
      <c r="I152" s="175" t="str">
        <f>IFERROR(Summary!$Y$7*D152/H152," ")</f>
        <v xml:space="preserve"> </v>
      </c>
      <c r="J152" s="9">
        <v>0.65</v>
      </c>
      <c r="K152" s="175" t="str">
        <f>IFERROR(Summary!$AA$7*D152/J152," ")</f>
        <v xml:space="preserve"> </v>
      </c>
      <c r="L152" s="5">
        <v>40</v>
      </c>
      <c r="M152" s="175" t="str">
        <f>IFERROR(Summary!$AA$7*D152/L152," ")</f>
        <v xml:space="preserve"> </v>
      </c>
      <c r="N152" s="9">
        <v>0.3</v>
      </c>
      <c r="O152" s="175" t="str">
        <f>IFERROR(Summary!$AC$7*D152/N152," ")</f>
        <v xml:space="preserve"> </v>
      </c>
      <c r="P152" s="5">
        <v>40</v>
      </c>
      <c r="Q152" s="175" t="str">
        <f>IFERROR(Summary!$AC$7*D152/P152," ")</f>
        <v xml:space="preserve"> </v>
      </c>
      <c r="R152" s="22"/>
      <c r="S152" s="177" t="str">
        <f>IFERROR(Summary!$AE$7*E152/R152," ")</f>
        <v xml:space="preserve"> </v>
      </c>
    </row>
    <row r="153" spans="1:19" ht="16.95" customHeight="1" x14ac:dyDescent="0.25">
      <c r="A153" s="2" t="s">
        <v>299</v>
      </c>
      <c r="B153" s="2" t="s">
        <v>300</v>
      </c>
      <c r="C153" s="18"/>
      <c r="D153" s="56" t="str">
        <f>IFERROR(VLOOKUP($A153,'Emissions - TEU-2L1'!$A$6:$H$58,5,0), " ")</f>
        <v xml:space="preserve"> </v>
      </c>
      <c r="E153" s="56" t="str">
        <f>IFERROR(VLOOKUP($A153,'Emissions - TEU-2L1'!$A$6:$H$58,8,0), " ")</f>
        <v xml:space="preserve"> </v>
      </c>
      <c r="F153" s="18"/>
      <c r="G153" s="175" t="str">
        <f>IFERROR(Summary!$Y$7*D153/F153," ")</f>
        <v xml:space="preserve"> </v>
      </c>
      <c r="H153" s="5">
        <v>20</v>
      </c>
      <c r="I153" s="175" t="str">
        <f>IFERROR(Summary!$Y$7*D153/H153," ")</f>
        <v xml:space="preserve"> </v>
      </c>
      <c r="J153" s="18"/>
      <c r="K153" s="175" t="str">
        <f>IFERROR(Summary!$AA$7*D153/J153," ")</f>
        <v xml:space="preserve"> </v>
      </c>
      <c r="L153" s="5">
        <v>88</v>
      </c>
      <c r="M153" s="175" t="str">
        <f>IFERROR(Summary!$AA$7*D153/L153," ")</f>
        <v xml:space="preserve"> </v>
      </c>
      <c r="N153" s="18"/>
      <c r="O153" s="175" t="str">
        <f>IFERROR(Summary!$AC$7*D153/N153," ")</f>
        <v xml:space="preserve"> </v>
      </c>
      <c r="P153" s="5">
        <v>88</v>
      </c>
      <c r="Q153" s="175" t="str">
        <f>IFERROR(Summary!$AC$7*D153/P153," ")</f>
        <v xml:space="preserve"> </v>
      </c>
      <c r="R153" s="22"/>
      <c r="S153" s="177" t="str">
        <f>IFERROR(Summary!$AE$7*E153/R153," ")</f>
        <v xml:space="preserve"> </v>
      </c>
    </row>
    <row r="154" spans="1:19" ht="16.8" customHeight="1" x14ac:dyDescent="0.25">
      <c r="A154" s="2" t="s">
        <v>301</v>
      </c>
      <c r="B154" s="1" t="s">
        <v>302</v>
      </c>
      <c r="C154" s="18"/>
      <c r="D154" s="56" t="str">
        <f>IFERROR(VLOOKUP($A154,'Emissions - TEU-2L1'!$A$6:$H$58,5,0), " ")</f>
        <v xml:space="preserve"> </v>
      </c>
      <c r="E154" s="56" t="str">
        <f>IFERROR(VLOOKUP($A154,'Emissions - TEU-2L1'!$A$6:$H$58,8,0), " ")</f>
        <v xml:space="preserve"> </v>
      </c>
      <c r="F154" s="11">
        <v>3.2000000000000003E-4</v>
      </c>
      <c r="G154" s="175" t="str">
        <f>IFERROR(Summary!$Y$7*D154/F154," ")</f>
        <v xml:space="preserve"> </v>
      </c>
      <c r="H154" s="18"/>
      <c r="I154" s="175" t="str">
        <f>IFERROR(Summary!$Y$7*D154/H154," ")</f>
        <v xml:space="preserve"> </v>
      </c>
      <c r="J154" s="3">
        <v>8.3999999999999995E-3</v>
      </c>
      <c r="K154" s="175" t="str">
        <f>IFERROR(Summary!$AA$7*D154/J154," ")</f>
        <v xml:space="preserve"> </v>
      </c>
      <c r="L154" s="18"/>
      <c r="M154" s="175" t="str">
        <f>IFERROR(Summary!$AA$7*D154/L154," ")</f>
        <v xml:space="preserve"> </v>
      </c>
      <c r="N154" s="3">
        <v>3.8999999999999998E-3</v>
      </c>
      <c r="O154" s="175" t="str">
        <f>IFERROR(Summary!$AC$7*D154/N154," ")</f>
        <v xml:space="preserve"> </v>
      </c>
      <c r="P154" s="18"/>
      <c r="Q154" s="175" t="str">
        <f>IFERROR(Summary!$AC$7*D154/P154," ")</f>
        <v xml:space="preserve"> </v>
      </c>
      <c r="R154" s="22"/>
      <c r="S154" s="177" t="str">
        <f>IFERROR(Summary!$AE$7*E154/R154," ")</f>
        <v xml:space="preserve"> </v>
      </c>
    </row>
    <row r="155" spans="1:19" ht="16.8" customHeight="1" x14ac:dyDescent="0.25">
      <c r="A155" s="2" t="s">
        <v>303</v>
      </c>
      <c r="B155" s="1" t="s">
        <v>304</v>
      </c>
      <c r="C155" s="6" t="s">
        <v>23</v>
      </c>
      <c r="D155" s="56" t="str">
        <f>IFERROR(VLOOKUP($A155,'Emissions - TEU-2L1'!$A$6:$H$58,5,0), " ")</f>
        <v xml:space="preserve"> </v>
      </c>
      <c r="E155" s="56" t="str">
        <f>IFERROR(VLOOKUP($A155,'Emissions - TEU-2L1'!$A$6:$H$58,8,0), " ")</f>
        <v xml:space="preserve"> </v>
      </c>
      <c r="F155" s="10">
        <v>5.8999999999999998E-5</v>
      </c>
      <c r="G155" s="175" t="str">
        <f>IFERROR(Summary!$Y$7*D155/F155," ")</f>
        <v xml:space="preserve"> </v>
      </c>
      <c r="H155" s="18"/>
      <c r="I155" s="175" t="str">
        <f>IFERROR(Summary!$Y$7*D155/H155," ")</f>
        <v xml:space="preserve"> </v>
      </c>
      <c r="J155" s="11">
        <v>6.2E-4</v>
      </c>
      <c r="K155" s="175" t="str">
        <f>IFERROR(Summary!$AA$7*D155/J155," ")</f>
        <v xml:space="preserve"> </v>
      </c>
      <c r="L155" s="18"/>
      <c r="M155" s="175" t="str">
        <f>IFERROR(Summary!$AA$7*D155/L155," ")</f>
        <v xml:space="preserve"> </v>
      </c>
      <c r="N155" s="3">
        <v>1.1999999999999999E-3</v>
      </c>
      <c r="O155" s="175" t="str">
        <f>IFERROR(Summary!$AC$7*D155/N155," ")</f>
        <v xml:space="preserve"> </v>
      </c>
      <c r="P155" s="18"/>
      <c r="Q155" s="175" t="str">
        <f>IFERROR(Summary!$AC$7*D155/P155," ")</f>
        <v xml:space="preserve"> </v>
      </c>
      <c r="R155" s="22"/>
      <c r="S155" s="177" t="str">
        <f>IFERROR(Summary!$AE$7*E155/R155," ")</f>
        <v xml:space="preserve"> </v>
      </c>
    </row>
    <row r="156" spans="1:19" ht="16.95" customHeight="1" x14ac:dyDescent="0.25">
      <c r="A156" s="2" t="s">
        <v>305</v>
      </c>
      <c r="B156" s="1" t="s">
        <v>306</v>
      </c>
      <c r="C156" s="6" t="s">
        <v>23</v>
      </c>
      <c r="D156" s="56" t="str">
        <f>IFERROR(VLOOKUP($A156,'Emissions - TEU-2L1'!$A$6:$H$58,5,0), " ")</f>
        <v xml:space="preserve"> </v>
      </c>
      <c r="E156" s="56" t="str">
        <f>IFERROR(VLOOKUP($A156,'Emissions - TEU-2L1'!$A$6:$H$58,8,0), " ")</f>
        <v xml:space="preserve"> </v>
      </c>
      <c r="F156" s="11">
        <v>1.2999999999999999E-4</v>
      </c>
      <c r="G156" s="175" t="str">
        <f>IFERROR(Summary!$Y$7*D156/F156," ")</f>
        <v xml:space="preserve"> </v>
      </c>
      <c r="H156" s="18"/>
      <c r="I156" s="175" t="str">
        <f>IFERROR(Summary!$Y$7*D156/H156," ")</f>
        <v xml:space="preserve"> </v>
      </c>
      <c r="J156" s="3">
        <v>1.2999999999999999E-3</v>
      </c>
      <c r="K156" s="175" t="str">
        <f>IFERROR(Summary!$AA$7*D156/J156," ")</f>
        <v xml:space="preserve"> </v>
      </c>
      <c r="L156" s="18"/>
      <c r="M156" s="175" t="str">
        <f>IFERROR(Summary!$AA$7*D156/L156," ")</f>
        <v xml:space="preserve"> </v>
      </c>
      <c r="N156" s="3">
        <v>2.5999999999999999E-3</v>
      </c>
      <c r="O156" s="175" t="str">
        <f>IFERROR(Summary!$AC$7*D156/N156," ")</f>
        <v xml:space="preserve"> </v>
      </c>
      <c r="P156" s="18"/>
      <c r="Q156" s="175" t="str">
        <f>IFERROR(Summary!$AC$7*D156/P156," ")</f>
        <v xml:space="preserve"> </v>
      </c>
      <c r="R156" s="22"/>
      <c r="S156" s="177" t="str">
        <f>IFERROR(Summary!$AE$7*E156/R156," ")</f>
        <v xml:space="preserve"> </v>
      </c>
    </row>
    <row r="157" spans="1:19" ht="16.8" customHeight="1" x14ac:dyDescent="0.25">
      <c r="A157" s="2" t="s">
        <v>307</v>
      </c>
      <c r="B157" s="1" t="s">
        <v>308</v>
      </c>
      <c r="C157" s="18"/>
      <c r="D157" s="56" t="str">
        <f>IFERROR(VLOOKUP($A157,'Emissions - TEU-2L1'!$A$6:$H$58,5,0), " ")</f>
        <v xml:space="preserve"> </v>
      </c>
      <c r="E157" s="56" t="str">
        <f>IFERROR(VLOOKUP($A157,'Emissions - TEU-2L1'!$A$6:$H$58,8,0), " ")</f>
        <v xml:space="preserve"> </v>
      </c>
      <c r="F157" s="9">
        <v>0.38</v>
      </c>
      <c r="G157" s="175" t="str">
        <f>IFERROR(Summary!$Y$7*D157/F157," ")</f>
        <v xml:space="preserve"> </v>
      </c>
      <c r="H157" s="18"/>
      <c r="I157" s="175" t="str">
        <f>IFERROR(Summary!$Y$7*D157/H157," ")</f>
        <v xml:space="preserve"> </v>
      </c>
      <c r="J157" s="5">
        <v>10</v>
      </c>
      <c r="K157" s="175" t="str">
        <f>IFERROR(Summary!$AA$7*D157/J157," ")</f>
        <v xml:space="preserve"> </v>
      </c>
      <c r="L157" s="18"/>
      <c r="M157" s="175" t="str">
        <f>IFERROR(Summary!$AA$7*D157/L157," ")</f>
        <v xml:space="preserve"> </v>
      </c>
      <c r="N157" s="7">
        <v>4.5999999999999996</v>
      </c>
      <c r="O157" s="175" t="str">
        <f>IFERROR(Summary!$AC$7*D157/N157," ")</f>
        <v xml:space="preserve"> </v>
      </c>
      <c r="P157" s="18"/>
      <c r="Q157" s="175" t="str">
        <f>IFERROR(Summary!$AC$7*D157/P157," ")</f>
        <v xml:space="preserve"> </v>
      </c>
      <c r="R157" s="22"/>
      <c r="S157" s="177" t="str">
        <f>IFERROR(Summary!$AE$7*E157/R157," ")</f>
        <v xml:space="preserve"> </v>
      </c>
    </row>
    <row r="158" spans="1:19" ht="16.95" customHeight="1" x14ac:dyDescent="0.25">
      <c r="A158" s="2" t="s">
        <v>309</v>
      </c>
      <c r="B158" s="1" t="s">
        <v>310</v>
      </c>
      <c r="C158" s="18"/>
      <c r="D158" s="56" t="str">
        <f>IFERROR(VLOOKUP($A158,'Emissions - TEU-2L1'!$A$6:$H$58,5,0), " ")</f>
        <v xml:space="preserve"> </v>
      </c>
      <c r="E158" s="56" t="str">
        <f>IFERROR(VLOOKUP($A158,'Emissions - TEU-2L1'!$A$6:$H$58,8,0), " ")</f>
        <v xml:space="preserve"> </v>
      </c>
      <c r="F158" s="9">
        <v>0.16</v>
      </c>
      <c r="G158" s="175" t="str">
        <f>IFERROR(Summary!$Y$7*D158/F158," ")</f>
        <v xml:space="preserve"> </v>
      </c>
      <c r="H158" s="18"/>
      <c r="I158" s="175" t="str">
        <f>IFERROR(Summary!$Y$7*D158/H158," ")</f>
        <v xml:space="preserve"> </v>
      </c>
      <c r="J158" s="7">
        <v>4.0999999999999996</v>
      </c>
      <c r="K158" s="175" t="str">
        <f>IFERROR(Summary!$AA$7*D158/J158," ")</f>
        <v xml:space="preserve"> </v>
      </c>
      <c r="L158" s="18"/>
      <c r="M158" s="175" t="str">
        <f>IFERROR(Summary!$AA$7*D158/L158," ")</f>
        <v xml:space="preserve"> </v>
      </c>
      <c r="N158" s="7">
        <v>1.9</v>
      </c>
      <c r="O158" s="175" t="str">
        <f>IFERROR(Summary!$AC$7*D158/N158," ")</f>
        <v xml:space="preserve"> </v>
      </c>
      <c r="P158" s="18"/>
      <c r="Q158" s="175" t="str">
        <f>IFERROR(Summary!$AC$7*D158/P158," ")</f>
        <v xml:space="preserve"> </v>
      </c>
      <c r="R158" s="22"/>
      <c r="S158" s="177" t="str">
        <f>IFERROR(Summary!$AE$7*E158/R158," ")</f>
        <v xml:space="preserve"> </v>
      </c>
    </row>
    <row r="159" spans="1:19" ht="16.8" customHeight="1" x14ac:dyDescent="0.25">
      <c r="A159" s="2" t="s">
        <v>311</v>
      </c>
      <c r="B159" s="1" t="s">
        <v>312</v>
      </c>
      <c r="C159" s="18"/>
      <c r="D159" s="56" t="str">
        <f>IFERROR(VLOOKUP($A159,'Emissions - TEU-2L1'!$A$6:$H$58,5,0), " ")</f>
        <v xml:space="preserve"> </v>
      </c>
      <c r="E159" s="56" t="str">
        <f>IFERROR(VLOOKUP($A159,'Emissions - TEU-2L1'!$A$6:$H$58,8,0), " ")</f>
        <v xml:space="preserve"> </v>
      </c>
      <c r="F159" s="11">
        <v>5.0000000000000001E-4</v>
      </c>
      <c r="G159" s="175" t="str">
        <f>IFERROR(Summary!$Y$7*D159/F159," ")</f>
        <v xml:space="preserve"> </v>
      </c>
      <c r="H159" s="18"/>
      <c r="I159" s="175" t="str">
        <f>IFERROR(Summary!$Y$7*D159/H159," ")</f>
        <v xml:space="preserve"> </v>
      </c>
      <c r="J159" s="4">
        <v>1.2999999999999999E-2</v>
      </c>
      <c r="K159" s="175" t="str">
        <f>IFERROR(Summary!$AA$7*D159/J159," ")</f>
        <v xml:space="preserve"> </v>
      </c>
      <c r="L159" s="18"/>
      <c r="M159" s="175" t="str">
        <f>IFERROR(Summary!$AA$7*D159/L159," ")</f>
        <v xml:space="preserve"> </v>
      </c>
      <c r="N159" s="3">
        <v>6.0000000000000001E-3</v>
      </c>
      <c r="O159" s="175" t="str">
        <f>IFERROR(Summary!$AC$7*D159/N159," ")</f>
        <v xml:space="preserve"> </v>
      </c>
      <c r="P159" s="18"/>
      <c r="Q159" s="175" t="str">
        <f>IFERROR(Summary!$AC$7*D159/P159," ")</f>
        <v xml:space="preserve"> </v>
      </c>
      <c r="R159" s="22"/>
      <c r="S159" s="177" t="str">
        <f>IFERROR(Summary!$AE$7*E159/R159," ")</f>
        <v xml:space="preserve"> </v>
      </c>
    </row>
    <row r="160" spans="1:19" ht="29.25" customHeight="1" x14ac:dyDescent="0.25">
      <c r="A160" s="2" t="s">
        <v>313</v>
      </c>
      <c r="B160" s="1" t="s">
        <v>314</v>
      </c>
      <c r="C160" s="18"/>
      <c r="D160" s="56" t="str">
        <f>IFERROR(VLOOKUP($A160,'Emissions - TEU-2L1'!$A$6:$H$58,5,0), " ")</f>
        <v xml:space="preserve"> </v>
      </c>
      <c r="E160" s="56" t="str">
        <f>IFERROR(VLOOKUP($A160,'Emissions - TEU-2L1'!$A$6:$H$58,8,0), " ")</f>
        <v xml:space="preserve"> </v>
      </c>
      <c r="F160" s="11">
        <v>1.6000000000000001E-4</v>
      </c>
      <c r="G160" s="175" t="str">
        <f>IFERROR(Summary!$Y$7*D160/F160," ")</f>
        <v xml:space="preserve"> </v>
      </c>
      <c r="H160" s="18"/>
      <c r="I160" s="175" t="str">
        <f>IFERROR(Summary!$Y$7*D160/H160," ")</f>
        <v xml:space="preserve"> </v>
      </c>
      <c r="J160" s="3">
        <v>4.1000000000000003E-3</v>
      </c>
      <c r="K160" s="175" t="str">
        <f>IFERROR(Summary!$AA$7*D160/J160," ")</f>
        <v xml:space="preserve"> </v>
      </c>
      <c r="L160" s="18"/>
      <c r="M160" s="175" t="str">
        <f>IFERROR(Summary!$AA$7*D160/L160," ")</f>
        <v xml:space="preserve"> </v>
      </c>
      <c r="N160" s="3">
        <v>1.9E-3</v>
      </c>
      <c r="O160" s="175" t="str">
        <f>IFERROR(Summary!$AC$7*D160/N160," ")</f>
        <v xml:space="preserve"> </v>
      </c>
      <c r="P160" s="18"/>
      <c r="Q160" s="175" t="str">
        <f>IFERROR(Summary!$AC$7*D160/P160," ")</f>
        <v xml:space="preserve"> </v>
      </c>
      <c r="R160" s="22"/>
      <c r="S160" s="177" t="str">
        <f>IFERROR(Summary!$AE$7*E160/R160," ")</f>
        <v xml:space="preserve"> </v>
      </c>
    </row>
    <row r="161" spans="1:19" ht="16.8" customHeight="1" x14ac:dyDescent="0.25">
      <c r="A161" s="2" t="s">
        <v>315</v>
      </c>
      <c r="B161" s="1" t="s">
        <v>316</v>
      </c>
      <c r="C161" s="18"/>
      <c r="D161" s="56" t="str">
        <f>IFERROR(VLOOKUP($A161,'Emissions - TEU-2L1'!$A$6:$H$58,5,0), " ")</f>
        <v xml:space="preserve"> </v>
      </c>
      <c r="E161" s="56" t="str">
        <f>IFERROR(VLOOKUP($A161,'Emissions - TEU-2L1'!$A$6:$H$58,8,0), " ")</f>
        <v xml:space="preserve"> </v>
      </c>
      <c r="F161" s="11">
        <v>5.2999999999999998E-4</v>
      </c>
      <c r="G161" s="175" t="str">
        <f>IFERROR(Summary!$Y$7*D161/F161," ")</f>
        <v xml:space="preserve"> </v>
      </c>
      <c r="H161" s="18"/>
      <c r="I161" s="175" t="str">
        <f>IFERROR(Summary!$Y$7*D161/H161," ")</f>
        <v xml:space="preserve"> </v>
      </c>
      <c r="J161" s="4">
        <v>1.4E-2</v>
      </c>
      <c r="K161" s="175" t="str">
        <f>IFERROR(Summary!$AA$7*D161/J161," ")</f>
        <v xml:space="preserve"> </v>
      </c>
      <c r="L161" s="18"/>
      <c r="M161" s="175" t="str">
        <f>IFERROR(Summary!$AA$7*D161/L161," ")</f>
        <v xml:space="preserve"> </v>
      </c>
      <c r="N161" s="3">
        <v>6.3E-3</v>
      </c>
      <c r="O161" s="175" t="str">
        <f>IFERROR(Summary!$AC$7*D161/N161," ")</f>
        <v xml:space="preserve"> </v>
      </c>
      <c r="P161" s="18"/>
      <c r="Q161" s="175" t="str">
        <f>IFERROR(Summary!$AC$7*D161/P161," ")</f>
        <v xml:space="preserve"> </v>
      </c>
      <c r="R161" s="22"/>
      <c r="S161" s="177" t="str">
        <f>IFERROR(Summary!$AE$7*E161/R161," ")</f>
        <v xml:space="preserve"> </v>
      </c>
    </row>
    <row r="162" spans="1:19" ht="16.95" customHeight="1" x14ac:dyDescent="0.25">
      <c r="A162" s="2" t="s">
        <v>317</v>
      </c>
      <c r="B162" s="1" t="s">
        <v>318</v>
      </c>
      <c r="C162" s="18"/>
      <c r="D162" s="56" t="str">
        <f>IFERROR(VLOOKUP($A162,'Emissions - TEU-2L1'!$A$6:$H$58,5,0), " ")</f>
        <v xml:space="preserve"> </v>
      </c>
      <c r="E162" s="56" t="str">
        <f>IFERROR(VLOOKUP($A162,'Emissions - TEU-2L1'!$A$6:$H$58,8,0), " ")</f>
        <v xml:space="preserve"> </v>
      </c>
      <c r="F162" s="11">
        <v>3.6999999999999999E-4</v>
      </c>
      <c r="G162" s="175" t="str">
        <f>IFERROR(Summary!$Y$7*D162/F162," ")</f>
        <v xml:space="preserve"> </v>
      </c>
      <c r="H162" s="18"/>
      <c r="I162" s="175" t="str">
        <f>IFERROR(Summary!$Y$7*D162/H162," ")</f>
        <v xml:space="preserve"> </v>
      </c>
      <c r="J162" s="3">
        <v>9.5999999999999992E-3</v>
      </c>
      <c r="K162" s="175" t="str">
        <f>IFERROR(Summary!$AA$7*D162/J162," ")</f>
        <v xml:space="preserve"> </v>
      </c>
      <c r="L162" s="18"/>
      <c r="M162" s="175" t="str">
        <f>IFERROR(Summary!$AA$7*D162/L162," ")</f>
        <v xml:space="preserve"> </v>
      </c>
      <c r="N162" s="3">
        <v>4.4000000000000003E-3</v>
      </c>
      <c r="O162" s="175" t="str">
        <f>IFERROR(Summary!$AC$7*D162/N162," ")</f>
        <v xml:space="preserve"> </v>
      </c>
      <c r="P162" s="18"/>
      <c r="Q162" s="175" t="str">
        <f>IFERROR(Summary!$AC$7*D162/P162," ")</f>
        <v xml:space="preserve"> </v>
      </c>
      <c r="R162" s="22"/>
      <c r="S162" s="177" t="str">
        <f>IFERROR(Summary!$AE$7*E162/R162," ")</f>
        <v xml:space="preserve"> </v>
      </c>
    </row>
    <row r="163" spans="1:19" ht="16.8" customHeight="1" x14ac:dyDescent="0.25">
      <c r="A163" s="2" t="s">
        <v>319</v>
      </c>
      <c r="B163" s="1" t="s">
        <v>320</v>
      </c>
      <c r="C163" s="18"/>
      <c r="D163" s="56" t="str">
        <f>IFERROR(VLOOKUP($A163,'Emissions - TEU-2L1'!$A$6:$H$58,5,0), " ")</f>
        <v xml:space="preserve"> </v>
      </c>
      <c r="E163" s="56" t="str">
        <f>IFERROR(VLOOKUP($A163,'Emissions - TEU-2L1'!$A$6:$H$58,8,0), " ")</f>
        <v xml:space="preserve"> </v>
      </c>
      <c r="F163" s="3">
        <v>1.6999999999999999E-3</v>
      </c>
      <c r="G163" s="175" t="str">
        <f>IFERROR(Summary!$Y$7*D163/F163," ")</f>
        <v xml:space="preserve"> </v>
      </c>
      <c r="H163" s="18"/>
      <c r="I163" s="175" t="str">
        <f>IFERROR(Summary!$Y$7*D163/H163," ")</f>
        <v xml:space="preserve"> </v>
      </c>
      <c r="J163" s="4">
        <v>4.2999999999999997E-2</v>
      </c>
      <c r="K163" s="175" t="str">
        <f>IFERROR(Summary!$AA$7*D163/J163," ")</f>
        <v xml:space="preserve"> </v>
      </c>
      <c r="L163" s="18"/>
      <c r="M163" s="175" t="str">
        <f>IFERROR(Summary!$AA$7*D163/L163," ")</f>
        <v xml:space="preserve"> </v>
      </c>
      <c r="N163" s="4">
        <v>0.02</v>
      </c>
      <c r="O163" s="175" t="str">
        <f>IFERROR(Summary!$AC$7*D163/N163," ")</f>
        <v xml:space="preserve"> </v>
      </c>
      <c r="P163" s="18"/>
      <c r="Q163" s="175" t="str">
        <f>IFERROR(Summary!$AC$7*D163/P163," ")</f>
        <v xml:space="preserve"> </v>
      </c>
      <c r="R163" s="22"/>
      <c r="S163" s="177" t="str">
        <f>IFERROR(Summary!$AE$7*E163/R163," ")</f>
        <v xml:space="preserve"> </v>
      </c>
    </row>
    <row r="164" spans="1:19" ht="29.25" customHeight="1" x14ac:dyDescent="0.25">
      <c r="A164" s="2" t="s">
        <v>321</v>
      </c>
      <c r="B164" s="2" t="s">
        <v>322</v>
      </c>
      <c r="C164" s="18"/>
      <c r="D164" s="56" t="str">
        <f>IFERROR(VLOOKUP($A164,'Emissions - TEU-2L1'!$A$6:$H$58,5,0), " ")</f>
        <v xml:space="preserve"> </v>
      </c>
      <c r="E164" s="56" t="str">
        <f>IFERROR(VLOOKUP($A164,'Emissions - TEU-2L1'!$A$6:$H$58,8,0), " ")</f>
        <v xml:space="preserve"> </v>
      </c>
      <c r="F164" s="18"/>
      <c r="G164" s="175" t="str">
        <f>IFERROR(Summary!$Y$7*D164/F164," ")</f>
        <v xml:space="preserve"> </v>
      </c>
      <c r="H164" s="18"/>
      <c r="I164" s="175" t="str">
        <f>IFERROR(Summary!$Y$7*D164/H164," ")</f>
        <v xml:space="preserve"> </v>
      </c>
      <c r="J164" s="18"/>
      <c r="K164" s="175" t="str">
        <f>IFERROR(Summary!$AA$7*D164/J164," ")</f>
        <v xml:space="preserve"> </v>
      </c>
      <c r="L164" s="18"/>
      <c r="M164" s="175" t="str">
        <f>IFERROR(Summary!$AA$7*D164/L164," ")</f>
        <v xml:space="preserve"> </v>
      </c>
      <c r="N164" s="18"/>
      <c r="O164" s="175" t="str">
        <f>IFERROR(Summary!$AC$7*D164/N164," ")</f>
        <v xml:space="preserve"> </v>
      </c>
      <c r="P164" s="18"/>
      <c r="Q164" s="175" t="str">
        <f>IFERROR(Summary!$AC$7*D164/P164," ")</f>
        <v xml:space="preserve"> </v>
      </c>
      <c r="R164" s="21">
        <v>120</v>
      </c>
      <c r="S164" s="177" t="str">
        <f>IFERROR(Summary!$AE$7*E164/R164," ")</f>
        <v xml:space="preserve"> </v>
      </c>
    </row>
    <row r="165" spans="1:19" ht="16.8" customHeight="1" x14ac:dyDescent="0.25">
      <c r="A165" s="2" t="s">
        <v>323</v>
      </c>
      <c r="B165" s="2" t="s">
        <v>324</v>
      </c>
      <c r="C165" s="18"/>
      <c r="D165" s="56" t="str">
        <f>IFERROR(VLOOKUP($A165,'Emissions - TEU-2L1'!$A$6:$H$58,5,0), " ")</f>
        <v xml:space="preserve"> </v>
      </c>
      <c r="E165" s="56" t="str">
        <f>IFERROR(VLOOKUP($A165,'Emissions - TEU-2L1'!$A$6:$H$58,8,0), " ")</f>
        <v xml:space="preserve"> </v>
      </c>
      <c r="F165" s="18"/>
      <c r="G165" s="175" t="str">
        <f>IFERROR(Summary!$Y$7*D165/F165," ")</f>
        <v xml:space="preserve"> </v>
      </c>
      <c r="H165" s="18"/>
      <c r="I165" s="175" t="str">
        <f>IFERROR(Summary!$Y$7*D165/H165," ")</f>
        <v xml:space="preserve"> </v>
      </c>
      <c r="J165" s="18"/>
      <c r="K165" s="175" t="str">
        <f>IFERROR(Summary!$AA$7*D165/J165," ")</f>
        <v xml:space="preserve"> </v>
      </c>
      <c r="L165" s="18"/>
      <c r="M165" s="175" t="str">
        <f>IFERROR(Summary!$AA$7*D165/L165," ")</f>
        <v xml:space="preserve"> </v>
      </c>
      <c r="N165" s="18"/>
      <c r="O165" s="175" t="str">
        <f>IFERROR(Summary!$AC$7*D165/N165," ")</f>
        <v xml:space="preserve"> </v>
      </c>
      <c r="P165" s="18"/>
      <c r="Q165" s="175" t="str">
        <f>IFERROR(Summary!$AC$7*D165/P165," ")</f>
        <v xml:space="preserve"> </v>
      </c>
      <c r="R165" s="26">
        <v>0.02</v>
      </c>
      <c r="S165" s="177" t="str">
        <f>IFERROR(Summary!$AE$7*E165/R165," ")</f>
        <v xml:space="preserve"> </v>
      </c>
    </row>
    <row r="166" spans="1:19" ht="16.8" customHeight="1" x14ac:dyDescent="0.25">
      <c r="A166" s="2" t="s">
        <v>325</v>
      </c>
      <c r="B166" s="2" t="s">
        <v>326</v>
      </c>
      <c r="C166" s="18"/>
      <c r="D166" s="56" t="str">
        <f>IFERROR(VLOOKUP($A166,'Emissions - TEU-2L1'!$A$6:$H$58,5,0), " ")</f>
        <v xml:space="preserve"> </v>
      </c>
      <c r="E166" s="56" t="str">
        <f>IFERROR(VLOOKUP($A166,'Emissions - TEU-2L1'!$A$6:$H$58,8,0), " ")</f>
        <v xml:space="preserve"> </v>
      </c>
      <c r="F166" s="9">
        <v>0.2</v>
      </c>
      <c r="G166" s="175" t="str">
        <f>IFERROR(Summary!$Y$7*D166/F166," ")</f>
        <v xml:space="preserve"> </v>
      </c>
      <c r="H166" s="18"/>
      <c r="I166" s="175" t="str">
        <f>IFERROR(Summary!$Y$7*D166/H166," ")</f>
        <v xml:space="preserve"> </v>
      </c>
      <c r="J166" s="7">
        <v>5.0999999999999996</v>
      </c>
      <c r="K166" s="175" t="str">
        <f>IFERROR(Summary!$AA$7*D166/J166," ")</f>
        <v xml:space="preserve"> </v>
      </c>
      <c r="L166" s="18"/>
      <c r="M166" s="175" t="str">
        <f>IFERROR(Summary!$AA$7*D166/L166," ")</f>
        <v xml:space="preserve"> </v>
      </c>
      <c r="N166" s="7">
        <v>2.4</v>
      </c>
      <c r="O166" s="175" t="str">
        <f>IFERROR(Summary!$AC$7*D166/N166," ")</f>
        <v xml:space="preserve"> </v>
      </c>
      <c r="P166" s="18"/>
      <c r="Q166" s="175" t="str">
        <f>IFERROR(Summary!$AC$7*D166/P166," ")</f>
        <v xml:space="preserve"> </v>
      </c>
      <c r="R166" s="22"/>
      <c r="S166" s="177" t="str">
        <f>IFERROR(Summary!$AE$7*E166/R166," ")</f>
        <v xml:space="preserve"> </v>
      </c>
    </row>
    <row r="167" spans="1:19" ht="16.95" customHeight="1" x14ac:dyDescent="0.25">
      <c r="A167" s="2" t="s">
        <v>327</v>
      </c>
      <c r="B167" s="2" t="s">
        <v>328</v>
      </c>
      <c r="C167" s="18"/>
      <c r="D167" s="56" t="str">
        <f>IFERROR(VLOOKUP($A167,'Emissions - TEU-2L1'!$A$6:$H$58,5,0), " ")</f>
        <v xml:space="preserve"> </v>
      </c>
      <c r="E167" s="56" t="str">
        <f>IFERROR(VLOOKUP($A167,'Emissions - TEU-2L1'!$A$6:$H$58,8,0), " ")</f>
        <v xml:space="preserve"> </v>
      </c>
      <c r="F167" s="18"/>
      <c r="G167" s="175" t="str">
        <f>IFERROR(Summary!$Y$7*D167/F167," ")</f>
        <v xml:space="preserve"> </v>
      </c>
      <c r="H167" s="5">
        <v>200</v>
      </c>
      <c r="I167" s="175" t="str">
        <f>IFERROR(Summary!$Y$7*D167/H167," ")</f>
        <v xml:space="preserve"> </v>
      </c>
      <c r="J167" s="18"/>
      <c r="K167" s="175" t="str">
        <f>IFERROR(Summary!$AA$7*D167/J167," ")</f>
        <v xml:space="preserve"> </v>
      </c>
      <c r="L167" s="5">
        <v>880</v>
      </c>
      <c r="M167" s="175" t="str">
        <f>IFERROR(Summary!$AA$7*D167/L167," ")</f>
        <v xml:space="preserve"> </v>
      </c>
      <c r="N167" s="18"/>
      <c r="O167" s="175" t="str">
        <f>IFERROR(Summary!$AC$7*D167/N167," ")</f>
        <v xml:space="preserve"> </v>
      </c>
      <c r="P167" s="5">
        <v>880</v>
      </c>
      <c r="Q167" s="175" t="str">
        <f>IFERROR(Summary!$AC$7*D167/P167," ")</f>
        <v xml:space="preserve"> </v>
      </c>
      <c r="R167" s="23">
        <v>5800</v>
      </c>
      <c r="S167" s="177" t="str">
        <f>IFERROR(Summary!$AE$7*E167/R167," ")</f>
        <v xml:space="preserve"> </v>
      </c>
    </row>
    <row r="168" spans="1:19" ht="16.8" customHeight="1" x14ac:dyDescent="0.25">
      <c r="A168" s="2" t="s">
        <v>329</v>
      </c>
      <c r="B168" s="2" t="s">
        <v>330</v>
      </c>
      <c r="C168" s="18"/>
      <c r="D168" s="56" t="str">
        <f>IFERROR(VLOOKUP($A168,'Emissions - TEU-2L1'!$A$6:$H$58,5,0), " ")</f>
        <v xml:space="preserve"> </v>
      </c>
      <c r="E168" s="56" t="str">
        <f>IFERROR(VLOOKUP($A168,'Emissions - TEU-2L1'!$A$6:$H$58,8,0), " ")</f>
        <v xml:space="preserve"> </v>
      </c>
      <c r="F168" s="18"/>
      <c r="G168" s="175" t="str">
        <f>IFERROR(Summary!$Y$7*D168/F168," ")</f>
        <v xml:space="preserve"> </v>
      </c>
      <c r="H168" s="9">
        <v>0.3</v>
      </c>
      <c r="I168" s="175" t="str">
        <f>IFERROR(Summary!$Y$7*D168/H168," ")</f>
        <v xml:space="preserve"> </v>
      </c>
      <c r="J168" s="18"/>
      <c r="K168" s="175" t="str">
        <f>IFERROR(Summary!$AA$7*D168/J168," ")</f>
        <v xml:space="preserve"> </v>
      </c>
      <c r="L168" s="7">
        <v>1.3</v>
      </c>
      <c r="M168" s="175" t="str">
        <f>IFERROR(Summary!$AA$7*D168/L168," ")</f>
        <v xml:space="preserve"> </v>
      </c>
      <c r="N168" s="18"/>
      <c r="O168" s="175" t="str">
        <f>IFERROR(Summary!$AC$7*D168/N168," ")</f>
        <v xml:space="preserve"> </v>
      </c>
      <c r="P168" s="7">
        <v>1.3</v>
      </c>
      <c r="Q168" s="175" t="str">
        <f>IFERROR(Summary!$AC$7*D168/P168," ")</f>
        <v xml:space="preserve"> </v>
      </c>
      <c r="R168" s="24">
        <v>4</v>
      </c>
      <c r="S168" s="177" t="str">
        <f>IFERROR(Summary!$AE$7*E168/R168," ")</f>
        <v xml:space="preserve"> </v>
      </c>
    </row>
    <row r="169" spans="1:19" ht="16.95" customHeight="1" x14ac:dyDescent="0.25">
      <c r="A169" s="2" t="s">
        <v>331</v>
      </c>
      <c r="B169" s="2" t="s">
        <v>332</v>
      </c>
      <c r="C169" s="18"/>
      <c r="D169" s="56" t="str">
        <f>IFERROR(VLOOKUP($A169,'Emissions - TEU-2L1'!$A$6:$H$58,5,0), " ")</f>
        <v xml:space="preserve"> </v>
      </c>
      <c r="E169" s="56" t="str">
        <f>IFERROR(VLOOKUP($A169,'Emissions - TEU-2L1'!$A$6:$H$58,8,0), " ")</f>
        <v xml:space="preserve"> </v>
      </c>
      <c r="F169" s="18"/>
      <c r="G169" s="175" t="str">
        <f>IFERROR(Summary!$Y$7*D169/F169," ")</f>
        <v xml:space="preserve"> </v>
      </c>
      <c r="H169" s="9">
        <v>0.8</v>
      </c>
      <c r="I169" s="175" t="str">
        <f>IFERROR(Summary!$Y$7*D169/H169," ")</f>
        <v xml:space="preserve"> </v>
      </c>
      <c r="J169" s="18"/>
      <c r="K169" s="175" t="str">
        <f>IFERROR(Summary!$AA$7*D169/J169," ")</f>
        <v xml:space="preserve"> </v>
      </c>
      <c r="L169" s="7">
        <v>3.5</v>
      </c>
      <c r="M169" s="175" t="str">
        <f>IFERROR(Summary!$AA$7*D169/L169," ")</f>
        <v xml:space="preserve"> </v>
      </c>
      <c r="N169" s="18"/>
      <c r="O169" s="175" t="str">
        <f>IFERROR(Summary!$AC$7*D169/N169," ")</f>
        <v xml:space="preserve"> </v>
      </c>
      <c r="P169" s="7">
        <v>3.5</v>
      </c>
      <c r="Q169" s="175" t="str">
        <f>IFERROR(Summary!$AC$7*D169/P169," ")</f>
        <v xml:space="preserve"> </v>
      </c>
      <c r="R169" s="22"/>
      <c r="S169" s="177" t="str">
        <f>IFERROR(Summary!$AE$7*E169/R169," ")</f>
        <v xml:space="preserve"> </v>
      </c>
    </row>
    <row r="170" spans="1:19" ht="16.8" customHeight="1" x14ac:dyDescent="0.25">
      <c r="A170" s="2" t="s">
        <v>333</v>
      </c>
      <c r="B170" s="2" t="s">
        <v>334</v>
      </c>
      <c r="C170" s="18"/>
      <c r="D170" s="56" t="str">
        <f>IFERROR(VLOOKUP($A170,'Emissions - TEU-2L1'!$A$6:$H$58,5,0), " ")</f>
        <v xml:space="preserve"> </v>
      </c>
      <c r="E170" s="56" t="str">
        <f>IFERROR(VLOOKUP($A170,'Emissions - TEU-2L1'!$A$6:$H$58,8,0), " ")</f>
        <v xml:space="preserve"> </v>
      </c>
      <c r="F170" s="18"/>
      <c r="G170" s="175" t="str">
        <f>IFERROR(Summary!$Y$7*D170/F170," ")</f>
        <v xml:space="preserve"> </v>
      </c>
      <c r="H170" s="5">
        <v>10</v>
      </c>
      <c r="I170" s="175" t="str">
        <f>IFERROR(Summary!$Y$7*D170/H170," ")</f>
        <v xml:space="preserve"> </v>
      </c>
      <c r="J170" s="18"/>
      <c r="K170" s="175" t="str">
        <f>IFERROR(Summary!$AA$7*D170/J170," ")</f>
        <v xml:space="preserve"> </v>
      </c>
      <c r="L170" s="5">
        <v>44</v>
      </c>
      <c r="M170" s="175" t="str">
        <f>IFERROR(Summary!$AA$7*D170/L170," ")</f>
        <v xml:space="preserve"> </v>
      </c>
      <c r="N170" s="18"/>
      <c r="O170" s="175" t="str">
        <f>IFERROR(Summary!$AC$7*D170/N170," ")</f>
        <v xml:space="preserve"> </v>
      </c>
      <c r="P170" s="5">
        <v>44</v>
      </c>
      <c r="Q170" s="175" t="str">
        <f>IFERROR(Summary!$AC$7*D170/P170," ")</f>
        <v xml:space="preserve"> </v>
      </c>
      <c r="R170" s="22"/>
      <c r="S170" s="177" t="str">
        <f>IFERROR(Summary!$AE$7*E170/R170," ")</f>
        <v xml:space="preserve"> </v>
      </c>
    </row>
    <row r="171" spans="1:19" ht="16.8" customHeight="1" x14ac:dyDescent="0.25">
      <c r="A171" s="2" t="s">
        <v>335</v>
      </c>
      <c r="B171" s="2" t="s">
        <v>336</v>
      </c>
      <c r="C171" s="18"/>
      <c r="D171" s="56" t="str">
        <f>IFERROR(VLOOKUP($A171,'Emissions - TEU-2L1'!$A$6:$H$58,5,0), " ")</f>
        <v xml:space="preserve"> </v>
      </c>
      <c r="E171" s="56" t="str">
        <f>IFERROR(VLOOKUP($A171,'Emissions - TEU-2L1'!$A$6:$H$58,8,0), " ")</f>
        <v xml:space="preserve"> </v>
      </c>
      <c r="F171" s="18"/>
      <c r="G171" s="175" t="str">
        <f>IFERROR(Summary!$Y$7*D171/F171," ")</f>
        <v xml:space="preserve"> </v>
      </c>
      <c r="H171" s="7">
        <v>9</v>
      </c>
      <c r="I171" s="175" t="str">
        <f>IFERROR(Summary!$Y$7*D171/H171," ")</f>
        <v xml:space="preserve"> </v>
      </c>
      <c r="J171" s="18"/>
      <c r="K171" s="175" t="str">
        <f>IFERROR(Summary!$AA$7*D171/J171," ")</f>
        <v xml:space="preserve"> </v>
      </c>
      <c r="L171" s="5">
        <v>40</v>
      </c>
      <c r="M171" s="175" t="str">
        <f>IFERROR(Summary!$AA$7*D171/L171," ")</f>
        <v xml:space="preserve"> </v>
      </c>
      <c r="N171" s="18"/>
      <c r="O171" s="175" t="str">
        <f>IFERROR(Summary!$AC$7*D171/N171," ")</f>
        <v xml:space="preserve"> </v>
      </c>
      <c r="P171" s="5">
        <v>40</v>
      </c>
      <c r="Q171" s="175" t="str">
        <f>IFERROR(Summary!$AC$7*D171/P171," ")</f>
        <v xml:space="preserve"> </v>
      </c>
      <c r="R171" s="21">
        <v>20</v>
      </c>
      <c r="S171" s="177" t="str">
        <f>IFERROR(Summary!$AE$7*E171/R171," ")</f>
        <v xml:space="preserve"> </v>
      </c>
    </row>
    <row r="172" spans="1:19" ht="16.95" customHeight="1" x14ac:dyDescent="0.25">
      <c r="A172" s="2" t="s">
        <v>337</v>
      </c>
      <c r="B172" s="2" t="s">
        <v>338</v>
      </c>
      <c r="C172" s="18"/>
      <c r="D172" s="56" t="str">
        <f>IFERROR(VLOOKUP($A172,'Emissions - TEU-2L1'!$A$6:$H$58,5,0), " ")</f>
        <v xml:space="preserve"> </v>
      </c>
      <c r="E172" s="56" t="str">
        <f>IFERROR(VLOOKUP($A172,'Emissions - TEU-2L1'!$A$6:$H$58,8,0), " ")</f>
        <v xml:space="preserve"> </v>
      </c>
      <c r="F172" s="18"/>
      <c r="G172" s="175" t="str">
        <f>IFERROR(Summary!$Y$7*D172/F172," ")</f>
        <v xml:space="preserve"> </v>
      </c>
      <c r="H172" s="5">
        <v>20</v>
      </c>
      <c r="I172" s="175" t="str">
        <f>IFERROR(Summary!$Y$7*D172/H172," ")</f>
        <v xml:space="preserve"> </v>
      </c>
      <c r="J172" s="18"/>
      <c r="K172" s="175" t="str">
        <f>IFERROR(Summary!$AA$7*D172/J172," ")</f>
        <v xml:space="preserve"> </v>
      </c>
      <c r="L172" s="5">
        <v>88</v>
      </c>
      <c r="M172" s="175" t="str">
        <f>IFERROR(Summary!$AA$7*D172/L172," ")</f>
        <v xml:space="preserve"> </v>
      </c>
      <c r="N172" s="18"/>
      <c r="O172" s="175" t="str">
        <f>IFERROR(Summary!$AC$7*D172/N172," ")</f>
        <v xml:space="preserve"> </v>
      </c>
      <c r="P172" s="5">
        <v>88</v>
      </c>
      <c r="Q172" s="175" t="str">
        <f>IFERROR(Summary!$AC$7*D172/P172," ")</f>
        <v xml:space="preserve"> </v>
      </c>
      <c r="R172" s="22"/>
      <c r="S172" s="177" t="str">
        <f>IFERROR(Summary!$AE$7*E172/R172," ")</f>
        <v xml:space="preserve"> </v>
      </c>
    </row>
    <row r="173" spans="1:19" ht="28.5" customHeight="1" x14ac:dyDescent="0.25">
      <c r="A173" s="1"/>
      <c r="B173" s="2" t="s">
        <v>339</v>
      </c>
      <c r="C173" s="6" t="s">
        <v>340</v>
      </c>
      <c r="D173" s="56" t="str">
        <f>IFERROR(VLOOKUP($A173,'Emissions - TEU-2L1'!$A$6:$H$58,5,0), " ")</f>
        <v xml:space="preserve"> </v>
      </c>
      <c r="E173" s="56" t="str">
        <f>IFERROR(VLOOKUP($A173,'Emissions - TEU-2L1'!$A$6:$H$58,8,0), " ")</f>
        <v xml:space="preserve"> </v>
      </c>
      <c r="F173" s="18"/>
      <c r="G173" s="175" t="str">
        <f>IFERROR(Summary!$Y$7*D173/F173," ")</f>
        <v xml:space="preserve"> </v>
      </c>
      <c r="H173" s="18"/>
      <c r="I173" s="175" t="str">
        <f>IFERROR(Summary!$Y$7*D173/H173," ")</f>
        <v xml:space="preserve"> </v>
      </c>
      <c r="J173" s="18"/>
      <c r="K173" s="175" t="str">
        <f>IFERROR(Summary!$AA$7*D173/J173," ")</f>
        <v xml:space="preserve"> </v>
      </c>
      <c r="L173" s="18"/>
      <c r="M173" s="175" t="str">
        <f>IFERROR(Summary!$AA$7*D173/L173," ")</f>
        <v xml:space="preserve"> </v>
      </c>
      <c r="N173" s="18"/>
      <c r="O173" s="175" t="str">
        <f>IFERROR(Summary!$AC$7*D173/N173," ")</f>
        <v xml:space="preserve"> </v>
      </c>
      <c r="P173" s="18"/>
      <c r="Q173" s="175" t="str">
        <f>IFERROR(Summary!$AC$7*D173/P173," ")</f>
        <v xml:space="preserve"> </v>
      </c>
      <c r="R173" s="24">
        <v>6</v>
      </c>
      <c r="S173" s="177" t="str">
        <f>IFERROR(Summary!$AE$7*E173/R173," ")</f>
        <v xml:space="preserve"> </v>
      </c>
    </row>
    <row r="174" spans="1:19" ht="29.25" customHeight="1" x14ac:dyDescent="0.25">
      <c r="A174" s="2" t="s">
        <v>341</v>
      </c>
      <c r="B174" s="2" t="s">
        <v>342</v>
      </c>
      <c r="C174" s="6" t="s">
        <v>65</v>
      </c>
      <c r="D174" s="56" t="str">
        <f>IFERROR(VLOOKUP($A174,'Emissions - TEU-2L1'!$A$6:$H$58,5,0), " ")</f>
        <v xml:space="preserve"> </v>
      </c>
      <c r="E174" s="56" t="str">
        <f>IFERROR(VLOOKUP($A174,'Emissions - TEU-2L1'!$A$6:$H$58,8,0), " ")</f>
        <v xml:space="preserve"> </v>
      </c>
      <c r="F174" s="11">
        <v>5.2999999999999998E-4</v>
      </c>
      <c r="G174" s="175" t="str">
        <f>IFERROR(Summary!$Y$7*D174/F174," ")</f>
        <v xml:space="preserve"> </v>
      </c>
      <c r="H174" s="18"/>
      <c r="I174" s="175" t="str">
        <f>IFERROR(Summary!$Y$7*D174/H174," ")</f>
        <v xml:space="preserve"> </v>
      </c>
      <c r="J174" s="4">
        <v>0.02</v>
      </c>
      <c r="K174" s="175" t="str">
        <f>IFERROR(Summary!$AA$7*D174/J174," ")</f>
        <v xml:space="preserve"> </v>
      </c>
      <c r="L174" s="18"/>
      <c r="M174" s="175" t="str">
        <f>IFERROR(Summary!$AA$7*D174/L174," ")</f>
        <v xml:space="preserve"> </v>
      </c>
      <c r="N174" s="3">
        <v>9.1999999999999998E-3</v>
      </c>
      <c r="O174" s="175" t="str">
        <f>IFERROR(Summary!$AC$7*D174/N174," ")</f>
        <v xml:space="preserve"> </v>
      </c>
      <c r="P174" s="18"/>
      <c r="Q174" s="175" t="str">
        <f>IFERROR(Summary!$AC$7*D174/P174," ")</f>
        <v xml:space="preserve"> </v>
      </c>
      <c r="R174" s="22"/>
      <c r="S174" s="177" t="str">
        <f>IFERROR(Summary!$AE$7*E174/R174," ")</f>
        <v xml:space="preserve"> </v>
      </c>
    </row>
    <row r="175" spans="1:19" ht="28.5" customHeight="1" x14ac:dyDescent="0.25">
      <c r="A175" s="1"/>
      <c r="B175" s="2" t="s">
        <v>343</v>
      </c>
      <c r="C175" s="6" t="s">
        <v>65</v>
      </c>
      <c r="D175" s="56" t="str">
        <f>IFERROR(VLOOKUP($A175,'Emissions - TEU-2L1'!$A$6:$H$58,5,0), " ")</f>
        <v xml:space="preserve"> </v>
      </c>
      <c r="E175" s="56" t="str">
        <f>IFERROR(VLOOKUP($A175,'Emissions - TEU-2L1'!$A$6:$H$58,8,0), " ")</f>
        <v xml:space="preserve"> </v>
      </c>
      <c r="F175" s="10">
        <v>1.0000000000000001E-9</v>
      </c>
      <c r="G175" s="175" t="str">
        <f>IFERROR(Summary!$Y$7*D175/F175," ")</f>
        <v xml:space="preserve"> </v>
      </c>
      <c r="H175" s="10">
        <v>1.3E-7</v>
      </c>
      <c r="I175" s="175" t="str">
        <f>IFERROR(Summary!$Y$7*D175/H175," ")</f>
        <v xml:space="preserve"> </v>
      </c>
      <c r="J175" s="10">
        <v>8.9999999999999999E-8</v>
      </c>
      <c r="K175" s="175" t="str">
        <f>IFERROR(Summary!$AA$7*D175/J175," ")</f>
        <v xml:space="preserve"> </v>
      </c>
      <c r="L175" s="10">
        <v>2.5999999999999998E-5</v>
      </c>
      <c r="M175" s="175" t="str">
        <f>IFERROR(Summary!$AA$7*D175/L175," ")</f>
        <v xml:space="preserve"> </v>
      </c>
      <c r="N175" s="10">
        <v>4.1999999999999999E-8</v>
      </c>
      <c r="O175" s="175" t="str">
        <f>IFERROR(Summary!$AC$7*D175/N175," ")</f>
        <v xml:space="preserve"> </v>
      </c>
      <c r="P175" s="10">
        <v>2.5999999999999998E-5</v>
      </c>
      <c r="Q175" s="175" t="str">
        <f>IFERROR(Summary!$AC$7*D175/P175," ")</f>
        <v xml:space="preserve"> </v>
      </c>
      <c r="R175" s="22"/>
      <c r="S175" s="177" t="str">
        <f>IFERROR(Summary!$AE$7*E175/R175," ")</f>
        <v xml:space="preserve"> </v>
      </c>
    </row>
    <row r="176" spans="1:19" ht="29.25" customHeight="1" x14ac:dyDescent="0.25">
      <c r="A176" s="2" t="s">
        <v>344</v>
      </c>
      <c r="B176" s="1" t="s">
        <v>345</v>
      </c>
      <c r="C176" s="6" t="s">
        <v>65</v>
      </c>
      <c r="D176" s="56" t="str">
        <f>IFERROR(VLOOKUP($A176,'Emissions - TEU-2L1'!$A$6:$H$58,5,0), " ")</f>
        <v xml:space="preserve"> </v>
      </c>
      <c r="E176" s="56" t="str">
        <f>IFERROR(VLOOKUP($A176,'Emissions - TEU-2L1'!$A$6:$H$58,8,0), " ")</f>
        <v xml:space="preserve"> </v>
      </c>
      <c r="F176" s="10">
        <v>1.0000000000000001E-5</v>
      </c>
      <c r="G176" s="175" t="str">
        <f>IFERROR(Summary!$Y$7*D176/F176," ")</f>
        <v xml:space="preserve"> </v>
      </c>
      <c r="H176" s="3">
        <v>1.2999999999999999E-3</v>
      </c>
      <c r="I176" s="175" t="str">
        <f>IFERROR(Summary!$Y$7*D176/H176," ")</f>
        <v xml:space="preserve"> </v>
      </c>
      <c r="J176" s="11">
        <v>8.9999999999999998E-4</v>
      </c>
      <c r="K176" s="175" t="str">
        <f>IFERROR(Summary!$AA$7*D176/J176," ")</f>
        <v xml:space="preserve"> </v>
      </c>
      <c r="L176" s="9">
        <v>0.26</v>
      </c>
      <c r="M176" s="175" t="str">
        <f>IFERROR(Summary!$AA$7*D176/L176," ")</f>
        <v xml:space="preserve"> </v>
      </c>
      <c r="N176" s="11">
        <v>4.2000000000000002E-4</v>
      </c>
      <c r="O176" s="175" t="str">
        <f>IFERROR(Summary!$AC$7*D176/N176," ")</f>
        <v xml:space="preserve"> </v>
      </c>
      <c r="P176" s="9">
        <v>0.26</v>
      </c>
      <c r="Q176" s="175" t="str">
        <f>IFERROR(Summary!$AC$7*D176/P176," ")</f>
        <v xml:space="preserve"> </v>
      </c>
      <c r="R176" s="22"/>
      <c r="S176" s="177" t="str">
        <f>IFERROR(Summary!$AE$7*E176/R176," ")</f>
        <v xml:space="preserve"> </v>
      </c>
    </row>
    <row r="177" spans="1:19" ht="29.25" customHeight="1" x14ac:dyDescent="0.25">
      <c r="A177" s="2" t="s">
        <v>346</v>
      </c>
      <c r="B177" s="1" t="s">
        <v>347</v>
      </c>
      <c r="C177" s="6" t="s">
        <v>65</v>
      </c>
      <c r="D177" s="56" t="str">
        <f>IFERROR(VLOOKUP($A177,'Emissions - TEU-2L1'!$A$6:$H$58,5,0), " ")</f>
        <v xml:space="preserve"> </v>
      </c>
      <c r="E177" s="56" t="str">
        <f>IFERROR(VLOOKUP($A177,'Emissions - TEU-2L1'!$A$6:$H$58,8,0), " ")</f>
        <v xml:space="preserve"> </v>
      </c>
      <c r="F177" s="10">
        <v>3.4000000000000001E-6</v>
      </c>
      <c r="G177" s="175" t="str">
        <f>IFERROR(Summary!$Y$7*D177/F177," ")</f>
        <v xml:space="preserve"> </v>
      </c>
      <c r="H177" s="11">
        <v>4.2000000000000002E-4</v>
      </c>
      <c r="I177" s="175" t="str">
        <f>IFERROR(Summary!$Y$7*D177/H177," ")</f>
        <v xml:space="preserve"> </v>
      </c>
      <c r="J177" s="11">
        <v>2.9999999999999997E-4</v>
      </c>
      <c r="K177" s="175" t="str">
        <f>IFERROR(Summary!$AA$7*D177/J177," ")</f>
        <v xml:space="preserve"> </v>
      </c>
      <c r="L177" s="4">
        <v>8.5000000000000006E-2</v>
      </c>
      <c r="M177" s="175" t="str">
        <f>IFERROR(Summary!$AA$7*D177/L177," ")</f>
        <v xml:space="preserve"> </v>
      </c>
      <c r="N177" s="11">
        <v>1.3999999999999999E-4</v>
      </c>
      <c r="O177" s="175" t="str">
        <f>IFERROR(Summary!$AC$7*D177/N177," ")</f>
        <v xml:space="preserve"> </v>
      </c>
      <c r="P177" s="4">
        <v>8.5000000000000006E-2</v>
      </c>
      <c r="Q177" s="175" t="str">
        <f>IFERROR(Summary!$AC$7*D177/P177," ")</f>
        <v xml:space="preserve"> </v>
      </c>
      <c r="R177" s="22"/>
      <c r="S177" s="177" t="str">
        <f>IFERROR(Summary!$AE$7*E177/R177," ")</f>
        <v xml:space="preserve"> </v>
      </c>
    </row>
    <row r="178" spans="1:19" ht="29.25" customHeight="1" x14ac:dyDescent="0.25">
      <c r="A178" s="2" t="s">
        <v>348</v>
      </c>
      <c r="B178" s="1" t="s">
        <v>349</v>
      </c>
      <c r="C178" s="6" t="s">
        <v>65</v>
      </c>
      <c r="D178" s="56" t="str">
        <f>IFERROR(VLOOKUP($A178,'Emissions - TEU-2L1'!$A$6:$H$58,5,0), " ")</f>
        <v xml:space="preserve"> </v>
      </c>
      <c r="E178" s="56" t="str">
        <f>IFERROR(VLOOKUP($A178,'Emissions - TEU-2L1'!$A$6:$H$58,8,0), " ")</f>
        <v xml:space="preserve"> </v>
      </c>
      <c r="F178" s="10">
        <v>3.4E-5</v>
      </c>
      <c r="G178" s="175" t="str">
        <f>IFERROR(Summary!$Y$7*D178/F178," ")</f>
        <v xml:space="preserve"> </v>
      </c>
      <c r="H178" s="3">
        <v>4.1999999999999997E-3</v>
      </c>
      <c r="I178" s="175" t="str">
        <f>IFERROR(Summary!$Y$7*D178/H178," ")</f>
        <v xml:space="preserve"> </v>
      </c>
      <c r="J178" s="3">
        <v>3.0000000000000001E-3</v>
      </c>
      <c r="K178" s="175" t="str">
        <f>IFERROR(Summary!$AA$7*D178/J178," ")</f>
        <v xml:space="preserve"> </v>
      </c>
      <c r="L178" s="9">
        <v>0.85</v>
      </c>
      <c r="M178" s="175" t="str">
        <f>IFERROR(Summary!$AA$7*D178/L178," ")</f>
        <v xml:space="preserve"> </v>
      </c>
      <c r="N178" s="3">
        <v>1.4E-3</v>
      </c>
      <c r="O178" s="175" t="str">
        <f>IFERROR(Summary!$AC$7*D178/N178," ")</f>
        <v xml:space="preserve"> </v>
      </c>
      <c r="P178" s="9">
        <v>0.85</v>
      </c>
      <c r="Q178" s="175" t="str">
        <f>IFERROR(Summary!$AC$7*D178/P178," ")</f>
        <v xml:space="preserve"> </v>
      </c>
      <c r="R178" s="22"/>
      <c r="S178" s="177" t="str">
        <f>IFERROR(Summary!$AE$7*E178/R178," ")</f>
        <v xml:space="preserve"> </v>
      </c>
    </row>
    <row r="179" spans="1:19" ht="29.25" customHeight="1" x14ac:dyDescent="0.25">
      <c r="A179" s="2" t="s">
        <v>350</v>
      </c>
      <c r="B179" s="1" t="s">
        <v>351</v>
      </c>
      <c r="C179" s="6" t="s">
        <v>65</v>
      </c>
      <c r="D179" s="56" t="str">
        <f>IFERROR(VLOOKUP($A179,'Emissions - TEU-2L1'!$A$6:$H$58,5,0), " ")</f>
        <v xml:space="preserve"> </v>
      </c>
      <c r="E179" s="56" t="str">
        <f>IFERROR(VLOOKUP($A179,'Emissions - TEU-2L1'!$A$6:$H$58,8,0), " ")</f>
        <v xml:space="preserve"> </v>
      </c>
      <c r="F179" s="10">
        <v>3.4E-5</v>
      </c>
      <c r="G179" s="175" t="str">
        <f>IFERROR(Summary!$Y$7*D179/F179," ")</f>
        <v xml:space="preserve"> </v>
      </c>
      <c r="H179" s="3">
        <v>4.1999999999999997E-3</v>
      </c>
      <c r="I179" s="175" t="str">
        <f>IFERROR(Summary!$Y$7*D179/H179," ")</f>
        <v xml:space="preserve"> </v>
      </c>
      <c r="J179" s="3">
        <v>3.0000000000000001E-3</v>
      </c>
      <c r="K179" s="175" t="str">
        <f>IFERROR(Summary!$AA$7*D179/J179," ")</f>
        <v xml:space="preserve"> </v>
      </c>
      <c r="L179" s="9">
        <v>0.85</v>
      </c>
      <c r="M179" s="175" t="str">
        <f>IFERROR(Summary!$AA$7*D179/L179," ")</f>
        <v xml:space="preserve"> </v>
      </c>
      <c r="N179" s="3">
        <v>1.4E-3</v>
      </c>
      <c r="O179" s="175" t="str">
        <f>IFERROR(Summary!$AC$7*D179/N179," ")</f>
        <v xml:space="preserve"> </v>
      </c>
      <c r="P179" s="9">
        <v>0.85</v>
      </c>
      <c r="Q179" s="175" t="str">
        <f>IFERROR(Summary!$AC$7*D179/P179," ")</f>
        <v xml:space="preserve"> </v>
      </c>
      <c r="R179" s="22"/>
      <c r="S179" s="177" t="str">
        <f>IFERROR(Summary!$AE$7*E179/R179," ")</f>
        <v xml:space="preserve"> </v>
      </c>
    </row>
    <row r="180" spans="1:19" ht="29.25" customHeight="1" x14ac:dyDescent="0.25">
      <c r="A180" s="2" t="s">
        <v>352</v>
      </c>
      <c r="B180" s="1" t="s">
        <v>353</v>
      </c>
      <c r="C180" s="6" t="s">
        <v>65</v>
      </c>
      <c r="D180" s="56" t="str">
        <f>IFERROR(VLOOKUP($A180,'Emissions - TEU-2L1'!$A$6:$H$58,5,0), " ")</f>
        <v xml:space="preserve"> </v>
      </c>
      <c r="E180" s="56" t="str">
        <f>IFERROR(VLOOKUP($A180,'Emissions - TEU-2L1'!$A$6:$H$58,8,0), " ")</f>
        <v xml:space="preserve"> </v>
      </c>
      <c r="F180" s="10">
        <v>3.4E-5</v>
      </c>
      <c r="G180" s="175" t="str">
        <f>IFERROR(Summary!$Y$7*D180/F180," ")</f>
        <v xml:space="preserve"> </v>
      </c>
      <c r="H180" s="3">
        <v>4.1999999999999997E-3</v>
      </c>
      <c r="I180" s="175" t="str">
        <f>IFERROR(Summary!$Y$7*D180/H180," ")</f>
        <v xml:space="preserve"> </v>
      </c>
      <c r="J180" s="3">
        <v>3.0000000000000001E-3</v>
      </c>
      <c r="K180" s="175" t="str">
        <f>IFERROR(Summary!$AA$7*D180/J180," ")</f>
        <v xml:space="preserve"> </v>
      </c>
      <c r="L180" s="9">
        <v>0.85</v>
      </c>
      <c r="M180" s="175" t="str">
        <f>IFERROR(Summary!$AA$7*D180/L180," ")</f>
        <v xml:space="preserve"> </v>
      </c>
      <c r="N180" s="3">
        <v>1.4E-3</v>
      </c>
      <c r="O180" s="175" t="str">
        <f>IFERROR(Summary!$AC$7*D180/N180," ")</f>
        <v xml:space="preserve"> </v>
      </c>
      <c r="P180" s="9">
        <v>0.85</v>
      </c>
      <c r="Q180" s="175" t="str">
        <f>IFERROR(Summary!$AC$7*D180/P180," ")</f>
        <v xml:space="preserve"> </v>
      </c>
      <c r="R180" s="22"/>
      <c r="S180" s="177" t="str">
        <f>IFERROR(Summary!$AE$7*E180/R180," ")</f>
        <v xml:space="preserve"> </v>
      </c>
    </row>
    <row r="181" spans="1:19" ht="29.25" customHeight="1" x14ac:dyDescent="0.25">
      <c r="A181" s="2" t="s">
        <v>354</v>
      </c>
      <c r="B181" s="1" t="s">
        <v>355</v>
      </c>
      <c r="C181" s="6" t="s">
        <v>65</v>
      </c>
      <c r="D181" s="56" t="str">
        <f>IFERROR(VLOOKUP($A181,'Emissions - TEU-2L1'!$A$6:$H$58,5,0), " ")</f>
        <v xml:space="preserve"> </v>
      </c>
      <c r="E181" s="56" t="str">
        <f>IFERROR(VLOOKUP($A181,'Emissions - TEU-2L1'!$A$6:$H$58,8,0), " ")</f>
        <v xml:space="preserve"> </v>
      </c>
      <c r="F181" s="10">
        <v>3.4E-5</v>
      </c>
      <c r="G181" s="175" t="str">
        <f>IFERROR(Summary!$Y$7*D181/F181," ")</f>
        <v xml:space="preserve"> </v>
      </c>
      <c r="H181" s="3">
        <v>4.1999999999999997E-3</v>
      </c>
      <c r="I181" s="175" t="str">
        <f>IFERROR(Summary!$Y$7*D181/H181," ")</f>
        <v xml:space="preserve"> </v>
      </c>
      <c r="J181" s="3">
        <v>3.0000000000000001E-3</v>
      </c>
      <c r="K181" s="175" t="str">
        <f>IFERROR(Summary!$AA$7*D181/J181," ")</f>
        <v xml:space="preserve"> </v>
      </c>
      <c r="L181" s="9">
        <v>0.85</v>
      </c>
      <c r="M181" s="175" t="str">
        <f>IFERROR(Summary!$AA$7*D181/L181," ")</f>
        <v xml:space="preserve"> </v>
      </c>
      <c r="N181" s="3">
        <v>1.4E-3</v>
      </c>
      <c r="O181" s="175" t="str">
        <f>IFERROR(Summary!$AC$7*D181/N181," ")</f>
        <v xml:space="preserve"> </v>
      </c>
      <c r="P181" s="9">
        <v>0.85</v>
      </c>
      <c r="Q181" s="175" t="str">
        <f>IFERROR(Summary!$AC$7*D181/P181," ")</f>
        <v xml:space="preserve"> </v>
      </c>
      <c r="R181" s="22"/>
      <c r="S181" s="177" t="str">
        <f>IFERROR(Summary!$AE$7*E181/R181," ")</f>
        <v xml:space="preserve"> </v>
      </c>
    </row>
    <row r="182" spans="1:19" ht="29.25" customHeight="1" x14ac:dyDescent="0.25">
      <c r="A182" s="2" t="s">
        <v>356</v>
      </c>
      <c r="B182" s="1" t="s">
        <v>357</v>
      </c>
      <c r="C182" s="6" t="s">
        <v>65</v>
      </c>
      <c r="D182" s="56" t="str">
        <f>IFERROR(VLOOKUP($A182,'Emissions - TEU-2L1'!$A$6:$H$58,5,0), " ")</f>
        <v xml:space="preserve"> </v>
      </c>
      <c r="E182" s="56" t="str">
        <f>IFERROR(VLOOKUP($A182,'Emissions - TEU-2L1'!$A$6:$H$58,8,0), " ")</f>
        <v xml:space="preserve"> </v>
      </c>
      <c r="F182" s="10">
        <v>1E-8</v>
      </c>
      <c r="G182" s="175" t="str">
        <f>IFERROR(Summary!$Y$7*D182/F182," ")</f>
        <v xml:space="preserve"> </v>
      </c>
      <c r="H182" s="10">
        <v>1.3E-6</v>
      </c>
      <c r="I182" s="175" t="str">
        <f>IFERROR(Summary!$Y$7*D182/H182," ")</f>
        <v xml:space="preserve"> </v>
      </c>
      <c r="J182" s="10">
        <v>8.9999999999999996E-7</v>
      </c>
      <c r="K182" s="175" t="str">
        <f>IFERROR(Summary!$AA$7*D182/J182," ")</f>
        <v xml:space="preserve"> </v>
      </c>
      <c r="L182" s="11">
        <v>2.5999999999999998E-4</v>
      </c>
      <c r="M182" s="175" t="str">
        <f>IFERROR(Summary!$AA$7*D182/L182," ")</f>
        <v xml:space="preserve"> </v>
      </c>
      <c r="N182" s="10">
        <v>4.2E-7</v>
      </c>
      <c r="O182" s="175" t="str">
        <f>IFERROR(Summary!$AC$7*D182/N182," ")</f>
        <v xml:space="preserve"> </v>
      </c>
      <c r="P182" s="11">
        <v>2.5999999999999998E-4</v>
      </c>
      <c r="Q182" s="175" t="str">
        <f>IFERROR(Summary!$AC$7*D182/P182," ")</f>
        <v xml:space="preserve"> </v>
      </c>
      <c r="R182" s="22"/>
      <c r="S182" s="177" t="str">
        <f>IFERROR(Summary!$AE$7*E182/R182," ")</f>
        <v xml:space="preserve"> </v>
      </c>
    </row>
    <row r="183" spans="1:19" ht="29.25" customHeight="1" x14ac:dyDescent="0.25">
      <c r="A183" s="2" t="s">
        <v>358</v>
      </c>
      <c r="B183" s="1" t="s">
        <v>359</v>
      </c>
      <c r="C183" s="6" t="s">
        <v>65</v>
      </c>
      <c r="D183" s="56" t="str">
        <f>IFERROR(VLOOKUP($A183,'Emissions - TEU-2L1'!$A$6:$H$58,5,0), " ")</f>
        <v xml:space="preserve"> </v>
      </c>
      <c r="E183" s="56" t="str">
        <f>IFERROR(VLOOKUP($A183,'Emissions - TEU-2L1'!$A$6:$H$58,8,0), " ")</f>
        <v xml:space="preserve"> </v>
      </c>
      <c r="F183" s="10">
        <v>3.4E-5</v>
      </c>
      <c r="G183" s="175" t="str">
        <f>IFERROR(Summary!$Y$7*D183/F183," ")</f>
        <v xml:space="preserve"> </v>
      </c>
      <c r="H183" s="3">
        <v>4.1999999999999997E-3</v>
      </c>
      <c r="I183" s="175" t="str">
        <f>IFERROR(Summary!$Y$7*D183/H183," ")</f>
        <v xml:space="preserve"> </v>
      </c>
      <c r="J183" s="3">
        <v>3.0000000000000001E-3</v>
      </c>
      <c r="K183" s="175" t="str">
        <f>IFERROR(Summary!$AA$7*D183/J183," ")</f>
        <v xml:space="preserve"> </v>
      </c>
      <c r="L183" s="9">
        <v>0.85</v>
      </c>
      <c r="M183" s="175" t="str">
        <f>IFERROR(Summary!$AA$7*D183/L183," ")</f>
        <v xml:space="preserve"> </v>
      </c>
      <c r="N183" s="3">
        <v>1.4E-3</v>
      </c>
      <c r="O183" s="175" t="str">
        <f>IFERROR(Summary!$AC$7*D183/N183," ")</f>
        <v xml:space="preserve"> </v>
      </c>
      <c r="P183" s="9">
        <v>0.85</v>
      </c>
      <c r="Q183" s="175" t="str">
        <f>IFERROR(Summary!$AC$7*D183/P183," ")</f>
        <v xml:space="preserve"> </v>
      </c>
      <c r="R183" s="22"/>
      <c r="S183" s="177" t="str">
        <f>IFERROR(Summary!$AE$7*E183/R183," ")</f>
        <v xml:space="preserve"> </v>
      </c>
    </row>
    <row r="184" spans="1:19" ht="29.25" customHeight="1" x14ac:dyDescent="0.25">
      <c r="A184" s="2" t="s">
        <v>360</v>
      </c>
      <c r="B184" s="1" t="s">
        <v>361</v>
      </c>
      <c r="C184" s="6" t="s">
        <v>65</v>
      </c>
      <c r="D184" s="56" t="str">
        <f>IFERROR(VLOOKUP($A184,'Emissions - TEU-2L1'!$A$6:$H$58,5,0), " ")</f>
        <v xml:space="preserve"> </v>
      </c>
      <c r="E184" s="56" t="str">
        <f>IFERROR(VLOOKUP($A184,'Emissions - TEU-2L1'!$A$6:$H$58,8,0), " ")</f>
        <v xml:space="preserve"> </v>
      </c>
      <c r="F184" s="10">
        <v>3.4E-5</v>
      </c>
      <c r="G184" s="175" t="str">
        <f>IFERROR(Summary!$Y$7*D184/F184," ")</f>
        <v xml:space="preserve"> </v>
      </c>
      <c r="H184" s="3">
        <v>4.1999999999999997E-3</v>
      </c>
      <c r="I184" s="175" t="str">
        <f>IFERROR(Summary!$Y$7*D184/H184," ")</f>
        <v xml:space="preserve"> </v>
      </c>
      <c r="J184" s="3">
        <v>3.0000000000000001E-3</v>
      </c>
      <c r="K184" s="175" t="str">
        <f>IFERROR(Summary!$AA$7*D184/J184," ")</f>
        <v xml:space="preserve"> </v>
      </c>
      <c r="L184" s="9">
        <v>0.85</v>
      </c>
      <c r="M184" s="175" t="str">
        <f>IFERROR(Summary!$AA$7*D184/L184," ")</f>
        <v xml:space="preserve"> </v>
      </c>
      <c r="N184" s="3">
        <v>1.4E-3</v>
      </c>
      <c r="O184" s="175" t="str">
        <f>IFERROR(Summary!$AC$7*D184/N184," ")</f>
        <v xml:space="preserve"> </v>
      </c>
      <c r="P184" s="9">
        <v>0.85</v>
      </c>
      <c r="Q184" s="175" t="str">
        <f>IFERROR(Summary!$AC$7*D184/P184," ")</f>
        <v xml:space="preserve"> </v>
      </c>
      <c r="R184" s="22"/>
      <c r="S184" s="177" t="str">
        <f>IFERROR(Summary!$AE$7*E184/R184," ")</f>
        <v xml:space="preserve"> </v>
      </c>
    </row>
    <row r="185" spans="1:19" ht="29.25" customHeight="1" x14ac:dyDescent="0.25">
      <c r="A185" s="2" t="s">
        <v>362</v>
      </c>
      <c r="B185" s="1" t="s">
        <v>363</v>
      </c>
      <c r="C185" s="6" t="s">
        <v>65</v>
      </c>
      <c r="D185" s="56" t="str">
        <f>IFERROR(VLOOKUP($A185,'Emissions - TEU-2L1'!$A$6:$H$58,5,0), " ")</f>
        <v xml:space="preserve"> </v>
      </c>
      <c r="E185" s="56" t="str">
        <f>IFERROR(VLOOKUP($A185,'Emissions - TEU-2L1'!$A$6:$H$58,8,0), " ")</f>
        <v xml:space="preserve"> </v>
      </c>
      <c r="F185" s="10">
        <v>3.4E-5</v>
      </c>
      <c r="G185" s="175" t="str">
        <f>IFERROR(Summary!$Y$7*D185/F185," ")</f>
        <v xml:space="preserve"> </v>
      </c>
      <c r="H185" s="3">
        <v>4.1999999999999997E-3</v>
      </c>
      <c r="I185" s="175" t="str">
        <f>IFERROR(Summary!$Y$7*D185/H185," ")</f>
        <v xml:space="preserve"> </v>
      </c>
      <c r="J185" s="3">
        <v>3.0000000000000001E-3</v>
      </c>
      <c r="K185" s="175" t="str">
        <f>IFERROR(Summary!$AA$7*D185/J185," ")</f>
        <v xml:space="preserve"> </v>
      </c>
      <c r="L185" s="9">
        <v>0.85</v>
      </c>
      <c r="M185" s="175" t="str">
        <f>IFERROR(Summary!$AA$7*D185/L185," ")</f>
        <v xml:space="preserve"> </v>
      </c>
      <c r="N185" s="3">
        <v>1.4E-3</v>
      </c>
      <c r="O185" s="175" t="str">
        <f>IFERROR(Summary!$AC$7*D185/N185," ")</f>
        <v xml:space="preserve"> </v>
      </c>
      <c r="P185" s="9">
        <v>0.85</v>
      </c>
      <c r="Q185" s="175" t="str">
        <f>IFERROR(Summary!$AC$7*D185/P185," ")</f>
        <v xml:space="preserve"> </v>
      </c>
      <c r="R185" s="22"/>
      <c r="S185" s="177" t="str">
        <f>IFERROR(Summary!$AE$7*E185/R185," ")</f>
        <v xml:space="preserve"> </v>
      </c>
    </row>
    <row r="186" spans="1:19" ht="29.25" customHeight="1" x14ac:dyDescent="0.25">
      <c r="A186" s="2" t="s">
        <v>364</v>
      </c>
      <c r="B186" s="1" t="s">
        <v>365</v>
      </c>
      <c r="C186" s="6" t="s">
        <v>65</v>
      </c>
      <c r="D186" s="56" t="str">
        <f>IFERROR(VLOOKUP($A186,'Emissions - TEU-2L1'!$A$6:$H$58,5,0), " ")</f>
        <v xml:space="preserve"> </v>
      </c>
      <c r="E186" s="56" t="str">
        <f>IFERROR(VLOOKUP($A186,'Emissions - TEU-2L1'!$A$6:$H$58,8,0), " ")</f>
        <v xml:space="preserve"> </v>
      </c>
      <c r="F186" s="10">
        <v>3.4E-8</v>
      </c>
      <c r="G186" s="175" t="str">
        <f>IFERROR(Summary!$Y$7*D186/F186," ")</f>
        <v xml:space="preserve"> </v>
      </c>
      <c r="H186" s="10">
        <v>4.1999999999999996E-6</v>
      </c>
      <c r="I186" s="175" t="str">
        <f>IFERROR(Summary!$Y$7*D186/H186," ")</f>
        <v xml:space="preserve"> </v>
      </c>
      <c r="J186" s="10">
        <v>3.0000000000000001E-6</v>
      </c>
      <c r="K186" s="175" t="str">
        <f>IFERROR(Summary!$AA$7*D186/J186," ")</f>
        <v xml:space="preserve"> </v>
      </c>
      <c r="L186" s="11">
        <v>8.4999999999999995E-4</v>
      </c>
      <c r="M186" s="175" t="str">
        <f>IFERROR(Summary!$AA$7*D186/L186," ")</f>
        <v xml:space="preserve"> </v>
      </c>
      <c r="N186" s="10">
        <v>1.3999999999999999E-6</v>
      </c>
      <c r="O186" s="175" t="str">
        <f>IFERROR(Summary!$AC$7*D186/N186," ")</f>
        <v xml:space="preserve"> </v>
      </c>
      <c r="P186" s="11">
        <v>8.4999999999999995E-4</v>
      </c>
      <c r="Q186" s="175" t="str">
        <f>IFERROR(Summary!$AC$7*D186/P186," ")</f>
        <v xml:space="preserve"> </v>
      </c>
      <c r="R186" s="22"/>
      <c r="S186" s="177" t="str">
        <f>IFERROR(Summary!$AE$7*E186/R186," ")</f>
        <v xml:space="preserve"> </v>
      </c>
    </row>
    <row r="187" spans="1:19" ht="29.25" customHeight="1" x14ac:dyDescent="0.25">
      <c r="A187" s="2" t="s">
        <v>366</v>
      </c>
      <c r="B187" s="1" t="s">
        <v>367</v>
      </c>
      <c r="C187" s="6" t="s">
        <v>65</v>
      </c>
      <c r="D187" s="56" t="str">
        <f>IFERROR(VLOOKUP($A187,'Emissions - TEU-2L1'!$A$6:$H$58,5,0), " ")</f>
        <v xml:space="preserve"> </v>
      </c>
      <c r="E187" s="56" t="str">
        <f>IFERROR(VLOOKUP($A187,'Emissions - TEU-2L1'!$A$6:$H$58,8,0), " ")</f>
        <v xml:space="preserve"> </v>
      </c>
      <c r="F187" s="11">
        <v>8.8000000000000003E-4</v>
      </c>
      <c r="G187" s="175" t="str">
        <f>IFERROR(Summary!$Y$7*D187/F187," ")</f>
        <v xml:space="preserve"> </v>
      </c>
      <c r="H187" s="7">
        <v>1.3</v>
      </c>
      <c r="I187" s="175" t="str">
        <f>IFERROR(Summary!$Y$7*D187/H187," ")</f>
        <v xml:space="preserve"> </v>
      </c>
      <c r="J187" s="4">
        <v>2.3E-2</v>
      </c>
      <c r="K187" s="175" t="str">
        <f>IFERROR(Summary!$AA$7*D187/J187," ")</f>
        <v xml:space="preserve"> </v>
      </c>
      <c r="L187" s="7">
        <v>5.7</v>
      </c>
      <c r="M187" s="175" t="str">
        <f>IFERROR(Summary!$AA$7*D187/L187," ")</f>
        <v xml:space="preserve"> </v>
      </c>
      <c r="N187" s="4">
        <v>1.0999999999999999E-2</v>
      </c>
      <c r="O187" s="175" t="str">
        <f>IFERROR(Summary!$AC$7*D187/N187," ")</f>
        <v xml:space="preserve"> </v>
      </c>
      <c r="P187" s="7">
        <v>5.7</v>
      </c>
      <c r="Q187" s="175" t="str">
        <f>IFERROR(Summary!$AC$7*D187/P187," ")</f>
        <v xml:space="preserve"> </v>
      </c>
      <c r="R187" s="22"/>
      <c r="S187" s="177" t="str">
        <f>IFERROR(Summary!$AE$7*E187/R187," ")</f>
        <v xml:space="preserve"> </v>
      </c>
    </row>
    <row r="188" spans="1:19" ht="54" customHeight="1" x14ac:dyDescent="0.25">
      <c r="A188" s="1"/>
      <c r="B188" s="1" t="s">
        <v>368</v>
      </c>
      <c r="C188" s="6" t="s">
        <v>65</v>
      </c>
      <c r="D188" s="56" t="str">
        <f>IFERROR(VLOOKUP($A188,'Emissions - TEU-2L1'!$A$6:$H$58,5,0), " ")</f>
        <v xml:space="preserve"> </v>
      </c>
      <c r="E188" s="56" t="str">
        <f>IFERROR(VLOOKUP($A188,'Emissions - TEU-2L1'!$A$6:$H$58,8,0), " ")</f>
        <v xml:space="preserve"> </v>
      </c>
      <c r="F188" s="10">
        <v>1.0000000000000001E-9</v>
      </c>
      <c r="G188" s="175" t="str">
        <f>IFERROR(Summary!$Y$7*D188/F188," ")</f>
        <v xml:space="preserve"> </v>
      </c>
      <c r="H188" s="10">
        <v>1.3E-7</v>
      </c>
      <c r="I188" s="175" t="str">
        <f>IFERROR(Summary!$Y$7*D188/H188," ")</f>
        <v xml:space="preserve"> </v>
      </c>
      <c r="J188" s="10">
        <v>8.9999999999999999E-8</v>
      </c>
      <c r="K188" s="175" t="str">
        <f>IFERROR(Summary!$AA$7*D188/J188," ")</f>
        <v xml:space="preserve"> </v>
      </c>
      <c r="L188" s="10">
        <v>2.5999999999999998E-5</v>
      </c>
      <c r="M188" s="175" t="str">
        <f>IFERROR(Summary!$AA$7*D188/L188," ")</f>
        <v xml:space="preserve"> </v>
      </c>
      <c r="N188" s="10">
        <v>4.1999999999999999E-8</v>
      </c>
      <c r="O188" s="175" t="str">
        <f>IFERROR(Summary!$AC$7*D188/N188," ")</f>
        <v xml:space="preserve"> </v>
      </c>
      <c r="P188" s="19">
        <v>2.5999999999999998E-5</v>
      </c>
      <c r="Q188" s="175" t="str">
        <f>IFERROR(Summary!$AC$7*D188/P188," ")</f>
        <v xml:space="preserve"> </v>
      </c>
      <c r="R188" s="22"/>
      <c r="S188" s="177" t="str">
        <f>IFERROR(Summary!$AE$7*E188/R188," ")</f>
        <v xml:space="preserve"> </v>
      </c>
    </row>
    <row r="189" spans="1:19" ht="42" customHeight="1" x14ac:dyDescent="0.25">
      <c r="A189" s="2" t="s">
        <v>369</v>
      </c>
      <c r="B189" s="1" t="s">
        <v>370</v>
      </c>
      <c r="C189" s="6" t="s">
        <v>65</v>
      </c>
      <c r="D189" s="56" t="str">
        <f>IFERROR(VLOOKUP($A189,'Emissions - TEU-2L1'!$A$6:$H$58,5,0), " ")</f>
        <v xml:space="preserve"> </v>
      </c>
      <c r="E189" s="56" t="str">
        <f>IFERROR(VLOOKUP($A189,'Emissions - TEU-2L1'!$A$6:$H$58,8,0), " ")</f>
        <v xml:space="preserve"> </v>
      </c>
      <c r="F189" s="10">
        <v>1.0000000000000001E-9</v>
      </c>
      <c r="G189" s="175" t="str">
        <f>IFERROR(Summary!$Y$7*D189/F189," ")</f>
        <v xml:space="preserve"> </v>
      </c>
      <c r="H189" s="10">
        <v>1.3E-7</v>
      </c>
      <c r="I189" s="175" t="str">
        <f>IFERROR(Summary!$Y$7*D189/H189," ")</f>
        <v xml:space="preserve"> </v>
      </c>
      <c r="J189" s="10">
        <v>8.9999999999999999E-8</v>
      </c>
      <c r="K189" s="175" t="str">
        <f>IFERROR(Summary!$AA$7*D189/J189," ")</f>
        <v xml:space="preserve"> </v>
      </c>
      <c r="L189" s="10">
        <v>2.5999999999999998E-5</v>
      </c>
      <c r="M189" s="175" t="str">
        <f>IFERROR(Summary!$AA$7*D189/L189," ")</f>
        <v xml:space="preserve"> </v>
      </c>
      <c r="N189" s="10">
        <v>4.1999999999999999E-8</v>
      </c>
      <c r="O189" s="175" t="str">
        <f>IFERROR(Summary!$AC$7*D189/N189," ")</f>
        <v xml:space="preserve"> </v>
      </c>
      <c r="P189" s="19">
        <v>2.5999999999999998E-5</v>
      </c>
      <c r="Q189" s="175" t="str">
        <f>IFERROR(Summary!$AC$7*D189/P189," ")</f>
        <v xml:space="preserve"> </v>
      </c>
      <c r="R189" s="22"/>
      <c r="S189" s="177" t="str">
        <f>IFERROR(Summary!$AE$7*E189/R189," ")</f>
        <v xml:space="preserve"> </v>
      </c>
    </row>
    <row r="190" spans="1:19" ht="42" customHeight="1" x14ac:dyDescent="0.25">
      <c r="A190" s="2" t="s">
        <v>371</v>
      </c>
      <c r="B190" s="1" t="s">
        <v>372</v>
      </c>
      <c r="C190" s="6" t="s">
        <v>65</v>
      </c>
      <c r="D190" s="56" t="str">
        <f>IFERROR(VLOOKUP($A190,'Emissions - TEU-2L1'!$A$6:$H$58,5,0), " ")</f>
        <v xml:space="preserve"> </v>
      </c>
      <c r="E190" s="56" t="str">
        <f>IFERROR(VLOOKUP($A190,'Emissions - TEU-2L1'!$A$6:$H$58,8,0), " ")</f>
        <v xml:space="preserve"> </v>
      </c>
      <c r="F190" s="10">
        <v>1.0000000000000001E-9</v>
      </c>
      <c r="G190" s="175" t="str">
        <f>IFERROR(Summary!$Y$7*D190/F190," ")</f>
        <v xml:space="preserve"> </v>
      </c>
      <c r="H190" s="10">
        <v>1.3E-7</v>
      </c>
      <c r="I190" s="175" t="str">
        <f>IFERROR(Summary!$Y$7*D190/H190," ")</f>
        <v xml:space="preserve"> </v>
      </c>
      <c r="J190" s="10">
        <v>8.9999999999999999E-8</v>
      </c>
      <c r="K190" s="175" t="str">
        <f>IFERROR(Summary!$AA$7*D190/J190," ")</f>
        <v xml:space="preserve"> </v>
      </c>
      <c r="L190" s="10">
        <v>2.5999999999999998E-5</v>
      </c>
      <c r="M190" s="175" t="str">
        <f>IFERROR(Summary!$AA$7*D190/L190," ")</f>
        <v xml:space="preserve"> </v>
      </c>
      <c r="N190" s="10">
        <v>4.1999999999999999E-8</v>
      </c>
      <c r="O190" s="175" t="str">
        <f>IFERROR(Summary!$AC$7*D190/N190," ")</f>
        <v xml:space="preserve"> </v>
      </c>
      <c r="P190" s="19">
        <v>2.5999999999999998E-5</v>
      </c>
      <c r="Q190" s="175" t="str">
        <f>IFERROR(Summary!$AC$7*D190/P190," ")</f>
        <v xml:space="preserve"> </v>
      </c>
      <c r="R190" s="22"/>
      <c r="S190" s="177" t="str">
        <f>IFERROR(Summary!$AE$7*E190/R190," ")</f>
        <v xml:space="preserve"> </v>
      </c>
    </row>
    <row r="191" spans="1:19" ht="42" customHeight="1" x14ac:dyDescent="0.25">
      <c r="A191" s="2" t="s">
        <v>373</v>
      </c>
      <c r="B191" s="1" t="s">
        <v>374</v>
      </c>
      <c r="C191" s="6" t="s">
        <v>65</v>
      </c>
      <c r="D191" s="56" t="str">
        <f>IFERROR(VLOOKUP($A191,'Emissions - TEU-2L1'!$A$6:$H$58,5,0), " ")</f>
        <v xml:space="preserve"> </v>
      </c>
      <c r="E191" s="56" t="str">
        <f>IFERROR(VLOOKUP($A191,'Emissions - TEU-2L1'!$A$6:$H$58,8,0), " ")</f>
        <v xml:space="preserve"> </v>
      </c>
      <c r="F191" s="10">
        <v>1E-8</v>
      </c>
      <c r="G191" s="175" t="str">
        <f>IFERROR(Summary!$Y$7*D191/F191," ")</f>
        <v xml:space="preserve"> </v>
      </c>
      <c r="H191" s="10">
        <v>1.3E-6</v>
      </c>
      <c r="I191" s="175" t="str">
        <f>IFERROR(Summary!$Y$7*D191/H191," ")</f>
        <v xml:space="preserve"> </v>
      </c>
      <c r="J191" s="10">
        <v>8.9999999999999996E-7</v>
      </c>
      <c r="K191" s="175" t="str">
        <f>IFERROR(Summary!$AA$7*D191/J191," ")</f>
        <v xml:space="preserve"> </v>
      </c>
      <c r="L191" s="11">
        <v>2.5999999999999998E-4</v>
      </c>
      <c r="M191" s="175" t="str">
        <f>IFERROR(Summary!$AA$7*D191/L191," ")</f>
        <v xml:space="preserve"> </v>
      </c>
      <c r="N191" s="10">
        <v>4.2E-7</v>
      </c>
      <c r="O191" s="175" t="str">
        <f>IFERROR(Summary!$AC$7*D191/N191," ")</f>
        <v xml:space="preserve"> </v>
      </c>
      <c r="P191" s="11">
        <v>2.5999999999999998E-4</v>
      </c>
      <c r="Q191" s="175" t="str">
        <f>IFERROR(Summary!$AC$7*D191/P191," ")</f>
        <v xml:space="preserve"> </v>
      </c>
      <c r="R191" s="22"/>
      <c r="S191" s="177" t="str">
        <f>IFERROR(Summary!$AE$7*E191/R191," ")</f>
        <v xml:space="preserve"> </v>
      </c>
    </row>
    <row r="192" spans="1:19" ht="42" customHeight="1" x14ac:dyDescent="0.25">
      <c r="A192" s="2" t="s">
        <v>375</v>
      </c>
      <c r="B192" s="1" t="s">
        <v>376</v>
      </c>
      <c r="C192" s="6" t="s">
        <v>65</v>
      </c>
      <c r="D192" s="56" t="str">
        <f>IFERROR(VLOOKUP($A192,'Emissions - TEU-2L1'!$A$6:$H$58,5,0), " ")</f>
        <v xml:space="preserve"> </v>
      </c>
      <c r="E192" s="56" t="str">
        <f>IFERROR(VLOOKUP($A192,'Emissions - TEU-2L1'!$A$6:$H$58,8,0), " ")</f>
        <v xml:space="preserve"> </v>
      </c>
      <c r="F192" s="10">
        <v>1E-8</v>
      </c>
      <c r="G192" s="175" t="str">
        <f>IFERROR(Summary!$Y$7*D192/F192," ")</f>
        <v xml:space="preserve"> </v>
      </c>
      <c r="H192" s="10">
        <v>1.3E-6</v>
      </c>
      <c r="I192" s="175" t="str">
        <f>IFERROR(Summary!$Y$7*D192/H192," ")</f>
        <v xml:space="preserve"> </v>
      </c>
      <c r="J192" s="10">
        <v>8.9999999999999996E-7</v>
      </c>
      <c r="K192" s="175" t="str">
        <f>IFERROR(Summary!$AA$7*D192/J192," ")</f>
        <v xml:space="preserve"> </v>
      </c>
      <c r="L192" s="11">
        <v>2.5999999999999998E-4</v>
      </c>
      <c r="M192" s="175" t="str">
        <f>IFERROR(Summary!$AA$7*D192/L192," ")</f>
        <v xml:space="preserve"> </v>
      </c>
      <c r="N192" s="10">
        <v>4.2E-7</v>
      </c>
      <c r="O192" s="175" t="str">
        <f>IFERROR(Summary!$AC$7*D192/N192," ")</f>
        <v xml:space="preserve"> </v>
      </c>
      <c r="P192" s="11">
        <v>2.5999999999999998E-4</v>
      </c>
      <c r="Q192" s="175" t="str">
        <f>IFERROR(Summary!$AC$7*D192/P192," ")</f>
        <v xml:space="preserve"> </v>
      </c>
      <c r="R192" s="22"/>
      <c r="S192" s="177" t="str">
        <f>IFERROR(Summary!$AE$7*E192/R192," ")</f>
        <v xml:space="preserve"> </v>
      </c>
    </row>
    <row r="193" spans="1:19" ht="42" customHeight="1" x14ac:dyDescent="0.25">
      <c r="A193" s="2" t="s">
        <v>377</v>
      </c>
      <c r="B193" s="1" t="s">
        <v>378</v>
      </c>
      <c r="C193" s="6" t="s">
        <v>65</v>
      </c>
      <c r="D193" s="56" t="str">
        <f>IFERROR(VLOOKUP($A193,'Emissions - TEU-2L1'!$A$6:$H$58,5,0), " ")</f>
        <v xml:space="preserve"> </v>
      </c>
      <c r="E193" s="56" t="str">
        <f>IFERROR(VLOOKUP($A193,'Emissions - TEU-2L1'!$A$6:$H$58,8,0), " ")</f>
        <v xml:space="preserve"> </v>
      </c>
      <c r="F193" s="10">
        <v>1E-8</v>
      </c>
      <c r="G193" s="175" t="str">
        <f>IFERROR(Summary!$Y$7*D193/F193," ")</f>
        <v xml:space="preserve"> </v>
      </c>
      <c r="H193" s="10">
        <v>1.3E-6</v>
      </c>
      <c r="I193" s="175" t="str">
        <f>IFERROR(Summary!$Y$7*D193/H193," ")</f>
        <v xml:space="preserve"> </v>
      </c>
      <c r="J193" s="10">
        <v>8.9999999999999996E-7</v>
      </c>
      <c r="K193" s="175" t="str">
        <f>IFERROR(Summary!$AA$7*D193/J193," ")</f>
        <v xml:space="preserve"> </v>
      </c>
      <c r="L193" s="11">
        <v>2.5999999999999998E-4</v>
      </c>
      <c r="M193" s="175" t="str">
        <f>IFERROR(Summary!$AA$7*D193/L193," ")</f>
        <v xml:space="preserve"> </v>
      </c>
      <c r="N193" s="10">
        <v>4.2E-7</v>
      </c>
      <c r="O193" s="175" t="str">
        <f>IFERROR(Summary!$AC$7*D193/N193," ")</f>
        <v xml:space="preserve"> </v>
      </c>
      <c r="P193" s="11">
        <v>2.5999999999999998E-4</v>
      </c>
      <c r="Q193" s="175" t="str">
        <f>IFERROR(Summary!$AC$7*D193/P193," ")</f>
        <v xml:space="preserve"> </v>
      </c>
      <c r="R193" s="22"/>
      <c r="S193" s="177" t="str">
        <f>IFERROR(Summary!$AE$7*E193/R193," ")</f>
        <v xml:space="preserve"> </v>
      </c>
    </row>
    <row r="194" spans="1:19" ht="42" customHeight="1" x14ac:dyDescent="0.25">
      <c r="A194" s="2" t="s">
        <v>379</v>
      </c>
      <c r="B194" s="1" t="s">
        <v>380</v>
      </c>
      <c r="C194" s="6" t="s">
        <v>65</v>
      </c>
      <c r="D194" s="56" t="str">
        <f>IFERROR(VLOOKUP($A194,'Emissions - TEU-2L1'!$A$6:$H$58,5,0), " ")</f>
        <v xml:space="preserve"> </v>
      </c>
      <c r="E194" s="56" t="str">
        <f>IFERROR(VLOOKUP($A194,'Emissions - TEU-2L1'!$A$6:$H$58,8,0), " ")</f>
        <v xml:space="preserve"> </v>
      </c>
      <c r="F194" s="10">
        <v>9.9999999999999995E-8</v>
      </c>
      <c r="G194" s="175" t="str">
        <f>IFERROR(Summary!$Y$7*D194/F194," ")</f>
        <v xml:space="preserve"> </v>
      </c>
      <c r="H194" s="10">
        <v>1.2999999999999999E-5</v>
      </c>
      <c r="I194" s="175" t="str">
        <f>IFERROR(Summary!$Y$7*D194/H194," ")</f>
        <v xml:space="preserve"> </v>
      </c>
      <c r="J194" s="10">
        <v>9.0000000000000002E-6</v>
      </c>
      <c r="K194" s="175" t="str">
        <f>IFERROR(Summary!$AA$7*D194/J194," ")</f>
        <v xml:space="preserve"> </v>
      </c>
      <c r="L194" s="3">
        <v>2.5999999999999999E-3</v>
      </c>
      <c r="M194" s="175" t="str">
        <f>IFERROR(Summary!$AA$7*D194/L194," ")</f>
        <v xml:space="preserve"> </v>
      </c>
      <c r="N194" s="10">
        <v>4.1999999999999996E-6</v>
      </c>
      <c r="O194" s="175" t="str">
        <f>IFERROR(Summary!$AC$7*D194/N194," ")</f>
        <v xml:space="preserve"> </v>
      </c>
      <c r="P194" s="3">
        <v>2.5999999999999999E-3</v>
      </c>
      <c r="Q194" s="175" t="str">
        <f>IFERROR(Summary!$AC$7*D194/P194," ")</f>
        <v xml:space="preserve"> </v>
      </c>
      <c r="R194" s="22"/>
      <c r="S194" s="177" t="str">
        <f>IFERROR(Summary!$AE$7*E194/R194," ")</f>
        <v xml:space="preserve"> </v>
      </c>
    </row>
    <row r="195" spans="1:19" ht="29.25" customHeight="1" x14ac:dyDescent="0.25">
      <c r="A195" s="2" t="s">
        <v>381</v>
      </c>
      <c r="B195" s="1" t="s">
        <v>382</v>
      </c>
      <c r="C195" s="6" t="s">
        <v>65</v>
      </c>
      <c r="D195" s="56" t="str">
        <f>IFERROR(VLOOKUP($A195,'Emissions - TEU-2L1'!$A$6:$H$58,5,0), " ")</f>
        <v xml:space="preserve"> </v>
      </c>
      <c r="E195" s="56" t="str">
        <f>IFERROR(VLOOKUP($A195,'Emissions - TEU-2L1'!$A$6:$H$58,8,0), " ")</f>
        <v xml:space="preserve"> </v>
      </c>
      <c r="F195" s="10">
        <v>3.4000000000000001E-6</v>
      </c>
      <c r="G195" s="175" t="str">
        <f>IFERROR(Summary!$Y$7*D195/F195," ")</f>
        <v xml:space="preserve"> </v>
      </c>
      <c r="H195" s="11">
        <v>4.2000000000000002E-4</v>
      </c>
      <c r="I195" s="175" t="str">
        <f>IFERROR(Summary!$Y$7*D195/H195," ")</f>
        <v xml:space="preserve"> </v>
      </c>
      <c r="J195" s="11">
        <v>2.9999999999999997E-4</v>
      </c>
      <c r="K195" s="175" t="str">
        <f>IFERROR(Summary!$AA$7*D195/J195," ")</f>
        <v xml:space="preserve"> </v>
      </c>
      <c r="L195" s="4">
        <v>8.5000000000000006E-2</v>
      </c>
      <c r="M195" s="175" t="str">
        <f>IFERROR(Summary!$AA$7*D195/L195," ")</f>
        <v xml:space="preserve"> </v>
      </c>
      <c r="N195" s="11">
        <v>1.3999999999999999E-4</v>
      </c>
      <c r="O195" s="175" t="str">
        <f>IFERROR(Summary!$AC$7*D195/N195," ")</f>
        <v xml:space="preserve"> </v>
      </c>
      <c r="P195" s="4">
        <v>8.5000000000000006E-2</v>
      </c>
      <c r="Q195" s="175" t="str">
        <f>IFERROR(Summary!$AC$7*D195/P195," ")</f>
        <v xml:space="preserve"> </v>
      </c>
      <c r="R195" s="22"/>
      <c r="S195" s="177" t="str">
        <f>IFERROR(Summary!$AE$7*E195/R195," ")</f>
        <v xml:space="preserve"> </v>
      </c>
    </row>
    <row r="196" spans="1:19" ht="42" customHeight="1" x14ac:dyDescent="0.25">
      <c r="A196" s="2" t="s">
        <v>383</v>
      </c>
      <c r="B196" s="1" t="s">
        <v>384</v>
      </c>
      <c r="C196" s="6" t="s">
        <v>65</v>
      </c>
      <c r="D196" s="56" t="str">
        <f>IFERROR(VLOOKUP($A196,'Emissions - TEU-2L1'!$A$6:$H$58,5,0), " ")</f>
        <v xml:space="preserve"> </v>
      </c>
      <c r="E196" s="56" t="str">
        <f>IFERROR(VLOOKUP($A196,'Emissions - TEU-2L1'!$A$6:$H$58,8,0), " ")</f>
        <v xml:space="preserve"> </v>
      </c>
      <c r="F196" s="10">
        <v>1E-8</v>
      </c>
      <c r="G196" s="175" t="str">
        <f>IFERROR(Summary!$Y$7*D196/F196," ")</f>
        <v xml:space="preserve"> </v>
      </c>
      <c r="H196" s="10">
        <v>1.3E-6</v>
      </c>
      <c r="I196" s="175" t="str">
        <f>IFERROR(Summary!$Y$7*D196/H196," ")</f>
        <v xml:space="preserve"> </v>
      </c>
      <c r="J196" s="10">
        <v>8.9999999999999996E-7</v>
      </c>
      <c r="K196" s="175" t="str">
        <f>IFERROR(Summary!$AA$7*D196/J196," ")</f>
        <v xml:space="preserve"> </v>
      </c>
      <c r="L196" s="11">
        <v>2.5999999999999998E-4</v>
      </c>
      <c r="M196" s="175" t="str">
        <f>IFERROR(Summary!$AA$7*D196/L196," ")</f>
        <v xml:space="preserve"> </v>
      </c>
      <c r="N196" s="10">
        <v>4.2E-7</v>
      </c>
      <c r="O196" s="175" t="str">
        <f>IFERROR(Summary!$AC$7*D196/N196," ")</f>
        <v xml:space="preserve"> </v>
      </c>
      <c r="P196" s="11">
        <v>2.5999999999999998E-4</v>
      </c>
      <c r="Q196" s="175" t="str">
        <f>IFERROR(Summary!$AC$7*D196/P196," ")</f>
        <v xml:space="preserve"> </v>
      </c>
      <c r="R196" s="22"/>
      <c r="S196" s="177" t="str">
        <f>IFERROR(Summary!$AE$7*E196/R196," ")</f>
        <v xml:space="preserve"> </v>
      </c>
    </row>
    <row r="197" spans="1:19" ht="42" customHeight="1" x14ac:dyDescent="0.25">
      <c r="A197" s="2" t="s">
        <v>385</v>
      </c>
      <c r="B197" s="1" t="s">
        <v>386</v>
      </c>
      <c r="C197" s="6" t="s">
        <v>65</v>
      </c>
      <c r="D197" s="56" t="str">
        <f>IFERROR(VLOOKUP($A197,'Emissions - TEU-2L1'!$A$6:$H$58,5,0), " ")</f>
        <v xml:space="preserve"> </v>
      </c>
      <c r="E197" s="56" t="str">
        <f>IFERROR(VLOOKUP($A197,'Emissions - TEU-2L1'!$A$6:$H$58,8,0), " ")</f>
        <v xml:space="preserve"> </v>
      </c>
      <c r="F197" s="10">
        <v>3.4E-8</v>
      </c>
      <c r="G197" s="175" t="str">
        <f>IFERROR(Summary!$Y$7*D197/F197," ")</f>
        <v xml:space="preserve"> </v>
      </c>
      <c r="H197" s="10">
        <v>4.1999999999999996E-6</v>
      </c>
      <c r="I197" s="175" t="str">
        <f>IFERROR(Summary!$Y$7*D197/H197," ")</f>
        <v xml:space="preserve"> </v>
      </c>
      <c r="J197" s="10">
        <v>3.0000000000000001E-6</v>
      </c>
      <c r="K197" s="175" t="str">
        <f>IFERROR(Summary!$AA$7*D197/J197," ")</f>
        <v xml:space="preserve"> </v>
      </c>
      <c r="L197" s="11">
        <v>8.4999999999999995E-4</v>
      </c>
      <c r="M197" s="175" t="str">
        <f>IFERROR(Summary!$AA$7*D197/L197," ")</f>
        <v xml:space="preserve"> </v>
      </c>
      <c r="N197" s="10">
        <v>1.3999999999999999E-6</v>
      </c>
      <c r="O197" s="175" t="str">
        <f>IFERROR(Summary!$AC$7*D197/N197," ")</f>
        <v xml:space="preserve"> </v>
      </c>
      <c r="P197" s="11">
        <v>8.4999999999999995E-4</v>
      </c>
      <c r="Q197" s="175" t="str">
        <f>IFERROR(Summary!$AC$7*D197/P197," ")</f>
        <v xml:space="preserve"> </v>
      </c>
      <c r="R197" s="22"/>
      <c r="S197" s="177" t="str">
        <f>IFERROR(Summary!$AE$7*E197/R197," ")</f>
        <v xml:space="preserve"> </v>
      </c>
    </row>
    <row r="198" spans="1:19" ht="42" customHeight="1" x14ac:dyDescent="0.25">
      <c r="A198" s="2" t="s">
        <v>387</v>
      </c>
      <c r="B198" s="1" t="s">
        <v>388</v>
      </c>
      <c r="C198" s="6" t="s">
        <v>65</v>
      </c>
      <c r="D198" s="56" t="str">
        <f>IFERROR(VLOOKUP($A198,'Emissions - TEU-2L1'!$A$6:$H$58,5,0), " ")</f>
        <v xml:space="preserve"> </v>
      </c>
      <c r="E198" s="56" t="str">
        <f>IFERROR(VLOOKUP($A198,'Emissions - TEU-2L1'!$A$6:$H$58,8,0), " ")</f>
        <v xml:space="preserve"> </v>
      </c>
      <c r="F198" s="10">
        <v>3.3999999999999998E-9</v>
      </c>
      <c r="G198" s="175" t="str">
        <f>IFERROR(Summary!$Y$7*D198/F198," ")</f>
        <v xml:space="preserve"> </v>
      </c>
      <c r="H198" s="10">
        <v>4.2E-7</v>
      </c>
      <c r="I198" s="175" t="str">
        <f>IFERROR(Summary!$Y$7*D198/H198," ")</f>
        <v xml:space="preserve"> </v>
      </c>
      <c r="J198" s="10">
        <v>2.9999999999999999E-7</v>
      </c>
      <c r="K198" s="175" t="str">
        <f>IFERROR(Summary!$AA$7*D198/J198," ")</f>
        <v xml:space="preserve"> </v>
      </c>
      <c r="L198" s="10">
        <v>8.5000000000000006E-5</v>
      </c>
      <c r="M198" s="175" t="str">
        <f>IFERROR(Summary!$AA$7*D198/L198," ")</f>
        <v xml:space="preserve"> </v>
      </c>
      <c r="N198" s="10">
        <v>1.4000000000000001E-7</v>
      </c>
      <c r="O198" s="175" t="str">
        <f>IFERROR(Summary!$AC$7*D198/N198," ")</f>
        <v xml:space="preserve"> </v>
      </c>
      <c r="P198" s="10">
        <v>8.5000000000000006E-5</v>
      </c>
      <c r="Q198" s="175" t="str">
        <f>IFERROR(Summary!$AC$7*D198/P198," ")</f>
        <v xml:space="preserve"> </v>
      </c>
      <c r="R198" s="22"/>
      <c r="S198" s="177" t="str">
        <f>IFERROR(Summary!$AE$7*E198/R198," ")</f>
        <v xml:space="preserve"> </v>
      </c>
    </row>
    <row r="199" spans="1:19" ht="42" customHeight="1" x14ac:dyDescent="0.25">
      <c r="A199" s="2" t="s">
        <v>389</v>
      </c>
      <c r="B199" s="1" t="s">
        <v>390</v>
      </c>
      <c r="C199" s="6" t="s">
        <v>65</v>
      </c>
      <c r="D199" s="56" t="str">
        <f>IFERROR(VLOOKUP($A199,'Emissions - TEU-2L1'!$A$6:$H$58,5,0), " ")</f>
        <v xml:space="preserve"> </v>
      </c>
      <c r="E199" s="56" t="str">
        <f>IFERROR(VLOOKUP($A199,'Emissions - TEU-2L1'!$A$6:$H$58,8,0), " ")</f>
        <v xml:space="preserve"> </v>
      </c>
      <c r="F199" s="10">
        <v>1E-8</v>
      </c>
      <c r="G199" s="175" t="str">
        <f>IFERROR(Summary!$Y$7*D199/F199," ")</f>
        <v xml:space="preserve"> </v>
      </c>
      <c r="H199" s="10">
        <v>1.3E-6</v>
      </c>
      <c r="I199" s="175" t="str">
        <f>IFERROR(Summary!$Y$7*D199/H199," ")</f>
        <v xml:space="preserve"> </v>
      </c>
      <c r="J199" s="10">
        <v>8.9999999999999996E-7</v>
      </c>
      <c r="K199" s="175" t="str">
        <f>IFERROR(Summary!$AA$7*D199/J199," ")</f>
        <v xml:space="preserve"> </v>
      </c>
      <c r="L199" s="11">
        <v>2.5999999999999998E-4</v>
      </c>
      <c r="M199" s="175" t="str">
        <f>IFERROR(Summary!$AA$7*D199/L199," ")</f>
        <v xml:space="preserve"> </v>
      </c>
      <c r="N199" s="10">
        <v>4.2E-7</v>
      </c>
      <c r="O199" s="175" t="str">
        <f>IFERROR(Summary!$AC$7*D199/N199," ")</f>
        <v xml:space="preserve"> </v>
      </c>
      <c r="P199" s="11">
        <v>2.5999999999999998E-4</v>
      </c>
      <c r="Q199" s="175" t="str">
        <f>IFERROR(Summary!$AC$7*D199/P199," ")</f>
        <v xml:space="preserve"> </v>
      </c>
      <c r="R199" s="22"/>
      <c r="S199" s="177" t="str">
        <f>IFERROR(Summary!$AE$7*E199/R199," ")</f>
        <v xml:space="preserve"> </v>
      </c>
    </row>
    <row r="200" spans="1:19" ht="42" customHeight="1" x14ac:dyDescent="0.25">
      <c r="A200" s="2" t="s">
        <v>391</v>
      </c>
      <c r="B200" s="1" t="s">
        <v>392</v>
      </c>
      <c r="C200" s="6" t="s">
        <v>65</v>
      </c>
      <c r="D200" s="56" t="str">
        <f>IFERROR(VLOOKUP($A200,'Emissions - TEU-2L1'!$A$6:$H$58,5,0), " ")</f>
        <v xml:space="preserve"> </v>
      </c>
      <c r="E200" s="56" t="str">
        <f>IFERROR(VLOOKUP($A200,'Emissions - TEU-2L1'!$A$6:$H$58,8,0), " ")</f>
        <v xml:space="preserve"> </v>
      </c>
      <c r="F200" s="10">
        <v>1E-8</v>
      </c>
      <c r="G200" s="175" t="str">
        <f>IFERROR(Summary!$Y$7*D200/F200," ")</f>
        <v xml:space="preserve"> </v>
      </c>
      <c r="H200" s="10">
        <v>1.3E-6</v>
      </c>
      <c r="I200" s="175" t="str">
        <f>IFERROR(Summary!$Y$7*D200/H200," ")</f>
        <v xml:space="preserve"> </v>
      </c>
      <c r="J200" s="10">
        <v>8.9999999999999996E-7</v>
      </c>
      <c r="K200" s="175" t="str">
        <f>IFERROR(Summary!$AA$7*D200/J200," ")</f>
        <v xml:space="preserve"> </v>
      </c>
      <c r="L200" s="11">
        <v>2.5999999999999998E-4</v>
      </c>
      <c r="M200" s="175" t="str">
        <f>IFERROR(Summary!$AA$7*D200/L200," ")</f>
        <v xml:space="preserve"> </v>
      </c>
      <c r="N200" s="10">
        <v>4.2E-7</v>
      </c>
      <c r="O200" s="175" t="str">
        <f>IFERROR(Summary!$AC$7*D200/N200," ")</f>
        <v xml:space="preserve"> </v>
      </c>
      <c r="P200" s="11">
        <v>2.5999999999999998E-4</v>
      </c>
      <c r="Q200" s="175" t="str">
        <f>IFERROR(Summary!$AC$7*D200/P200," ")</f>
        <v xml:space="preserve"> </v>
      </c>
      <c r="R200" s="22"/>
      <c r="S200" s="177" t="str">
        <f>IFERROR(Summary!$AE$7*E200/R200," ")</f>
        <v xml:space="preserve"> </v>
      </c>
    </row>
    <row r="201" spans="1:19" ht="42" customHeight="1" x14ac:dyDescent="0.25">
      <c r="A201" s="2" t="s">
        <v>393</v>
      </c>
      <c r="B201" s="1" t="s">
        <v>394</v>
      </c>
      <c r="C201" s="6" t="s">
        <v>65</v>
      </c>
      <c r="D201" s="56" t="str">
        <f>IFERROR(VLOOKUP($A201,'Emissions - TEU-2L1'!$A$6:$H$58,5,0), " ")</f>
        <v xml:space="preserve"> </v>
      </c>
      <c r="E201" s="56" t="str">
        <f>IFERROR(VLOOKUP($A201,'Emissions - TEU-2L1'!$A$6:$H$58,8,0), " ")</f>
        <v xml:space="preserve"> </v>
      </c>
      <c r="F201" s="10">
        <v>1E-8</v>
      </c>
      <c r="G201" s="175" t="str">
        <f>IFERROR(Summary!$Y$7*D201/F201," ")</f>
        <v xml:space="preserve"> </v>
      </c>
      <c r="H201" s="10">
        <v>1.3E-6</v>
      </c>
      <c r="I201" s="175" t="str">
        <f>IFERROR(Summary!$Y$7*D201/H201," ")</f>
        <v xml:space="preserve"> </v>
      </c>
      <c r="J201" s="10">
        <v>8.9999999999999996E-7</v>
      </c>
      <c r="K201" s="175" t="str">
        <f>IFERROR(Summary!$AA$7*D201/J201," ")</f>
        <v xml:space="preserve"> </v>
      </c>
      <c r="L201" s="11">
        <v>2.5999999999999998E-4</v>
      </c>
      <c r="M201" s="175" t="str">
        <f>IFERROR(Summary!$AA$7*D201/L201," ")</f>
        <v xml:space="preserve"> </v>
      </c>
      <c r="N201" s="10">
        <v>4.2E-7</v>
      </c>
      <c r="O201" s="175" t="str">
        <f>IFERROR(Summary!$AC$7*D201/N201," ")</f>
        <v xml:space="preserve"> </v>
      </c>
      <c r="P201" s="11">
        <v>2.5999999999999998E-4</v>
      </c>
      <c r="Q201" s="175" t="str">
        <f>IFERROR(Summary!$AC$7*D201/P201," ")</f>
        <v xml:space="preserve"> </v>
      </c>
      <c r="R201" s="22"/>
      <c r="S201" s="177" t="str">
        <f>IFERROR(Summary!$AE$7*E201/R201," ")</f>
        <v xml:space="preserve"> </v>
      </c>
    </row>
    <row r="202" spans="1:19" ht="42" customHeight="1" x14ac:dyDescent="0.25">
      <c r="A202" s="2" t="s">
        <v>395</v>
      </c>
      <c r="B202" s="1" t="s">
        <v>396</v>
      </c>
      <c r="C202" s="6" t="s">
        <v>65</v>
      </c>
      <c r="D202" s="56" t="str">
        <f>IFERROR(VLOOKUP($A202,'Emissions - TEU-2L1'!$A$6:$H$58,5,0), " ")</f>
        <v xml:space="preserve"> </v>
      </c>
      <c r="E202" s="56" t="str">
        <f>IFERROR(VLOOKUP($A202,'Emissions - TEU-2L1'!$A$6:$H$58,8,0), " ")</f>
        <v xml:space="preserve"> </v>
      </c>
      <c r="F202" s="10">
        <v>1E-8</v>
      </c>
      <c r="G202" s="175" t="str">
        <f>IFERROR(Summary!$Y$7*D202/F202," ")</f>
        <v xml:space="preserve"> </v>
      </c>
      <c r="H202" s="10">
        <v>1.3E-6</v>
      </c>
      <c r="I202" s="175" t="str">
        <f>IFERROR(Summary!$Y$7*D202/H202," ")</f>
        <v xml:space="preserve"> </v>
      </c>
      <c r="J202" s="10">
        <v>8.9999999999999996E-7</v>
      </c>
      <c r="K202" s="175" t="str">
        <f>IFERROR(Summary!$AA$7*D202/J202," ")</f>
        <v xml:space="preserve"> </v>
      </c>
      <c r="L202" s="11">
        <v>2.5999999999999998E-4</v>
      </c>
      <c r="M202" s="175" t="str">
        <f>IFERROR(Summary!$AA$7*D202/L202," ")</f>
        <v xml:space="preserve"> </v>
      </c>
      <c r="N202" s="10">
        <v>4.2E-7</v>
      </c>
      <c r="O202" s="175" t="str">
        <f>IFERROR(Summary!$AC$7*D202/N202," ")</f>
        <v xml:space="preserve"> </v>
      </c>
      <c r="P202" s="11">
        <v>2.5999999999999998E-4</v>
      </c>
      <c r="Q202" s="175" t="str">
        <f>IFERROR(Summary!$AC$7*D202/P202," ")</f>
        <v xml:space="preserve"> </v>
      </c>
      <c r="R202" s="22"/>
      <c r="S202" s="177" t="str">
        <f>IFERROR(Summary!$AE$7*E202/R202," ")</f>
        <v xml:space="preserve"> </v>
      </c>
    </row>
    <row r="203" spans="1:19" ht="42" customHeight="1" x14ac:dyDescent="0.25">
      <c r="A203" s="2" t="s">
        <v>397</v>
      </c>
      <c r="B203" s="1" t="s">
        <v>398</v>
      </c>
      <c r="C203" s="6" t="s">
        <v>65</v>
      </c>
      <c r="D203" s="56" t="str">
        <f>IFERROR(VLOOKUP($A203,'Emissions - TEU-2L1'!$A$6:$H$58,5,0), " ")</f>
        <v xml:space="preserve"> </v>
      </c>
      <c r="E203" s="56" t="str">
        <f>IFERROR(VLOOKUP($A203,'Emissions - TEU-2L1'!$A$6:$H$58,8,0), " ")</f>
        <v xml:space="preserve"> </v>
      </c>
      <c r="F203" s="10">
        <v>9.9999999999999995E-8</v>
      </c>
      <c r="G203" s="175" t="str">
        <f>IFERROR(Summary!$Y$7*D203/F203," ")</f>
        <v xml:space="preserve"> </v>
      </c>
      <c r="H203" s="10">
        <v>1.2999999999999999E-5</v>
      </c>
      <c r="I203" s="175" t="str">
        <f>IFERROR(Summary!$Y$7*D203/H203," ")</f>
        <v xml:space="preserve"> </v>
      </c>
      <c r="J203" s="10">
        <v>9.0000000000000002E-6</v>
      </c>
      <c r="K203" s="175" t="str">
        <f>IFERROR(Summary!$AA$7*D203/J203," ")</f>
        <v xml:space="preserve"> </v>
      </c>
      <c r="L203" s="3">
        <v>2.5999999999999999E-3</v>
      </c>
      <c r="M203" s="175" t="str">
        <f>IFERROR(Summary!$AA$7*D203/L203," ")</f>
        <v xml:space="preserve"> </v>
      </c>
      <c r="N203" s="10">
        <v>4.1999999999999996E-6</v>
      </c>
      <c r="O203" s="175" t="str">
        <f>IFERROR(Summary!$AC$7*D203/N203," ")</f>
        <v xml:space="preserve"> </v>
      </c>
      <c r="P203" s="3">
        <v>2.5999999999999999E-3</v>
      </c>
      <c r="Q203" s="175" t="str">
        <f>IFERROR(Summary!$AC$7*D203/P203," ")</f>
        <v xml:space="preserve"> </v>
      </c>
      <c r="R203" s="22"/>
      <c r="S203" s="177" t="str">
        <f>IFERROR(Summary!$AE$7*E203/R203," ")</f>
        <v xml:space="preserve"> </v>
      </c>
    </row>
    <row r="204" spans="1:19" ht="42" customHeight="1" x14ac:dyDescent="0.25">
      <c r="A204" s="2" t="s">
        <v>399</v>
      </c>
      <c r="B204" s="1" t="s">
        <v>400</v>
      </c>
      <c r="C204" s="6" t="s">
        <v>65</v>
      </c>
      <c r="D204" s="56" t="str">
        <f>IFERROR(VLOOKUP($A204,'Emissions - TEU-2L1'!$A$6:$H$58,5,0), " ")</f>
        <v xml:space="preserve"> </v>
      </c>
      <c r="E204" s="56" t="str">
        <f>IFERROR(VLOOKUP($A204,'Emissions - TEU-2L1'!$A$6:$H$58,8,0), " ")</f>
        <v xml:space="preserve"> </v>
      </c>
      <c r="F204" s="10">
        <v>9.9999999999999995E-8</v>
      </c>
      <c r="G204" s="175" t="str">
        <f>IFERROR(Summary!$Y$7*D204/F204," ")</f>
        <v xml:space="preserve"> </v>
      </c>
      <c r="H204" s="10">
        <v>1.2999999999999999E-5</v>
      </c>
      <c r="I204" s="175" t="str">
        <f>IFERROR(Summary!$Y$7*D204/H204," ")</f>
        <v xml:space="preserve"> </v>
      </c>
      <c r="J204" s="10">
        <v>9.0000000000000002E-6</v>
      </c>
      <c r="K204" s="175" t="str">
        <f>IFERROR(Summary!$AA$7*D204/J204," ")</f>
        <v xml:space="preserve"> </v>
      </c>
      <c r="L204" s="3">
        <v>2.5999999999999999E-3</v>
      </c>
      <c r="M204" s="175" t="str">
        <f>IFERROR(Summary!$AA$7*D204/L204," ")</f>
        <v xml:space="preserve"> </v>
      </c>
      <c r="N204" s="10">
        <v>4.1999999999999996E-6</v>
      </c>
      <c r="O204" s="175" t="str">
        <f>IFERROR(Summary!$AC$7*D204/N204," ")</f>
        <v xml:space="preserve"> </v>
      </c>
      <c r="P204" s="3">
        <v>2.5999999999999999E-3</v>
      </c>
      <c r="Q204" s="175" t="str">
        <f>IFERROR(Summary!$AC$7*D204/P204," ")</f>
        <v xml:space="preserve"> </v>
      </c>
      <c r="R204" s="22"/>
      <c r="S204" s="177" t="str">
        <f>IFERROR(Summary!$AE$7*E204/R204," ")</f>
        <v xml:space="preserve"> </v>
      </c>
    </row>
    <row r="205" spans="1:19" ht="29.25" customHeight="1" x14ac:dyDescent="0.25">
      <c r="A205" s="2" t="s">
        <v>401</v>
      </c>
      <c r="B205" s="2" t="s">
        <v>402</v>
      </c>
      <c r="C205" s="6" t="s">
        <v>65</v>
      </c>
      <c r="D205" s="56" t="str">
        <f>IFERROR(VLOOKUP($A205,'Emissions - TEU-2L1'!$A$6:$H$58,5,0), " ")</f>
        <v xml:space="preserve"> </v>
      </c>
      <c r="E205" s="56" t="str">
        <f>IFERROR(VLOOKUP($A205,'Emissions - TEU-2L1'!$A$6:$H$58,8,0), " ")</f>
        <v xml:space="preserve"> </v>
      </c>
      <c r="F205" s="10">
        <v>3.4000000000000001E-6</v>
      </c>
      <c r="G205" s="175" t="str">
        <f>IFERROR(Summary!$Y$7*D205/F205," ")</f>
        <v xml:space="preserve"> </v>
      </c>
      <c r="H205" s="11">
        <v>4.2000000000000002E-4</v>
      </c>
      <c r="I205" s="175" t="str">
        <f>IFERROR(Summary!$Y$7*D205/H205," ")</f>
        <v xml:space="preserve"> </v>
      </c>
      <c r="J205" s="11">
        <v>2.9999999999999997E-4</v>
      </c>
      <c r="K205" s="175" t="str">
        <f>IFERROR(Summary!$AA$7*D205/J205," ")</f>
        <v xml:space="preserve"> </v>
      </c>
      <c r="L205" s="4">
        <v>8.5000000000000006E-2</v>
      </c>
      <c r="M205" s="175" t="str">
        <f>IFERROR(Summary!$AA$7*D205/L205," ")</f>
        <v xml:space="preserve"> </v>
      </c>
      <c r="N205" s="11">
        <v>1.3999999999999999E-4</v>
      </c>
      <c r="O205" s="175" t="str">
        <f>IFERROR(Summary!$AC$7*D205/N205," ")</f>
        <v xml:space="preserve"> </v>
      </c>
      <c r="P205" s="4">
        <v>8.5000000000000006E-2</v>
      </c>
      <c r="Q205" s="175" t="str">
        <f>IFERROR(Summary!$AC$7*D205/P205," ")</f>
        <v xml:space="preserve"> </v>
      </c>
      <c r="R205" s="22"/>
      <c r="S205" s="177" t="str">
        <f>IFERROR(Summary!$AE$7*E205/R205," ")</f>
        <v xml:space="preserve"> </v>
      </c>
    </row>
    <row r="206" spans="1:19" ht="28.5" customHeight="1" x14ac:dyDescent="0.25">
      <c r="A206" s="1"/>
      <c r="B206" s="2" t="s">
        <v>403</v>
      </c>
      <c r="C206" s="6" t="s">
        <v>404</v>
      </c>
      <c r="D206" s="56" t="str">
        <f>IFERROR(VLOOKUP($A206,'Emissions - TEU-2L1'!$A$6:$H$58,5,0), " ")</f>
        <v xml:space="preserve"> </v>
      </c>
      <c r="E206" s="56" t="str">
        <f>IFERROR(VLOOKUP($A206,'Emissions - TEU-2L1'!$A$6:$H$58,8,0), " ")</f>
        <v xml:space="preserve"> </v>
      </c>
      <c r="F206" s="10">
        <v>4.3000000000000002E-5</v>
      </c>
      <c r="G206" s="175" t="str">
        <f>IFERROR(Summary!$Y$7*D206/F206," ")</f>
        <v xml:space="preserve"> </v>
      </c>
      <c r="H206" s="18"/>
      <c r="I206" s="175" t="str">
        <f>IFERROR(Summary!$Y$7*D206/H206," ")</f>
        <v xml:space="preserve"> </v>
      </c>
      <c r="J206" s="3">
        <v>1.6000000000000001E-3</v>
      </c>
      <c r="K206" s="175" t="str">
        <f>IFERROR(Summary!$AA$7*D206/J206," ")</f>
        <v xml:space="preserve"> </v>
      </c>
      <c r="L206" s="18"/>
      <c r="M206" s="175" t="str">
        <f>IFERROR(Summary!$AA$7*D206/L206," ")</f>
        <v xml:space="preserve"> </v>
      </c>
      <c r="N206" s="3">
        <v>3.0000000000000001E-3</v>
      </c>
      <c r="O206" s="175" t="str">
        <f>IFERROR(Summary!$AC$7*D206/N206," ")</f>
        <v xml:space="preserve"> </v>
      </c>
      <c r="P206" s="18"/>
      <c r="Q206" s="175" t="str">
        <f>IFERROR(Summary!$AC$7*D206/P206," ")</f>
        <v xml:space="preserve"> </v>
      </c>
      <c r="R206" s="22"/>
      <c r="S206" s="177" t="str">
        <f>IFERROR(Summary!$AE$7*E206/R206," ")</f>
        <v xml:space="preserve"> </v>
      </c>
    </row>
    <row r="207" spans="1:19" ht="16.8" customHeight="1" x14ac:dyDescent="0.25">
      <c r="A207" s="2" t="s">
        <v>405</v>
      </c>
      <c r="B207" s="2" t="s">
        <v>406</v>
      </c>
      <c r="C207" s="6" t="s">
        <v>404</v>
      </c>
      <c r="D207" s="56" t="str">
        <f>IFERROR(VLOOKUP($A207,'Emissions - TEU-2L1'!$A$6:$H$58,5,0), " ")</f>
        <v xml:space="preserve"> </v>
      </c>
      <c r="E207" s="56" t="str">
        <f>IFERROR(VLOOKUP($A207,'Emissions - TEU-2L1'!$A$6:$H$58,8,0), " ")</f>
        <v xml:space="preserve"> </v>
      </c>
      <c r="F207" s="11">
        <v>1.1E-4</v>
      </c>
      <c r="G207" s="175" t="str">
        <f>IFERROR(Summary!$Y$7*D207/F207," ")</f>
        <v xml:space="preserve"> </v>
      </c>
      <c r="H207" s="18"/>
      <c r="I207" s="175" t="str">
        <f>IFERROR(Summary!$Y$7*D207/H207," ")</f>
        <v xml:space="preserve"> </v>
      </c>
      <c r="J207" s="3">
        <v>3.8999999999999998E-3</v>
      </c>
      <c r="K207" s="175" t="str">
        <f>IFERROR(Summary!$AA$7*D207/J207," ")</f>
        <v xml:space="preserve"> </v>
      </c>
      <c r="L207" s="18"/>
      <c r="M207" s="175" t="str">
        <f>IFERROR(Summary!$AA$7*D207/L207," ")</f>
        <v xml:space="preserve"> </v>
      </c>
      <c r="N207" s="3">
        <v>7.6E-3</v>
      </c>
      <c r="O207" s="175" t="str">
        <f>IFERROR(Summary!$AC$7*D207/N207," ")</f>
        <v xml:space="preserve"> </v>
      </c>
      <c r="P207" s="18"/>
      <c r="Q207" s="175" t="str">
        <f>IFERROR(Summary!$AC$7*D207/P207," ")</f>
        <v xml:space="preserve"> </v>
      </c>
      <c r="R207" s="22"/>
      <c r="S207" s="177" t="str">
        <f>IFERROR(Summary!$AE$7*E207/R207," ")</f>
        <v xml:space="preserve"> </v>
      </c>
    </row>
    <row r="208" spans="1:19" ht="16.95" customHeight="1" x14ac:dyDescent="0.25">
      <c r="A208" s="2" t="s">
        <v>407</v>
      </c>
      <c r="B208" s="2" t="s">
        <v>408</v>
      </c>
      <c r="C208" s="6" t="s">
        <v>404</v>
      </c>
      <c r="D208" s="56" t="str">
        <f>IFERROR(VLOOKUP($A208,'Emissions - TEU-2L1'!$A$6:$H$58,5,0), " ")</f>
        <v xml:space="preserve"> </v>
      </c>
      <c r="E208" s="56" t="str">
        <f>IFERROR(VLOOKUP($A208,'Emissions - TEU-2L1'!$A$6:$H$58,8,0), " ")</f>
        <v xml:space="preserve"> </v>
      </c>
      <c r="F208" s="11">
        <v>2.1000000000000001E-4</v>
      </c>
      <c r="G208" s="175" t="str">
        <f>IFERROR(Summary!$Y$7*D208/F208," ")</f>
        <v xml:space="preserve"> </v>
      </c>
      <c r="H208" s="18"/>
      <c r="I208" s="175" t="str">
        <f>IFERROR(Summary!$Y$7*D208/H208," ")</f>
        <v xml:space="preserve"> </v>
      </c>
      <c r="J208" s="3">
        <v>7.7999999999999996E-3</v>
      </c>
      <c r="K208" s="175" t="str">
        <f>IFERROR(Summary!$AA$7*D208/J208," ")</f>
        <v xml:space="preserve"> </v>
      </c>
      <c r="L208" s="18"/>
      <c r="M208" s="175" t="str">
        <f>IFERROR(Summary!$AA$7*D208/L208," ")</f>
        <v xml:space="preserve"> </v>
      </c>
      <c r="N208" s="4">
        <v>1.4999999999999999E-2</v>
      </c>
      <c r="O208" s="175" t="str">
        <f>IFERROR(Summary!$AC$7*D208/N208," ")</f>
        <v xml:space="preserve"> </v>
      </c>
      <c r="P208" s="18"/>
      <c r="Q208" s="175" t="str">
        <f>IFERROR(Summary!$AC$7*D208/P208," ")</f>
        <v xml:space="preserve"> </v>
      </c>
      <c r="R208" s="22"/>
      <c r="S208" s="177" t="str">
        <f>IFERROR(Summary!$AE$7*E208/R208," ")</f>
        <v xml:space="preserve"> </v>
      </c>
    </row>
    <row r="209" spans="1:19" ht="16.8" customHeight="1" x14ac:dyDescent="0.25">
      <c r="A209" s="2" t="s">
        <v>409</v>
      </c>
      <c r="B209" s="2" t="s">
        <v>410</v>
      </c>
      <c r="C209" s="6" t="s">
        <v>404</v>
      </c>
      <c r="D209" s="56" t="str">
        <f>IFERROR(VLOOKUP($A209,'Emissions - TEU-2L1'!$A$6:$H$58,5,0), " ")</f>
        <v xml:space="preserve"> </v>
      </c>
      <c r="E209" s="56" t="str">
        <f>IFERROR(VLOOKUP($A209,'Emissions - TEU-2L1'!$A$6:$H$58,8,0), " ")</f>
        <v xml:space="preserve"> </v>
      </c>
      <c r="F209" s="10">
        <v>4.3000000000000002E-5</v>
      </c>
      <c r="G209" s="175" t="str">
        <f>IFERROR(Summary!$Y$7*D209/F209," ")</f>
        <v xml:space="preserve"> </v>
      </c>
      <c r="H209" s="3">
        <v>2E-3</v>
      </c>
      <c r="I209" s="175" t="str">
        <f>IFERROR(Summary!$Y$7*D209/H209," ")</f>
        <v xml:space="preserve"> </v>
      </c>
      <c r="J209" s="3">
        <v>1.6000000000000001E-3</v>
      </c>
      <c r="K209" s="175" t="str">
        <f>IFERROR(Summary!$AA$7*D209/J209," ")</f>
        <v xml:space="preserve"> </v>
      </c>
      <c r="L209" s="3">
        <v>8.8000000000000005E-3</v>
      </c>
      <c r="M209" s="175" t="str">
        <f>IFERROR(Summary!$AA$7*D209/L209," ")</f>
        <v xml:space="preserve"> </v>
      </c>
      <c r="N209" s="3">
        <v>3.0000000000000001E-3</v>
      </c>
      <c r="O209" s="175" t="str">
        <f>IFERROR(Summary!$AC$7*D209/N209," ")</f>
        <v xml:space="preserve"> </v>
      </c>
      <c r="P209" s="3">
        <v>8.8000000000000005E-3</v>
      </c>
      <c r="Q209" s="175" t="str">
        <f>IFERROR(Summary!$AC$7*D209/P209," ")</f>
        <v xml:space="preserve"> </v>
      </c>
      <c r="R209" s="27">
        <v>2E-3</v>
      </c>
      <c r="S209" s="177" t="str">
        <f>IFERROR(Summary!$AE$7*E209/R209," ")</f>
        <v xml:space="preserve"> </v>
      </c>
    </row>
    <row r="210" spans="1:19" ht="16.95" customHeight="1" x14ac:dyDescent="0.25">
      <c r="A210" s="2" t="s">
        <v>411</v>
      </c>
      <c r="B210" s="2" t="s">
        <v>412</v>
      </c>
      <c r="C210" s="6" t="s">
        <v>404</v>
      </c>
      <c r="D210" s="56" t="str">
        <f>IFERROR(VLOOKUP($A210,'Emissions - TEU-2L1'!$A$6:$H$58,5,0), " ")</f>
        <v xml:space="preserve"> </v>
      </c>
      <c r="E210" s="56" t="str">
        <f>IFERROR(VLOOKUP($A210,'Emissions - TEU-2L1'!$A$6:$H$58,8,0), " ")</f>
        <v xml:space="preserve"> </v>
      </c>
      <c r="F210" s="10">
        <v>5.3000000000000001E-5</v>
      </c>
      <c r="G210" s="175" t="str">
        <f>IFERROR(Summary!$Y$7*D210/F210," ")</f>
        <v xml:space="preserve"> </v>
      </c>
      <c r="H210" s="18"/>
      <c r="I210" s="175" t="str">
        <f>IFERROR(Summary!$Y$7*D210/H210," ")</f>
        <v xml:space="preserve"> </v>
      </c>
      <c r="J210" s="3">
        <v>2E-3</v>
      </c>
      <c r="K210" s="175" t="str">
        <f>IFERROR(Summary!$AA$7*D210/J210," ")</f>
        <v xml:space="preserve"> </v>
      </c>
      <c r="L210" s="18"/>
      <c r="M210" s="175" t="str">
        <f>IFERROR(Summary!$AA$7*D210/L210," ")</f>
        <v xml:space="preserve"> </v>
      </c>
      <c r="N210" s="3">
        <v>3.8E-3</v>
      </c>
      <c r="O210" s="175" t="str">
        <f>IFERROR(Summary!$AC$7*D210/N210," ")</f>
        <v xml:space="preserve"> </v>
      </c>
      <c r="P210" s="18"/>
      <c r="Q210" s="175" t="str">
        <f>IFERROR(Summary!$AC$7*D210/P210," ")</f>
        <v xml:space="preserve"> </v>
      </c>
      <c r="R210" s="22"/>
      <c r="S210" s="177" t="str">
        <f>IFERROR(Summary!$AE$7*E210/R210," ")</f>
        <v xml:space="preserve"> </v>
      </c>
    </row>
    <row r="211" spans="1:19" ht="19.5" customHeight="1" x14ac:dyDescent="0.25">
      <c r="A211" s="2" t="s">
        <v>413</v>
      </c>
      <c r="B211" s="2" t="s">
        <v>414</v>
      </c>
      <c r="C211" s="6" t="s">
        <v>404</v>
      </c>
      <c r="D211" s="56" t="str">
        <f>IFERROR(VLOOKUP($A211,'Emissions - TEU-2L1'!$A$6:$H$58,5,0), " ")</f>
        <v xml:space="preserve"> </v>
      </c>
      <c r="E211" s="56" t="str">
        <f>IFERROR(VLOOKUP($A211,'Emissions - TEU-2L1'!$A$6:$H$58,8,0), " ")</f>
        <v xml:space="preserve"> </v>
      </c>
      <c r="F211" s="10">
        <v>2.0999999999999998E-6</v>
      </c>
      <c r="G211" s="175" t="str">
        <f>IFERROR(Summary!$Y$7*D211/F211," ")</f>
        <v xml:space="preserve"> </v>
      </c>
      <c r="H211" s="18"/>
      <c r="I211" s="175" t="str">
        <f>IFERROR(Summary!$Y$7*D211/H211," ")</f>
        <v xml:space="preserve"> </v>
      </c>
      <c r="J211" s="10">
        <v>7.7999999999999999E-5</v>
      </c>
      <c r="K211" s="175" t="str">
        <f>IFERROR(Summary!$AA$7*D211/J211," ")</f>
        <v xml:space="preserve"> </v>
      </c>
      <c r="L211" s="18"/>
      <c r="M211" s="175" t="str">
        <f>IFERROR(Summary!$AA$7*D211/L211," ")</f>
        <v xml:space="preserve"> </v>
      </c>
      <c r="N211" s="11">
        <v>1.4999999999999999E-4</v>
      </c>
      <c r="O211" s="175" t="str">
        <f>IFERROR(Summary!$AC$7*D211/N211," ")</f>
        <v xml:space="preserve"> </v>
      </c>
      <c r="P211" s="18"/>
      <c r="Q211" s="175" t="str">
        <f>IFERROR(Summary!$AC$7*D211/P211," ")</f>
        <v xml:space="preserve"> </v>
      </c>
      <c r="R211" s="22"/>
      <c r="S211" s="177" t="str">
        <f>IFERROR(Summary!$AE$7*E211/R211," ")</f>
        <v xml:space="preserve"> </v>
      </c>
    </row>
    <row r="212" spans="1:19" ht="16.95" customHeight="1" x14ac:dyDescent="0.25">
      <c r="A212" s="2" t="s">
        <v>415</v>
      </c>
      <c r="B212" s="2" t="s">
        <v>416</v>
      </c>
      <c r="C212" s="6" t="s">
        <v>404</v>
      </c>
      <c r="D212" s="56">
        <f>IFERROR(VLOOKUP($A212,'Emissions - TEU-2L1'!$A$6:$H$58,5,0), " ")</f>
        <v>3.2634074196905747E-16</v>
      </c>
      <c r="E212" s="56">
        <f>IFERROR(VLOOKUP($A212,'Emissions - TEU-2L1'!$A$6:$H$58,8,0), " ")</f>
        <v>3.8393028466947925E-18</v>
      </c>
      <c r="F212" s="3">
        <v>4.7000000000000002E-3</v>
      </c>
      <c r="G212" s="175">
        <f>IFERROR(Summary!$Y$7*D212/F212," ")</f>
        <v>6.9434200418948394E-18</v>
      </c>
      <c r="H212" s="18"/>
      <c r="I212" s="175" t="str">
        <f>IFERROR(Summary!$Y$7*D212/H212," ")</f>
        <v xml:space="preserve"> </v>
      </c>
      <c r="J212" s="9">
        <v>0.17</v>
      </c>
      <c r="K212" s="175">
        <f>IFERROR(Summary!$AA$7*D212/J212," ")</f>
        <v>1.9196514233473968E-19</v>
      </c>
      <c r="L212" s="18"/>
      <c r="M212" s="175" t="str">
        <f>IFERROR(Summary!$AA$7*D212/L212," ")</f>
        <v xml:space="preserve"> </v>
      </c>
      <c r="N212" s="9">
        <v>0.34</v>
      </c>
      <c r="O212" s="175">
        <f>IFERROR(Summary!$AC$7*D212/N212," ")</f>
        <v>4.3192157025316421E-18</v>
      </c>
      <c r="P212" s="18"/>
      <c r="Q212" s="175" t="str">
        <f>IFERROR(Summary!$AC$7*D212/P212," ")</f>
        <v xml:space="preserve"> </v>
      </c>
      <c r="R212" s="22"/>
      <c r="S212" s="177" t="str">
        <f>IFERROR(Summary!$AE$7*E212/R212," ")</f>
        <v xml:space="preserve"> </v>
      </c>
    </row>
    <row r="213" spans="1:19" ht="16.8" customHeight="1" x14ac:dyDescent="0.25">
      <c r="A213" s="2" t="s">
        <v>417</v>
      </c>
      <c r="B213" s="2" t="s">
        <v>418</v>
      </c>
      <c r="C213" s="6" t="s">
        <v>404</v>
      </c>
      <c r="D213" s="56" t="str">
        <f>IFERROR(VLOOKUP($A213,'Emissions - TEU-2L1'!$A$6:$H$58,5,0), " ")</f>
        <v xml:space="preserve"> </v>
      </c>
      <c r="E213" s="56" t="str">
        <f>IFERROR(VLOOKUP($A213,'Emissions - TEU-2L1'!$A$6:$H$58,8,0), " ")</f>
        <v xml:space="preserve"> </v>
      </c>
      <c r="F213" s="11">
        <v>1.3999999999999999E-4</v>
      </c>
      <c r="G213" s="175" t="str">
        <f>IFERROR(Summary!$Y$7*D213/F213," ")</f>
        <v xml:space="preserve"> </v>
      </c>
      <c r="H213" s="18"/>
      <c r="I213" s="175" t="str">
        <f>IFERROR(Summary!$Y$7*D213/H213," ")</f>
        <v xml:space="preserve"> </v>
      </c>
      <c r="J213" s="3">
        <v>5.1999999999999998E-3</v>
      </c>
      <c r="K213" s="175" t="str">
        <f>IFERROR(Summary!$AA$7*D213/J213," ")</f>
        <v xml:space="preserve"> </v>
      </c>
      <c r="L213" s="18"/>
      <c r="M213" s="175" t="str">
        <f>IFERROR(Summary!$AA$7*D213/L213," ")</f>
        <v xml:space="preserve"> </v>
      </c>
      <c r="N213" s="4">
        <v>0.01</v>
      </c>
      <c r="O213" s="175" t="str">
        <f>IFERROR(Summary!$AC$7*D213/N213," ")</f>
        <v xml:space="preserve"> </v>
      </c>
      <c r="P213" s="18"/>
      <c r="Q213" s="175" t="str">
        <f>IFERROR(Summary!$AC$7*D213/P213," ")</f>
        <v xml:space="preserve"> </v>
      </c>
      <c r="R213" s="22"/>
      <c r="S213" s="177" t="str">
        <f>IFERROR(Summary!$AE$7*E213/R213," ")</f>
        <v xml:space="preserve"> </v>
      </c>
    </row>
    <row r="214" spans="1:19" ht="16.95" customHeight="1" x14ac:dyDescent="0.25">
      <c r="A214" s="2" t="s">
        <v>419</v>
      </c>
      <c r="B214" s="2" t="s">
        <v>420</v>
      </c>
      <c r="C214" s="6" t="s">
        <v>404</v>
      </c>
      <c r="D214" s="56" t="str">
        <f>IFERROR(VLOOKUP($A214,'Emissions - TEU-2L1'!$A$6:$H$58,5,0), " ")</f>
        <v xml:space="preserve"> </v>
      </c>
      <c r="E214" s="56" t="str">
        <f>IFERROR(VLOOKUP($A214,'Emissions - TEU-2L1'!$A$6:$H$58,8,0), " ")</f>
        <v xml:space="preserve"> </v>
      </c>
      <c r="F214" s="3">
        <v>1.4E-3</v>
      </c>
      <c r="G214" s="175" t="str">
        <f>IFERROR(Summary!$Y$7*D214/F214," ")</f>
        <v xml:space="preserve"> </v>
      </c>
      <c r="H214" s="18"/>
      <c r="I214" s="175" t="str">
        <f>IFERROR(Summary!$Y$7*D214/H214," ")</f>
        <v xml:space="preserve"> </v>
      </c>
      <c r="J214" s="4">
        <v>5.1999999999999998E-2</v>
      </c>
      <c r="K214" s="175" t="str">
        <f>IFERROR(Summary!$AA$7*D214/J214," ")</f>
        <v xml:space="preserve"> </v>
      </c>
      <c r="L214" s="18"/>
      <c r="M214" s="175" t="str">
        <f>IFERROR(Summary!$AA$7*D214/L214," ")</f>
        <v xml:space="preserve"> </v>
      </c>
      <c r="N214" s="9">
        <v>0.1</v>
      </c>
      <c r="O214" s="175" t="str">
        <f>IFERROR(Summary!$AC$7*D214/N214," ")</f>
        <v xml:space="preserve"> </v>
      </c>
      <c r="P214" s="18"/>
      <c r="Q214" s="175" t="str">
        <f>IFERROR(Summary!$AC$7*D214/P214," ")</f>
        <v xml:space="preserve"> </v>
      </c>
      <c r="R214" s="22"/>
      <c r="S214" s="177" t="str">
        <f>IFERROR(Summary!$AE$7*E214/R214," ")</f>
        <v xml:space="preserve"> </v>
      </c>
    </row>
    <row r="215" spans="1:19" ht="16.8" customHeight="1" x14ac:dyDescent="0.25">
      <c r="A215" s="2" t="s">
        <v>421</v>
      </c>
      <c r="B215" s="2" t="s">
        <v>422</v>
      </c>
      <c r="C215" s="6" t="s">
        <v>404</v>
      </c>
      <c r="D215" s="56">
        <f>IFERROR(VLOOKUP($A215,'Emissions - TEU-2L1'!$A$6:$H$58,5,0), " ")</f>
        <v>5.421937481356902E-14</v>
      </c>
      <c r="E215" s="56">
        <f>IFERROR(VLOOKUP($A215,'Emissions - TEU-2L1'!$A$6:$H$58,8,0), " ")</f>
        <v>6.3787499780669437E-16</v>
      </c>
      <c r="F215" s="11">
        <v>4.2999999999999999E-4</v>
      </c>
      <c r="G215" s="175">
        <f>IFERROR(Summary!$Y$7*D215/F215," ")</f>
        <v>1.2609156933388145E-14</v>
      </c>
      <c r="H215" s="18"/>
      <c r="I215" s="175" t="str">
        <f>IFERROR(Summary!$Y$7*D215/H215," ")</f>
        <v xml:space="preserve"> </v>
      </c>
      <c r="J215" s="4">
        <v>1.6E-2</v>
      </c>
      <c r="K215" s="175">
        <f>IFERROR(Summary!$AA$7*D215/J215," ")</f>
        <v>3.3887109258480642E-16</v>
      </c>
      <c r="L215" s="18"/>
      <c r="M215" s="175" t="str">
        <f>IFERROR(Summary!$AA$7*D215/L215," ")</f>
        <v xml:space="preserve"> </v>
      </c>
      <c r="N215" s="4">
        <v>0.03</v>
      </c>
      <c r="O215" s="175">
        <f>IFERROR(Summary!$AC$7*D215/N215," ")</f>
        <v>8.132906222035354E-15</v>
      </c>
      <c r="P215" s="18"/>
      <c r="Q215" s="175" t="str">
        <f>IFERROR(Summary!$AC$7*D215/P215," ")</f>
        <v xml:space="preserve"> </v>
      </c>
      <c r="R215" s="22"/>
      <c r="S215" s="177" t="str">
        <f>IFERROR(Summary!$AE$7*E215/R215," ")</f>
        <v xml:space="preserve"> </v>
      </c>
    </row>
    <row r="216" spans="1:19" ht="16.95" customHeight="1" x14ac:dyDescent="0.25">
      <c r="A216" s="2" t="s">
        <v>423</v>
      </c>
      <c r="B216" s="2" t="s">
        <v>424</v>
      </c>
      <c r="C216" s="6" t="s">
        <v>404</v>
      </c>
      <c r="D216" s="56" t="str">
        <f>IFERROR(VLOOKUP($A216,'Emissions - TEU-2L1'!$A$6:$H$58,5,0), " ")</f>
        <v xml:space="preserve"> </v>
      </c>
      <c r="E216" s="56" t="str">
        <f>IFERROR(VLOOKUP($A216,'Emissions - TEU-2L1'!$A$6:$H$58,8,0), " ")</f>
        <v xml:space="preserve"> </v>
      </c>
      <c r="F216" s="11">
        <v>1.1E-4</v>
      </c>
      <c r="G216" s="175" t="str">
        <f>IFERROR(Summary!$Y$7*D216/F216," ")</f>
        <v xml:space="preserve"> </v>
      </c>
      <c r="H216" s="18"/>
      <c r="I216" s="175" t="str">
        <f>IFERROR(Summary!$Y$7*D216/H216," ")</f>
        <v xml:space="preserve"> </v>
      </c>
      <c r="J216" s="3">
        <v>3.8999999999999998E-3</v>
      </c>
      <c r="K216" s="175" t="str">
        <f>IFERROR(Summary!$AA$7*D216/J216," ")</f>
        <v xml:space="preserve"> </v>
      </c>
      <c r="L216" s="18"/>
      <c r="M216" s="175" t="str">
        <f>IFERROR(Summary!$AA$7*D216/L216," ")</f>
        <v xml:space="preserve"> </v>
      </c>
      <c r="N216" s="3">
        <v>7.6E-3</v>
      </c>
      <c r="O216" s="175" t="str">
        <f>IFERROR(Summary!$AC$7*D216/N216," ")</f>
        <v xml:space="preserve"> </v>
      </c>
      <c r="P216" s="18"/>
      <c r="Q216" s="175" t="str">
        <f>IFERROR(Summary!$AC$7*D216/P216," ")</f>
        <v xml:space="preserve"> </v>
      </c>
      <c r="R216" s="22"/>
      <c r="S216" s="177" t="str">
        <f>IFERROR(Summary!$AE$7*E216/R216," ")</f>
        <v xml:space="preserve"> </v>
      </c>
    </row>
    <row r="217" spans="1:19" ht="16.8" customHeight="1" x14ac:dyDescent="0.25">
      <c r="A217" s="2" t="s">
        <v>425</v>
      </c>
      <c r="B217" s="2" t="s">
        <v>426</v>
      </c>
      <c r="C217" s="6" t="s">
        <v>404</v>
      </c>
      <c r="D217" s="56" t="str">
        <f>IFERROR(VLOOKUP($A217,'Emissions - TEU-2L1'!$A$6:$H$58,5,0), " ")</f>
        <v xml:space="preserve"> </v>
      </c>
      <c r="E217" s="56" t="str">
        <f>IFERROR(VLOOKUP($A217,'Emissions - TEU-2L1'!$A$6:$H$58,8,0), " ")</f>
        <v xml:space="preserve"> </v>
      </c>
      <c r="F217" s="10">
        <v>4.3000000000000003E-6</v>
      </c>
      <c r="G217" s="175" t="str">
        <f>IFERROR(Summary!$Y$7*D217/F217," ")</f>
        <v xml:space="preserve"> </v>
      </c>
      <c r="H217" s="18"/>
      <c r="I217" s="175" t="str">
        <f>IFERROR(Summary!$Y$7*D217/H217," ")</f>
        <v xml:space="preserve"> </v>
      </c>
      <c r="J217" s="11">
        <v>1.6000000000000001E-4</v>
      </c>
      <c r="K217" s="175" t="str">
        <f>IFERROR(Summary!$AA$7*D217/J217," ")</f>
        <v xml:space="preserve"> </v>
      </c>
      <c r="L217" s="18"/>
      <c r="M217" s="175" t="str">
        <f>IFERROR(Summary!$AA$7*D217/L217," ")</f>
        <v xml:space="preserve"> </v>
      </c>
      <c r="N217" s="11">
        <v>2.9999999999999997E-4</v>
      </c>
      <c r="O217" s="175" t="str">
        <f>IFERROR(Summary!$AC$7*D217/N217," ")</f>
        <v xml:space="preserve"> </v>
      </c>
      <c r="P217" s="18"/>
      <c r="Q217" s="175" t="str">
        <f>IFERROR(Summary!$AC$7*D217/P217," ")</f>
        <v xml:space="preserve"> </v>
      </c>
      <c r="R217" s="22"/>
      <c r="S217" s="177" t="str">
        <f>IFERROR(Summary!$AE$7*E217/R217," ")</f>
        <v xml:space="preserve"> </v>
      </c>
    </row>
    <row r="218" spans="1:19" ht="16.8" customHeight="1" x14ac:dyDescent="0.25">
      <c r="A218" s="2" t="s">
        <v>427</v>
      </c>
      <c r="B218" s="2" t="s">
        <v>428</v>
      </c>
      <c r="C218" s="6" t="s">
        <v>404</v>
      </c>
      <c r="D218" s="56" t="str">
        <f>IFERROR(VLOOKUP($A218,'Emissions - TEU-2L1'!$A$6:$H$58,5,0), " ")</f>
        <v xml:space="preserve"> </v>
      </c>
      <c r="E218" s="56" t="str">
        <f>IFERROR(VLOOKUP($A218,'Emissions - TEU-2L1'!$A$6:$H$58,8,0), " ")</f>
        <v xml:space="preserve"> </v>
      </c>
      <c r="F218" s="11">
        <v>1.1E-4</v>
      </c>
      <c r="G218" s="175" t="str">
        <f>IFERROR(Summary!$Y$7*D218/F218," ")</f>
        <v xml:space="preserve"> </v>
      </c>
      <c r="H218" s="18"/>
      <c r="I218" s="175" t="str">
        <f>IFERROR(Summary!$Y$7*D218/H218," ")</f>
        <v xml:space="preserve"> </v>
      </c>
      <c r="J218" s="3">
        <v>3.8999999999999998E-3</v>
      </c>
      <c r="K218" s="175" t="str">
        <f>IFERROR(Summary!$AA$7*D218/J218," ")</f>
        <v xml:space="preserve"> </v>
      </c>
      <c r="L218" s="18"/>
      <c r="M218" s="175" t="str">
        <f>IFERROR(Summary!$AA$7*D218/L218," ")</f>
        <v xml:space="preserve"> </v>
      </c>
      <c r="N218" s="3">
        <v>7.6E-3</v>
      </c>
      <c r="O218" s="175" t="str">
        <f>IFERROR(Summary!$AC$7*D218/N218," ")</f>
        <v xml:space="preserve"> </v>
      </c>
      <c r="P218" s="18"/>
      <c r="Q218" s="175" t="str">
        <f>IFERROR(Summary!$AC$7*D218/P218," ")</f>
        <v xml:space="preserve"> </v>
      </c>
      <c r="R218" s="22"/>
      <c r="S218" s="177" t="str">
        <f>IFERROR(Summary!$AE$7*E218/R218," ")</f>
        <v xml:space="preserve"> </v>
      </c>
    </row>
    <row r="219" spans="1:19" ht="16.95" customHeight="1" x14ac:dyDescent="0.25">
      <c r="A219" s="2" t="s">
        <v>429</v>
      </c>
      <c r="B219" s="2" t="s">
        <v>430</v>
      </c>
      <c r="C219" s="6" t="s">
        <v>404</v>
      </c>
      <c r="D219" s="56" t="str">
        <f>IFERROR(VLOOKUP($A219,'Emissions - TEU-2L1'!$A$6:$H$58,5,0), " ")</f>
        <v xml:space="preserve"> </v>
      </c>
      <c r="E219" s="56" t="str">
        <f>IFERROR(VLOOKUP($A219,'Emissions - TEU-2L1'!$A$6:$H$58,8,0), " ")</f>
        <v xml:space="preserve"> </v>
      </c>
      <c r="F219" s="10">
        <v>4.6999999999999997E-5</v>
      </c>
      <c r="G219" s="175" t="str">
        <f>IFERROR(Summary!$Y$7*D219/F219," ")</f>
        <v xml:space="preserve"> </v>
      </c>
      <c r="H219" s="18"/>
      <c r="I219" s="175" t="str">
        <f>IFERROR(Summary!$Y$7*D219/H219," ")</f>
        <v xml:space="preserve"> </v>
      </c>
      <c r="J219" s="3">
        <v>1.6999999999999999E-3</v>
      </c>
      <c r="K219" s="175" t="str">
        <f>IFERROR(Summary!$AA$7*D219/J219," ")</f>
        <v xml:space="preserve"> </v>
      </c>
      <c r="L219" s="18"/>
      <c r="M219" s="175" t="str">
        <f>IFERROR(Summary!$AA$7*D219/L219," ")</f>
        <v xml:space="preserve"> </v>
      </c>
      <c r="N219" s="3">
        <v>3.3999999999999998E-3</v>
      </c>
      <c r="O219" s="175" t="str">
        <f>IFERROR(Summary!$AC$7*D219/N219," ")</f>
        <v xml:space="preserve"> </v>
      </c>
      <c r="P219" s="18"/>
      <c r="Q219" s="175" t="str">
        <f>IFERROR(Summary!$AC$7*D219/P219," ")</f>
        <v xml:space="preserve"> </v>
      </c>
      <c r="R219" s="22"/>
      <c r="S219" s="177" t="str">
        <f>IFERROR(Summary!$AE$7*E219/R219," ")</f>
        <v xml:space="preserve"> </v>
      </c>
    </row>
    <row r="220" spans="1:19" ht="16.8" customHeight="1" x14ac:dyDescent="0.25">
      <c r="A220" s="2" t="s">
        <v>431</v>
      </c>
      <c r="B220" s="2" t="s">
        <v>432</v>
      </c>
      <c r="C220" s="6" t="s">
        <v>404</v>
      </c>
      <c r="D220" s="56" t="str">
        <f>IFERROR(VLOOKUP($A220,'Emissions - TEU-2L1'!$A$6:$H$58,5,0), " ")</f>
        <v xml:space="preserve"> </v>
      </c>
      <c r="E220" s="56" t="str">
        <f>IFERROR(VLOOKUP($A220,'Emissions - TEU-2L1'!$A$6:$H$58,8,0), " ")</f>
        <v xml:space="preserve"> </v>
      </c>
      <c r="F220" s="10">
        <v>7.1000000000000005E-5</v>
      </c>
      <c r="G220" s="175" t="str">
        <f>IFERROR(Summary!$Y$7*D220/F220," ")</f>
        <v xml:space="preserve"> </v>
      </c>
      <c r="H220" s="18"/>
      <c r="I220" s="175" t="str">
        <f>IFERROR(Summary!$Y$7*D220/H220," ")</f>
        <v xml:space="preserve"> </v>
      </c>
      <c r="J220" s="3">
        <v>2.5999999999999999E-3</v>
      </c>
      <c r="K220" s="175" t="str">
        <f>IFERROR(Summary!$AA$7*D220/J220," ")</f>
        <v xml:space="preserve"> </v>
      </c>
      <c r="L220" s="18"/>
      <c r="M220" s="175" t="str">
        <f>IFERROR(Summary!$AA$7*D220/L220," ")</f>
        <v xml:space="preserve"> </v>
      </c>
      <c r="N220" s="3">
        <v>5.1000000000000004E-3</v>
      </c>
      <c r="O220" s="175" t="str">
        <f>IFERROR(Summary!$AC$7*D220/N220," ")</f>
        <v xml:space="preserve"> </v>
      </c>
      <c r="P220" s="18"/>
      <c r="Q220" s="175" t="str">
        <f>IFERROR(Summary!$AC$7*D220/P220," ")</f>
        <v xml:space="preserve"> </v>
      </c>
      <c r="R220" s="22"/>
      <c r="S220" s="177" t="str">
        <f>IFERROR(Summary!$AE$7*E220/R220," ")</f>
        <v xml:space="preserve"> </v>
      </c>
    </row>
    <row r="221" spans="1:19" ht="19.8" customHeight="1" x14ac:dyDescent="0.25">
      <c r="A221" s="2" t="s">
        <v>433</v>
      </c>
      <c r="B221" s="2" t="s">
        <v>434</v>
      </c>
      <c r="C221" s="6" t="s">
        <v>404</v>
      </c>
      <c r="D221" s="56" t="str">
        <f>IFERROR(VLOOKUP($A221,'Emissions - TEU-2L1'!$A$6:$H$58,5,0), " ")</f>
        <v xml:space="preserve"> </v>
      </c>
      <c r="E221" s="56" t="str">
        <f>IFERROR(VLOOKUP($A221,'Emissions - TEU-2L1'!$A$6:$H$58,8,0), " ")</f>
        <v xml:space="preserve"> </v>
      </c>
      <c r="F221" s="10">
        <v>1.3999999999999999E-6</v>
      </c>
      <c r="G221" s="175" t="str">
        <f>IFERROR(Summary!$Y$7*D221/F221," ")</f>
        <v xml:space="preserve"> </v>
      </c>
      <c r="H221" s="18"/>
      <c r="I221" s="175" t="str">
        <f>IFERROR(Summary!$Y$7*D221/H221," ")</f>
        <v xml:space="preserve"> </v>
      </c>
      <c r="J221" s="10">
        <v>5.1999999999999997E-5</v>
      </c>
      <c r="K221" s="175" t="str">
        <f>IFERROR(Summary!$AA$7*D221/J221," ")</f>
        <v xml:space="preserve"> </v>
      </c>
      <c r="L221" s="18"/>
      <c r="M221" s="175" t="str">
        <f>IFERROR(Summary!$AA$7*D221/L221," ")</f>
        <v xml:space="preserve"> </v>
      </c>
      <c r="N221" s="11">
        <v>1E-4</v>
      </c>
      <c r="O221" s="175" t="str">
        <f>IFERROR(Summary!$AC$7*D221/N221," ")</f>
        <v xml:space="preserve"> </v>
      </c>
      <c r="P221" s="18"/>
      <c r="Q221" s="175" t="str">
        <f>IFERROR(Summary!$AC$7*D221/P221," ")</f>
        <v xml:space="preserve"> </v>
      </c>
      <c r="R221" s="22"/>
      <c r="S221" s="177" t="str">
        <f>IFERROR(Summary!$AE$7*E221/R221," ")</f>
        <v xml:space="preserve"> </v>
      </c>
    </row>
    <row r="222" spans="1:19" ht="16.8" customHeight="1" x14ac:dyDescent="0.25">
      <c r="A222" s="2" t="s">
        <v>435</v>
      </c>
      <c r="B222" s="2" t="s">
        <v>436</v>
      </c>
      <c r="C222" s="6" t="s">
        <v>404</v>
      </c>
      <c r="D222" s="56" t="str">
        <f>IFERROR(VLOOKUP($A222,'Emissions - TEU-2L1'!$A$6:$H$58,5,0), " ")</f>
        <v xml:space="preserve"> </v>
      </c>
      <c r="E222" s="56" t="str">
        <f>IFERROR(VLOOKUP($A222,'Emissions - TEU-2L1'!$A$6:$H$58,8,0), " ")</f>
        <v xml:space="preserve"> </v>
      </c>
      <c r="F222" s="11">
        <v>5.2999999999999998E-4</v>
      </c>
      <c r="G222" s="175" t="str">
        <f>IFERROR(Summary!$Y$7*D222/F222," ")</f>
        <v xml:space="preserve"> </v>
      </c>
      <c r="H222" s="18"/>
      <c r="I222" s="175" t="str">
        <f>IFERROR(Summary!$Y$7*D222/H222," ")</f>
        <v xml:space="preserve"> </v>
      </c>
      <c r="J222" s="4">
        <v>0.02</v>
      </c>
      <c r="K222" s="175" t="str">
        <f>IFERROR(Summary!$AA$7*D222/J222," ")</f>
        <v xml:space="preserve"> </v>
      </c>
      <c r="L222" s="18"/>
      <c r="M222" s="175" t="str">
        <f>IFERROR(Summary!$AA$7*D222/L222," ")</f>
        <v xml:space="preserve"> </v>
      </c>
      <c r="N222" s="4">
        <v>3.7999999999999999E-2</v>
      </c>
      <c r="O222" s="175" t="str">
        <f>IFERROR(Summary!$AC$7*D222/N222," ")</f>
        <v xml:space="preserve"> </v>
      </c>
      <c r="P222" s="18"/>
      <c r="Q222" s="175" t="str">
        <f>IFERROR(Summary!$AC$7*D222/P222," ")</f>
        <v xml:space="preserve"> </v>
      </c>
      <c r="R222" s="22"/>
      <c r="S222" s="177" t="str">
        <f>IFERROR(Summary!$AE$7*E222/R222," ")</f>
        <v xml:space="preserve"> </v>
      </c>
    </row>
    <row r="223" spans="1:19" ht="16.95" customHeight="1" x14ac:dyDescent="0.25">
      <c r="A223" s="2" t="s">
        <v>437</v>
      </c>
      <c r="B223" s="2" t="s">
        <v>438</v>
      </c>
      <c r="C223" s="6" t="s">
        <v>404</v>
      </c>
      <c r="D223" s="56" t="str">
        <f>IFERROR(VLOOKUP($A223,'Emissions - TEU-2L1'!$A$6:$H$58,5,0), " ")</f>
        <v xml:space="preserve"> </v>
      </c>
      <c r="E223" s="56" t="str">
        <f>IFERROR(VLOOKUP($A223,'Emissions - TEU-2L1'!$A$6:$H$58,8,0), " ")</f>
        <v xml:space="preserve"> </v>
      </c>
      <c r="F223" s="11">
        <v>6.0999999999999997E-4</v>
      </c>
      <c r="G223" s="175" t="str">
        <f>IFERROR(Summary!$Y$7*D223/F223," ")</f>
        <v xml:space="preserve"> </v>
      </c>
      <c r="H223" s="18"/>
      <c r="I223" s="175" t="str">
        <f>IFERROR(Summary!$Y$7*D223/H223," ")</f>
        <v xml:space="preserve"> </v>
      </c>
      <c r="J223" s="4">
        <v>2.1999999999999999E-2</v>
      </c>
      <c r="K223" s="175" t="str">
        <f>IFERROR(Summary!$AA$7*D223/J223," ")</f>
        <v xml:space="preserve"> </v>
      </c>
      <c r="L223" s="18"/>
      <c r="M223" s="175" t="str">
        <f>IFERROR(Summary!$AA$7*D223/L223," ")</f>
        <v xml:space="preserve"> </v>
      </c>
      <c r="N223" s="4">
        <v>4.2999999999999997E-2</v>
      </c>
      <c r="O223" s="175" t="str">
        <f>IFERROR(Summary!$AC$7*D223/N223," ")</f>
        <v xml:space="preserve"> </v>
      </c>
      <c r="P223" s="18"/>
      <c r="Q223" s="175" t="str">
        <f>IFERROR(Summary!$AC$7*D223/P223," ")</f>
        <v xml:space="preserve"> </v>
      </c>
      <c r="R223" s="22"/>
      <c r="S223" s="177" t="str">
        <f>IFERROR(Summary!$AE$7*E223/R223," ")</f>
        <v xml:space="preserve"> </v>
      </c>
    </row>
    <row r="224" spans="1:19" ht="19.8" customHeight="1" x14ac:dyDescent="0.25">
      <c r="A224" s="2" t="s">
        <v>439</v>
      </c>
      <c r="B224" s="2" t="s">
        <v>440</v>
      </c>
      <c r="C224" s="6" t="s">
        <v>404</v>
      </c>
      <c r="D224" s="56" t="str">
        <f>IFERROR(VLOOKUP($A224,'Emissions - TEU-2L1'!$A$6:$H$58,5,0), " ")</f>
        <v xml:space="preserve"> </v>
      </c>
      <c r="E224" s="56" t="str">
        <f>IFERROR(VLOOKUP($A224,'Emissions - TEU-2L1'!$A$6:$H$58,8,0), " ")</f>
        <v xml:space="preserve"> </v>
      </c>
      <c r="F224" s="10">
        <v>4.3000000000000002E-5</v>
      </c>
      <c r="G224" s="175" t="str">
        <f>IFERROR(Summary!$Y$7*D224/F224," ")</f>
        <v xml:space="preserve"> </v>
      </c>
      <c r="H224" s="18"/>
      <c r="I224" s="175" t="str">
        <f>IFERROR(Summary!$Y$7*D224/H224," ")</f>
        <v xml:space="preserve"> </v>
      </c>
      <c r="J224" s="3">
        <v>1.6000000000000001E-3</v>
      </c>
      <c r="K224" s="175" t="str">
        <f>IFERROR(Summary!$AA$7*D224/J224," ")</f>
        <v xml:space="preserve"> </v>
      </c>
      <c r="L224" s="18"/>
      <c r="M224" s="175" t="str">
        <f>IFERROR(Summary!$AA$7*D224/L224," ")</f>
        <v xml:space="preserve"> </v>
      </c>
      <c r="N224" s="3">
        <v>3.0000000000000001E-3</v>
      </c>
      <c r="O224" s="175" t="str">
        <f>IFERROR(Summary!$AC$7*D224/N224," ")</f>
        <v xml:space="preserve"> </v>
      </c>
      <c r="P224" s="18"/>
      <c r="Q224" s="175" t="str">
        <f>IFERROR(Summary!$AC$7*D224/P224," ")</f>
        <v xml:space="preserve"> </v>
      </c>
      <c r="R224" s="22"/>
      <c r="S224" s="177" t="str">
        <f>IFERROR(Summary!$AE$7*E224/R224," ")</f>
        <v xml:space="preserve"> </v>
      </c>
    </row>
    <row r="225" spans="1:19" ht="16.8" customHeight="1" x14ac:dyDescent="0.25">
      <c r="A225" s="17">
        <v>2043937</v>
      </c>
      <c r="B225" s="2" t="s">
        <v>441</v>
      </c>
      <c r="C225" s="6" t="s">
        <v>404</v>
      </c>
      <c r="D225" s="56" t="str">
        <f>IFERROR(VLOOKUP($A225,'Emissions - TEU-2L1'!$A$6:$H$58,5,0), " ")</f>
        <v xml:space="preserve"> </v>
      </c>
      <c r="E225" s="56" t="str">
        <f>IFERROR(VLOOKUP($A225,'Emissions - TEU-2L1'!$A$6:$H$58,8,0), " ")</f>
        <v xml:space="preserve"> </v>
      </c>
      <c r="F225" s="10">
        <v>4.3000000000000003E-6</v>
      </c>
      <c r="G225" s="175" t="str">
        <f>IFERROR(Summary!$Y$7*D225/F225," ")</f>
        <v xml:space="preserve"> </v>
      </c>
      <c r="H225" s="18"/>
      <c r="I225" s="175" t="str">
        <f>IFERROR(Summary!$Y$7*D225/H225," ")</f>
        <v xml:space="preserve"> </v>
      </c>
      <c r="J225" s="11">
        <v>1.6000000000000001E-4</v>
      </c>
      <c r="K225" s="175" t="str">
        <f>IFERROR(Summary!$AA$7*D225/J225," ")</f>
        <v xml:space="preserve"> </v>
      </c>
      <c r="L225" s="18"/>
      <c r="M225" s="175" t="str">
        <f>IFERROR(Summary!$AA$7*D225/L225," ")</f>
        <v xml:space="preserve"> </v>
      </c>
      <c r="N225" s="11">
        <v>2.9999999999999997E-4</v>
      </c>
      <c r="O225" s="175" t="str">
        <f>IFERROR(Summary!$AC$7*D225/N225," ")</f>
        <v xml:space="preserve"> </v>
      </c>
      <c r="P225" s="18"/>
      <c r="Q225" s="175" t="str">
        <f>IFERROR(Summary!$AC$7*D225/P225," ")</f>
        <v xml:space="preserve"> </v>
      </c>
      <c r="R225" s="22"/>
      <c r="S225" s="177" t="str">
        <f>IFERROR(Summary!$AE$7*E225/R225," ")</f>
        <v xml:space="preserve"> </v>
      </c>
    </row>
    <row r="226" spans="1:19" ht="16.95" customHeight="1" x14ac:dyDescent="0.25">
      <c r="A226" s="17">
        <v>2139594</v>
      </c>
      <c r="B226" s="2" t="s">
        <v>442</v>
      </c>
      <c r="C226" s="18"/>
      <c r="D226" s="56" t="str">
        <f>IFERROR(VLOOKUP($A226,'Emissions - TEU-2L1'!$A$6:$H$58,5,0), " ")</f>
        <v xml:space="preserve"> </v>
      </c>
      <c r="E226" s="56" t="str">
        <f>IFERROR(VLOOKUP($A226,'Emissions - TEU-2L1'!$A$6:$H$58,8,0), " ")</f>
        <v xml:space="preserve"> </v>
      </c>
      <c r="F226" s="3">
        <v>7.1000000000000004E-3</v>
      </c>
      <c r="G226" s="175" t="str">
        <f>IFERROR(Summary!$Y$7*D226/F226," ")</f>
        <v xml:space="preserve"> </v>
      </c>
      <c r="H226" s="18"/>
      <c r="I226" s="175" t="str">
        <f>IFERROR(Summary!$Y$7*D226/H226," ")</f>
        <v xml:space="preserve"> </v>
      </c>
      <c r="J226" s="9">
        <v>0.19</v>
      </c>
      <c r="K226" s="175" t="str">
        <f>IFERROR(Summary!$AA$7*D226/J226," ")</f>
        <v xml:space="preserve"> </v>
      </c>
      <c r="L226" s="18"/>
      <c r="M226" s="175" t="str">
        <f>IFERROR(Summary!$AA$7*D226/L226," ")</f>
        <v xml:space="preserve"> </v>
      </c>
      <c r="N226" s="4">
        <v>8.5999999999999993E-2</v>
      </c>
      <c r="O226" s="175" t="str">
        <f>IFERROR(Summary!$AC$7*D226/N226," ")</f>
        <v xml:space="preserve"> </v>
      </c>
      <c r="P226" s="18"/>
      <c r="Q226" s="175" t="str">
        <f>IFERROR(Summary!$AC$7*D226/P226," ")</f>
        <v xml:space="preserve"> </v>
      </c>
      <c r="R226" s="22"/>
      <c r="S226" s="177" t="str">
        <f>IFERROR(Summary!$AE$7*E226/R226," ")</f>
        <v xml:space="preserve"> </v>
      </c>
    </row>
    <row r="227" spans="1:19" ht="16.8" customHeight="1" x14ac:dyDescent="0.25">
      <c r="A227" s="2" t="s">
        <v>443</v>
      </c>
      <c r="B227" s="2" t="s">
        <v>444</v>
      </c>
      <c r="C227" s="18"/>
      <c r="D227" s="56" t="str">
        <f>IFERROR(VLOOKUP($A227,'Emissions - TEU-2L1'!$A$6:$H$58,5,0), " ")</f>
        <v xml:space="preserve"> </v>
      </c>
      <c r="E227" s="56" t="str">
        <f>IFERROR(VLOOKUP($A227,'Emissions - TEU-2L1'!$A$6:$H$58,8,0), " ")</f>
        <v xml:space="preserve"> </v>
      </c>
      <c r="F227" s="3">
        <v>1.4E-3</v>
      </c>
      <c r="G227" s="175" t="str">
        <f>IFERROR(Summary!$Y$7*D227/F227," ")</f>
        <v xml:space="preserve"> </v>
      </c>
      <c r="H227" s="18"/>
      <c r="I227" s="175" t="str">
        <f>IFERROR(Summary!$Y$7*D227/H227," ")</f>
        <v xml:space="preserve"> </v>
      </c>
      <c r="J227" s="4">
        <v>3.7999999999999999E-2</v>
      </c>
      <c r="K227" s="175" t="str">
        <f>IFERROR(Summary!$AA$7*D227/J227," ")</f>
        <v xml:space="preserve"> </v>
      </c>
      <c r="L227" s="18"/>
      <c r="M227" s="175" t="str">
        <f>IFERROR(Summary!$AA$7*D227/L227," ")</f>
        <v xml:space="preserve"> </v>
      </c>
      <c r="N227" s="4">
        <v>1.7000000000000001E-2</v>
      </c>
      <c r="O227" s="175" t="str">
        <f>IFERROR(Summary!$AC$7*D227/N227," ")</f>
        <v xml:space="preserve"> </v>
      </c>
      <c r="P227" s="18"/>
      <c r="Q227" s="175" t="str">
        <f>IFERROR(Summary!$AC$7*D227/P227," ")</f>
        <v xml:space="preserve"> </v>
      </c>
      <c r="R227" s="22"/>
      <c r="S227" s="177" t="str">
        <f>IFERROR(Summary!$AE$7*E227/R227," ")</f>
        <v xml:space="preserve"> </v>
      </c>
    </row>
    <row r="228" spans="1:19" ht="16.8" customHeight="1" x14ac:dyDescent="0.25">
      <c r="A228" s="2" t="s">
        <v>445</v>
      </c>
      <c r="B228" s="2" t="s">
        <v>446</v>
      </c>
      <c r="C228" s="18"/>
      <c r="D228" s="56" t="str">
        <f>IFERROR(VLOOKUP($A228,'Emissions - TEU-2L1'!$A$6:$H$58,5,0), " ")</f>
        <v xml:space="preserve"> </v>
      </c>
      <c r="E228" s="56" t="str">
        <f>IFERROR(VLOOKUP($A228,'Emissions - TEU-2L1'!$A$6:$H$58,8,0), " ")</f>
        <v xml:space="preserve"> </v>
      </c>
      <c r="F228" s="18"/>
      <c r="G228" s="175" t="str">
        <f>IFERROR(Summary!$Y$7*D228/F228," ")</f>
        <v xml:space="preserve"> </v>
      </c>
      <c r="H228" s="7">
        <v>8</v>
      </c>
      <c r="I228" s="175" t="str">
        <f>IFERROR(Summary!$Y$7*D228/H228," ")</f>
        <v xml:space="preserve"> </v>
      </c>
      <c r="J228" s="18"/>
      <c r="K228" s="175" t="str">
        <f>IFERROR(Summary!$AA$7*D228/J228," ")</f>
        <v xml:space="preserve"> </v>
      </c>
      <c r="L228" s="5">
        <v>35</v>
      </c>
      <c r="M228" s="175" t="str">
        <f>IFERROR(Summary!$AA$7*D228/L228," ")</f>
        <v xml:space="preserve"> </v>
      </c>
      <c r="N228" s="18"/>
      <c r="O228" s="175" t="str">
        <f>IFERROR(Summary!$AC$7*D228/N228," ")</f>
        <v xml:space="preserve"> </v>
      </c>
      <c r="P228" s="5">
        <v>35</v>
      </c>
      <c r="Q228" s="175" t="str">
        <f>IFERROR(Summary!$AC$7*D228/P228," ")</f>
        <v xml:space="preserve"> </v>
      </c>
      <c r="R228" s="22"/>
      <c r="S228" s="177" t="str">
        <f>IFERROR(Summary!$AE$7*E228/R228," ")</f>
        <v xml:space="preserve"> </v>
      </c>
    </row>
    <row r="229" spans="1:19" ht="16.95" customHeight="1" x14ac:dyDescent="0.25">
      <c r="A229" s="2" t="s">
        <v>447</v>
      </c>
      <c r="B229" s="2" t="s">
        <v>448</v>
      </c>
      <c r="C229" s="18"/>
      <c r="D229" s="56" t="str">
        <f>IFERROR(VLOOKUP($A229,'Emissions - TEU-2L1'!$A$6:$H$58,5,0), " ")</f>
        <v xml:space="preserve"> </v>
      </c>
      <c r="E229" s="56" t="str">
        <f>IFERROR(VLOOKUP($A229,'Emissions - TEU-2L1'!$A$6:$H$58,8,0), " ")</f>
        <v xml:space="preserve"> </v>
      </c>
      <c r="F229" s="18"/>
      <c r="G229" s="175" t="str">
        <f>IFERROR(Summary!$Y$7*D229/F229," ")</f>
        <v xml:space="preserve"> </v>
      </c>
      <c r="H229" s="8">
        <v>3000</v>
      </c>
      <c r="I229" s="175" t="str">
        <f>IFERROR(Summary!$Y$7*D229/H229," ")</f>
        <v xml:space="preserve"> </v>
      </c>
      <c r="J229" s="18"/>
      <c r="K229" s="175" t="str">
        <f>IFERROR(Summary!$AA$7*D229/J229," ")</f>
        <v xml:space="preserve"> </v>
      </c>
      <c r="L229" s="8">
        <v>13000</v>
      </c>
      <c r="M229" s="175" t="str">
        <f>IFERROR(Summary!$AA$7*D229/L229," ")</f>
        <v xml:space="preserve"> </v>
      </c>
      <c r="N229" s="18"/>
      <c r="O229" s="175" t="str">
        <f>IFERROR(Summary!$AC$7*D229/N229," ")</f>
        <v xml:space="preserve"> </v>
      </c>
      <c r="P229" s="8">
        <v>13000</v>
      </c>
      <c r="Q229" s="175" t="str">
        <f>IFERROR(Summary!$AC$7*D229/P229," ")</f>
        <v xml:space="preserve"> </v>
      </c>
      <c r="R229" s="22"/>
      <c r="S229" s="177" t="str">
        <f>IFERROR(Summary!$AE$7*E229/R229," ")</f>
        <v xml:space="preserve"> </v>
      </c>
    </row>
    <row r="230" spans="1:19" ht="16.8" customHeight="1" x14ac:dyDescent="0.25">
      <c r="A230" s="2" t="s">
        <v>449</v>
      </c>
      <c r="B230" s="2" t="s">
        <v>450</v>
      </c>
      <c r="C230" s="18"/>
      <c r="D230" s="56" t="str">
        <f>IFERROR(VLOOKUP($A230,'Emissions - TEU-2L1'!$A$6:$H$58,5,0), " ")</f>
        <v xml:space="preserve"> </v>
      </c>
      <c r="E230" s="56" t="str">
        <f>IFERROR(VLOOKUP($A230,'Emissions - TEU-2L1'!$A$6:$H$58,8,0), " ")</f>
        <v xml:space="preserve"> </v>
      </c>
      <c r="F230" s="18"/>
      <c r="G230" s="175" t="str">
        <f>IFERROR(Summary!$Y$7*D230/F230," ")</f>
        <v xml:space="preserve"> </v>
      </c>
      <c r="H230" s="9">
        <v>0.27</v>
      </c>
      <c r="I230" s="175" t="str">
        <f>IFERROR(Summary!$Y$7*D230/H230," ")</f>
        <v xml:space="preserve"> </v>
      </c>
      <c r="J230" s="18"/>
      <c r="K230" s="175" t="str">
        <f>IFERROR(Summary!$AA$7*D230/J230," ")</f>
        <v xml:space="preserve"> </v>
      </c>
      <c r="L230" s="7">
        <v>1.2</v>
      </c>
      <c r="M230" s="175" t="str">
        <f>IFERROR(Summary!$AA$7*D230/L230," ")</f>
        <v xml:space="preserve"> </v>
      </c>
      <c r="N230" s="18"/>
      <c r="O230" s="175" t="str">
        <f>IFERROR(Summary!$AC$7*D230/N230," ")</f>
        <v xml:space="preserve"> </v>
      </c>
      <c r="P230" s="7">
        <v>1.2</v>
      </c>
      <c r="Q230" s="175" t="str">
        <f>IFERROR(Summary!$AC$7*D230/P230," ")</f>
        <v xml:space="preserve"> </v>
      </c>
      <c r="R230" s="21">
        <v>20</v>
      </c>
      <c r="S230" s="177" t="str">
        <f>IFERROR(Summary!$AE$7*E230/R230," ")</f>
        <v xml:space="preserve"> </v>
      </c>
    </row>
    <row r="231" spans="1:19" ht="29.25" customHeight="1" x14ac:dyDescent="0.25">
      <c r="A231" s="2" t="s">
        <v>451</v>
      </c>
      <c r="B231" s="2" t="s">
        <v>452</v>
      </c>
      <c r="C231" s="18"/>
      <c r="D231" s="56" t="str">
        <f>IFERROR(VLOOKUP($A231,'Emissions - TEU-2L1'!$A$6:$H$58,5,0), " ")</f>
        <v xml:space="preserve"> </v>
      </c>
      <c r="E231" s="56" t="str">
        <f>IFERROR(VLOOKUP($A231,'Emissions - TEU-2L1'!$A$6:$H$58,8,0), " ")</f>
        <v xml:space="preserve"> </v>
      </c>
      <c r="F231" s="18"/>
      <c r="G231" s="175" t="str">
        <f>IFERROR(Summary!$Y$7*D231/F231," ")</f>
        <v xml:space="preserve"> </v>
      </c>
      <c r="H231" s="8">
        <v>7000</v>
      </c>
      <c r="I231" s="175" t="str">
        <f>IFERROR(Summary!$Y$7*D231/H231," ")</f>
        <v xml:space="preserve"> </v>
      </c>
      <c r="J231" s="18"/>
      <c r="K231" s="175" t="str">
        <f>IFERROR(Summary!$AA$7*D231/J231," ")</f>
        <v xml:space="preserve"> </v>
      </c>
      <c r="L231" s="8">
        <v>31000</v>
      </c>
      <c r="M231" s="175" t="str">
        <f>IFERROR(Summary!$AA$7*D231/L231," ")</f>
        <v xml:space="preserve"> </v>
      </c>
      <c r="N231" s="18"/>
      <c r="O231" s="175" t="str">
        <f>IFERROR(Summary!$AC$7*D231/N231," ")</f>
        <v xml:space="preserve"> </v>
      </c>
      <c r="P231" s="8">
        <v>31000</v>
      </c>
      <c r="Q231" s="175" t="str">
        <f>IFERROR(Summary!$AC$7*D231/P231," ")</f>
        <v xml:space="preserve"> </v>
      </c>
      <c r="R231" s="22"/>
      <c r="S231" s="177" t="str">
        <f>IFERROR(Summary!$AE$7*E231/R231," ")</f>
        <v xml:space="preserve"> </v>
      </c>
    </row>
    <row r="232" spans="1:19" ht="16.8" customHeight="1" x14ac:dyDescent="0.25">
      <c r="A232" s="2" t="s">
        <v>453</v>
      </c>
      <c r="B232" s="2" t="s">
        <v>454</v>
      </c>
      <c r="C232" s="18"/>
      <c r="D232" s="56" t="str">
        <f>IFERROR(VLOOKUP($A232,'Emissions - TEU-2L1'!$A$6:$H$58,5,0), " ")</f>
        <v xml:space="preserve"> </v>
      </c>
      <c r="E232" s="56" t="str">
        <f>IFERROR(VLOOKUP($A232,'Emissions - TEU-2L1'!$A$6:$H$58,8,0), " ")</f>
        <v xml:space="preserve"> </v>
      </c>
      <c r="F232" s="9">
        <v>0.27</v>
      </c>
      <c r="G232" s="175" t="str">
        <f>IFERROR(Summary!$Y$7*D232/F232," ")</f>
        <v xml:space="preserve"> </v>
      </c>
      <c r="H232" s="5">
        <v>30</v>
      </c>
      <c r="I232" s="175" t="str">
        <f>IFERROR(Summary!$Y$7*D232/H232," ")</f>
        <v xml:space="preserve"> </v>
      </c>
      <c r="J232" s="7">
        <v>7</v>
      </c>
      <c r="K232" s="175" t="str">
        <f>IFERROR(Summary!$AA$7*D232/J232," ")</f>
        <v xml:space="preserve"> </v>
      </c>
      <c r="L232" s="5">
        <v>130</v>
      </c>
      <c r="M232" s="175" t="str">
        <f>IFERROR(Summary!$AA$7*D232/L232," ")</f>
        <v xml:space="preserve"> </v>
      </c>
      <c r="N232" s="7">
        <v>3.2</v>
      </c>
      <c r="O232" s="175" t="str">
        <f>IFERROR(Summary!$AC$7*D232/N232," ")</f>
        <v xml:space="preserve"> </v>
      </c>
      <c r="P232" s="5">
        <v>130</v>
      </c>
      <c r="Q232" s="175" t="str">
        <f>IFERROR(Summary!$AC$7*D232/P232," ")</f>
        <v xml:space="preserve"> </v>
      </c>
      <c r="R232" s="23">
        <v>3100</v>
      </c>
      <c r="S232" s="177" t="str">
        <f>IFERROR(Summary!$AE$7*E232/R232," ")</f>
        <v xml:space="preserve"> </v>
      </c>
    </row>
    <row r="233" spans="1:19" ht="16.95" customHeight="1" x14ac:dyDescent="0.25">
      <c r="A233" s="1"/>
      <c r="B233" s="2" t="s">
        <v>455</v>
      </c>
      <c r="C233" s="6" t="s">
        <v>48</v>
      </c>
      <c r="D233" s="56" t="str">
        <f>IFERROR(VLOOKUP($A233,'Emissions - TEU-2L1'!$A$6:$H$58,5,0), " ")</f>
        <v xml:space="preserve"> </v>
      </c>
      <c r="E233" s="56" t="str">
        <f>IFERROR(VLOOKUP($A233,'Emissions - TEU-2L1'!$A$6:$H$58,8,0), " ")</f>
        <v xml:space="preserve"> </v>
      </c>
      <c r="F233" s="18"/>
      <c r="G233" s="175" t="str">
        <f>IFERROR(Summary!$Y$7*D233/F233," ")</f>
        <v xml:space="preserve"> </v>
      </c>
      <c r="H233" s="4">
        <v>0.03</v>
      </c>
      <c r="I233" s="175" t="str">
        <f>IFERROR(Summary!$Y$7*D233/H233," ")</f>
        <v xml:space="preserve"> </v>
      </c>
      <c r="J233" s="18"/>
      <c r="K233" s="175" t="str">
        <f>IFERROR(Summary!$AA$7*D233/J233," ")</f>
        <v xml:space="preserve"> </v>
      </c>
      <c r="L233" s="9">
        <v>0.13</v>
      </c>
      <c r="M233" s="175" t="str">
        <f>IFERROR(Summary!$AA$7*D233/L233," ")</f>
        <v xml:space="preserve"> </v>
      </c>
      <c r="N233" s="18"/>
      <c r="O233" s="175" t="str">
        <f>IFERROR(Summary!$AC$7*D233/N233," ")</f>
        <v xml:space="preserve"> </v>
      </c>
      <c r="P233" s="9">
        <v>0.13</v>
      </c>
      <c r="Q233" s="175" t="str">
        <f>IFERROR(Summary!$AC$7*D233/P233," ")</f>
        <v xml:space="preserve"> </v>
      </c>
      <c r="R233" s="22"/>
      <c r="S233" s="177" t="str">
        <f>IFERROR(Summary!$AE$7*E233/R233," ")</f>
        <v xml:space="preserve"> </v>
      </c>
    </row>
    <row r="234" spans="1:19" ht="16.8" customHeight="1" x14ac:dyDescent="0.25">
      <c r="A234" s="17">
        <v>2148909</v>
      </c>
      <c r="B234" s="2" t="s">
        <v>456</v>
      </c>
      <c r="C234" s="18"/>
      <c r="D234" s="56" t="str">
        <f>IFERROR(VLOOKUP($A234,'Emissions - TEU-2L1'!$A$6:$H$58,5,0), " ")</f>
        <v xml:space="preserve"> </v>
      </c>
      <c r="E234" s="56" t="str">
        <f>IFERROR(VLOOKUP($A234,'Emissions - TEU-2L1'!$A$6:$H$58,8,0), " ")</f>
        <v xml:space="preserve"> </v>
      </c>
      <c r="F234" s="18"/>
      <c r="G234" s="175" t="str">
        <f>IFERROR(Summary!$Y$7*D234/F234," ")</f>
        <v xml:space="preserve"> </v>
      </c>
      <c r="H234" s="18"/>
      <c r="I234" s="175" t="str">
        <f>IFERROR(Summary!$Y$7*D234/H234," ")</f>
        <v xml:space="preserve"> </v>
      </c>
      <c r="J234" s="18"/>
      <c r="K234" s="175" t="str">
        <f>IFERROR(Summary!$AA$7*D234/J234," ")</f>
        <v xml:space="preserve"> </v>
      </c>
      <c r="L234" s="18"/>
      <c r="M234" s="175" t="str">
        <f>IFERROR(Summary!$AA$7*D234/L234," ")</f>
        <v xml:space="preserve"> </v>
      </c>
      <c r="N234" s="18"/>
      <c r="O234" s="175" t="str">
        <f>IFERROR(Summary!$AC$7*D234/N234," ")</f>
        <v xml:space="preserve"> </v>
      </c>
      <c r="P234" s="18"/>
      <c r="Q234" s="175" t="str">
        <f>IFERROR(Summary!$AC$7*D234/P234," ")</f>
        <v xml:space="preserve"> </v>
      </c>
      <c r="R234" s="24">
        <v>5</v>
      </c>
      <c r="S234" s="177" t="str">
        <f>IFERROR(Summary!$AE$7*E234/R234," ")</f>
        <v xml:space="preserve"> </v>
      </c>
    </row>
    <row r="235" spans="1:19" ht="16.95" customHeight="1" x14ac:dyDescent="0.25">
      <c r="A235" s="2" t="s">
        <v>457</v>
      </c>
      <c r="B235" s="2" t="s">
        <v>458</v>
      </c>
      <c r="C235" s="6" t="s">
        <v>33</v>
      </c>
      <c r="D235" s="56" t="str">
        <f>IFERROR(VLOOKUP($A235,'Emissions - TEU-2L1'!$A$6:$H$58,5,0), " ")</f>
        <v xml:space="preserve"> </v>
      </c>
      <c r="E235" s="56" t="str">
        <f>IFERROR(VLOOKUP($A235,'Emissions - TEU-2L1'!$A$6:$H$58,8,0), " ")</f>
        <v xml:space="preserve"> </v>
      </c>
      <c r="F235" s="18"/>
      <c r="G235" s="175" t="str">
        <f>IFERROR(Summary!$Y$7*D235/F235," ")</f>
        <v xml:space="preserve"> </v>
      </c>
      <c r="H235" s="18"/>
      <c r="I235" s="175" t="str">
        <f>IFERROR(Summary!$Y$7*D235/H235," ")</f>
        <v xml:space="preserve"> </v>
      </c>
      <c r="J235" s="18"/>
      <c r="K235" s="175" t="str">
        <f>IFERROR(Summary!$AA$7*D235/J235," ")</f>
        <v xml:space="preserve"> </v>
      </c>
      <c r="L235" s="18"/>
      <c r="M235" s="175" t="str">
        <f>IFERROR(Summary!$AA$7*D235/L235," ")</f>
        <v xml:space="preserve"> </v>
      </c>
      <c r="N235" s="18"/>
      <c r="O235" s="175" t="str">
        <f>IFERROR(Summary!$AC$7*D235/N235," ")</f>
        <v xml:space="preserve"> </v>
      </c>
      <c r="P235" s="18"/>
      <c r="Q235" s="175" t="str">
        <f>IFERROR(Summary!$AC$7*D235/P235," ")</f>
        <v xml:space="preserve"> </v>
      </c>
      <c r="R235" s="24">
        <v>2</v>
      </c>
      <c r="S235" s="177" t="str">
        <f>IFERROR(Summary!$AE$7*E235/R235," ")</f>
        <v xml:space="preserve"> </v>
      </c>
    </row>
    <row r="236" spans="1:19" ht="29.25" customHeight="1" x14ac:dyDescent="0.25">
      <c r="A236" s="2" t="s">
        <v>459</v>
      </c>
      <c r="B236" s="2" t="s">
        <v>460</v>
      </c>
      <c r="C236" s="18"/>
      <c r="D236" s="56" t="str">
        <f>IFERROR(VLOOKUP($A236,'Emissions - TEU-2L1'!$A$6:$H$58,5,0), " ")</f>
        <v xml:space="preserve"> </v>
      </c>
      <c r="E236" s="56" t="str">
        <f>IFERROR(VLOOKUP($A236,'Emissions - TEU-2L1'!$A$6:$H$58,8,0), " ")</f>
        <v xml:space="preserve"> </v>
      </c>
      <c r="F236" s="18"/>
      <c r="G236" s="175" t="str">
        <f>IFERROR(Summary!$Y$7*D236/F236," ")</f>
        <v xml:space="preserve"> </v>
      </c>
      <c r="H236" s="7">
        <v>3</v>
      </c>
      <c r="I236" s="175" t="str">
        <f>IFERROR(Summary!$Y$7*D236/H236," ")</f>
        <v xml:space="preserve"> </v>
      </c>
      <c r="J236" s="18"/>
      <c r="K236" s="175" t="str">
        <f>IFERROR(Summary!$AA$7*D236/J236," ")</f>
        <v xml:space="preserve"> </v>
      </c>
      <c r="L236" s="5">
        <v>13</v>
      </c>
      <c r="M236" s="175" t="str">
        <f>IFERROR(Summary!$AA$7*D236/L236," ")</f>
        <v xml:space="preserve"> </v>
      </c>
      <c r="N236" s="18"/>
      <c r="O236" s="175" t="str">
        <f>IFERROR(Summary!$AC$7*D236/N236," ")</f>
        <v xml:space="preserve"> </v>
      </c>
      <c r="P236" s="5">
        <v>13</v>
      </c>
      <c r="Q236" s="175" t="str">
        <f>IFERROR(Summary!$AC$7*D236/P236," ")</f>
        <v xml:space="preserve"> </v>
      </c>
      <c r="R236" s="22"/>
      <c r="S236" s="177" t="str">
        <f>IFERROR(Summary!$AE$7*E236/R236," ")</f>
        <v xml:space="preserve"> </v>
      </c>
    </row>
    <row r="237" spans="1:19" ht="16.95" customHeight="1" x14ac:dyDescent="0.25">
      <c r="A237" s="2" t="s">
        <v>461</v>
      </c>
      <c r="B237" s="2" t="s">
        <v>462</v>
      </c>
      <c r="C237" s="18"/>
      <c r="D237" s="56" t="str">
        <f>IFERROR(VLOOKUP($A237,'Emissions - TEU-2L1'!$A$6:$H$58,5,0), " ")</f>
        <v xml:space="preserve"> </v>
      </c>
      <c r="E237" s="56" t="str">
        <f>IFERROR(VLOOKUP($A237,'Emissions - TEU-2L1'!$A$6:$H$58,8,0), " ")</f>
        <v xml:space="preserve"> </v>
      </c>
      <c r="F237" s="18"/>
      <c r="G237" s="175" t="str">
        <f>IFERROR(Summary!$Y$7*D237/F237," ")</f>
        <v xml:space="preserve"> </v>
      </c>
      <c r="H237" s="18"/>
      <c r="I237" s="175" t="str">
        <f>IFERROR(Summary!$Y$7*D237/H237," ")</f>
        <v xml:space="preserve"> </v>
      </c>
      <c r="J237" s="18"/>
      <c r="K237" s="175" t="str">
        <f>IFERROR(Summary!$AA$7*D237/J237," ")</f>
        <v xml:space="preserve"> </v>
      </c>
      <c r="L237" s="18"/>
      <c r="M237" s="175" t="str">
        <f>IFERROR(Summary!$AA$7*D237/L237," ")</f>
        <v xml:space="preserve"> </v>
      </c>
      <c r="N237" s="18"/>
      <c r="O237" s="175" t="str">
        <f>IFERROR(Summary!$AC$7*D237/N237," ")</f>
        <v xml:space="preserve"> </v>
      </c>
      <c r="P237" s="18"/>
      <c r="Q237" s="175" t="str">
        <f>IFERROR(Summary!$AC$7*D237/P237," ")</f>
        <v xml:space="preserve"> </v>
      </c>
      <c r="R237" s="24">
        <v>8</v>
      </c>
      <c r="S237" s="177" t="str">
        <f>IFERROR(Summary!$AE$7*E237/R237," ")</f>
        <v xml:space="preserve"> </v>
      </c>
    </row>
    <row r="238" spans="1:19" ht="16.8" customHeight="1" x14ac:dyDescent="0.25">
      <c r="A238" s="2" t="s">
        <v>463</v>
      </c>
      <c r="B238" s="2" t="s">
        <v>464</v>
      </c>
      <c r="C238" s="18"/>
      <c r="D238" s="56" t="str">
        <f>IFERROR(VLOOKUP($A238,'Emissions - TEU-2L1'!$A$6:$H$58,5,0), " ")</f>
        <v xml:space="preserve"> </v>
      </c>
      <c r="E238" s="56" t="str">
        <f>IFERROR(VLOOKUP($A238,'Emissions - TEU-2L1'!$A$6:$H$58,8,0), " ")</f>
        <v xml:space="preserve"> </v>
      </c>
      <c r="F238" s="18"/>
      <c r="G238" s="175" t="str">
        <f>IFERROR(Summary!$Y$7*D238/F238," ")</f>
        <v xml:space="preserve"> </v>
      </c>
      <c r="H238" s="8">
        <v>1000</v>
      </c>
      <c r="I238" s="175" t="str">
        <f>IFERROR(Summary!$Y$7*D238/H238," ")</f>
        <v xml:space="preserve"> </v>
      </c>
      <c r="J238" s="18"/>
      <c r="K238" s="175" t="str">
        <f>IFERROR(Summary!$AA$7*D238/J238," ")</f>
        <v xml:space="preserve"> </v>
      </c>
      <c r="L238" s="8">
        <v>4400</v>
      </c>
      <c r="M238" s="175" t="str">
        <f>IFERROR(Summary!$AA$7*D238/L238," ")</f>
        <v xml:space="preserve"> </v>
      </c>
      <c r="N238" s="18"/>
      <c r="O238" s="175" t="str">
        <f>IFERROR(Summary!$AC$7*D238/N238," ")</f>
        <v xml:space="preserve"> </v>
      </c>
      <c r="P238" s="8">
        <v>4400</v>
      </c>
      <c r="Q238" s="175" t="str">
        <f>IFERROR(Summary!$AC$7*D238/P238," ")</f>
        <v xml:space="preserve"> </v>
      </c>
      <c r="R238" s="23">
        <v>21000</v>
      </c>
      <c r="S238" s="177" t="str">
        <f>IFERROR(Summary!$AE$7*E238/R238," ")</f>
        <v xml:space="preserve"> </v>
      </c>
    </row>
    <row r="239" spans="1:19" ht="16.8" customHeight="1" x14ac:dyDescent="0.25">
      <c r="A239" s="2" t="s">
        <v>465</v>
      </c>
      <c r="B239" s="2" t="s">
        <v>466</v>
      </c>
      <c r="C239" s="18"/>
      <c r="D239" s="56" t="str">
        <f>IFERROR(VLOOKUP($A239,'Emissions - TEU-2L1'!$A$6:$H$58,5,0), " ")</f>
        <v xml:space="preserve"> </v>
      </c>
      <c r="E239" s="56" t="str">
        <f>IFERROR(VLOOKUP($A239,'Emissions - TEU-2L1'!$A$6:$H$58,8,0), " ")</f>
        <v xml:space="preserve"> </v>
      </c>
      <c r="F239" s="18"/>
      <c r="G239" s="175" t="str">
        <f>IFERROR(Summary!$Y$7*D239/F239," ")</f>
        <v xml:space="preserve"> </v>
      </c>
      <c r="H239" s="7">
        <v>1</v>
      </c>
      <c r="I239" s="175" t="str">
        <f>IFERROR(Summary!$Y$7*D239/H239," ")</f>
        <v xml:space="preserve"> </v>
      </c>
      <c r="J239" s="18"/>
      <c r="K239" s="175" t="str">
        <f>IFERROR(Summary!$AA$7*D239/J239," ")</f>
        <v xml:space="preserve"> </v>
      </c>
      <c r="L239" s="7">
        <v>4.4000000000000004</v>
      </c>
      <c r="M239" s="175" t="str">
        <f>IFERROR(Summary!$AA$7*D239/L239," ")</f>
        <v xml:space="preserve"> </v>
      </c>
      <c r="N239" s="18"/>
      <c r="O239" s="175" t="str">
        <f>IFERROR(Summary!$AC$7*D239/N239," ")</f>
        <v xml:space="preserve"> </v>
      </c>
      <c r="P239" s="7">
        <v>4.4000000000000004</v>
      </c>
      <c r="Q239" s="175" t="str">
        <f>IFERROR(Summary!$AC$7*D239/P239," ")</f>
        <v xml:space="preserve"> </v>
      </c>
      <c r="R239" s="21">
        <v>120</v>
      </c>
      <c r="S239" s="177" t="str">
        <f>IFERROR(Summary!$AE$7*E239/R239," ")</f>
        <v xml:space="preserve"> </v>
      </c>
    </row>
    <row r="240" spans="1:19" ht="16.95" customHeight="1" x14ac:dyDescent="0.25">
      <c r="A240" s="2" t="s">
        <v>467</v>
      </c>
      <c r="B240" s="2" t="s">
        <v>468</v>
      </c>
      <c r="C240" s="18"/>
      <c r="D240" s="56" t="str">
        <f>IFERROR(VLOOKUP($A240,'Emissions - TEU-2L1'!$A$6:$H$58,5,0), " ")</f>
        <v xml:space="preserve"> </v>
      </c>
      <c r="E240" s="56" t="str">
        <f>IFERROR(VLOOKUP($A240,'Emissions - TEU-2L1'!$A$6:$H$58,8,0), " ")</f>
        <v xml:space="preserve"> </v>
      </c>
      <c r="F240" s="18"/>
      <c r="G240" s="175" t="str">
        <f>IFERROR(Summary!$Y$7*D240/F240," ")</f>
        <v xml:space="preserve"> </v>
      </c>
      <c r="H240" s="18"/>
      <c r="I240" s="175" t="str">
        <f>IFERROR(Summary!$Y$7*D240/H240," ")</f>
        <v xml:space="preserve"> </v>
      </c>
      <c r="J240" s="18"/>
      <c r="K240" s="175" t="str">
        <f>IFERROR(Summary!$AA$7*D240/J240," ")</f>
        <v xml:space="preserve"> </v>
      </c>
      <c r="L240" s="18"/>
      <c r="M240" s="175" t="str">
        <f>IFERROR(Summary!$AA$7*D240/L240," ")</f>
        <v xml:space="preserve"> </v>
      </c>
      <c r="N240" s="18"/>
      <c r="O240" s="175" t="str">
        <f>IFERROR(Summary!$AC$7*D240/N240," ")</f>
        <v xml:space="preserve"> </v>
      </c>
      <c r="P240" s="18"/>
      <c r="Q240" s="175" t="str">
        <f>IFERROR(Summary!$AC$7*D240/P240," ")</f>
        <v xml:space="preserve"> </v>
      </c>
      <c r="R240" s="25">
        <v>0.7</v>
      </c>
      <c r="S240" s="177" t="str">
        <f>IFERROR(Summary!$AE$7*E240/R240," ")</f>
        <v xml:space="preserve"> </v>
      </c>
    </row>
    <row r="241" spans="1:19" ht="16.8" customHeight="1" x14ac:dyDescent="0.25">
      <c r="A241" s="2" t="s">
        <v>469</v>
      </c>
      <c r="B241" s="2" t="s">
        <v>470</v>
      </c>
      <c r="C241" s="18"/>
      <c r="D241" s="56" t="str">
        <f>IFERROR(VLOOKUP($A241,'Emissions - TEU-2L1'!$A$6:$H$58,5,0), " ")</f>
        <v xml:space="preserve"> </v>
      </c>
      <c r="E241" s="56" t="str">
        <f>IFERROR(VLOOKUP($A241,'Emissions - TEU-2L1'!$A$6:$H$58,8,0), " ")</f>
        <v xml:space="preserve"> </v>
      </c>
      <c r="F241" s="18"/>
      <c r="G241" s="175" t="str">
        <f>IFERROR(Summary!$Y$7*D241/F241," ")</f>
        <v xml:space="preserve"> </v>
      </c>
      <c r="H241" s="7">
        <v>1</v>
      </c>
      <c r="I241" s="175" t="str">
        <f>IFERROR(Summary!$Y$7*D241/H241," ")</f>
        <v xml:space="preserve"> </v>
      </c>
      <c r="J241" s="18"/>
      <c r="K241" s="175" t="str">
        <f>IFERROR(Summary!$AA$7*D241/J241," ")</f>
        <v xml:space="preserve"> </v>
      </c>
      <c r="L241" s="7">
        <v>4.4000000000000004</v>
      </c>
      <c r="M241" s="175" t="str">
        <f>IFERROR(Summary!$AA$7*D241/L241," ")</f>
        <v xml:space="preserve"> </v>
      </c>
      <c r="N241" s="18"/>
      <c r="O241" s="175" t="str">
        <f>IFERROR(Summary!$AC$7*D241/N241," ")</f>
        <v xml:space="preserve"> </v>
      </c>
      <c r="P241" s="7">
        <v>4.4000000000000004</v>
      </c>
      <c r="Q241" s="175" t="str">
        <f>IFERROR(Summary!$AC$7*D241/P241," ")</f>
        <v xml:space="preserve"> </v>
      </c>
      <c r="R241" s="21">
        <v>120</v>
      </c>
      <c r="S241" s="177" t="str">
        <f>IFERROR(Summary!$AE$7*E241/R241," ")</f>
        <v xml:space="preserve"> </v>
      </c>
    </row>
    <row r="242" spans="1:19" ht="16.95" customHeight="1" x14ac:dyDescent="0.25">
      <c r="A242" s="2" t="s">
        <v>471</v>
      </c>
      <c r="B242" s="2" t="s">
        <v>472</v>
      </c>
      <c r="C242" s="18"/>
      <c r="D242" s="56" t="str">
        <f>IFERROR(VLOOKUP($A242,'Emissions - TEU-2L1'!$A$6:$H$58,5,0), " ")</f>
        <v xml:space="preserve"> </v>
      </c>
      <c r="E242" s="56" t="str">
        <f>IFERROR(VLOOKUP($A242,'Emissions - TEU-2L1'!$A$6:$H$58,8,0), " ")</f>
        <v xml:space="preserve"> </v>
      </c>
      <c r="F242" s="9">
        <v>0.14000000000000001</v>
      </c>
      <c r="G242" s="175" t="str">
        <f>IFERROR(Summary!$Y$7*D242/F242," ")</f>
        <v xml:space="preserve"> </v>
      </c>
      <c r="H242" s="18"/>
      <c r="I242" s="175" t="str">
        <f>IFERROR(Summary!$Y$7*D242/H242," ")</f>
        <v xml:space="preserve"> </v>
      </c>
      <c r="J242" s="7">
        <v>3.5</v>
      </c>
      <c r="K242" s="175" t="str">
        <f>IFERROR(Summary!$AA$7*D242/J242," ")</f>
        <v xml:space="preserve"> </v>
      </c>
      <c r="L242" s="18"/>
      <c r="M242" s="175" t="str">
        <f>IFERROR(Summary!$AA$7*D242/L242," ")</f>
        <v xml:space="preserve"> </v>
      </c>
      <c r="N242" s="7">
        <v>1.6</v>
      </c>
      <c r="O242" s="175" t="str">
        <f>IFERROR(Summary!$AC$7*D242/N242," ")</f>
        <v xml:space="preserve"> </v>
      </c>
      <c r="P242" s="18"/>
      <c r="Q242" s="175" t="str">
        <f>IFERROR(Summary!$AC$7*D242/P242," ")</f>
        <v xml:space="preserve"> </v>
      </c>
      <c r="R242" s="22"/>
      <c r="S242" s="177" t="str">
        <f>IFERROR(Summary!$AE$7*E242/R242," ")</f>
        <v xml:space="preserve"> </v>
      </c>
    </row>
    <row r="243" spans="1:19" ht="16.8" customHeight="1" x14ac:dyDescent="0.25">
      <c r="A243" s="2" t="s">
        <v>473</v>
      </c>
      <c r="B243" s="2" t="s">
        <v>474</v>
      </c>
      <c r="C243" s="18"/>
      <c r="D243" s="56" t="str">
        <f>IFERROR(VLOOKUP($A243,'Emissions - TEU-2L1'!$A$6:$H$58,5,0), " ")</f>
        <v xml:space="preserve"> </v>
      </c>
      <c r="E243" s="56" t="str">
        <f>IFERROR(VLOOKUP($A243,'Emissions - TEU-2L1'!$A$6:$H$58,8,0), " ")</f>
        <v xml:space="preserve"> </v>
      </c>
      <c r="F243" s="4">
        <v>1.7000000000000001E-2</v>
      </c>
      <c r="G243" s="175" t="str">
        <f>IFERROR(Summary!$Y$7*D243/F243," ")</f>
        <v xml:space="preserve"> </v>
      </c>
      <c r="H243" s="18"/>
      <c r="I243" s="175" t="str">
        <f>IFERROR(Summary!$Y$7*D243/H243," ")</f>
        <v xml:space="preserve"> </v>
      </c>
      <c r="J243" s="9">
        <v>0.45</v>
      </c>
      <c r="K243" s="175" t="str">
        <f>IFERROR(Summary!$AA$7*D243/J243," ")</f>
        <v xml:space="preserve"> </v>
      </c>
      <c r="L243" s="18"/>
      <c r="M243" s="175" t="str">
        <f>IFERROR(Summary!$AA$7*D243/L243," ")</f>
        <v xml:space="preserve"> </v>
      </c>
      <c r="N243" s="9">
        <v>0.21</v>
      </c>
      <c r="O243" s="175" t="str">
        <f>IFERROR(Summary!$AC$7*D243/N243," ")</f>
        <v xml:space="preserve"> </v>
      </c>
      <c r="P243" s="18"/>
      <c r="Q243" s="175" t="str">
        <f>IFERROR(Summary!$AC$7*D243/P243," ")</f>
        <v xml:space="preserve"> </v>
      </c>
      <c r="R243" s="22"/>
      <c r="S243" s="177" t="str">
        <f>IFERROR(Summary!$AE$7*E243/R243," ")</f>
        <v xml:space="preserve"> </v>
      </c>
    </row>
    <row r="244" spans="1:19" ht="29.25" customHeight="1" x14ac:dyDescent="0.25">
      <c r="A244" s="2" t="s">
        <v>475</v>
      </c>
      <c r="B244" s="2" t="s">
        <v>476</v>
      </c>
      <c r="C244" s="18"/>
      <c r="D244" s="56" t="str">
        <f>IFERROR(VLOOKUP($A244,'Emissions - TEU-2L1'!$A$6:$H$58,5,0), " ")</f>
        <v xml:space="preserve"> </v>
      </c>
      <c r="E244" s="56" t="str">
        <f>IFERROR(VLOOKUP($A244,'Emissions - TEU-2L1'!$A$6:$H$58,8,0), " ")</f>
        <v xml:space="preserve"> </v>
      </c>
      <c r="F244" s="7">
        <v>3.8</v>
      </c>
      <c r="G244" s="175" t="str">
        <f>IFERROR(Summary!$Y$7*D244/F244," ")</f>
        <v xml:space="preserve"> </v>
      </c>
      <c r="H244" s="5">
        <v>41</v>
      </c>
      <c r="I244" s="175" t="str">
        <f>IFERROR(Summary!$Y$7*D244/H244," ")</f>
        <v xml:space="preserve"> </v>
      </c>
      <c r="J244" s="5">
        <v>100</v>
      </c>
      <c r="K244" s="175" t="str">
        <f>IFERROR(Summary!$AA$7*D244/J244," ")</f>
        <v xml:space="preserve"> </v>
      </c>
      <c r="L244" s="5">
        <v>180</v>
      </c>
      <c r="M244" s="175" t="str">
        <f>IFERROR(Summary!$AA$7*D244/L244," ")</f>
        <v xml:space="preserve"> </v>
      </c>
      <c r="N244" s="5">
        <v>46</v>
      </c>
      <c r="O244" s="175" t="str">
        <f>IFERROR(Summary!$AC$7*D244/N244," ")</f>
        <v xml:space="preserve"> </v>
      </c>
      <c r="P244" s="5">
        <v>180</v>
      </c>
      <c r="Q244" s="175" t="str">
        <f>IFERROR(Summary!$AC$7*D244/P244," ")</f>
        <v xml:space="preserve"> </v>
      </c>
      <c r="R244" s="21">
        <v>41</v>
      </c>
      <c r="S244" s="177" t="str">
        <f>IFERROR(Summary!$AE$7*E244/R244," ")</f>
        <v xml:space="preserve"> </v>
      </c>
    </row>
    <row r="245" spans="1:19" ht="16.8" customHeight="1" x14ac:dyDescent="0.25">
      <c r="A245" s="2" t="s">
        <v>477</v>
      </c>
      <c r="B245" s="2" t="s">
        <v>478</v>
      </c>
      <c r="C245" s="18"/>
      <c r="D245" s="56" t="str">
        <f>IFERROR(VLOOKUP($A245,'Emissions - TEU-2L1'!$A$6:$H$58,5,0), " ")</f>
        <v xml:space="preserve"> </v>
      </c>
      <c r="E245" s="56" t="str">
        <f>IFERROR(VLOOKUP($A245,'Emissions - TEU-2L1'!$A$6:$H$58,8,0), " ")</f>
        <v xml:space="preserve"> </v>
      </c>
      <c r="F245" s="18"/>
      <c r="G245" s="175" t="str">
        <f>IFERROR(Summary!$Y$7*D245/F245," ")</f>
        <v xml:space="preserve"> </v>
      </c>
      <c r="H245" s="8">
        <v>80000</v>
      </c>
      <c r="I245" s="175" t="str">
        <f>IFERROR(Summary!$Y$7*D245/H245," ")</f>
        <v xml:space="preserve"> </v>
      </c>
      <c r="J245" s="18"/>
      <c r="K245" s="175" t="str">
        <f>IFERROR(Summary!$AA$7*D245/J245," ")</f>
        <v xml:space="preserve"> </v>
      </c>
      <c r="L245" s="8">
        <v>350000</v>
      </c>
      <c r="M245" s="175" t="str">
        <f>IFERROR(Summary!$AA$7*D245/L245," ")</f>
        <v xml:space="preserve"> </v>
      </c>
      <c r="N245" s="18"/>
      <c r="O245" s="175" t="str">
        <f>IFERROR(Summary!$AC$7*D245/N245," ")</f>
        <v xml:space="preserve"> </v>
      </c>
      <c r="P245" s="8">
        <v>350000</v>
      </c>
      <c r="Q245" s="175" t="str">
        <f>IFERROR(Summary!$AC$7*D245/P245," ")</f>
        <v xml:space="preserve"> </v>
      </c>
      <c r="R245" s="22"/>
      <c r="S245" s="177" t="str">
        <f>IFERROR(Summary!$AE$7*E245/R245," ")</f>
        <v xml:space="preserve"> </v>
      </c>
    </row>
    <row r="246" spans="1:19" ht="16.95" customHeight="1" x14ac:dyDescent="0.25">
      <c r="A246" s="2" t="s">
        <v>479</v>
      </c>
      <c r="B246" s="2" t="s">
        <v>480</v>
      </c>
      <c r="C246" s="18"/>
      <c r="D246" s="56" t="str">
        <f>IFERROR(VLOOKUP($A246,'Emissions - TEU-2L1'!$A$6:$H$58,5,0), " ")</f>
        <v xml:space="preserve"> </v>
      </c>
      <c r="E246" s="56" t="str">
        <f>IFERROR(VLOOKUP($A246,'Emissions - TEU-2L1'!$A$6:$H$58,8,0), " ")</f>
        <v xml:space="preserve"> </v>
      </c>
      <c r="F246" s="11">
        <v>5.9000000000000003E-4</v>
      </c>
      <c r="G246" s="175" t="str">
        <f>IFERROR(Summary!$Y$7*D246/F246," ")</f>
        <v xml:space="preserve"> </v>
      </c>
      <c r="H246" s="18"/>
      <c r="I246" s="175" t="str">
        <f>IFERROR(Summary!$Y$7*D246/H246," ")</f>
        <v xml:space="preserve"> </v>
      </c>
      <c r="J246" s="4">
        <v>1.4999999999999999E-2</v>
      </c>
      <c r="K246" s="175" t="str">
        <f>IFERROR(Summary!$AA$7*D246/J246," ")</f>
        <v xml:space="preserve"> </v>
      </c>
      <c r="L246" s="18"/>
      <c r="M246" s="175" t="str">
        <f>IFERROR(Summary!$AA$7*D246/L246," ")</f>
        <v xml:space="preserve"> </v>
      </c>
      <c r="N246" s="3">
        <v>7.1000000000000004E-3</v>
      </c>
      <c r="O246" s="175" t="str">
        <f>IFERROR(Summary!$AC$7*D246/N246," ")</f>
        <v xml:space="preserve"> </v>
      </c>
      <c r="P246" s="18"/>
      <c r="Q246" s="175" t="str">
        <f>IFERROR(Summary!$AC$7*D246/P246," ")</f>
        <v xml:space="preserve"> </v>
      </c>
      <c r="R246" s="22"/>
      <c r="S246" s="177" t="str">
        <f>IFERROR(Summary!$AE$7*E246/R246," ")</f>
        <v xml:space="preserve"> </v>
      </c>
    </row>
    <row r="247" spans="1:19" ht="16.8" customHeight="1" x14ac:dyDescent="0.25">
      <c r="A247" s="2" t="s">
        <v>481</v>
      </c>
      <c r="B247" s="2" t="s">
        <v>482</v>
      </c>
      <c r="C247" s="18"/>
      <c r="D247" s="56" t="str">
        <f>IFERROR(VLOOKUP($A247,'Emissions - TEU-2L1'!$A$6:$H$58,5,0), " ")</f>
        <v xml:space="preserve"> </v>
      </c>
      <c r="E247" s="56" t="str">
        <f>IFERROR(VLOOKUP($A247,'Emissions - TEU-2L1'!$A$6:$H$58,8,0), " ")</f>
        <v xml:space="preserve"> </v>
      </c>
      <c r="F247" s="18"/>
      <c r="G247" s="175" t="str">
        <f>IFERROR(Summary!$Y$7*D247/F247," ")</f>
        <v xml:space="preserve"> </v>
      </c>
      <c r="H247" s="9">
        <v>0.1</v>
      </c>
      <c r="I247" s="175" t="str">
        <f>IFERROR(Summary!$Y$7*D247/H247," ")</f>
        <v xml:space="preserve"> </v>
      </c>
      <c r="J247" s="18"/>
      <c r="K247" s="175" t="str">
        <f>IFERROR(Summary!$AA$7*D247/J247," ")</f>
        <v xml:space="preserve"> </v>
      </c>
      <c r="L247" s="9">
        <v>0.44</v>
      </c>
      <c r="M247" s="175" t="str">
        <f>IFERROR(Summary!$AA$7*D247/L247," ")</f>
        <v xml:space="preserve"> </v>
      </c>
      <c r="N247" s="18"/>
      <c r="O247" s="175" t="str">
        <f>IFERROR(Summary!$AC$7*D247/N247," ")</f>
        <v xml:space="preserve"> </v>
      </c>
      <c r="P247" s="9">
        <v>0.44</v>
      </c>
      <c r="Q247" s="175" t="str">
        <f>IFERROR(Summary!$AC$7*D247/P247," ")</f>
        <v xml:space="preserve"> </v>
      </c>
      <c r="R247" s="21">
        <v>10</v>
      </c>
      <c r="S247" s="177" t="str">
        <f>IFERROR(Summary!$AE$7*E247/R247," ")</f>
        <v xml:space="preserve"> </v>
      </c>
    </row>
    <row r="248" spans="1:19" ht="16.8" customHeight="1" x14ac:dyDescent="0.25">
      <c r="A248" s="2" t="s">
        <v>483</v>
      </c>
      <c r="B248" s="2" t="s">
        <v>484</v>
      </c>
      <c r="C248" s="18"/>
      <c r="D248" s="56">
        <f>IFERROR(VLOOKUP($A248,'Emissions - TEU-2L1'!$A$6:$H$58,5,0), " ")</f>
        <v>0.30619189166383082</v>
      </c>
      <c r="E248" s="56">
        <f>IFERROR(VLOOKUP($A248,'Emissions - TEU-2L1'!$A$6:$H$58,8,0), " ")</f>
        <v>3.6022575489862447E-3</v>
      </c>
      <c r="F248" s="18"/>
      <c r="G248" s="175" t="str">
        <f>IFERROR(Summary!$Y$7*D248/F248," ")</f>
        <v xml:space="preserve"> </v>
      </c>
      <c r="H248" s="8">
        <v>5000</v>
      </c>
      <c r="I248" s="175">
        <f>IFERROR(Summary!$Y$7*D248/H248," ")</f>
        <v>6.123837833276617E-9</v>
      </c>
      <c r="J248" s="18"/>
      <c r="K248" s="175" t="str">
        <f>IFERROR(Summary!$AA$7*D248/J248," ")</f>
        <v xml:space="preserve"> </v>
      </c>
      <c r="L248" s="8">
        <v>22000</v>
      </c>
      <c r="M248" s="175">
        <f>IFERROR(Summary!$AA$7*D248/L248," ")</f>
        <v>1.3917813257446856E-9</v>
      </c>
      <c r="N248" s="18"/>
      <c r="O248" s="175" t="str">
        <f>IFERROR(Summary!$AC$7*D248/N248," ")</f>
        <v xml:space="preserve"> </v>
      </c>
      <c r="P248" s="8">
        <v>22000</v>
      </c>
      <c r="Q248" s="175">
        <f>IFERROR(Summary!$AC$7*D248/P248," ")</f>
        <v>6.2630159658510843E-8</v>
      </c>
      <c r="R248" s="23">
        <v>7500</v>
      </c>
      <c r="S248" s="177">
        <f>IFERROR(Summary!$AE$7*E248/R248," ")</f>
        <v>2.3054448313511969E-6</v>
      </c>
    </row>
    <row r="249" spans="1:19" ht="29.25" customHeight="1" x14ac:dyDescent="0.25">
      <c r="A249" s="2" t="s">
        <v>485</v>
      </c>
      <c r="B249" s="2" t="s">
        <v>486</v>
      </c>
      <c r="C249" s="18"/>
      <c r="D249" s="56" t="str">
        <f>IFERROR(VLOOKUP($A249,'Emissions - TEU-2L1'!$A$6:$H$58,5,0), " ")</f>
        <v xml:space="preserve"> </v>
      </c>
      <c r="E249" s="56" t="str">
        <f>IFERROR(VLOOKUP($A249,'Emissions - TEU-2L1'!$A$6:$H$58,8,0), " ")</f>
        <v xml:space="preserve"> </v>
      </c>
      <c r="F249" s="4">
        <v>9.0999999999999998E-2</v>
      </c>
      <c r="G249" s="175" t="str">
        <f>IFERROR(Summary!$Y$7*D249/F249," ")</f>
        <v xml:space="preserve"> </v>
      </c>
      <c r="H249" s="4">
        <v>2.1000000000000001E-2</v>
      </c>
      <c r="I249" s="175" t="str">
        <f>IFERROR(Summary!$Y$7*D249/H249," ")</f>
        <v xml:space="preserve"> </v>
      </c>
      <c r="J249" s="7">
        <v>2.4</v>
      </c>
      <c r="K249" s="175" t="str">
        <f>IFERROR(Summary!$AA$7*D249/J249," ")</f>
        <v xml:space="preserve"> </v>
      </c>
      <c r="L249" s="4">
        <v>9.1999999999999998E-2</v>
      </c>
      <c r="M249" s="175" t="str">
        <f>IFERROR(Summary!$AA$7*D249/L249," ")</f>
        <v xml:space="preserve"> </v>
      </c>
      <c r="N249" s="7">
        <v>1.1000000000000001</v>
      </c>
      <c r="O249" s="175" t="str">
        <f>IFERROR(Summary!$AC$7*D249/N249," ")</f>
        <v xml:space="preserve"> </v>
      </c>
      <c r="P249" s="4">
        <v>9.1999999999999998E-2</v>
      </c>
      <c r="Q249" s="175" t="str">
        <f>IFERROR(Summary!$AC$7*D249/P249," ")</f>
        <v xml:space="preserve"> </v>
      </c>
      <c r="R249" s="26">
        <v>7.0999999999999994E-2</v>
      </c>
      <c r="S249" s="177" t="str">
        <f>IFERROR(Summary!$AE$7*E249/R249," ")</f>
        <v xml:space="preserve"> </v>
      </c>
    </row>
    <row r="250" spans="1:19" ht="42" customHeight="1" x14ac:dyDescent="0.25">
      <c r="A250" s="2" t="s">
        <v>487</v>
      </c>
      <c r="B250" s="2" t="s">
        <v>488</v>
      </c>
      <c r="C250" s="18"/>
      <c r="D250" s="56" t="str">
        <f>IFERROR(VLOOKUP($A250,'Emissions - TEU-2L1'!$A$6:$H$58,5,0), " ")</f>
        <v xml:space="preserve"> </v>
      </c>
      <c r="E250" s="56" t="str">
        <f>IFERROR(VLOOKUP($A250,'Emissions - TEU-2L1'!$A$6:$H$58,8,0), " ")</f>
        <v xml:space="preserve"> </v>
      </c>
      <c r="F250" s="3">
        <v>3.0999999999999999E-3</v>
      </c>
      <c r="G250" s="175" t="str">
        <f>IFERROR(Summary!$Y$7*D250/F250," ")</f>
        <v xml:space="preserve"> </v>
      </c>
      <c r="H250" s="18"/>
      <c r="I250" s="175" t="str">
        <f>IFERROR(Summary!$Y$7*D250/H250," ")</f>
        <v xml:space="preserve"> </v>
      </c>
      <c r="J250" s="4">
        <v>8.1000000000000003E-2</v>
      </c>
      <c r="K250" s="175" t="str">
        <f>IFERROR(Summary!$AA$7*D250/J250," ")</f>
        <v xml:space="preserve"> </v>
      </c>
      <c r="L250" s="18"/>
      <c r="M250" s="175" t="str">
        <f>IFERROR(Summary!$AA$7*D250/L250," ")</f>
        <v xml:space="preserve"> </v>
      </c>
      <c r="N250" s="4">
        <v>3.7999999999999999E-2</v>
      </c>
      <c r="O250" s="175" t="str">
        <f>IFERROR(Summary!$AC$7*D250/N250," ")</f>
        <v xml:space="preserve"> </v>
      </c>
      <c r="P250" s="18"/>
      <c r="Q250" s="175" t="str">
        <f>IFERROR(Summary!$AC$7*D250/P250," ")</f>
        <v xml:space="preserve"> </v>
      </c>
      <c r="R250" s="22"/>
      <c r="S250" s="177" t="str">
        <f>IFERROR(Summary!$AE$7*E250/R250," ")</f>
        <v xml:space="preserve"> </v>
      </c>
    </row>
    <row r="251" spans="1:19" ht="29.25" customHeight="1" x14ac:dyDescent="0.25">
      <c r="A251" s="2" t="s">
        <v>489</v>
      </c>
      <c r="B251" s="2" t="s">
        <v>490</v>
      </c>
      <c r="C251" s="18"/>
      <c r="D251" s="56" t="str">
        <f>IFERROR(VLOOKUP($A251,'Emissions - TEU-2L1'!$A$6:$H$58,5,0), " ")</f>
        <v xml:space="preserve"> </v>
      </c>
      <c r="E251" s="56" t="str">
        <f>IFERROR(VLOOKUP($A251,'Emissions - TEU-2L1'!$A$6:$H$58,8,0), " ")</f>
        <v xml:space="preserve"> </v>
      </c>
      <c r="F251" s="18"/>
      <c r="G251" s="175" t="str">
        <f>IFERROR(Summary!$Y$7*D251/F251," ")</f>
        <v xml:space="preserve"> </v>
      </c>
      <c r="H251" s="8">
        <v>5000</v>
      </c>
      <c r="I251" s="175" t="str">
        <f>IFERROR(Summary!$Y$7*D251/H251," ")</f>
        <v xml:space="preserve"> </v>
      </c>
      <c r="J251" s="18"/>
      <c r="K251" s="175" t="str">
        <f>IFERROR(Summary!$AA$7*D251/J251," ")</f>
        <v xml:space="preserve"> </v>
      </c>
      <c r="L251" s="8">
        <v>22000</v>
      </c>
      <c r="M251" s="175" t="str">
        <f>IFERROR(Summary!$AA$7*D251/L251," ")</f>
        <v xml:space="preserve"> </v>
      </c>
      <c r="N251" s="18"/>
      <c r="O251" s="175" t="str">
        <f>IFERROR(Summary!$AC$7*D251/N251," ")</f>
        <v xml:space="preserve"> </v>
      </c>
      <c r="P251" s="8">
        <v>22000</v>
      </c>
      <c r="Q251" s="175" t="str">
        <f>IFERROR(Summary!$AC$7*D251/P251," ")</f>
        <v xml:space="preserve"> </v>
      </c>
      <c r="R251" s="23">
        <v>11000</v>
      </c>
      <c r="S251" s="177" t="str">
        <f>IFERROR(Summary!$AE$7*E251/R251," ")</f>
        <v xml:space="preserve"> </v>
      </c>
    </row>
    <row r="252" spans="1:19" ht="29.25" customHeight="1" x14ac:dyDescent="0.25">
      <c r="A252" s="2" t="s">
        <v>491</v>
      </c>
      <c r="B252" s="2" t="s">
        <v>492</v>
      </c>
      <c r="C252" s="18"/>
      <c r="D252" s="56" t="str">
        <f>IFERROR(VLOOKUP($A252,'Emissions - TEU-2L1'!$A$6:$H$58,5,0), " ")</f>
        <v xml:space="preserve"> </v>
      </c>
      <c r="E252" s="56" t="str">
        <f>IFERROR(VLOOKUP($A252,'Emissions - TEU-2L1'!$A$6:$H$58,8,0), " ")</f>
        <v xml:space="preserve"> </v>
      </c>
      <c r="F252" s="4">
        <v>6.3E-2</v>
      </c>
      <c r="G252" s="175" t="str">
        <f>IFERROR(Summary!$Y$7*D252/F252," ")</f>
        <v xml:space="preserve"> </v>
      </c>
      <c r="H252" s="18"/>
      <c r="I252" s="175" t="str">
        <f>IFERROR(Summary!$Y$7*D252/H252," ")</f>
        <v xml:space="preserve"> </v>
      </c>
      <c r="J252" s="7">
        <v>1.6</v>
      </c>
      <c r="K252" s="175" t="str">
        <f>IFERROR(Summary!$AA$7*D252/J252," ")</f>
        <v xml:space="preserve"> </v>
      </c>
      <c r="L252" s="18"/>
      <c r="M252" s="175" t="str">
        <f>IFERROR(Summary!$AA$7*D252/L252," ")</f>
        <v xml:space="preserve"> </v>
      </c>
      <c r="N252" s="9">
        <v>0.75</v>
      </c>
      <c r="O252" s="175" t="str">
        <f>IFERROR(Summary!$AC$7*D252/N252," ")</f>
        <v xml:space="preserve"> </v>
      </c>
      <c r="P252" s="18"/>
      <c r="Q252" s="175" t="str">
        <f>IFERROR(Summary!$AC$7*D252/P252," ")</f>
        <v xml:space="preserve"> </v>
      </c>
      <c r="R252" s="22"/>
      <c r="S252" s="177" t="str">
        <f>IFERROR(Summary!$AE$7*E252/R252," ")</f>
        <v xml:space="preserve"> </v>
      </c>
    </row>
    <row r="253" spans="1:19" ht="29.25" customHeight="1" x14ac:dyDescent="0.25">
      <c r="A253" s="12">
        <v>65386</v>
      </c>
      <c r="B253" s="2" t="s">
        <v>493</v>
      </c>
      <c r="C253" s="6" t="s">
        <v>23</v>
      </c>
      <c r="D253" s="56" t="str">
        <f>IFERROR(VLOOKUP($A253,'Emissions - TEU-2L1'!$A$6:$H$58,5,0), " ")</f>
        <v xml:space="preserve"> </v>
      </c>
      <c r="E253" s="56" t="str">
        <f>IFERROR(VLOOKUP($A253,'Emissions - TEU-2L1'!$A$6:$H$58,8,0), " ")</f>
        <v xml:space="preserve"> </v>
      </c>
      <c r="F253" s="9">
        <v>0.2</v>
      </c>
      <c r="G253" s="175" t="str">
        <f>IFERROR(Summary!$Y$7*D253/F253," ")</f>
        <v xml:space="preserve"> </v>
      </c>
      <c r="H253" s="7">
        <v>2.1</v>
      </c>
      <c r="I253" s="175" t="str">
        <f>IFERROR(Summary!$Y$7*D253/H253," ")</f>
        <v xml:space="preserve"> </v>
      </c>
      <c r="J253" s="7">
        <v>3.5</v>
      </c>
      <c r="K253" s="175" t="str">
        <f>IFERROR(Summary!$AA$7*D253/J253," ")</f>
        <v xml:space="preserve"> </v>
      </c>
      <c r="L253" s="7">
        <v>9.1999999999999993</v>
      </c>
      <c r="M253" s="175" t="str">
        <f>IFERROR(Summary!$AA$7*D253/L253," ")</f>
        <v xml:space="preserve"> </v>
      </c>
      <c r="N253" s="7">
        <v>2.9</v>
      </c>
      <c r="O253" s="175" t="str">
        <f>IFERROR(Summary!$AC$7*D253/N253," ")</f>
        <v xml:space="preserve"> </v>
      </c>
      <c r="P253" s="7">
        <v>9.1999999999999993</v>
      </c>
      <c r="Q253" s="175" t="str">
        <f>IFERROR(Summary!$AC$7*D253/P253," ")</f>
        <v xml:space="preserve"> </v>
      </c>
      <c r="R253" s="24">
        <v>2.1</v>
      </c>
      <c r="S253" s="177" t="str">
        <f>IFERROR(Summary!$AE$7*E253/R253," ")</f>
        <v xml:space="preserve"> </v>
      </c>
    </row>
    <row r="254" spans="1:19" ht="16.8" customHeight="1" x14ac:dyDescent="0.25">
      <c r="A254" s="12">
        <v>68821</v>
      </c>
      <c r="B254" s="2" t="s">
        <v>494</v>
      </c>
      <c r="C254" s="18"/>
      <c r="D254" s="56" t="str">
        <f>IFERROR(VLOOKUP($A254,'Emissions - TEU-2L1'!$A$6:$H$58,5,0), " ")</f>
        <v xml:space="preserve"> </v>
      </c>
      <c r="E254" s="56" t="str">
        <f>IFERROR(VLOOKUP($A254,'Emissions - TEU-2L1'!$A$6:$H$58,8,0), " ")</f>
        <v xml:space="preserve"> </v>
      </c>
      <c r="F254" s="4">
        <v>0.05</v>
      </c>
      <c r="G254" s="175" t="str">
        <f>IFERROR(Summary!$Y$7*D254/F254," ")</f>
        <v xml:space="preserve"> </v>
      </c>
      <c r="H254" s="18"/>
      <c r="I254" s="175" t="str">
        <f>IFERROR(Summary!$Y$7*D254/H254," ")</f>
        <v xml:space="preserve"> </v>
      </c>
      <c r="J254" s="7">
        <v>1.3</v>
      </c>
      <c r="K254" s="175" t="str">
        <f>IFERROR(Summary!$AA$7*D254/J254," ")</f>
        <v xml:space="preserve"> </v>
      </c>
      <c r="L254" s="18"/>
      <c r="M254" s="175" t="str">
        <f>IFERROR(Summary!$AA$7*D254/L254," ")</f>
        <v xml:space="preserve"> </v>
      </c>
      <c r="N254" s="9">
        <v>0.6</v>
      </c>
      <c r="O254" s="175" t="str">
        <f>IFERROR(Summary!$AC$7*D254/N254," ")</f>
        <v xml:space="preserve"> </v>
      </c>
      <c r="P254" s="18"/>
      <c r="Q254" s="175" t="str">
        <f>IFERROR(Summary!$AC$7*D254/P254," ")</f>
        <v xml:space="preserve"> </v>
      </c>
      <c r="R254" s="22"/>
      <c r="S254" s="177" t="str">
        <f>IFERROR(Summary!$AE$7*E254/R254," ")</f>
        <v xml:space="preserve"> </v>
      </c>
    </row>
    <row r="255" spans="1:19" ht="16.95" customHeight="1" x14ac:dyDescent="0.25">
      <c r="A255" s="2" t="s">
        <v>495</v>
      </c>
      <c r="B255" s="2" t="s">
        <v>496</v>
      </c>
      <c r="C255" s="18"/>
      <c r="D255" s="56" t="str">
        <f>IFERROR(VLOOKUP($A255,'Emissions - TEU-2L1'!$A$6:$H$58,5,0), " ")</f>
        <v xml:space="preserve"> </v>
      </c>
      <c r="E255" s="56" t="str">
        <f>IFERROR(VLOOKUP($A255,'Emissions - TEU-2L1'!$A$6:$H$58,8,0), " ")</f>
        <v xml:space="preserve"> </v>
      </c>
      <c r="F255" s="18"/>
      <c r="G255" s="175" t="str">
        <f>IFERROR(Summary!$Y$7*D255/F255," ")</f>
        <v xml:space="preserve"> </v>
      </c>
      <c r="H255" s="9">
        <v>0.3</v>
      </c>
      <c r="I255" s="175" t="str">
        <f>IFERROR(Summary!$Y$7*D255/H255," ")</f>
        <v xml:space="preserve"> </v>
      </c>
      <c r="J255" s="18"/>
      <c r="K255" s="175" t="str">
        <f>IFERROR(Summary!$AA$7*D255/J255," ")</f>
        <v xml:space="preserve"> </v>
      </c>
      <c r="L255" s="7">
        <v>1.3</v>
      </c>
      <c r="M255" s="175" t="str">
        <f>IFERROR(Summary!$AA$7*D255/L255," ")</f>
        <v xml:space="preserve"> </v>
      </c>
      <c r="N255" s="18"/>
      <c r="O255" s="175" t="str">
        <f>IFERROR(Summary!$AC$7*D255/N255," ")</f>
        <v xml:space="preserve"> </v>
      </c>
      <c r="P255" s="7">
        <v>1.3</v>
      </c>
      <c r="Q255" s="175" t="str">
        <f>IFERROR(Summary!$AC$7*D255/P255," ")</f>
        <v xml:space="preserve"> </v>
      </c>
      <c r="R255" s="24">
        <v>1.8</v>
      </c>
      <c r="S255" s="177" t="str">
        <f>IFERROR(Summary!$AE$7*E255/R255," ")</f>
        <v xml:space="preserve"> </v>
      </c>
    </row>
    <row r="256" spans="1:19" ht="16.8" customHeight="1" x14ac:dyDescent="0.25">
      <c r="A256" s="2" t="s">
        <v>497</v>
      </c>
      <c r="B256" s="2" t="s">
        <v>498</v>
      </c>
      <c r="C256" s="18"/>
      <c r="D256" s="56" t="str">
        <f>IFERROR(VLOOKUP($A256,'Emissions - TEU-2L1'!$A$6:$H$58,5,0), " ")</f>
        <v xml:space="preserve"> </v>
      </c>
      <c r="E256" s="56" t="str">
        <f>IFERROR(VLOOKUP($A256,'Emissions - TEU-2L1'!$A$6:$H$58,8,0), " ")</f>
        <v xml:space="preserve"> </v>
      </c>
      <c r="F256" s="18"/>
      <c r="G256" s="175" t="str">
        <f>IFERROR(Summary!$Y$7*D256/F256," ")</f>
        <v xml:space="preserve"> </v>
      </c>
      <c r="H256" s="5">
        <v>200</v>
      </c>
      <c r="I256" s="175" t="str">
        <f>IFERROR(Summary!$Y$7*D256/H256," ")</f>
        <v xml:space="preserve"> </v>
      </c>
      <c r="J256" s="18"/>
      <c r="K256" s="175" t="str">
        <f>IFERROR(Summary!$AA$7*D256/J256," ")</f>
        <v xml:space="preserve"> </v>
      </c>
      <c r="L256" s="5">
        <v>880</v>
      </c>
      <c r="M256" s="175" t="str">
        <f>IFERROR(Summary!$AA$7*D256/L256," ")</f>
        <v xml:space="preserve"> </v>
      </c>
      <c r="N256" s="18"/>
      <c r="O256" s="175" t="str">
        <f>IFERROR(Summary!$AC$7*D256/N256," ")</f>
        <v xml:space="preserve"> </v>
      </c>
      <c r="P256" s="5">
        <v>880</v>
      </c>
      <c r="Q256" s="175" t="str">
        <f>IFERROR(Summary!$AC$7*D256/P256," ")</f>
        <v xml:space="preserve"> </v>
      </c>
      <c r="R256" s="23">
        <v>2800</v>
      </c>
      <c r="S256" s="177" t="str">
        <f>IFERROR(Summary!$AE$7*E256/R256," ")</f>
        <v xml:space="preserve"> </v>
      </c>
    </row>
    <row r="257" spans="1:19" ht="16.95" customHeight="1" x14ac:dyDescent="0.25">
      <c r="A257" s="2" t="s">
        <v>499</v>
      </c>
      <c r="B257" s="2" t="s">
        <v>500</v>
      </c>
      <c r="C257" s="18"/>
      <c r="D257" s="56" t="str">
        <f>IFERROR(VLOOKUP($A257,'Emissions - TEU-2L1'!$A$6:$H$58,5,0), " ")</f>
        <v xml:space="preserve"> </v>
      </c>
      <c r="E257" s="56" t="str">
        <f>IFERROR(VLOOKUP($A257,'Emissions - TEU-2L1'!$A$6:$H$58,8,0), " ")</f>
        <v xml:space="preserve"> </v>
      </c>
      <c r="F257" s="18"/>
      <c r="G257" s="175" t="str">
        <f>IFERROR(Summary!$Y$7*D257/F257," ")</f>
        <v xml:space="preserve"> </v>
      </c>
      <c r="H257" s="5">
        <v>60</v>
      </c>
      <c r="I257" s="175" t="str">
        <f>IFERROR(Summary!$Y$7*D257/H257," ")</f>
        <v xml:space="preserve"> </v>
      </c>
      <c r="J257" s="18"/>
      <c r="K257" s="175" t="str">
        <f>IFERROR(Summary!$AA$7*D257/J257," ")</f>
        <v xml:space="preserve"> </v>
      </c>
      <c r="L257" s="5">
        <v>260</v>
      </c>
      <c r="M257" s="175" t="str">
        <f>IFERROR(Summary!$AA$7*D257/L257," ")</f>
        <v xml:space="preserve"> </v>
      </c>
      <c r="N257" s="18"/>
      <c r="O257" s="175" t="str">
        <f>IFERROR(Summary!$AC$7*D257/N257," ")</f>
        <v xml:space="preserve"> </v>
      </c>
      <c r="P257" s="5">
        <v>260</v>
      </c>
      <c r="Q257" s="175" t="str">
        <f>IFERROR(Summary!$AC$7*D257/P257," ")</f>
        <v xml:space="preserve"> </v>
      </c>
      <c r="R257" s="22"/>
      <c r="S257" s="177" t="str">
        <f>IFERROR(Summary!$AE$7*E257/R257," ")</f>
        <v xml:space="preserve"> </v>
      </c>
    </row>
    <row r="258" spans="1:19" ht="16.8" customHeight="1" x14ac:dyDescent="0.25">
      <c r="A258" s="2" t="s">
        <v>501</v>
      </c>
      <c r="B258" s="2" t="s">
        <v>502</v>
      </c>
      <c r="C258" s="18"/>
      <c r="D258" s="56">
        <f>IFERROR(VLOOKUP($A258,'Emissions - TEU-2L1'!$A$6:$H$58,5,0), " ")</f>
        <v>0</v>
      </c>
      <c r="E258" s="56">
        <f>IFERROR(VLOOKUP($A258,'Emissions - TEU-2L1'!$A$6:$H$58,8,0), " ")</f>
        <v>0</v>
      </c>
      <c r="F258" s="18"/>
      <c r="G258" s="175" t="str">
        <f>IFERROR(Summary!$Y$7*D258/F258," ")</f>
        <v xml:space="preserve"> </v>
      </c>
      <c r="H258" s="5">
        <v>60</v>
      </c>
      <c r="I258" s="175">
        <f>IFERROR(Summary!$Y$7*D258/H258," ")</f>
        <v>0</v>
      </c>
      <c r="J258" s="18"/>
      <c r="K258" s="175" t="str">
        <f>IFERROR(Summary!$AA$7*D258/J258," ")</f>
        <v xml:space="preserve"> </v>
      </c>
      <c r="L258" s="5">
        <v>260</v>
      </c>
      <c r="M258" s="175">
        <f>IFERROR(Summary!$AA$7*D258/L258," ")</f>
        <v>0</v>
      </c>
      <c r="N258" s="18"/>
      <c r="O258" s="175" t="str">
        <f>IFERROR(Summary!$AC$7*D258/N258," ")</f>
        <v xml:space="preserve"> </v>
      </c>
      <c r="P258" s="5">
        <v>260</v>
      </c>
      <c r="Q258" s="175">
        <f>IFERROR(Summary!$AC$7*D258/P258," ")</f>
        <v>0</v>
      </c>
      <c r="R258" s="22"/>
      <c r="S258" s="177" t="str">
        <f>IFERROR(Summary!$AE$7*E258/R258," ")</f>
        <v xml:space="preserve"> </v>
      </c>
    </row>
    <row r="259" spans="1:19" ht="16.8" customHeight="1" x14ac:dyDescent="0.25">
      <c r="A259" s="2" t="s">
        <v>503</v>
      </c>
      <c r="B259" s="2" t="s">
        <v>504</v>
      </c>
      <c r="C259" s="18"/>
      <c r="D259" s="56" t="str">
        <f>IFERROR(VLOOKUP($A259,'Emissions - TEU-2L1'!$A$6:$H$58,5,0), " ")</f>
        <v xml:space="preserve"> </v>
      </c>
      <c r="E259" s="56" t="str">
        <f>IFERROR(VLOOKUP($A259,'Emissions - TEU-2L1'!$A$6:$H$58,8,0), " ")</f>
        <v xml:space="preserve"> </v>
      </c>
      <c r="F259" s="18"/>
      <c r="G259" s="175" t="str">
        <f>IFERROR(Summary!$Y$7*D259/F259," ")</f>
        <v xml:space="preserve"> </v>
      </c>
      <c r="H259" s="5">
        <v>60</v>
      </c>
      <c r="I259" s="175" t="str">
        <f>IFERROR(Summary!$Y$7*D259/H259," ")</f>
        <v xml:space="preserve"> </v>
      </c>
      <c r="J259" s="18"/>
      <c r="K259" s="175" t="str">
        <f>IFERROR(Summary!$AA$7*D259/J259," ")</f>
        <v xml:space="preserve"> </v>
      </c>
      <c r="L259" s="5">
        <v>260</v>
      </c>
      <c r="M259" s="175" t="str">
        <f>IFERROR(Summary!$AA$7*D259/L259," ")</f>
        <v xml:space="preserve"> </v>
      </c>
      <c r="N259" s="18"/>
      <c r="O259" s="175" t="str">
        <f>IFERROR(Summary!$AC$7*D259/N259," ")</f>
        <v xml:space="preserve"> </v>
      </c>
      <c r="P259" s="5">
        <v>260</v>
      </c>
      <c r="Q259" s="175" t="str">
        <f>IFERROR(Summary!$AC$7*D259/P259," ")</f>
        <v xml:space="preserve"> </v>
      </c>
      <c r="R259" s="22"/>
      <c r="S259" s="177" t="str">
        <f>IFERROR(Summary!$AE$7*E259/R259," ")</f>
        <v xml:space="preserve"> </v>
      </c>
    </row>
    <row r="260" spans="1:19" ht="29.25" customHeight="1" x14ac:dyDescent="0.25">
      <c r="A260" s="2" t="s">
        <v>505</v>
      </c>
      <c r="B260" s="2" t="s">
        <v>506</v>
      </c>
      <c r="C260" s="6" t="s">
        <v>23</v>
      </c>
      <c r="D260" s="56" t="str">
        <f>IFERROR(VLOOKUP($A260,'Emissions - TEU-2L1'!$A$6:$H$58,5,0), " ")</f>
        <v xml:space="preserve"> </v>
      </c>
      <c r="E260" s="56" t="str">
        <f>IFERROR(VLOOKUP($A260,'Emissions - TEU-2L1'!$A$6:$H$58,8,0), " ")</f>
        <v xml:space="preserve"> </v>
      </c>
      <c r="F260" s="3">
        <v>2E-3</v>
      </c>
      <c r="G260" s="175" t="str">
        <f>IFERROR(Summary!$Y$7*D260/F260," ")</f>
        <v xml:space="preserve"> </v>
      </c>
      <c r="H260" s="18"/>
      <c r="I260" s="175" t="str">
        <f>IFERROR(Summary!$Y$7*D260/H260," ")</f>
        <v xml:space="preserve"> </v>
      </c>
      <c r="J260" s="4">
        <v>2.1000000000000001E-2</v>
      </c>
      <c r="K260" s="175" t="str">
        <f>IFERROR(Summary!$AA$7*D260/J260," ")</f>
        <v xml:space="preserve"> </v>
      </c>
      <c r="L260" s="18"/>
      <c r="M260" s="175" t="str">
        <f>IFERROR(Summary!$AA$7*D260/L260," ")</f>
        <v xml:space="preserve"> </v>
      </c>
      <c r="N260" s="4">
        <v>4.1000000000000002E-2</v>
      </c>
      <c r="O260" s="175" t="str">
        <f>IFERROR(Summary!$AC$7*D260/N260," ")</f>
        <v xml:space="preserve"> </v>
      </c>
      <c r="P260" s="18"/>
      <c r="Q260" s="175" t="str">
        <f>IFERROR(Summary!$AC$7*D260/P260," ")</f>
        <v xml:space="preserve"> </v>
      </c>
      <c r="R260" s="22"/>
      <c r="S260" s="177" t="str">
        <f>IFERROR(Summary!$AE$7*E260/R260," ")</f>
        <v xml:space="preserve"> </v>
      </c>
    </row>
    <row r="261" spans="1:19" ht="16.8" customHeight="1" x14ac:dyDescent="0.25">
      <c r="A261" s="2" t="s">
        <v>507</v>
      </c>
      <c r="B261" s="2" t="s">
        <v>508</v>
      </c>
      <c r="C261" s="18"/>
      <c r="D261" s="56" t="str">
        <f>IFERROR(VLOOKUP($A261,'Emissions - TEU-2L1'!$A$6:$H$58,5,0), " ")</f>
        <v xml:space="preserve"> </v>
      </c>
      <c r="E261" s="56" t="str">
        <f>IFERROR(VLOOKUP($A261,'Emissions - TEU-2L1'!$A$6:$H$58,8,0), " ")</f>
        <v xml:space="preserve"> </v>
      </c>
      <c r="F261" s="18"/>
      <c r="G261" s="175" t="str">
        <f>IFERROR(Summary!$Y$7*D261/F261," ")</f>
        <v xml:space="preserve"> </v>
      </c>
      <c r="H261" s="9">
        <v>0.1</v>
      </c>
      <c r="I261" s="175" t="str">
        <f>IFERROR(Summary!$Y$7*D261/H261," ")</f>
        <v xml:space="preserve"> </v>
      </c>
      <c r="J261" s="18"/>
      <c r="K261" s="175" t="str">
        <f>IFERROR(Summary!$AA$7*D261/J261," ")</f>
        <v xml:space="preserve"> </v>
      </c>
      <c r="L261" s="9">
        <v>0.44</v>
      </c>
      <c r="M261" s="175" t="str">
        <f>IFERROR(Summary!$AA$7*D261/L261," ")</f>
        <v xml:space="preserve"> </v>
      </c>
      <c r="N261" s="18"/>
      <c r="O261" s="175" t="str">
        <f>IFERROR(Summary!$AC$7*D261/N261," ")</f>
        <v xml:space="preserve"> </v>
      </c>
      <c r="P261" s="9">
        <v>0.44</v>
      </c>
      <c r="Q261" s="175" t="str">
        <f>IFERROR(Summary!$AC$7*D261/P261," ")</f>
        <v xml:space="preserve"> </v>
      </c>
      <c r="R261" s="25">
        <v>0.8</v>
      </c>
      <c r="S261" s="177" t="str">
        <f>IFERROR(Summary!$AE$7*E261/R261," ")</f>
        <v xml:space="preserve"> </v>
      </c>
    </row>
    <row r="262" spans="1:19" ht="16.95" customHeight="1" x14ac:dyDescent="0.25">
      <c r="A262" s="2" t="s">
        <v>509</v>
      </c>
      <c r="B262" s="2" t="s">
        <v>510</v>
      </c>
      <c r="C262" s="18"/>
      <c r="D262" s="56" t="str">
        <f>IFERROR(VLOOKUP($A262,'Emissions - TEU-2L1'!$A$6:$H$58,5,0), " ")</f>
        <v xml:space="preserve"> </v>
      </c>
      <c r="E262" s="56" t="str">
        <f>IFERROR(VLOOKUP($A262,'Emissions - TEU-2L1'!$A$6:$H$58,8,0), " ")</f>
        <v xml:space="preserve"> </v>
      </c>
      <c r="F262" s="11">
        <v>1.2E-4</v>
      </c>
      <c r="G262" s="175" t="str">
        <f>IFERROR(Summary!$Y$7*D262/F262," ")</f>
        <v xml:space="preserve"> </v>
      </c>
      <c r="H262" s="3">
        <v>7.0000000000000001E-3</v>
      </c>
      <c r="I262" s="175" t="str">
        <f>IFERROR(Summary!$Y$7*D262/H262," ")</f>
        <v xml:space="preserve"> </v>
      </c>
      <c r="J262" s="3">
        <v>3.0999999999999999E-3</v>
      </c>
      <c r="K262" s="175" t="str">
        <f>IFERROR(Summary!$AA$7*D262/J262," ")</f>
        <v xml:space="preserve"> </v>
      </c>
      <c r="L262" s="4">
        <v>3.1E-2</v>
      </c>
      <c r="M262" s="175" t="str">
        <f>IFERROR(Summary!$AA$7*D262/L262," ")</f>
        <v xml:space="preserve"> </v>
      </c>
      <c r="N262" s="3">
        <v>1.4E-3</v>
      </c>
      <c r="O262" s="175" t="str">
        <f>IFERROR(Summary!$AC$7*D262/N262," ")</f>
        <v xml:space="preserve"> </v>
      </c>
      <c r="P262" s="4">
        <v>3.1E-2</v>
      </c>
      <c r="Q262" s="175" t="str">
        <f>IFERROR(Summary!$AC$7*D262/P262," ")</f>
        <v xml:space="preserve"> </v>
      </c>
      <c r="R262" s="21">
        <v>30</v>
      </c>
      <c r="S262" s="177" t="str">
        <f>IFERROR(Summary!$AE$7*E262/R262," ")</f>
        <v xml:space="preserve"> </v>
      </c>
    </row>
    <row r="263" spans="1:19" ht="16.8" customHeight="1" x14ac:dyDescent="0.25">
      <c r="A263" s="2" t="s">
        <v>511</v>
      </c>
      <c r="B263" s="2" t="s">
        <v>512</v>
      </c>
      <c r="C263" s="18"/>
      <c r="D263" s="56" t="str">
        <f>IFERROR(VLOOKUP($A263,'Emissions - TEU-2L1'!$A$6:$H$58,5,0), " ")</f>
        <v xml:space="preserve"> </v>
      </c>
      <c r="E263" s="56" t="str">
        <f>IFERROR(VLOOKUP($A263,'Emissions - TEU-2L1'!$A$6:$H$58,8,0), " ")</f>
        <v xml:space="preserve"> </v>
      </c>
      <c r="F263" s="18"/>
      <c r="G263" s="175" t="str">
        <f>IFERROR(Summary!$Y$7*D263/F263," ")</f>
        <v xml:space="preserve"> </v>
      </c>
      <c r="H263" s="5">
        <v>200</v>
      </c>
      <c r="I263" s="175" t="str">
        <f>IFERROR(Summary!$Y$7*D263/H263," ")</f>
        <v xml:space="preserve"> </v>
      </c>
      <c r="J263" s="18"/>
      <c r="K263" s="175" t="str">
        <f>IFERROR(Summary!$AA$7*D263/J263," ")</f>
        <v xml:space="preserve"> </v>
      </c>
      <c r="L263" s="5">
        <v>880</v>
      </c>
      <c r="M263" s="175" t="str">
        <f>IFERROR(Summary!$AA$7*D263/L263," ")</f>
        <v xml:space="preserve"> </v>
      </c>
      <c r="N263" s="18"/>
      <c r="O263" s="175" t="str">
        <f>IFERROR(Summary!$AC$7*D263/N263," ")</f>
        <v xml:space="preserve"> </v>
      </c>
      <c r="P263" s="5">
        <v>880</v>
      </c>
      <c r="Q263" s="175" t="str">
        <f>IFERROR(Summary!$AC$7*D263/P263," ")</f>
        <v xml:space="preserve"> </v>
      </c>
      <c r="R263" s="21">
        <v>200</v>
      </c>
      <c r="S263" s="177" t="str">
        <f>IFERROR(Summary!$AE$7*E263/R263," ")</f>
        <v xml:space="preserve"> </v>
      </c>
    </row>
    <row r="264" spans="1:19" ht="16.95" customHeight="1" x14ac:dyDescent="0.25">
      <c r="A264" s="2" t="s">
        <v>513</v>
      </c>
      <c r="B264" s="2" t="s">
        <v>514</v>
      </c>
      <c r="C264" s="18"/>
      <c r="D264" s="56" t="str">
        <f>IFERROR(VLOOKUP($A264,'Emissions - TEU-2L1'!$A$6:$H$58,5,0), " ")</f>
        <v xml:space="preserve"> </v>
      </c>
      <c r="E264" s="56" t="str">
        <f>IFERROR(VLOOKUP($A264,'Emissions - TEU-2L1'!$A$6:$H$58,8,0), " ")</f>
        <v xml:space="preserve"> </v>
      </c>
      <c r="F264" s="18"/>
      <c r="G264" s="175" t="str">
        <f>IFERROR(Summary!$Y$7*D264/F264," ")</f>
        <v xml:space="preserve"> </v>
      </c>
      <c r="H264" s="7">
        <v>3</v>
      </c>
      <c r="I264" s="175" t="str">
        <f>IFERROR(Summary!$Y$7*D264/H264," ")</f>
        <v xml:space="preserve"> </v>
      </c>
      <c r="J264" s="18"/>
      <c r="K264" s="175" t="str">
        <f>IFERROR(Summary!$AA$7*D264/J264," ")</f>
        <v xml:space="preserve"> </v>
      </c>
      <c r="L264" s="5">
        <v>13</v>
      </c>
      <c r="M264" s="175" t="str">
        <f>IFERROR(Summary!$AA$7*D264/L264," ")</f>
        <v xml:space="preserve"> </v>
      </c>
      <c r="N264" s="18"/>
      <c r="O264" s="175" t="str">
        <f>IFERROR(Summary!$AC$7*D264/N264," ")</f>
        <v xml:space="preserve"> </v>
      </c>
      <c r="P264" s="5">
        <v>13</v>
      </c>
      <c r="Q264" s="175" t="str">
        <f>IFERROR(Summary!$AC$7*D264/P264," ")</f>
        <v xml:space="preserve"> </v>
      </c>
      <c r="R264" s="22"/>
      <c r="S264" s="177" t="str">
        <f>IFERROR(Summary!$AE$7*E264/R264," ")</f>
        <v xml:space="preserve"> </v>
      </c>
    </row>
    <row r="265" spans="1:19" ht="16.8" customHeight="1" x14ac:dyDescent="0.25">
      <c r="A265" s="12">
        <v>63923</v>
      </c>
      <c r="B265" s="2" t="s">
        <v>515</v>
      </c>
      <c r="C265" s="6" t="s">
        <v>516</v>
      </c>
      <c r="D265" s="56" t="str">
        <f>IFERROR(VLOOKUP($A265,'Emissions - TEU-2L1'!$A$6:$H$58,5,0), " ")</f>
        <v xml:space="preserve"> </v>
      </c>
      <c r="E265" s="56" t="str">
        <f>IFERROR(VLOOKUP($A265,'Emissions - TEU-2L1'!$A$6:$H$58,8,0), " ")</f>
        <v xml:space="preserve"> </v>
      </c>
      <c r="F265" s="9">
        <v>0.11</v>
      </c>
      <c r="G265" s="175" t="str">
        <f>IFERROR(Summary!$Y$7*D265/F265," ")</f>
        <v xml:space="preserve"> </v>
      </c>
      <c r="H265" s="5">
        <v>100</v>
      </c>
      <c r="I265" s="175" t="str">
        <f>IFERROR(Summary!$Y$7*D265/H265," ")</f>
        <v xml:space="preserve"> </v>
      </c>
      <c r="J265" s="9">
        <v>0.22</v>
      </c>
      <c r="K265" s="175" t="str">
        <f>IFERROR(Summary!$AA$7*D265/J265," ")</f>
        <v xml:space="preserve"> </v>
      </c>
      <c r="L265" s="5">
        <v>440</v>
      </c>
      <c r="M265" s="175" t="str">
        <f>IFERROR(Summary!$AA$7*D265/L265," ")</f>
        <v xml:space="preserve"> </v>
      </c>
      <c r="N265" s="7">
        <v>2.7</v>
      </c>
      <c r="O265" s="175" t="str">
        <f>IFERROR(Summary!$AC$7*D265/N265," ")</f>
        <v xml:space="preserve"> </v>
      </c>
      <c r="P265" s="5">
        <v>440</v>
      </c>
      <c r="Q265" s="175" t="str">
        <f>IFERROR(Summary!$AC$7*D265/P265," ")</f>
        <v xml:space="preserve"> </v>
      </c>
      <c r="R265" s="23">
        <v>1300</v>
      </c>
      <c r="S265" s="177" t="str">
        <f>IFERROR(Summary!$AE$7*E265/R265," ")</f>
        <v xml:space="preserve"> </v>
      </c>
    </row>
    <row r="266" spans="1:19" ht="16.8" customHeight="1" x14ac:dyDescent="0.25">
      <c r="A266" s="2" t="s">
        <v>517</v>
      </c>
      <c r="B266" s="2" t="s">
        <v>518</v>
      </c>
      <c r="C266" s="18"/>
      <c r="D266" s="56" t="str">
        <f>IFERROR(VLOOKUP($A266,'Emissions - TEU-2L1'!$A$6:$H$58,5,0), " ")</f>
        <v xml:space="preserve"> </v>
      </c>
      <c r="E266" s="56" t="str">
        <f>IFERROR(VLOOKUP($A266,'Emissions - TEU-2L1'!$A$6:$H$58,8,0), " ")</f>
        <v xml:space="preserve"> </v>
      </c>
      <c r="F266" s="18"/>
      <c r="G266" s="175" t="str">
        <f>IFERROR(Summary!$Y$7*D266/F266," ")</f>
        <v xml:space="preserve"> </v>
      </c>
      <c r="H266" s="5">
        <v>200</v>
      </c>
      <c r="I266" s="175" t="str">
        <f>IFERROR(Summary!$Y$7*D266/H266," ")</f>
        <v xml:space="preserve"> </v>
      </c>
      <c r="J266" s="18"/>
      <c r="K266" s="175" t="str">
        <f>IFERROR(Summary!$AA$7*D266/J266," ")</f>
        <v xml:space="preserve"> </v>
      </c>
      <c r="L266" s="5">
        <v>880</v>
      </c>
      <c r="M266" s="175" t="str">
        <f>IFERROR(Summary!$AA$7*D266/L266," ")</f>
        <v xml:space="preserve"> </v>
      </c>
      <c r="N266" s="18"/>
      <c r="O266" s="175" t="str">
        <f>IFERROR(Summary!$AC$7*D266/N266," ")</f>
        <v xml:space="preserve"> </v>
      </c>
      <c r="P266" s="5">
        <v>880</v>
      </c>
      <c r="Q266" s="175" t="str">
        <f>IFERROR(Summary!$AC$7*D266/P266," ")</f>
        <v xml:space="preserve"> </v>
      </c>
      <c r="R266" s="21">
        <v>200</v>
      </c>
      <c r="S266" s="177" t="str">
        <f>IFERROR(Summary!$AE$7*E266/R266," ")</f>
        <v xml:space="preserve"> </v>
      </c>
    </row>
    <row r="267" spans="1:19" ht="42" customHeight="1" x14ac:dyDescent="0.25">
      <c r="A267" s="42" t="s">
        <v>590</v>
      </c>
      <c r="B267" s="1" t="s">
        <v>520</v>
      </c>
      <c r="C267" s="18"/>
      <c r="D267" s="56">
        <f>IFERROR(VLOOKUP($A267,'Emissions - TEU-2L1'!$A$6:$H$58,5,0), " ")</f>
        <v>0.18835055977622164</v>
      </c>
      <c r="E267" s="56">
        <f>IFERROR(VLOOKUP($A267,'Emissions - TEU-2L1'!$A$6:$H$58,8,0), " ")</f>
        <v>2.215888938543784E-3</v>
      </c>
      <c r="F267" s="18"/>
      <c r="G267" s="175" t="str">
        <f>IFERROR(Summary!$Y$7*D267/F267," ")</f>
        <v xml:space="preserve"> </v>
      </c>
      <c r="H267" s="5">
        <v>220</v>
      </c>
      <c r="I267" s="175">
        <f>IFERROR(Summary!$Y$7*D267/H267," ")</f>
        <v>8.5613890807373475E-8</v>
      </c>
      <c r="J267" s="18"/>
      <c r="K267" s="175" t="str">
        <f>IFERROR(Summary!$AA$7*D267/J267," ")</f>
        <v xml:space="preserve"> </v>
      </c>
      <c r="L267" s="5">
        <v>970</v>
      </c>
      <c r="M267" s="175">
        <f>IFERROR(Summary!$AA$7*D267/L267," ")</f>
        <v>1.9417583482084704E-8</v>
      </c>
      <c r="N267" s="18"/>
      <c r="O267" s="175" t="str">
        <f>IFERROR(Summary!$AC$7*D267/N267," ")</f>
        <v xml:space="preserve"> </v>
      </c>
      <c r="P267" s="5">
        <v>970</v>
      </c>
      <c r="Q267" s="175">
        <f>IFERROR(Summary!$AC$7*D267/P267," ")</f>
        <v>8.7379125669381162E-7</v>
      </c>
      <c r="R267" s="23">
        <v>8700</v>
      </c>
      <c r="S267" s="177">
        <f>IFERROR(Summary!$AE$7*E267/R267," ")</f>
        <v>1.2225594143689842E-6</v>
      </c>
    </row>
    <row r="268" spans="1:19" ht="42" customHeight="1" x14ac:dyDescent="0.25">
      <c r="A268" s="49"/>
      <c r="B268" s="48"/>
      <c r="C268" s="50"/>
      <c r="D268" s="57">
        <f>COUNT(D7:D267)</f>
        <v>9</v>
      </c>
      <c r="E268" s="57"/>
      <c r="F268" s="57"/>
      <c r="G268" s="57">
        <f>COUNT(G7:G267)</f>
        <v>5</v>
      </c>
      <c r="H268" s="57"/>
      <c r="I268" s="57">
        <f>COUNT(I7:I267)</f>
        <v>7</v>
      </c>
      <c r="J268" s="50"/>
      <c r="K268" s="57">
        <f>COUNT(K7:K267)</f>
        <v>5</v>
      </c>
      <c r="L268" s="52"/>
      <c r="M268" s="53"/>
      <c r="N268" s="50"/>
      <c r="O268" s="53"/>
      <c r="P268" s="52"/>
      <c r="Q268" s="53"/>
      <c r="R268" s="54"/>
      <c r="S268" s="53"/>
    </row>
    <row r="269" spans="1:19" ht="63" customHeight="1" x14ac:dyDescent="0.25">
      <c r="A269" s="49"/>
      <c r="B269" s="48"/>
      <c r="C269" s="50"/>
      <c r="D269" s="51"/>
      <c r="E269" s="51"/>
      <c r="F269" s="33" t="s">
        <v>535</v>
      </c>
      <c r="G269" s="178" t="s">
        <v>743</v>
      </c>
      <c r="H269" s="33" t="s">
        <v>536</v>
      </c>
      <c r="I269" s="178" t="s">
        <v>750</v>
      </c>
      <c r="J269" s="33" t="s">
        <v>537</v>
      </c>
      <c r="K269" s="178" t="s">
        <v>746</v>
      </c>
      <c r="L269" s="33" t="s">
        <v>538</v>
      </c>
      <c r="M269" s="178" t="s">
        <v>747</v>
      </c>
      <c r="N269" s="33" t="s">
        <v>539</v>
      </c>
      <c r="O269" s="178" t="s">
        <v>748</v>
      </c>
      <c r="P269" s="33" t="s">
        <v>540</v>
      </c>
      <c r="Q269" s="178" t="s">
        <v>749</v>
      </c>
      <c r="R269" s="33" t="s">
        <v>536</v>
      </c>
      <c r="S269" s="178" t="s">
        <v>750</v>
      </c>
    </row>
    <row r="270" spans="1:19" ht="42" customHeight="1" x14ac:dyDescent="0.25">
      <c r="A270" s="49"/>
      <c r="B270" s="48"/>
      <c r="C270" s="50"/>
      <c r="D270" s="51"/>
      <c r="E270" s="51"/>
      <c r="F270" s="33" t="s">
        <v>542</v>
      </c>
      <c r="G270" s="32" t="s">
        <v>524</v>
      </c>
      <c r="H270" s="35" t="s">
        <v>542</v>
      </c>
      <c r="I270" s="32" t="s">
        <v>524</v>
      </c>
      <c r="J270" s="33" t="s">
        <v>542</v>
      </c>
      <c r="K270" s="32" t="s">
        <v>524</v>
      </c>
      <c r="L270" s="33" t="s">
        <v>542</v>
      </c>
      <c r="M270" s="32" t="s">
        <v>524</v>
      </c>
      <c r="N270" s="33" t="s">
        <v>542</v>
      </c>
      <c r="O270" s="32" t="s">
        <v>524</v>
      </c>
      <c r="P270" s="33" t="s">
        <v>542</v>
      </c>
      <c r="Q270" s="32" t="s">
        <v>524</v>
      </c>
      <c r="R270" s="33" t="s">
        <v>542</v>
      </c>
      <c r="S270" s="34" t="s">
        <v>524</v>
      </c>
    </row>
    <row r="271" spans="1:19" ht="42" customHeight="1" x14ac:dyDescent="0.25">
      <c r="A271" s="60" t="s">
        <v>677</v>
      </c>
      <c r="B271" s="61"/>
      <c r="C271" s="62"/>
      <c r="D271" s="63"/>
      <c r="E271" s="63"/>
      <c r="F271" s="59"/>
      <c r="G271" s="58">
        <f t="shared" ref="G271:S271" si="0">SUM(G7:G267)</f>
        <v>5.2007258435558712E-5</v>
      </c>
      <c r="H271" s="58"/>
      <c r="I271" s="58">
        <f t="shared" si="0"/>
        <v>1.2830963171003937E-6</v>
      </c>
      <c r="J271" s="58"/>
      <c r="K271" s="58">
        <f t="shared" si="0"/>
        <v>2.057195208493054E-6</v>
      </c>
      <c r="L271" s="58"/>
      <c r="M271" s="58">
        <f t="shared" si="0"/>
        <v>2.9589554097114537E-7</v>
      </c>
      <c r="N271" s="58"/>
      <c r="O271" s="58">
        <f t="shared" si="0"/>
        <v>1.9880111002423969E-4</v>
      </c>
      <c r="P271" s="58"/>
      <c r="Q271" s="58">
        <f t="shared" si="0"/>
        <v>1.3315299343701538E-5</v>
      </c>
      <c r="R271" s="58"/>
      <c r="S271" s="58">
        <f t="shared" si="0"/>
        <v>6.9249614753811307E-5</v>
      </c>
    </row>
    <row r="272" spans="1:19" ht="230.7" customHeight="1" x14ac:dyDescent="0.25">
      <c r="A272" s="257" t="s">
        <v>521</v>
      </c>
      <c r="B272" s="257"/>
      <c r="C272" s="257"/>
      <c r="D272" s="257"/>
      <c r="E272" s="257"/>
      <c r="F272" s="257"/>
      <c r="G272" s="257"/>
      <c r="H272" s="257"/>
      <c r="I272" s="257"/>
      <c r="J272" s="257"/>
      <c r="K272" s="257"/>
      <c r="L272" s="257"/>
      <c r="M272" s="257"/>
      <c r="N272" s="257"/>
      <c r="O272" s="257"/>
      <c r="P272" s="257"/>
      <c r="Q272" s="257"/>
      <c r="R272" s="257"/>
      <c r="S272" s="257"/>
    </row>
    <row r="273" spans="1:19" ht="126" customHeight="1" x14ac:dyDescent="0.25">
      <c r="A273" s="257" t="s">
        <v>522</v>
      </c>
      <c r="B273" s="257"/>
      <c r="C273" s="257"/>
      <c r="D273" s="257"/>
      <c r="E273" s="257"/>
      <c r="F273" s="257"/>
      <c r="G273" s="257"/>
      <c r="H273" s="257"/>
      <c r="I273" s="257"/>
      <c r="J273" s="257"/>
      <c r="K273" s="257"/>
      <c r="L273" s="257"/>
      <c r="M273" s="257"/>
      <c r="N273" s="257"/>
      <c r="O273" s="257"/>
      <c r="P273" s="257"/>
      <c r="Q273" s="257"/>
      <c r="R273" s="257"/>
      <c r="S273" s="257"/>
    </row>
    <row r="274" spans="1:19" ht="45" customHeight="1" x14ac:dyDescent="0.25">
      <c r="A274" s="258" t="s">
        <v>523</v>
      </c>
      <c r="B274" s="258"/>
      <c r="C274" s="258"/>
      <c r="D274" s="258"/>
      <c r="E274" s="258"/>
      <c r="F274" s="258"/>
      <c r="G274" s="258"/>
      <c r="H274" s="258"/>
      <c r="I274" s="258"/>
      <c r="J274" s="258"/>
      <c r="K274" s="258"/>
      <c r="L274" s="258"/>
      <c r="M274" s="258"/>
      <c r="N274" s="258"/>
      <c r="O274" s="258"/>
      <c r="P274" s="258"/>
      <c r="Q274" s="258"/>
      <c r="R274" s="258"/>
      <c r="S274" s="258"/>
    </row>
    <row r="276" spans="1:19" ht="35.4" customHeight="1" x14ac:dyDescent="0.25">
      <c r="A276" s="259" t="s">
        <v>525</v>
      </c>
      <c r="B276" s="259"/>
      <c r="C276" s="259"/>
      <c r="D276" s="259"/>
      <c r="E276" s="259"/>
      <c r="F276" s="259"/>
      <c r="G276" s="259"/>
      <c r="H276" s="259"/>
    </row>
  </sheetData>
  <mergeCells count="10">
    <mergeCell ref="A272:S272"/>
    <mergeCell ref="A273:S273"/>
    <mergeCell ref="A274:S274"/>
    <mergeCell ref="A276:H276"/>
    <mergeCell ref="A3:S3"/>
    <mergeCell ref="A4:C5"/>
    <mergeCell ref="D4:E4"/>
    <mergeCell ref="F4:I4"/>
    <mergeCell ref="J4:Q4"/>
    <mergeCell ref="R4:S4"/>
  </mergeCells>
  <pageMargins left="0.7" right="0.7" top="0.75" bottom="0.75" header="0.3" footer="0.3"/>
  <pageSetup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AF891-690C-4DBE-9D87-1C76D76DEE9F}">
  <dimension ref="A1:S276"/>
  <sheetViews>
    <sheetView workbookViewId="0">
      <selection activeCell="A2" sqref="A2"/>
    </sheetView>
  </sheetViews>
  <sheetFormatPr defaultRowHeight="13.2" x14ac:dyDescent="0.25"/>
  <cols>
    <col min="1" max="1" width="15.6640625" style="15" customWidth="1"/>
    <col min="2" max="2" width="25.5546875" style="15" customWidth="1"/>
    <col min="3" max="5" width="9.33203125" style="15" customWidth="1"/>
    <col min="6" max="13" width="10.44140625" style="15" customWidth="1"/>
    <col min="14" max="19" width="9.33203125" style="15" customWidth="1"/>
    <col min="20" max="16384" width="8.88671875" style="15"/>
  </cols>
  <sheetData>
    <row r="1" spans="1:19" ht="40.200000000000003" customHeight="1" x14ac:dyDescent="0.25">
      <c r="A1" s="31" t="s">
        <v>867</v>
      </c>
      <c r="B1" s="31"/>
    </row>
    <row r="2" spans="1:19" s="30" customFormat="1" ht="30" customHeight="1" x14ac:dyDescent="0.25">
      <c r="A2" s="43" t="str" cm="1">
        <f t="array" ref="A2:B2">Summary!A26:B26</f>
        <v>TEU-2L2</v>
      </c>
      <c r="B2" s="44" t="str">
        <v>Light Ends #2 Process Tank</v>
      </c>
      <c r="C2" s="44"/>
      <c r="D2" s="44"/>
      <c r="G2" s="46"/>
    </row>
    <row r="3" spans="1:19" ht="48.75" customHeight="1" x14ac:dyDescent="0.25">
      <c r="A3" s="260" t="s">
        <v>526</v>
      </c>
      <c r="B3" s="261"/>
      <c r="C3" s="261"/>
      <c r="D3" s="261"/>
      <c r="E3" s="261"/>
      <c r="F3" s="261"/>
      <c r="G3" s="261"/>
      <c r="H3" s="261"/>
      <c r="I3" s="261"/>
      <c r="J3" s="261"/>
      <c r="K3" s="261"/>
      <c r="L3" s="261"/>
      <c r="M3" s="261"/>
      <c r="N3" s="261"/>
      <c r="O3" s="261"/>
      <c r="P3" s="261"/>
      <c r="Q3" s="261"/>
      <c r="R3" s="261"/>
      <c r="S3" s="261"/>
    </row>
    <row r="4" spans="1:19" ht="23.55" customHeight="1" x14ac:dyDescent="0.25">
      <c r="A4" s="262"/>
      <c r="B4" s="263"/>
      <c r="C4" s="264"/>
      <c r="D4" s="268" t="s">
        <v>527</v>
      </c>
      <c r="E4" s="269"/>
      <c r="F4" s="268" t="s">
        <v>530</v>
      </c>
      <c r="G4" s="269"/>
      <c r="H4" s="269"/>
      <c r="I4" s="270"/>
      <c r="J4" s="268" t="s">
        <v>531</v>
      </c>
      <c r="K4" s="269"/>
      <c r="L4" s="269"/>
      <c r="M4" s="269"/>
      <c r="N4" s="269"/>
      <c r="O4" s="269"/>
      <c r="P4" s="269"/>
      <c r="Q4" s="270"/>
      <c r="R4" s="268" t="s">
        <v>532</v>
      </c>
      <c r="S4" s="270"/>
    </row>
    <row r="5" spans="1:19" ht="61.8" customHeight="1" x14ac:dyDescent="0.25">
      <c r="A5" s="265"/>
      <c r="B5" s="266"/>
      <c r="C5" s="267"/>
      <c r="D5" s="32" t="s">
        <v>528</v>
      </c>
      <c r="E5" s="32" t="s">
        <v>529</v>
      </c>
      <c r="F5" s="33" t="s">
        <v>535</v>
      </c>
      <c r="G5" s="178" t="s">
        <v>743</v>
      </c>
      <c r="H5" s="33" t="s">
        <v>536</v>
      </c>
      <c r="I5" s="178" t="s">
        <v>750</v>
      </c>
      <c r="J5" s="33" t="s">
        <v>537</v>
      </c>
      <c r="K5" s="178" t="s">
        <v>746</v>
      </c>
      <c r="L5" s="33" t="s">
        <v>538</v>
      </c>
      <c r="M5" s="178" t="s">
        <v>747</v>
      </c>
      <c r="N5" s="33" t="s">
        <v>539</v>
      </c>
      <c r="O5" s="178" t="s">
        <v>748</v>
      </c>
      <c r="P5" s="33" t="s">
        <v>540</v>
      </c>
      <c r="Q5" s="178" t="s">
        <v>749</v>
      </c>
      <c r="R5" s="33" t="s">
        <v>536</v>
      </c>
      <c r="S5" s="178" t="s">
        <v>750</v>
      </c>
    </row>
    <row r="6" spans="1:19" ht="17.55" customHeight="1" x14ac:dyDescent="0.25">
      <c r="A6" s="33" t="s">
        <v>541</v>
      </c>
      <c r="B6" s="35" t="s">
        <v>533</v>
      </c>
      <c r="C6" s="35" t="s">
        <v>534</v>
      </c>
      <c r="D6" s="35" t="s">
        <v>543</v>
      </c>
      <c r="E6" s="35" t="s">
        <v>544</v>
      </c>
      <c r="F6" s="33" t="s">
        <v>542</v>
      </c>
      <c r="G6" s="32" t="s">
        <v>524</v>
      </c>
      <c r="H6" s="35" t="s">
        <v>542</v>
      </c>
      <c r="I6" s="32" t="s">
        <v>524</v>
      </c>
      <c r="J6" s="33" t="s">
        <v>542</v>
      </c>
      <c r="K6" s="32" t="s">
        <v>524</v>
      </c>
      <c r="L6" s="33" t="s">
        <v>542</v>
      </c>
      <c r="M6" s="32" t="s">
        <v>524</v>
      </c>
      <c r="N6" s="33" t="s">
        <v>542</v>
      </c>
      <c r="O6" s="32" t="s">
        <v>524</v>
      </c>
      <c r="P6" s="33" t="s">
        <v>542</v>
      </c>
      <c r="Q6" s="32" t="s">
        <v>524</v>
      </c>
      <c r="R6" s="33" t="s">
        <v>542</v>
      </c>
      <c r="S6" s="34" t="s">
        <v>524</v>
      </c>
    </row>
    <row r="7" spans="1:19" ht="16.8" customHeight="1" x14ac:dyDescent="0.25">
      <c r="A7" s="2" t="s">
        <v>13</v>
      </c>
      <c r="B7" s="2" t="s">
        <v>14</v>
      </c>
      <c r="C7" s="18"/>
      <c r="D7" s="56" t="str">
        <f>IFERROR(VLOOKUP($A7,'Emissions - TEU-2L2'!$A$6:$H$58,5,0), " ")</f>
        <v xml:space="preserve"> </v>
      </c>
      <c r="E7" s="56" t="str">
        <f>IFERROR(VLOOKUP($A7,'Emissions - TEU-2L2'!$A$6:$H$58,8,0), " ")</f>
        <v xml:space="preserve"> </v>
      </c>
      <c r="F7" s="9">
        <v>0.45</v>
      </c>
      <c r="G7" s="175" t="str">
        <f>IFERROR(Summary!$Y$7*D7/F7," ")</f>
        <v xml:space="preserve"> </v>
      </c>
      <c r="H7" s="5">
        <v>140</v>
      </c>
      <c r="I7" s="175" t="str">
        <f>IFERROR(Summary!$Y$7*D7/H7," ")</f>
        <v xml:space="preserve"> </v>
      </c>
      <c r="J7" s="5">
        <v>12</v>
      </c>
      <c r="K7" s="175" t="str">
        <f>IFERROR(Summary!$AA$7*D7/J7," ")</f>
        <v xml:space="preserve"> </v>
      </c>
      <c r="L7" s="5">
        <v>620</v>
      </c>
      <c r="M7" s="175" t="str">
        <f>IFERROR(Summary!$AA$7*D7/L7," ")</f>
        <v xml:space="preserve"> </v>
      </c>
      <c r="N7" s="7">
        <v>5.5</v>
      </c>
      <c r="O7" s="175" t="str">
        <f>IFERROR(Summary!$AC$7*D7/N7," ")</f>
        <v xml:space="preserve"> </v>
      </c>
      <c r="P7" s="5">
        <v>620</v>
      </c>
      <c r="Q7" s="175" t="str">
        <f>IFERROR(Summary!$AC$7*D7/P7," ")</f>
        <v xml:space="preserve"> </v>
      </c>
      <c r="R7" s="21">
        <v>470</v>
      </c>
      <c r="S7" s="177" t="str">
        <f>IFERROR(Summary!$AE$7*E7/R7," ")</f>
        <v xml:space="preserve"> </v>
      </c>
    </row>
    <row r="8" spans="1:19" ht="16.8" customHeight="1" x14ac:dyDescent="0.25">
      <c r="A8" s="2" t="s">
        <v>15</v>
      </c>
      <c r="B8" s="2" t="s">
        <v>16</v>
      </c>
      <c r="C8" s="18"/>
      <c r="D8" s="56" t="str">
        <f>IFERROR(VLOOKUP($A8,'Emissions - TEU-2L2'!$A$6:$H$58,5,0), " ")</f>
        <v xml:space="preserve"> </v>
      </c>
      <c r="E8" s="56" t="str">
        <f>IFERROR(VLOOKUP($A8,'Emissions - TEU-2L2'!$A$6:$H$58,8,0), " ")</f>
        <v xml:space="preserve"> </v>
      </c>
      <c r="F8" s="4">
        <v>0.05</v>
      </c>
      <c r="G8" s="175" t="str">
        <f>IFERROR(Summary!$Y$7*D8/F8," ")</f>
        <v xml:space="preserve"> </v>
      </c>
      <c r="H8" s="18"/>
      <c r="I8" s="175" t="str">
        <f>IFERROR(Summary!$Y$7*D8/H8," ")</f>
        <v xml:space="preserve"> </v>
      </c>
      <c r="J8" s="7">
        <v>1.3</v>
      </c>
      <c r="K8" s="175" t="str">
        <f>IFERROR(Summary!$AA$7*D8/J8," ")</f>
        <v xml:space="preserve"> </v>
      </c>
      <c r="L8" s="18"/>
      <c r="M8" s="175" t="str">
        <f>IFERROR(Summary!$AA$7*D8/L8," ")</f>
        <v xml:space="preserve"> </v>
      </c>
      <c r="N8" s="9">
        <v>0.6</v>
      </c>
      <c r="O8" s="175" t="str">
        <f>IFERROR(Summary!$AC$7*D8/N8," ")</f>
        <v xml:space="preserve"> </v>
      </c>
      <c r="P8" s="18"/>
      <c r="Q8" s="175" t="str">
        <f>IFERROR(Summary!$AC$7*D8/P8," ")</f>
        <v xml:space="preserve"> </v>
      </c>
      <c r="R8" s="22"/>
      <c r="S8" s="177" t="str">
        <f>IFERROR(Summary!$AE$7*E8/R8," ")</f>
        <v xml:space="preserve"> </v>
      </c>
    </row>
    <row r="9" spans="1:19" ht="16.95" customHeight="1" x14ac:dyDescent="0.25">
      <c r="A9" s="2" t="s">
        <v>17</v>
      </c>
      <c r="B9" s="2" t="s">
        <v>18</v>
      </c>
      <c r="C9" s="18"/>
      <c r="D9" s="56" t="str">
        <f>IFERROR(VLOOKUP($A9,'Emissions - TEU-2L2'!$A$6:$H$58,5,0), " ")</f>
        <v xml:space="preserve"> </v>
      </c>
      <c r="E9" s="56" t="str">
        <f>IFERROR(VLOOKUP($A9,'Emissions - TEU-2L2'!$A$6:$H$58,8,0), " ")</f>
        <v xml:space="preserve"> </v>
      </c>
      <c r="F9" s="18"/>
      <c r="G9" s="175" t="str">
        <f>IFERROR(Summary!$Y$7*D9/F9," ")</f>
        <v xml:space="preserve"> </v>
      </c>
      <c r="H9" s="8">
        <v>31000</v>
      </c>
      <c r="I9" s="175" t="str">
        <f>IFERROR(Summary!$Y$7*D9/H9," ")</f>
        <v xml:space="preserve"> </v>
      </c>
      <c r="J9" s="18"/>
      <c r="K9" s="175" t="str">
        <f>IFERROR(Summary!$AA$7*D9/J9," ")</f>
        <v xml:space="preserve"> </v>
      </c>
      <c r="L9" s="8">
        <v>140000</v>
      </c>
      <c r="M9" s="175" t="str">
        <f>IFERROR(Summary!$AA$7*D9/L9," ")</f>
        <v xml:space="preserve"> </v>
      </c>
      <c r="N9" s="18"/>
      <c r="O9" s="175" t="str">
        <f>IFERROR(Summary!$AC$7*D9/N9," ")</f>
        <v xml:space="preserve"> </v>
      </c>
      <c r="P9" s="8">
        <v>140000</v>
      </c>
      <c r="Q9" s="175" t="str">
        <f>IFERROR(Summary!$AC$7*D9/P9," ")</f>
        <v xml:space="preserve"> </v>
      </c>
      <c r="R9" s="23">
        <v>62000</v>
      </c>
      <c r="S9" s="177" t="str">
        <f>IFERROR(Summary!$AE$7*E9/R9," ")</f>
        <v xml:space="preserve"> </v>
      </c>
    </row>
    <row r="10" spans="1:19" ht="16.8" customHeight="1" x14ac:dyDescent="0.25">
      <c r="A10" s="12">
        <v>64047</v>
      </c>
      <c r="B10" s="2" t="s">
        <v>19</v>
      </c>
      <c r="C10" s="18"/>
      <c r="D10" s="56" t="str">
        <f>IFERROR(VLOOKUP($A10,'Emissions - TEU-2L2'!$A$6:$H$58,5,0), " ")</f>
        <v xml:space="preserve"> </v>
      </c>
      <c r="E10" s="56" t="str">
        <f>IFERROR(VLOOKUP($A10,'Emissions - TEU-2L2'!$A$6:$H$58,8,0), " ")</f>
        <v xml:space="preserve"> </v>
      </c>
      <c r="F10" s="18"/>
      <c r="G10" s="175" t="str">
        <f>IFERROR(Summary!$Y$7*D10/F10," ")</f>
        <v xml:space="preserve"> </v>
      </c>
      <c r="H10" s="5">
        <v>60</v>
      </c>
      <c r="I10" s="175" t="str">
        <f>IFERROR(Summary!$Y$7*D10/H10," ")</f>
        <v xml:space="preserve"> </v>
      </c>
      <c r="J10" s="18"/>
      <c r="K10" s="175" t="str">
        <f>IFERROR(Summary!$AA$7*D10/J10," ")</f>
        <v xml:space="preserve"> </v>
      </c>
      <c r="L10" s="5">
        <v>260</v>
      </c>
      <c r="M10" s="175" t="str">
        <f>IFERROR(Summary!$AA$7*D10/L10," ")</f>
        <v xml:space="preserve"> </v>
      </c>
      <c r="N10" s="18"/>
      <c r="O10" s="175" t="str">
        <f>IFERROR(Summary!$AC$7*D10/N10," ")</f>
        <v xml:space="preserve"> </v>
      </c>
      <c r="P10" s="5">
        <v>260</v>
      </c>
      <c r="Q10" s="175" t="str">
        <f>IFERROR(Summary!$AC$7*D10/P10," ")</f>
        <v xml:space="preserve"> </v>
      </c>
      <c r="R10" s="22"/>
      <c r="S10" s="177" t="str">
        <f>IFERROR(Summary!$AE$7*E10/R10," ")</f>
        <v xml:space="preserve"> </v>
      </c>
    </row>
    <row r="11" spans="1:19" ht="16.95" customHeight="1" x14ac:dyDescent="0.25">
      <c r="A11" s="2" t="s">
        <v>20</v>
      </c>
      <c r="B11" s="2" t="s">
        <v>21</v>
      </c>
      <c r="C11" s="18"/>
      <c r="D11" s="56" t="str">
        <f>IFERROR(VLOOKUP($A11,'Emissions - TEU-2L2'!$A$6:$H$58,5,0), " ")</f>
        <v xml:space="preserve"> </v>
      </c>
      <c r="E11" s="56" t="str">
        <f>IFERROR(VLOOKUP($A11,'Emissions - TEU-2L2'!$A$6:$H$58,8,0), " ")</f>
        <v xml:space="preserve"> </v>
      </c>
      <c r="F11" s="18"/>
      <c r="G11" s="175" t="str">
        <f>IFERROR(Summary!$Y$7*D11/F11," ")</f>
        <v xml:space="preserve"> </v>
      </c>
      <c r="H11" s="9">
        <v>0.35</v>
      </c>
      <c r="I11" s="175" t="str">
        <f>IFERROR(Summary!$Y$7*D11/H11," ")</f>
        <v xml:space="preserve"> </v>
      </c>
      <c r="J11" s="18"/>
      <c r="K11" s="175" t="str">
        <f>IFERROR(Summary!$AA$7*D11/J11," ")</f>
        <v xml:space="preserve"> </v>
      </c>
      <c r="L11" s="7">
        <v>1.5</v>
      </c>
      <c r="M11" s="175" t="str">
        <f>IFERROR(Summary!$AA$7*D11/L11," ")</f>
        <v xml:space="preserve"> </v>
      </c>
      <c r="N11" s="18"/>
      <c r="O11" s="175" t="str">
        <f>IFERROR(Summary!$AC$7*D11/N11," ")</f>
        <v xml:space="preserve"> </v>
      </c>
      <c r="P11" s="7">
        <v>1.5</v>
      </c>
      <c r="Q11" s="175" t="str">
        <f>IFERROR(Summary!$AC$7*D11/P11," ")</f>
        <v xml:space="preserve"> </v>
      </c>
      <c r="R11" s="24">
        <v>6.9</v>
      </c>
      <c r="S11" s="177" t="str">
        <f>IFERROR(Summary!$AE$7*E11/R11," ")</f>
        <v xml:space="preserve"> </v>
      </c>
    </row>
    <row r="12" spans="1:19" ht="16.8" customHeight="1" x14ac:dyDescent="0.25">
      <c r="A12" s="12">
        <v>65532</v>
      </c>
      <c r="B12" s="2" t="s">
        <v>22</v>
      </c>
      <c r="C12" s="6" t="s">
        <v>23</v>
      </c>
      <c r="D12" s="56" t="str">
        <f>IFERROR(VLOOKUP($A12,'Emissions - TEU-2L2'!$A$6:$H$58,5,0), " ")</f>
        <v xml:space="preserve"> </v>
      </c>
      <c r="E12" s="56" t="str">
        <f>IFERROR(VLOOKUP($A12,'Emissions - TEU-2L2'!$A$6:$H$58,8,0), " ")</f>
        <v xml:space="preserve"> </v>
      </c>
      <c r="F12" s="3">
        <v>5.8999999999999999E-3</v>
      </c>
      <c r="G12" s="175" t="str">
        <f>IFERROR(Summary!$Y$7*D12/F12," ")</f>
        <v xml:space="preserve"> </v>
      </c>
      <c r="H12" s="7">
        <v>6</v>
      </c>
      <c r="I12" s="175" t="str">
        <f>IFERROR(Summary!$Y$7*D12/H12," ")</f>
        <v xml:space="preserve"> </v>
      </c>
      <c r="J12" s="4">
        <v>6.2E-2</v>
      </c>
      <c r="K12" s="175" t="str">
        <f>IFERROR(Summary!$AA$7*D12/J12," ")</f>
        <v xml:space="preserve"> </v>
      </c>
      <c r="L12" s="5">
        <v>26</v>
      </c>
      <c r="M12" s="175" t="str">
        <f>IFERROR(Summary!$AA$7*D12/L12," ")</f>
        <v xml:space="preserve"> </v>
      </c>
      <c r="N12" s="9">
        <v>0.12</v>
      </c>
      <c r="O12" s="175" t="str">
        <f>IFERROR(Summary!$AC$7*D12/N12," ")</f>
        <v xml:space="preserve"> </v>
      </c>
      <c r="P12" s="5">
        <v>26</v>
      </c>
      <c r="Q12" s="175" t="str">
        <f>IFERROR(Summary!$AC$7*D12/P12," ")</f>
        <v xml:space="preserve"> </v>
      </c>
      <c r="R12" s="22"/>
      <c r="S12" s="177" t="str">
        <f>IFERROR(Summary!$AE$7*E12/R12," ")</f>
        <v xml:space="preserve"> </v>
      </c>
    </row>
    <row r="13" spans="1:19" ht="16.8" customHeight="1" x14ac:dyDescent="0.25">
      <c r="A13" s="12">
        <v>65660</v>
      </c>
      <c r="B13" s="2" t="s">
        <v>24</v>
      </c>
      <c r="C13" s="18"/>
      <c r="D13" s="56" t="str">
        <f>IFERROR(VLOOKUP($A13,'Emissions - TEU-2L2'!$A$6:$H$58,5,0), " ")</f>
        <v xml:space="preserve"> </v>
      </c>
      <c r="E13" s="56" t="str">
        <f>IFERROR(VLOOKUP($A13,'Emissions - TEU-2L2'!$A$6:$H$58,8,0), " ")</f>
        <v xml:space="preserve"> </v>
      </c>
      <c r="F13" s="18"/>
      <c r="G13" s="175" t="str">
        <f>IFERROR(Summary!$Y$7*D13/F13," ")</f>
        <v xml:space="preserve"> </v>
      </c>
      <c r="H13" s="7">
        <v>1</v>
      </c>
      <c r="I13" s="175" t="str">
        <f>IFERROR(Summary!$Y$7*D13/H13," ")</f>
        <v xml:space="preserve"> </v>
      </c>
      <c r="J13" s="18"/>
      <c r="K13" s="175" t="str">
        <f>IFERROR(Summary!$AA$7*D13/J13," ")</f>
        <v xml:space="preserve"> </v>
      </c>
      <c r="L13" s="7">
        <v>4.4000000000000004</v>
      </c>
      <c r="M13" s="175" t="str">
        <f>IFERROR(Summary!$AA$7*D13/L13," ")</f>
        <v xml:space="preserve"> </v>
      </c>
      <c r="N13" s="18"/>
      <c r="O13" s="175" t="str">
        <f>IFERROR(Summary!$AC$7*D13/N13," ")</f>
        <v xml:space="preserve"> </v>
      </c>
      <c r="P13" s="7">
        <v>4.4000000000000004</v>
      </c>
      <c r="Q13" s="175" t="str">
        <f>IFERROR(Summary!$AC$7*D13/P13," ")</f>
        <v xml:space="preserve"> </v>
      </c>
      <c r="R13" s="23">
        <v>6000</v>
      </c>
      <c r="S13" s="177" t="str">
        <f>IFERROR(Summary!$AE$7*E13/R13," ")</f>
        <v xml:space="preserve"> </v>
      </c>
    </row>
    <row r="14" spans="1:19" ht="16.95" customHeight="1" x14ac:dyDescent="0.25">
      <c r="A14" s="2" t="s">
        <v>25</v>
      </c>
      <c r="B14" s="2" t="s">
        <v>26</v>
      </c>
      <c r="C14" s="18"/>
      <c r="D14" s="56" t="str">
        <f>IFERROR(VLOOKUP($A14,'Emissions - TEU-2L2'!$A$6:$H$58,5,0), " ")</f>
        <v xml:space="preserve"> </v>
      </c>
      <c r="E14" s="56" t="str">
        <f>IFERROR(VLOOKUP($A14,'Emissions - TEU-2L2'!$A$6:$H$58,8,0), " ")</f>
        <v xml:space="preserve"> </v>
      </c>
      <c r="F14" s="4">
        <v>1.4999999999999999E-2</v>
      </c>
      <c r="G14" s="175" t="str">
        <f>IFERROR(Summary!$Y$7*D14/F14," ")</f>
        <v xml:space="preserve"> </v>
      </c>
      <c r="H14" s="7">
        <v>5</v>
      </c>
      <c r="I14" s="175" t="str">
        <f>IFERROR(Summary!$Y$7*D14/H14," ")</f>
        <v xml:space="preserve"> </v>
      </c>
      <c r="J14" s="9">
        <v>0.38</v>
      </c>
      <c r="K14" s="175" t="str">
        <f>IFERROR(Summary!$AA$7*D14/J14," ")</f>
        <v xml:space="preserve"> </v>
      </c>
      <c r="L14" s="5">
        <v>22</v>
      </c>
      <c r="M14" s="175" t="str">
        <f>IFERROR(Summary!$AA$7*D14/L14," ")</f>
        <v xml:space="preserve"> </v>
      </c>
      <c r="N14" s="9">
        <v>0.18</v>
      </c>
      <c r="O14" s="175" t="str">
        <f>IFERROR(Summary!$AC$7*D14/N14," ")</f>
        <v xml:space="preserve"> </v>
      </c>
      <c r="P14" s="5">
        <v>22</v>
      </c>
      <c r="Q14" s="175" t="str">
        <f>IFERROR(Summary!$AC$7*D14/P14," ")</f>
        <v xml:space="preserve"> </v>
      </c>
      <c r="R14" s="21">
        <v>220</v>
      </c>
      <c r="S14" s="177" t="str">
        <f>IFERROR(Summary!$AE$7*E14/R14," ")</f>
        <v xml:space="preserve"> </v>
      </c>
    </row>
    <row r="15" spans="1:19" ht="16.8" customHeight="1" x14ac:dyDescent="0.25">
      <c r="A15" s="2" t="s">
        <v>27</v>
      </c>
      <c r="B15" s="2" t="s">
        <v>28</v>
      </c>
      <c r="C15" s="18"/>
      <c r="D15" s="56" t="str">
        <f>IFERROR(VLOOKUP($A15,'Emissions - TEU-2L2'!$A$6:$H$58,5,0), " ")</f>
        <v xml:space="preserve"> </v>
      </c>
      <c r="E15" s="56" t="str">
        <f>IFERROR(VLOOKUP($A15,'Emissions - TEU-2L2'!$A$6:$H$58,8,0), " ")</f>
        <v xml:space="preserve"> </v>
      </c>
      <c r="F15" s="11">
        <v>2.0000000000000001E-4</v>
      </c>
      <c r="G15" s="175" t="str">
        <f>IFERROR(Summary!$Y$7*D15/F15," ")</f>
        <v xml:space="preserve"> </v>
      </c>
      <c r="H15" s="18"/>
      <c r="I15" s="175" t="str">
        <f>IFERROR(Summary!$Y$7*D15/H15," ")</f>
        <v xml:space="preserve"> </v>
      </c>
      <c r="J15" s="3">
        <v>5.3E-3</v>
      </c>
      <c r="K15" s="175" t="str">
        <f>IFERROR(Summary!$AA$7*D15/J15," ")</f>
        <v xml:space="preserve"> </v>
      </c>
      <c r="L15" s="18"/>
      <c r="M15" s="175" t="str">
        <f>IFERROR(Summary!$AA$7*D15/L15," ")</f>
        <v xml:space="preserve"> </v>
      </c>
      <c r="N15" s="3">
        <v>2.3999999999999998E-3</v>
      </c>
      <c r="O15" s="175" t="str">
        <f>IFERROR(Summary!$AC$7*D15/N15," ")</f>
        <v xml:space="preserve"> </v>
      </c>
      <c r="P15" s="18"/>
      <c r="Q15" s="175" t="str">
        <f>IFERROR(Summary!$AC$7*D15/P15," ")</f>
        <v xml:space="preserve"> </v>
      </c>
      <c r="R15" s="22"/>
      <c r="S15" s="177" t="str">
        <f>IFERROR(Summary!$AE$7*E15/R15," ")</f>
        <v xml:space="preserve"> </v>
      </c>
    </row>
    <row r="16" spans="1:19" ht="16.95" customHeight="1" x14ac:dyDescent="0.25">
      <c r="A16" s="2" t="s">
        <v>29</v>
      </c>
      <c r="B16" s="2" t="s">
        <v>30</v>
      </c>
      <c r="C16" s="18"/>
      <c r="D16" s="56" t="str">
        <f>IFERROR(VLOOKUP($A16,'Emissions - TEU-2L2'!$A$6:$H$58,5,0), " ")</f>
        <v xml:space="preserve"> </v>
      </c>
      <c r="E16" s="56" t="str">
        <f>IFERROR(VLOOKUP($A16,'Emissions - TEU-2L2'!$A$6:$H$58,8,0), " ")</f>
        <v xml:space="preserve"> </v>
      </c>
      <c r="F16" s="9">
        <v>0.17</v>
      </c>
      <c r="G16" s="175" t="str">
        <f>IFERROR(Summary!$Y$7*D16/F16," ")</f>
        <v xml:space="preserve"> </v>
      </c>
      <c r="H16" s="7">
        <v>1</v>
      </c>
      <c r="I16" s="175" t="str">
        <f>IFERROR(Summary!$Y$7*D16/H16," ")</f>
        <v xml:space="preserve"> </v>
      </c>
      <c r="J16" s="7">
        <v>4.3</v>
      </c>
      <c r="K16" s="175" t="str">
        <f>IFERROR(Summary!$AA$7*D16/J16," ")</f>
        <v xml:space="preserve"> </v>
      </c>
      <c r="L16" s="7">
        <v>4.4000000000000004</v>
      </c>
      <c r="M16" s="175" t="str">
        <f>IFERROR(Summary!$AA$7*D16/L16," ")</f>
        <v xml:space="preserve"> </v>
      </c>
      <c r="N16" s="7">
        <v>2</v>
      </c>
      <c r="O16" s="175" t="str">
        <f>IFERROR(Summary!$AC$7*D16/N16," ")</f>
        <v xml:space="preserve"> </v>
      </c>
      <c r="P16" s="7">
        <v>4.4000000000000004</v>
      </c>
      <c r="Q16" s="175" t="str">
        <f>IFERROR(Summary!$AC$7*D16/P16," ")</f>
        <v xml:space="preserve"> </v>
      </c>
      <c r="R16" s="22"/>
      <c r="S16" s="177" t="str">
        <f>IFERROR(Summary!$AE$7*E16/R16," ")</f>
        <v xml:space="preserve"> </v>
      </c>
    </row>
    <row r="17" spans="1:19" ht="16.8" customHeight="1" x14ac:dyDescent="0.25">
      <c r="A17" s="2" t="s">
        <v>31</v>
      </c>
      <c r="B17" s="2" t="s">
        <v>32</v>
      </c>
      <c r="C17" s="6" t="s">
        <v>33</v>
      </c>
      <c r="D17" s="56" t="str">
        <f>IFERROR(VLOOKUP($A17,'Emissions - TEU-2L2'!$A$6:$H$58,5,0), " ")</f>
        <v xml:space="preserve"> </v>
      </c>
      <c r="E17" s="56" t="str">
        <f>IFERROR(VLOOKUP($A17,'Emissions - TEU-2L2'!$A$6:$H$58,8,0), " ")</f>
        <v xml:space="preserve"> </v>
      </c>
      <c r="F17" s="18"/>
      <c r="G17" s="175" t="str">
        <f>IFERROR(Summary!$Y$7*D17/F17," ")</f>
        <v xml:space="preserve"> </v>
      </c>
      <c r="H17" s="7">
        <v>5</v>
      </c>
      <c r="I17" s="175" t="str">
        <f>IFERROR(Summary!$Y$7*D17/H17," ")</f>
        <v xml:space="preserve"> </v>
      </c>
      <c r="J17" s="18"/>
      <c r="K17" s="175" t="str">
        <f>IFERROR(Summary!$AA$7*D17/J17," ")</f>
        <v xml:space="preserve"> </v>
      </c>
      <c r="L17" s="5">
        <v>22</v>
      </c>
      <c r="M17" s="175" t="str">
        <f>IFERROR(Summary!$AA$7*D17/L17," ")</f>
        <v xml:space="preserve"> </v>
      </c>
      <c r="N17" s="18"/>
      <c r="O17" s="175" t="str">
        <f>IFERROR(Summary!$AC$7*D17/N17," ")</f>
        <v xml:space="preserve"> </v>
      </c>
      <c r="P17" s="5">
        <v>22</v>
      </c>
      <c r="Q17" s="175" t="str">
        <f>IFERROR(Summary!$AC$7*D17/P17," ")</f>
        <v xml:space="preserve"> </v>
      </c>
      <c r="R17" s="22"/>
      <c r="S17" s="177" t="str">
        <f>IFERROR(Summary!$AE$7*E17/R17," ")</f>
        <v xml:space="preserve"> </v>
      </c>
    </row>
    <row r="18" spans="1:19" ht="16.8" customHeight="1" x14ac:dyDescent="0.25">
      <c r="A18" s="2" t="s">
        <v>34</v>
      </c>
      <c r="B18" s="2" t="s">
        <v>35</v>
      </c>
      <c r="C18" s="18"/>
      <c r="D18" s="56" t="str">
        <f>IFERROR(VLOOKUP($A18,'Emissions - TEU-2L2'!$A$6:$H$58,5,0), " ")</f>
        <v xml:space="preserve"> </v>
      </c>
      <c r="E18" s="56" t="str">
        <f>IFERROR(VLOOKUP($A18,'Emissions - TEU-2L2'!$A$6:$H$58,8,0), " ")</f>
        <v xml:space="preserve"> </v>
      </c>
      <c r="F18" s="18"/>
      <c r="G18" s="175" t="str">
        <f>IFERROR(Summary!$Y$7*D18/F18," ")</f>
        <v xml:space="preserve"> </v>
      </c>
      <c r="H18" s="5">
        <v>500</v>
      </c>
      <c r="I18" s="175" t="str">
        <f>IFERROR(Summary!$Y$7*D18/H18," ")</f>
        <v xml:space="preserve"> </v>
      </c>
      <c r="J18" s="18"/>
      <c r="K18" s="175" t="str">
        <f>IFERROR(Summary!$AA$7*D18/J18," ")</f>
        <v xml:space="preserve"> </v>
      </c>
      <c r="L18" s="8">
        <v>2200</v>
      </c>
      <c r="M18" s="175" t="str">
        <f>IFERROR(Summary!$AA$7*D18/L18," ")</f>
        <v xml:space="preserve"> </v>
      </c>
      <c r="N18" s="18"/>
      <c r="O18" s="175" t="str">
        <f>IFERROR(Summary!$AC$7*D18/N18," ")</f>
        <v xml:space="preserve"> </v>
      </c>
      <c r="P18" s="8">
        <v>2200</v>
      </c>
      <c r="Q18" s="175" t="str">
        <f>IFERROR(Summary!$AC$7*D18/P18," ")</f>
        <v xml:space="preserve"> </v>
      </c>
      <c r="R18" s="23">
        <v>1200</v>
      </c>
      <c r="S18" s="177" t="str">
        <f>IFERROR(Summary!$AE$7*E18/R18," ")</f>
        <v xml:space="preserve"> </v>
      </c>
    </row>
    <row r="19" spans="1:19" ht="16.95" customHeight="1" x14ac:dyDescent="0.25">
      <c r="A19" s="2" t="s">
        <v>36</v>
      </c>
      <c r="B19" s="2" t="s">
        <v>37</v>
      </c>
      <c r="C19" s="18"/>
      <c r="D19" s="56" t="str">
        <f>IFERROR(VLOOKUP($A19,'Emissions - TEU-2L2'!$A$6:$H$58,5,0), " ")</f>
        <v xml:space="preserve"> </v>
      </c>
      <c r="E19" s="56" t="str">
        <f>IFERROR(VLOOKUP($A19,'Emissions - TEU-2L2'!$A$6:$H$58,8,0), " ")</f>
        <v xml:space="preserve"> </v>
      </c>
      <c r="F19" s="9">
        <v>0.63</v>
      </c>
      <c r="G19" s="175" t="str">
        <f>IFERROR(Summary!$Y$7*D19/F19," ")</f>
        <v xml:space="preserve"> </v>
      </c>
      <c r="H19" s="7">
        <v>1</v>
      </c>
      <c r="I19" s="175" t="str">
        <f>IFERROR(Summary!$Y$7*D19/H19," ")</f>
        <v xml:space="preserve"> </v>
      </c>
      <c r="J19" s="5">
        <v>16</v>
      </c>
      <c r="K19" s="175" t="str">
        <f>IFERROR(Summary!$AA$7*D19/J19," ")</f>
        <v xml:space="preserve"> </v>
      </c>
      <c r="L19" s="7">
        <v>4.4000000000000004</v>
      </c>
      <c r="M19" s="175" t="str">
        <f>IFERROR(Summary!$AA$7*D19/L19," ")</f>
        <v xml:space="preserve"> </v>
      </c>
      <c r="N19" s="7">
        <v>7.5</v>
      </c>
      <c r="O19" s="175" t="str">
        <f>IFERROR(Summary!$AC$7*D19/N19," ")</f>
        <v xml:space="preserve"> </v>
      </c>
      <c r="P19" s="7">
        <v>4.4000000000000004</v>
      </c>
      <c r="Q19" s="175" t="str">
        <f>IFERROR(Summary!$AC$7*D19/P19," ")</f>
        <v xml:space="preserve"> </v>
      </c>
      <c r="R19" s="22"/>
      <c r="S19" s="177" t="str">
        <f>IFERROR(Summary!$AE$7*E19/R19," ")</f>
        <v xml:space="preserve"> </v>
      </c>
    </row>
    <row r="20" spans="1:19" ht="16.8" customHeight="1" x14ac:dyDescent="0.25">
      <c r="A20" s="2" t="s">
        <v>38</v>
      </c>
      <c r="B20" s="2" t="s">
        <v>39</v>
      </c>
      <c r="C20" s="6" t="s">
        <v>33</v>
      </c>
      <c r="D20" s="56" t="str">
        <f>IFERROR(VLOOKUP($A20,'Emissions - TEU-2L2'!$A$6:$H$58,5,0), " ")</f>
        <v xml:space="preserve"> </v>
      </c>
      <c r="E20" s="56" t="str">
        <f>IFERROR(VLOOKUP($A20,'Emissions - TEU-2L2'!$A$6:$H$58,8,0), " ")</f>
        <v xml:space="preserve"> </v>
      </c>
      <c r="F20" s="18"/>
      <c r="G20" s="175" t="str">
        <f>IFERROR(Summary!$Y$7*D20/F20," ")</f>
        <v xml:space="preserve"> </v>
      </c>
      <c r="H20" s="9">
        <v>0.3</v>
      </c>
      <c r="I20" s="175" t="str">
        <f>IFERROR(Summary!$Y$7*D20/H20," ")</f>
        <v xml:space="preserve"> </v>
      </c>
      <c r="J20" s="18"/>
      <c r="K20" s="175" t="str">
        <f>IFERROR(Summary!$AA$7*D20/J20," ")</f>
        <v xml:space="preserve"> </v>
      </c>
      <c r="L20" s="7">
        <v>1.3</v>
      </c>
      <c r="M20" s="175" t="str">
        <f>IFERROR(Summary!$AA$7*D20/L20," ")</f>
        <v xml:space="preserve"> </v>
      </c>
      <c r="N20" s="18"/>
      <c r="O20" s="175" t="str">
        <f>IFERROR(Summary!$AC$7*D20/N20," ")</f>
        <v xml:space="preserve"> </v>
      </c>
      <c r="P20" s="7">
        <v>1.3</v>
      </c>
      <c r="Q20" s="175" t="str">
        <f>IFERROR(Summary!$AC$7*D20/P20," ")</f>
        <v xml:space="preserve"> </v>
      </c>
      <c r="R20" s="22"/>
      <c r="S20" s="177" t="str">
        <f>IFERROR(Summary!$AE$7*E20/R20," ")</f>
        <v xml:space="preserve"> </v>
      </c>
    </row>
    <row r="21" spans="1:19" ht="16.95" customHeight="1" x14ac:dyDescent="0.25">
      <c r="A21" s="2" t="s">
        <v>40</v>
      </c>
      <c r="B21" s="2" t="s">
        <v>41</v>
      </c>
      <c r="C21" s="18"/>
      <c r="D21" s="56" t="str">
        <f>IFERROR(VLOOKUP($A21,'Emissions - TEU-2L2'!$A$6:$H$58,5,0), " ")</f>
        <v xml:space="preserve"> </v>
      </c>
      <c r="E21" s="56" t="str">
        <f>IFERROR(VLOOKUP($A21,'Emissions - TEU-2L2'!$A$6:$H$58,8,0), " ")</f>
        <v xml:space="preserve"> </v>
      </c>
      <c r="F21" s="9">
        <v>0.14000000000000001</v>
      </c>
      <c r="G21" s="175" t="str">
        <f>IFERROR(Summary!$Y$7*D21/F21," ")</f>
        <v xml:space="preserve"> </v>
      </c>
      <c r="H21" s="18"/>
      <c r="I21" s="175" t="str">
        <f>IFERROR(Summary!$Y$7*D21/H21," ")</f>
        <v xml:space="preserve"> </v>
      </c>
      <c r="J21" s="7">
        <v>3.7</v>
      </c>
      <c r="K21" s="175" t="str">
        <f>IFERROR(Summary!$AA$7*D21/J21," ")</f>
        <v xml:space="preserve"> </v>
      </c>
      <c r="L21" s="18"/>
      <c r="M21" s="175" t="str">
        <f>IFERROR(Summary!$AA$7*D21/L21," ")</f>
        <v xml:space="preserve"> </v>
      </c>
      <c r="N21" s="7">
        <v>1.7</v>
      </c>
      <c r="O21" s="175" t="str">
        <f>IFERROR(Summary!$AC$7*D21/N21," ")</f>
        <v xml:space="preserve"> </v>
      </c>
      <c r="P21" s="18"/>
      <c r="Q21" s="175" t="str">
        <f>IFERROR(Summary!$AC$7*D21/P21," ")</f>
        <v xml:space="preserve"> </v>
      </c>
      <c r="R21" s="22"/>
      <c r="S21" s="177" t="str">
        <f>IFERROR(Summary!$AE$7*E21/R21," ")</f>
        <v xml:space="preserve"> </v>
      </c>
    </row>
    <row r="22" spans="1:19" ht="16.8" customHeight="1" x14ac:dyDescent="0.25">
      <c r="A22" s="2" t="s">
        <v>42</v>
      </c>
      <c r="B22" s="2" t="s">
        <v>43</v>
      </c>
      <c r="C22" s="6" t="s">
        <v>33</v>
      </c>
      <c r="D22" s="56" t="str">
        <f>IFERROR(VLOOKUP($A22,'Emissions - TEU-2L2'!$A$6:$H$58,5,0), " ")</f>
        <v xml:space="preserve"> </v>
      </c>
      <c r="E22" s="56" t="str">
        <f>IFERROR(VLOOKUP($A22,'Emissions - TEU-2L2'!$A$6:$H$58,8,0), " ")</f>
        <v xml:space="preserve"> </v>
      </c>
      <c r="F22" s="10">
        <v>2.4000000000000001E-5</v>
      </c>
      <c r="G22" s="175" t="str">
        <f>IFERROR(Summary!$Y$7*D22/F22," ")</f>
        <v xml:space="preserve"> </v>
      </c>
      <c r="H22" s="11">
        <v>1.7000000000000001E-4</v>
      </c>
      <c r="I22" s="175" t="str">
        <f>IFERROR(Summary!$Y$7*D22/H22," ")</f>
        <v xml:space="preserve"> </v>
      </c>
      <c r="J22" s="3">
        <v>1.2999999999999999E-3</v>
      </c>
      <c r="K22" s="175" t="str">
        <f>IFERROR(Summary!$AA$7*D22/J22," ")</f>
        <v xml:space="preserve"> </v>
      </c>
      <c r="L22" s="3">
        <v>2.3999999999999998E-3</v>
      </c>
      <c r="M22" s="175" t="str">
        <f>IFERROR(Summary!$AA$7*D22/L22," ")</f>
        <v xml:space="preserve"> </v>
      </c>
      <c r="N22" s="11">
        <v>6.2E-4</v>
      </c>
      <c r="O22" s="175" t="str">
        <f>IFERROR(Summary!$AC$7*D22/N22," ")</f>
        <v xml:space="preserve"> </v>
      </c>
      <c r="P22" s="3">
        <v>2.3999999999999998E-3</v>
      </c>
      <c r="Q22" s="175" t="str">
        <f>IFERROR(Summary!$AC$7*D22/P22," ")</f>
        <v xml:space="preserve"> </v>
      </c>
      <c r="R22" s="25">
        <v>0.2</v>
      </c>
      <c r="S22" s="177" t="str">
        <f>IFERROR(Summary!$AE$7*E22/R22," ")</f>
        <v xml:space="preserve"> </v>
      </c>
    </row>
    <row r="23" spans="1:19" ht="16.8" customHeight="1" x14ac:dyDescent="0.25">
      <c r="A23" s="2" t="s">
        <v>44</v>
      </c>
      <c r="B23" s="2" t="s">
        <v>45</v>
      </c>
      <c r="C23" s="18"/>
      <c r="D23" s="56" t="str">
        <f>IFERROR(VLOOKUP($A23,'Emissions - TEU-2L2'!$A$6:$H$58,5,0), " ")</f>
        <v xml:space="preserve"> </v>
      </c>
      <c r="E23" s="56" t="str">
        <f>IFERROR(VLOOKUP($A23,'Emissions - TEU-2L2'!$A$6:$H$58,8,0), " ")</f>
        <v xml:space="preserve"> </v>
      </c>
      <c r="F23" s="18"/>
      <c r="G23" s="175" t="str">
        <f>IFERROR(Summary!$Y$7*D23/F23," ")</f>
        <v xml:space="preserve"> </v>
      </c>
      <c r="H23" s="4">
        <v>1.4999999999999999E-2</v>
      </c>
      <c r="I23" s="175" t="str">
        <f>IFERROR(Summary!$Y$7*D23/H23," ")</f>
        <v xml:space="preserve"> </v>
      </c>
      <c r="J23" s="18"/>
      <c r="K23" s="175" t="str">
        <f>IFERROR(Summary!$AA$7*D23/J23," ")</f>
        <v xml:space="preserve"> </v>
      </c>
      <c r="L23" s="4">
        <v>6.6000000000000003E-2</v>
      </c>
      <c r="M23" s="175" t="str">
        <f>IFERROR(Summary!$AA$7*D23/L23," ")</f>
        <v xml:space="preserve"> </v>
      </c>
      <c r="N23" s="18"/>
      <c r="O23" s="175" t="str">
        <f>IFERROR(Summary!$AC$7*D23/N23," ")</f>
        <v xml:space="preserve"> </v>
      </c>
      <c r="P23" s="4">
        <v>6.6000000000000003E-2</v>
      </c>
      <c r="Q23" s="175" t="str">
        <f>IFERROR(Summary!$AC$7*D23/P23," ")</f>
        <v xml:space="preserve"> </v>
      </c>
      <c r="R23" s="25">
        <v>0.2</v>
      </c>
      <c r="S23" s="177" t="str">
        <f>IFERROR(Summary!$AE$7*E23/R23," ")</f>
        <v xml:space="preserve"> </v>
      </c>
    </row>
    <row r="24" spans="1:19" ht="16.95" customHeight="1" x14ac:dyDescent="0.25">
      <c r="A24" s="2" t="s">
        <v>46</v>
      </c>
      <c r="B24" s="2" t="s">
        <v>47</v>
      </c>
      <c r="C24" s="6" t="s">
        <v>48</v>
      </c>
      <c r="D24" s="56" t="str">
        <f>IFERROR(VLOOKUP($A24,'Emissions - TEU-2L2'!$A$6:$H$58,5,0), " ")</f>
        <v xml:space="preserve"> </v>
      </c>
      <c r="E24" s="56" t="str">
        <f>IFERROR(VLOOKUP($A24,'Emissions - TEU-2L2'!$A$6:$H$58,8,0), " ")</f>
        <v xml:space="preserve"> </v>
      </c>
      <c r="F24" s="10">
        <v>4.3000000000000003E-6</v>
      </c>
      <c r="G24" s="175" t="str">
        <f>IFERROR(Summary!$Y$7*D24/F24," ")</f>
        <v xml:space="preserve"> </v>
      </c>
      <c r="H24" s="18"/>
      <c r="I24" s="175" t="str">
        <f>IFERROR(Summary!$Y$7*D24/H24," ")</f>
        <v xml:space="preserve"> </v>
      </c>
      <c r="J24" s="11">
        <v>1.1E-4</v>
      </c>
      <c r="K24" s="175" t="str">
        <f>IFERROR(Summary!$AA$7*D24/J24," ")</f>
        <v xml:space="preserve"> </v>
      </c>
      <c r="L24" s="18"/>
      <c r="M24" s="175" t="str">
        <f>IFERROR(Summary!$AA$7*D24/L24," ")</f>
        <v xml:space="preserve"> </v>
      </c>
      <c r="N24" s="10">
        <v>5.1999999999999997E-5</v>
      </c>
      <c r="O24" s="175" t="str">
        <f>IFERROR(Summary!$AC$7*D24/N24," ")</f>
        <v xml:space="preserve"> </v>
      </c>
      <c r="P24" s="18"/>
      <c r="Q24" s="175" t="str">
        <f>IFERROR(Summary!$AC$7*D24/P24," ")</f>
        <v xml:space="preserve"> </v>
      </c>
      <c r="R24" s="22"/>
      <c r="S24" s="177" t="str">
        <f>IFERROR(Summary!$AE$7*E24/R24," ")</f>
        <v xml:space="preserve"> </v>
      </c>
    </row>
    <row r="25" spans="1:19" ht="16.8" customHeight="1" x14ac:dyDescent="0.25">
      <c r="A25" s="2" t="s">
        <v>49</v>
      </c>
      <c r="B25" s="2" t="s">
        <v>50</v>
      </c>
      <c r="C25" s="18"/>
      <c r="D25" s="56" t="str">
        <f>IFERROR(VLOOKUP($A25,'Emissions - TEU-2L2'!$A$6:$H$58,5,0), " ")</f>
        <v xml:space="preserve"> </v>
      </c>
      <c r="E25" s="56" t="str">
        <f>IFERROR(VLOOKUP($A25,'Emissions - TEU-2L2'!$A$6:$H$58,8,0), " ")</f>
        <v xml:space="preserve"> </v>
      </c>
      <c r="F25" s="4">
        <v>3.2000000000000001E-2</v>
      </c>
      <c r="G25" s="175" t="str">
        <f>IFERROR(Summary!$Y$7*D25/F25," ")</f>
        <v xml:space="preserve"> </v>
      </c>
      <c r="H25" s="18"/>
      <c r="I25" s="175" t="str">
        <f>IFERROR(Summary!$Y$7*D25/H25," ")</f>
        <v xml:space="preserve"> </v>
      </c>
      <c r="J25" s="9">
        <v>0.84</v>
      </c>
      <c r="K25" s="175" t="str">
        <f>IFERROR(Summary!$AA$7*D25/J25," ")</f>
        <v xml:space="preserve"> </v>
      </c>
      <c r="L25" s="18"/>
      <c r="M25" s="175" t="str">
        <f>IFERROR(Summary!$AA$7*D25/L25," ")</f>
        <v xml:space="preserve"> </v>
      </c>
      <c r="N25" s="9">
        <v>0.39</v>
      </c>
      <c r="O25" s="175" t="str">
        <f>IFERROR(Summary!$AC$7*D25/N25," ")</f>
        <v xml:space="preserve"> </v>
      </c>
      <c r="P25" s="18"/>
      <c r="Q25" s="175" t="str">
        <f>IFERROR(Summary!$AC$7*D25/P25," ")</f>
        <v xml:space="preserve"> </v>
      </c>
      <c r="R25" s="22"/>
      <c r="S25" s="177" t="str">
        <f>IFERROR(Summary!$AE$7*E25/R25," ")</f>
        <v xml:space="preserve"> </v>
      </c>
    </row>
    <row r="26" spans="1:19" ht="16.95" customHeight="1" x14ac:dyDescent="0.25">
      <c r="A26" s="2" t="s">
        <v>51</v>
      </c>
      <c r="B26" s="2" t="s">
        <v>52</v>
      </c>
      <c r="C26" s="18"/>
      <c r="D26" s="56">
        <f>IFERROR(VLOOKUP($A26,'Emissions - TEU-2L2'!$A$6:$H$58,5,0), " ")</f>
        <v>0.17957986882782348</v>
      </c>
      <c r="E26" s="56">
        <f>IFERROR(VLOOKUP($A26,'Emissions - TEU-2L2'!$A$6:$H$58,8,0), " ")</f>
        <v>3.1231281535273646E-3</v>
      </c>
      <c r="F26" s="9">
        <v>0.13</v>
      </c>
      <c r="G26" s="175">
        <f>IFERROR(Summary!$Y$7*D26/F26," ")</f>
        <v>1.381383606367873E-4</v>
      </c>
      <c r="H26" s="7">
        <v>3</v>
      </c>
      <c r="I26" s="175">
        <f>IFERROR(Summary!$Y$7*D26/H26," ")</f>
        <v>5.9859956275941168E-6</v>
      </c>
      <c r="J26" s="7">
        <v>3.3</v>
      </c>
      <c r="K26" s="175">
        <f>IFERROR(Summary!$AA$7*D26/J26," ")</f>
        <v>5.4418142069037429E-6</v>
      </c>
      <c r="L26" s="5">
        <v>13</v>
      </c>
      <c r="M26" s="175">
        <f>IFERROR(Summary!$AA$7*D26/L26," ")</f>
        <v>1.381383606367873E-6</v>
      </c>
      <c r="N26" s="7">
        <v>1.5</v>
      </c>
      <c r="O26" s="175">
        <f>IFERROR(Summary!$AC$7*D26/N26," ")</f>
        <v>5.3873960648347043E-4</v>
      </c>
      <c r="P26" s="5">
        <v>13</v>
      </c>
      <c r="Q26" s="175">
        <f>IFERROR(Summary!$AC$7*D26/P26," ")</f>
        <v>6.216226228655427E-5</v>
      </c>
      <c r="R26" s="21">
        <v>29</v>
      </c>
      <c r="S26" s="177">
        <f>IFERROR(Summary!$AE$7*E26/R26," ")</f>
        <v>5.1693155644590865E-4</v>
      </c>
    </row>
    <row r="27" spans="1:19" ht="19.8" customHeight="1" x14ac:dyDescent="0.25">
      <c r="A27" s="2" t="s">
        <v>53</v>
      </c>
      <c r="B27" s="2" t="s">
        <v>54</v>
      </c>
      <c r="C27" s="6" t="s">
        <v>23</v>
      </c>
      <c r="D27" s="56" t="str">
        <f>IFERROR(VLOOKUP($A27,'Emissions - TEU-2L2'!$A$6:$H$58,5,0), " ")</f>
        <v xml:space="preserve"> </v>
      </c>
      <c r="E27" s="56" t="str">
        <f>IFERROR(VLOOKUP($A27,'Emissions - TEU-2L2'!$A$6:$H$58,8,0), " ")</f>
        <v xml:space="preserve"> </v>
      </c>
      <c r="F27" s="10">
        <v>4.1999999999999996E-6</v>
      </c>
      <c r="G27" s="175" t="str">
        <f>IFERROR(Summary!$Y$7*D27/F27," ")</f>
        <v xml:space="preserve"> </v>
      </c>
      <c r="H27" s="18"/>
      <c r="I27" s="175" t="str">
        <f>IFERROR(Summary!$Y$7*D27/H27," ")</f>
        <v xml:space="preserve"> </v>
      </c>
      <c r="J27" s="10">
        <v>4.3999999999999999E-5</v>
      </c>
      <c r="K27" s="175" t="str">
        <f>IFERROR(Summary!$AA$7*D27/J27," ")</f>
        <v xml:space="preserve"> </v>
      </c>
      <c r="L27" s="18"/>
      <c r="M27" s="175" t="str">
        <f>IFERROR(Summary!$AA$7*D27/L27," ")</f>
        <v xml:space="preserve"> </v>
      </c>
      <c r="N27" s="10">
        <v>8.6000000000000003E-5</v>
      </c>
      <c r="O27" s="175" t="str">
        <f>IFERROR(Summary!$AC$7*D27/N27," ")</f>
        <v xml:space="preserve"> </v>
      </c>
      <c r="P27" s="18"/>
      <c r="Q27" s="175" t="str">
        <f>IFERROR(Summary!$AC$7*D27/P27," ")</f>
        <v xml:space="preserve"> </v>
      </c>
      <c r="R27" s="22"/>
      <c r="S27" s="177" t="str">
        <f>IFERROR(Summary!$AE$7*E27/R27," ")</f>
        <v xml:space="preserve"> </v>
      </c>
    </row>
    <row r="28" spans="1:19" ht="16.8" customHeight="1" x14ac:dyDescent="0.25">
      <c r="A28" s="2" t="s">
        <v>55</v>
      </c>
      <c r="B28" s="2" t="s">
        <v>56</v>
      </c>
      <c r="C28" s="18"/>
      <c r="D28" s="56" t="str">
        <f>IFERROR(VLOOKUP($A28,'Emissions - TEU-2L2'!$A$6:$H$58,5,0), " ")</f>
        <v xml:space="preserve"> </v>
      </c>
      <c r="E28" s="56" t="str">
        <f>IFERROR(VLOOKUP($A28,'Emissions - TEU-2L2'!$A$6:$H$58,8,0), " ")</f>
        <v xml:space="preserve"> </v>
      </c>
      <c r="F28" s="4">
        <v>0.02</v>
      </c>
      <c r="G28" s="175" t="str">
        <f>IFERROR(Summary!$Y$7*D28/F28," ")</f>
        <v xml:space="preserve"> </v>
      </c>
      <c r="H28" s="7">
        <v>1</v>
      </c>
      <c r="I28" s="175" t="str">
        <f>IFERROR(Summary!$Y$7*D28/H28," ")</f>
        <v xml:space="preserve"> </v>
      </c>
      <c r="J28" s="9">
        <v>0.53</v>
      </c>
      <c r="K28" s="175" t="str">
        <f>IFERROR(Summary!$AA$7*D28/J28," ")</f>
        <v xml:space="preserve"> </v>
      </c>
      <c r="L28" s="7">
        <v>4.4000000000000004</v>
      </c>
      <c r="M28" s="175" t="str">
        <f>IFERROR(Summary!$AA$7*D28/L28," ")</f>
        <v xml:space="preserve"> </v>
      </c>
      <c r="N28" s="9">
        <v>0.24</v>
      </c>
      <c r="O28" s="175" t="str">
        <f>IFERROR(Summary!$AC$7*D28/N28," ")</f>
        <v xml:space="preserve"> </v>
      </c>
      <c r="P28" s="7">
        <v>4.4000000000000004</v>
      </c>
      <c r="Q28" s="175" t="str">
        <f>IFERROR(Summary!$AC$7*D28/P28," ")</f>
        <v xml:space="preserve"> </v>
      </c>
      <c r="R28" s="21">
        <v>240</v>
      </c>
      <c r="S28" s="177" t="str">
        <f>IFERROR(Summary!$AE$7*E28/R28," ")</f>
        <v xml:space="preserve"> </v>
      </c>
    </row>
    <row r="29" spans="1:19" ht="16.95" customHeight="1" x14ac:dyDescent="0.25">
      <c r="A29" s="2" t="s">
        <v>57</v>
      </c>
      <c r="B29" s="2" t="s">
        <v>58</v>
      </c>
      <c r="C29" s="6" t="s">
        <v>33</v>
      </c>
      <c r="D29" s="56" t="str">
        <f>IFERROR(VLOOKUP($A29,'Emissions - TEU-2L2'!$A$6:$H$58,5,0), " ")</f>
        <v xml:space="preserve"> </v>
      </c>
      <c r="E29" s="56" t="str">
        <f>IFERROR(VLOOKUP($A29,'Emissions - TEU-2L2'!$A$6:$H$58,8,0), " ")</f>
        <v xml:space="preserve"> </v>
      </c>
      <c r="F29" s="11">
        <v>4.2000000000000002E-4</v>
      </c>
      <c r="G29" s="175" t="str">
        <f>IFERROR(Summary!$Y$7*D29/F29," ")</f>
        <v xml:space="preserve"> </v>
      </c>
      <c r="H29" s="3">
        <v>7.0000000000000001E-3</v>
      </c>
      <c r="I29" s="175" t="str">
        <f>IFERROR(Summary!$Y$7*D29/H29," ")</f>
        <v xml:space="preserve"> </v>
      </c>
      <c r="J29" s="4">
        <v>1.0999999999999999E-2</v>
      </c>
      <c r="K29" s="175" t="str">
        <f>IFERROR(Summary!$AA$7*D29/J29," ")</f>
        <v xml:space="preserve"> </v>
      </c>
      <c r="L29" s="4">
        <v>3.1E-2</v>
      </c>
      <c r="M29" s="175" t="str">
        <f>IFERROR(Summary!$AA$7*D29/L29," ")</f>
        <v xml:space="preserve"> </v>
      </c>
      <c r="N29" s="3">
        <v>5.0000000000000001E-3</v>
      </c>
      <c r="O29" s="175" t="str">
        <f>IFERROR(Summary!$AC$7*D29/N29," ")</f>
        <v xml:space="preserve"> </v>
      </c>
      <c r="P29" s="4">
        <v>3.1E-2</v>
      </c>
      <c r="Q29" s="175" t="str">
        <f>IFERROR(Summary!$AC$7*D29/P29," ")</f>
        <v xml:space="preserve"> </v>
      </c>
      <c r="R29" s="26">
        <v>0.02</v>
      </c>
      <c r="S29" s="177" t="str">
        <f>IFERROR(Summary!$AE$7*E29/R29," ")</f>
        <v xml:space="preserve"> </v>
      </c>
    </row>
    <row r="30" spans="1:19" ht="29.25" customHeight="1" x14ac:dyDescent="0.25">
      <c r="A30" s="2" t="s">
        <v>59</v>
      </c>
      <c r="B30" s="1" t="s">
        <v>60</v>
      </c>
      <c r="C30" s="18"/>
      <c r="D30" s="56" t="str">
        <f>IFERROR(VLOOKUP($A30,'Emissions - TEU-2L2'!$A$6:$H$58,5,0), " ")</f>
        <v xml:space="preserve"> </v>
      </c>
      <c r="E30" s="56" t="str">
        <f>IFERROR(VLOOKUP($A30,'Emissions - TEU-2L2'!$A$6:$H$58,8,0), " ")</f>
        <v xml:space="preserve"> </v>
      </c>
      <c r="F30" s="3">
        <v>1.4E-3</v>
      </c>
      <c r="G30" s="175" t="str">
        <f>IFERROR(Summary!$Y$7*D30/F30," ")</f>
        <v xml:space="preserve"> </v>
      </c>
      <c r="H30" s="18"/>
      <c r="I30" s="175" t="str">
        <f>IFERROR(Summary!$Y$7*D30/H30," ")</f>
        <v xml:space="preserve"> </v>
      </c>
      <c r="J30" s="4">
        <v>3.6999999999999998E-2</v>
      </c>
      <c r="K30" s="175" t="str">
        <f>IFERROR(Summary!$AA$7*D30/J30," ")</f>
        <v xml:space="preserve"> </v>
      </c>
      <c r="L30" s="18"/>
      <c r="M30" s="175" t="str">
        <f>IFERROR(Summary!$AA$7*D30/L30," ")</f>
        <v xml:space="preserve"> </v>
      </c>
      <c r="N30" s="4">
        <v>1.7000000000000001E-2</v>
      </c>
      <c r="O30" s="175" t="str">
        <f>IFERROR(Summary!$AC$7*D30/N30," ")</f>
        <v xml:space="preserve"> </v>
      </c>
      <c r="P30" s="18"/>
      <c r="Q30" s="175" t="str">
        <f>IFERROR(Summary!$AC$7*D30/P30," ")</f>
        <v xml:space="preserve"> </v>
      </c>
      <c r="R30" s="21">
        <v>120</v>
      </c>
      <c r="S30" s="177" t="str">
        <f>IFERROR(Summary!$AE$7*E30/R30," ")</f>
        <v xml:space="preserve"> </v>
      </c>
    </row>
    <row r="31" spans="1:19" ht="16.95" customHeight="1" x14ac:dyDescent="0.25">
      <c r="A31" s="2" t="s">
        <v>61</v>
      </c>
      <c r="B31" s="1" t="s">
        <v>62</v>
      </c>
      <c r="C31" s="18"/>
      <c r="D31" s="56" t="str">
        <f>IFERROR(VLOOKUP($A31,'Emissions - TEU-2L2'!$A$6:$H$58,5,0), " ")</f>
        <v xml:space="preserve"> </v>
      </c>
      <c r="E31" s="56" t="str">
        <f>IFERROR(VLOOKUP($A31,'Emissions - TEU-2L2'!$A$6:$H$58,8,0), " ")</f>
        <v xml:space="preserve"> </v>
      </c>
      <c r="F31" s="10">
        <v>7.7000000000000001E-5</v>
      </c>
      <c r="G31" s="175" t="str">
        <f>IFERROR(Summary!$Y$7*D31/F31," ")</f>
        <v xml:space="preserve"> </v>
      </c>
      <c r="H31" s="18"/>
      <c r="I31" s="175" t="str">
        <f>IFERROR(Summary!$Y$7*D31/H31," ")</f>
        <v xml:space="preserve"> </v>
      </c>
      <c r="J31" s="3">
        <v>2E-3</v>
      </c>
      <c r="K31" s="175" t="str">
        <f>IFERROR(Summary!$AA$7*D31/J31," ")</f>
        <v xml:space="preserve"> </v>
      </c>
      <c r="L31" s="18"/>
      <c r="M31" s="175" t="str">
        <f>IFERROR(Summary!$AA$7*D31/L31," ")</f>
        <v xml:space="preserve"> </v>
      </c>
      <c r="N31" s="11">
        <v>9.2000000000000003E-4</v>
      </c>
      <c r="O31" s="175" t="str">
        <f>IFERROR(Summary!$AC$7*D31/N31," ")</f>
        <v xml:space="preserve"> </v>
      </c>
      <c r="P31" s="18"/>
      <c r="Q31" s="175" t="str">
        <f>IFERROR(Summary!$AC$7*D31/P31," ")</f>
        <v xml:space="preserve"> </v>
      </c>
      <c r="R31" s="24">
        <v>1.4</v>
      </c>
      <c r="S31" s="177" t="str">
        <f>IFERROR(Summary!$AE$7*E31/R31," ")</f>
        <v xml:space="preserve"> </v>
      </c>
    </row>
    <row r="32" spans="1:19" ht="29.25" customHeight="1" x14ac:dyDescent="0.25">
      <c r="A32" s="2" t="s">
        <v>63</v>
      </c>
      <c r="B32" s="1" t="s">
        <v>64</v>
      </c>
      <c r="C32" s="6" t="s">
        <v>65</v>
      </c>
      <c r="D32" s="56" t="str">
        <f>IFERROR(VLOOKUP($A32,'Emissions - TEU-2L2'!$A$6:$H$58,5,0), " ")</f>
        <v xml:space="preserve"> </v>
      </c>
      <c r="E32" s="56" t="str">
        <f>IFERROR(VLOOKUP($A32,'Emissions - TEU-2L2'!$A$6:$H$58,8,0), " ")</f>
        <v xml:space="preserve"> </v>
      </c>
      <c r="F32" s="4">
        <v>0.08</v>
      </c>
      <c r="G32" s="175" t="str">
        <f>IFERROR(Summary!$Y$7*D32/F32," ")</f>
        <v xml:space="preserve"> </v>
      </c>
      <c r="H32" s="18"/>
      <c r="I32" s="175" t="str">
        <f>IFERROR(Summary!$Y$7*D32/H32," ")</f>
        <v xml:space="preserve"> </v>
      </c>
      <c r="J32" s="5">
        <v>11</v>
      </c>
      <c r="K32" s="175" t="str">
        <f>IFERROR(Summary!$AA$7*D32/J32," ")</f>
        <v xml:space="preserve"> </v>
      </c>
      <c r="L32" s="18"/>
      <c r="M32" s="175" t="str">
        <f>IFERROR(Summary!$AA$7*D32/L32," ")</f>
        <v xml:space="preserve"> </v>
      </c>
      <c r="N32" s="7">
        <v>5</v>
      </c>
      <c r="O32" s="175" t="str">
        <f>IFERROR(Summary!$AC$7*D32/N32," ")</f>
        <v xml:space="preserve"> </v>
      </c>
      <c r="P32" s="18"/>
      <c r="Q32" s="175" t="str">
        <f>IFERROR(Summary!$AC$7*D32/P32," ")</f>
        <v xml:space="preserve"> </v>
      </c>
      <c r="R32" s="22"/>
      <c r="S32" s="177" t="str">
        <f>IFERROR(Summary!$AE$7*E32/R32," ")</f>
        <v xml:space="preserve"> </v>
      </c>
    </row>
    <row r="33" spans="1:19" ht="16.95" customHeight="1" x14ac:dyDescent="0.25">
      <c r="A33" s="2" t="s">
        <v>66</v>
      </c>
      <c r="B33" s="2" t="s">
        <v>67</v>
      </c>
      <c r="C33" s="18"/>
      <c r="D33" s="56" t="str">
        <f>IFERROR(VLOOKUP($A33,'Emissions - TEU-2L2'!$A$6:$H$58,5,0), " ")</f>
        <v xml:space="preserve"> </v>
      </c>
      <c r="E33" s="56" t="str">
        <f>IFERROR(VLOOKUP($A33,'Emissions - TEU-2L2'!$A$6:$H$58,8,0), " ")</f>
        <v xml:space="preserve"> </v>
      </c>
      <c r="F33" s="9">
        <v>0.91</v>
      </c>
      <c r="G33" s="175" t="str">
        <f>IFERROR(Summary!$Y$7*D33/F33," ")</f>
        <v xml:space="preserve"> </v>
      </c>
      <c r="H33" s="18"/>
      <c r="I33" s="175" t="str">
        <f>IFERROR(Summary!$Y$7*D33/H33," ")</f>
        <v xml:space="preserve"> </v>
      </c>
      <c r="J33" s="5">
        <v>24</v>
      </c>
      <c r="K33" s="175" t="str">
        <f>IFERROR(Summary!$AA$7*D33/J33," ")</f>
        <v xml:space="preserve"> </v>
      </c>
      <c r="L33" s="18"/>
      <c r="M33" s="175" t="str">
        <f>IFERROR(Summary!$AA$7*D33/L33," ")</f>
        <v xml:space="preserve"> </v>
      </c>
      <c r="N33" s="5">
        <v>11</v>
      </c>
      <c r="O33" s="175" t="str">
        <f>IFERROR(Summary!$AC$7*D33/N33," ")</f>
        <v xml:space="preserve"> </v>
      </c>
      <c r="P33" s="18"/>
      <c r="Q33" s="175" t="str">
        <f>IFERROR(Summary!$AC$7*D33/P33," ")</f>
        <v xml:space="preserve"> </v>
      </c>
      <c r="R33" s="22"/>
      <c r="S33" s="177" t="str">
        <f>IFERROR(Summary!$AE$7*E33/R33," ")</f>
        <v xml:space="preserve"> </v>
      </c>
    </row>
    <row r="34" spans="1:19" ht="29.25" customHeight="1" x14ac:dyDescent="0.25">
      <c r="A34" s="2" t="s">
        <v>68</v>
      </c>
      <c r="B34" s="2" t="s">
        <v>69</v>
      </c>
      <c r="C34" s="18"/>
      <c r="D34" s="56" t="str">
        <f>IFERROR(VLOOKUP($A34,'Emissions - TEU-2L2'!$A$6:$H$58,5,0), " ")</f>
        <v xml:space="preserve"> </v>
      </c>
      <c r="E34" s="56" t="str">
        <f>IFERROR(VLOOKUP($A34,'Emissions - TEU-2L2'!$A$6:$H$58,8,0), " ")</f>
        <v xml:space="preserve"> </v>
      </c>
      <c r="F34" s="18"/>
      <c r="G34" s="175" t="str">
        <f>IFERROR(Summary!$Y$7*D34/F34," ")</f>
        <v xml:space="preserve"> </v>
      </c>
      <c r="H34" s="7">
        <v>5</v>
      </c>
      <c r="I34" s="175" t="str">
        <f>IFERROR(Summary!$Y$7*D34/H34," ")</f>
        <v xml:space="preserve"> </v>
      </c>
      <c r="J34" s="18"/>
      <c r="K34" s="175" t="str">
        <f>IFERROR(Summary!$AA$7*D34/J34," ")</f>
        <v xml:space="preserve"> </v>
      </c>
      <c r="L34" s="5">
        <v>22</v>
      </c>
      <c r="M34" s="175" t="str">
        <f>IFERROR(Summary!$AA$7*D34/L34," ")</f>
        <v xml:space="preserve"> </v>
      </c>
      <c r="N34" s="18"/>
      <c r="O34" s="175" t="str">
        <f>IFERROR(Summary!$AC$7*D34/N34," ")</f>
        <v xml:space="preserve"> </v>
      </c>
      <c r="P34" s="5">
        <v>22</v>
      </c>
      <c r="Q34" s="175" t="str">
        <f>IFERROR(Summary!$AC$7*D34/P34," ")</f>
        <v xml:space="preserve"> </v>
      </c>
      <c r="R34" s="23">
        <v>3900</v>
      </c>
      <c r="S34" s="177" t="str">
        <f>IFERROR(Summary!$AE$7*E34/R34," ")</f>
        <v xml:space="preserve"> </v>
      </c>
    </row>
    <row r="35" spans="1:19" ht="29.25" customHeight="1" x14ac:dyDescent="0.25">
      <c r="A35" s="2" t="s">
        <v>70</v>
      </c>
      <c r="B35" s="2" t="s">
        <v>71</v>
      </c>
      <c r="C35" s="18"/>
      <c r="D35" s="56" t="str">
        <f>IFERROR(VLOOKUP($A35,'Emissions - TEU-2L2'!$A$6:$H$58,5,0), " ")</f>
        <v xml:space="preserve"> </v>
      </c>
      <c r="E35" s="56" t="str">
        <f>IFERROR(VLOOKUP($A35,'Emissions - TEU-2L2'!$A$6:$H$58,8,0), " ")</f>
        <v xml:space="preserve"> </v>
      </c>
      <c r="F35" s="9">
        <v>0.48</v>
      </c>
      <c r="G35" s="175" t="str">
        <f>IFERROR(Summary!$Y$7*D35/F35," ")</f>
        <v xml:space="preserve"> </v>
      </c>
      <c r="H35" s="5">
        <v>33</v>
      </c>
      <c r="I35" s="175" t="str">
        <f>IFERROR(Summary!$Y$7*D35/H35," ")</f>
        <v xml:space="preserve"> </v>
      </c>
      <c r="J35" s="5">
        <v>12</v>
      </c>
      <c r="K35" s="175" t="str">
        <f>IFERROR(Summary!$AA$7*D35/J35," ")</f>
        <v xml:space="preserve"> </v>
      </c>
      <c r="L35" s="5">
        <v>150</v>
      </c>
      <c r="M35" s="175" t="str">
        <f>IFERROR(Summary!$AA$7*D35/L35," ")</f>
        <v xml:space="preserve"> </v>
      </c>
      <c r="N35" s="7">
        <v>5.7</v>
      </c>
      <c r="O35" s="175" t="str">
        <f>IFERROR(Summary!$AC$7*D35/N35," ")</f>
        <v xml:space="preserve"> </v>
      </c>
      <c r="P35" s="5">
        <v>150</v>
      </c>
      <c r="Q35" s="175" t="str">
        <f>IFERROR(Summary!$AC$7*D35/P35," ")</f>
        <v xml:space="preserve"> </v>
      </c>
      <c r="R35" s="23">
        <v>1700</v>
      </c>
      <c r="S35" s="177" t="str">
        <f>IFERROR(Summary!$AE$7*E35/R35," ")</f>
        <v xml:space="preserve"> </v>
      </c>
    </row>
    <row r="36" spans="1:19" ht="16.8" customHeight="1" x14ac:dyDescent="0.25">
      <c r="A36" s="2" t="s">
        <v>72</v>
      </c>
      <c r="B36" s="2" t="s">
        <v>73</v>
      </c>
      <c r="C36" s="18"/>
      <c r="D36" s="56" t="str">
        <f>IFERROR(VLOOKUP($A36,'Emissions - TEU-2L2'!$A$6:$H$58,5,0), " ")</f>
        <v xml:space="preserve"> </v>
      </c>
      <c r="E36" s="56" t="str">
        <f>IFERROR(VLOOKUP($A36,'Emissions - TEU-2L2'!$A$6:$H$58,8,0), " ")</f>
        <v xml:space="preserve"> </v>
      </c>
      <c r="F36" s="4">
        <v>3.3000000000000002E-2</v>
      </c>
      <c r="G36" s="175" t="str">
        <f>IFERROR(Summary!$Y$7*D36/F36," ")</f>
        <v xml:space="preserve"> </v>
      </c>
      <c r="H36" s="7">
        <v>2</v>
      </c>
      <c r="I36" s="175" t="str">
        <f>IFERROR(Summary!$Y$7*D36/H36," ")</f>
        <v xml:space="preserve"> </v>
      </c>
      <c r="J36" s="9">
        <v>0.86</v>
      </c>
      <c r="K36" s="175" t="str">
        <f>IFERROR(Summary!$AA$7*D36/J36," ")</f>
        <v xml:space="preserve"> </v>
      </c>
      <c r="L36" s="7">
        <v>8.8000000000000007</v>
      </c>
      <c r="M36" s="175" t="str">
        <f>IFERROR(Summary!$AA$7*D36/L36," ")</f>
        <v xml:space="preserve"> </v>
      </c>
      <c r="N36" s="9">
        <v>0.4</v>
      </c>
      <c r="O36" s="175" t="str">
        <f>IFERROR(Summary!$AC$7*D36/N36," ")</f>
        <v xml:space="preserve"> </v>
      </c>
      <c r="P36" s="7">
        <v>8.8000000000000007</v>
      </c>
      <c r="Q36" s="175" t="str">
        <f>IFERROR(Summary!$AC$7*D36/P36," ")</f>
        <v xml:space="preserve"> </v>
      </c>
      <c r="R36" s="21">
        <v>660</v>
      </c>
      <c r="S36" s="177" t="str">
        <f>IFERROR(Summary!$AE$7*E36/R36," ")</f>
        <v xml:space="preserve"> </v>
      </c>
    </row>
    <row r="37" spans="1:19" ht="29.25" customHeight="1" x14ac:dyDescent="0.25">
      <c r="A37" s="2" t="s">
        <v>74</v>
      </c>
      <c r="B37" s="2" t="s">
        <v>75</v>
      </c>
      <c r="C37" s="18"/>
      <c r="D37" s="56" t="str">
        <f>IFERROR(VLOOKUP($A37,'Emissions - TEU-2L2'!$A$6:$H$58,5,0), " ")</f>
        <v xml:space="preserve"> </v>
      </c>
      <c r="E37" s="56" t="str">
        <f>IFERROR(VLOOKUP($A37,'Emissions - TEU-2L2'!$A$6:$H$58,8,0), " ")</f>
        <v xml:space="preserve"> </v>
      </c>
      <c r="F37" s="18"/>
      <c r="G37" s="175" t="str">
        <f>IFERROR(Summary!$Y$7*D37/F37," ")</f>
        <v xml:space="preserve"> </v>
      </c>
      <c r="H37" s="8">
        <v>5000</v>
      </c>
      <c r="I37" s="175" t="str">
        <f>IFERROR(Summary!$Y$7*D37/H37," ")</f>
        <v xml:space="preserve"> </v>
      </c>
      <c r="J37" s="18"/>
      <c r="K37" s="175" t="str">
        <f>IFERROR(Summary!$AA$7*D37/J37," ")</f>
        <v xml:space="preserve"> </v>
      </c>
      <c r="L37" s="8">
        <v>22000</v>
      </c>
      <c r="M37" s="175" t="str">
        <f>IFERROR(Summary!$AA$7*D37/L37," ")</f>
        <v xml:space="preserve"> </v>
      </c>
      <c r="N37" s="18"/>
      <c r="O37" s="175" t="str">
        <f>IFERROR(Summary!$AC$7*D37/N37," ")</f>
        <v xml:space="preserve"> </v>
      </c>
      <c r="P37" s="8">
        <v>22000</v>
      </c>
      <c r="Q37" s="175" t="str">
        <f>IFERROR(Summary!$AC$7*D37/P37," ")</f>
        <v xml:space="preserve"> </v>
      </c>
      <c r="R37" s="23">
        <v>5000</v>
      </c>
      <c r="S37" s="177" t="str">
        <f>IFERROR(Summary!$AE$7*E37/R37," ")</f>
        <v xml:space="preserve"> </v>
      </c>
    </row>
    <row r="38" spans="1:19" ht="16.8" customHeight="1" x14ac:dyDescent="0.25">
      <c r="A38" s="2" t="s">
        <v>76</v>
      </c>
      <c r="B38" s="1" t="s">
        <v>77</v>
      </c>
      <c r="C38" s="18"/>
      <c r="D38" s="56" t="str">
        <f>IFERROR(VLOOKUP($A38,'Emissions - TEU-2L2'!$A$6:$H$58,5,0), " ")</f>
        <v xml:space="preserve"> </v>
      </c>
      <c r="E38" s="56" t="str">
        <f>IFERROR(VLOOKUP($A38,'Emissions - TEU-2L2'!$A$6:$H$58,8,0), " ")</f>
        <v xml:space="preserve"> </v>
      </c>
      <c r="F38" s="18"/>
      <c r="G38" s="175" t="str">
        <f>IFERROR(Summary!$Y$7*D38/F38," ")</f>
        <v xml:space="preserve"> </v>
      </c>
      <c r="H38" s="8">
        <v>30000</v>
      </c>
      <c r="I38" s="175" t="str">
        <f>IFERROR(Summary!$Y$7*D38/H38," ")</f>
        <v xml:space="preserve"> </v>
      </c>
      <c r="J38" s="18"/>
      <c r="K38" s="175" t="str">
        <f>IFERROR(Summary!$AA$7*D38/J38," ")</f>
        <v xml:space="preserve"> </v>
      </c>
      <c r="L38" s="8">
        <v>130000</v>
      </c>
      <c r="M38" s="175" t="str">
        <f>IFERROR(Summary!$AA$7*D38/L38," ")</f>
        <v xml:space="preserve"> </v>
      </c>
      <c r="N38" s="18"/>
      <c r="O38" s="175" t="str">
        <f>IFERROR(Summary!$AC$7*D38/N38," ")</f>
        <v xml:space="preserve"> </v>
      </c>
      <c r="P38" s="8">
        <v>130000</v>
      </c>
      <c r="Q38" s="175" t="str">
        <f>IFERROR(Summary!$AC$7*D38/P38," ")</f>
        <v xml:space="preserve"> </v>
      </c>
      <c r="R38" s="22"/>
      <c r="S38" s="177" t="str">
        <f>IFERROR(Summary!$AE$7*E38/R38," ")</f>
        <v xml:space="preserve"> </v>
      </c>
    </row>
    <row r="39" spans="1:19" ht="16.95" customHeight="1" x14ac:dyDescent="0.25">
      <c r="A39" s="2" t="s">
        <v>78</v>
      </c>
      <c r="B39" s="2" t="s">
        <v>79</v>
      </c>
      <c r="C39" s="6" t="s">
        <v>80</v>
      </c>
      <c r="D39" s="56" t="str">
        <f>IFERROR(VLOOKUP($A39,'Emissions - TEU-2L2'!$A$6:$H$58,5,0), " ")</f>
        <v xml:space="preserve"> </v>
      </c>
      <c r="E39" s="56" t="str">
        <f>IFERROR(VLOOKUP($A39,'Emissions - TEU-2L2'!$A$6:$H$58,8,0), " ")</f>
        <v xml:space="preserve"> </v>
      </c>
      <c r="F39" s="11">
        <v>5.5999999999999995E-4</v>
      </c>
      <c r="G39" s="175" t="str">
        <f>IFERROR(Summary!$Y$7*D39/F39," ")</f>
        <v xml:space="preserve"> </v>
      </c>
      <c r="H39" s="3">
        <v>5.0000000000000001E-3</v>
      </c>
      <c r="I39" s="175" t="str">
        <f>IFERROR(Summary!$Y$7*D39/H39," ")</f>
        <v xml:space="preserve"> </v>
      </c>
      <c r="J39" s="4">
        <v>1.4E-2</v>
      </c>
      <c r="K39" s="175" t="str">
        <f>IFERROR(Summary!$AA$7*D39/J39," ")</f>
        <v xml:space="preserve"> </v>
      </c>
      <c r="L39" s="4">
        <v>3.6999999999999998E-2</v>
      </c>
      <c r="M39" s="175" t="str">
        <f>IFERROR(Summary!$AA$7*D39/L39," ")</f>
        <v xml:space="preserve"> </v>
      </c>
      <c r="N39" s="3">
        <v>6.7000000000000002E-3</v>
      </c>
      <c r="O39" s="175" t="str">
        <f>IFERROR(Summary!$AC$7*D39/N39," ")</f>
        <v xml:space="preserve"> </v>
      </c>
      <c r="P39" s="4">
        <v>3.6999999999999998E-2</v>
      </c>
      <c r="Q39" s="175" t="str">
        <f>IFERROR(Summary!$AC$7*D39/P39," ")</f>
        <v xml:space="preserve"> </v>
      </c>
      <c r="R39" s="26">
        <v>0.03</v>
      </c>
      <c r="S39" s="177" t="str">
        <f>IFERROR(Summary!$AE$7*E39/R39," ")</f>
        <v xml:space="preserve"> </v>
      </c>
    </row>
    <row r="40" spans="1:19" ht="16.8" customHeight="1" x14ac:dyDescent="0.25">
      <c r="A40" s="2" t="s">
        <v>81</v>
      </c>
      <c r="B40" s="2" t="s">
        <v>82</v>
      </c>
      <c r="C40" s="18"/>
      <c r="D40" s="56" t="str">
        <f>IFERROR(VLOOKUP($A40,'Emissions - TEU-2L2'!$A$6:$H$58,5,0), " ")</f>
        <v xml:space="preserve"> </v>
      </c>
      <c r="E40" s="56" t="str">
        <f>IFERROR(VLOOKUP($A40,'Emissions - TEU-2L2'!$A$6:$H$58,8,0), " ")</f>
        <v xml:space="preserve"> </v>
      </c>
      <c r="F40" s="18"/>
      <c r="G40" s="175" t="str">
        <f>IFERROR(Summary!$Y$7*D40/F40," ")</f>
        <v xml:space="preserve"> </v>
      </c>
      <c r="H40" s="7">
        <v>2.2000000000000002</v>
      </c>
      <c r="I40" s="175" t="str">
        <f>IFERROR(Summary!$Y$7*D40/H40," ")</f>
        <v xml:space="preserve"> </v>
      </c>
      <c r="J40" s="18"/>
      <c r="K40" s="175" t="str">
        <f>IFERROR(Summary!$AA$7*D40/J40," ")</f>
        <v xml:space="preserve"> </v>
      </c>
      <c r="L40" s="7">
        <v>9.6999999999999993</v>
      </c>
      <c r="M40" s="175" t="str">
        <f>IFERROR(Summary!$AA$7*D40/L40," ")</f>
        <v xml:space="preserve"> </v>
      </c>
      <c r="N40" s="18"/>
      <c r="O40" s="175" t="str">
        <f>IFERROR(Summary!$AC$7*D40/N40," ")</f>
        <v xml:space="preserve"> </v>
      </c>
      <c r="P40" s="7">
        <v>9.6999999999999993</v>
      </c>
      <c r="Q40" s="175" t="str">
        <f>IFERROR(Summary!$AC$7*D40/P40," ")</f>
        <v xml:space="preserve"> </v>
      </c>
      <c r="R40" s="21">
        <v>50</v>
      </c>
      <c r="S40" s="177" t="str">
        <f>IFERROR(Summary!$AE$7*E40/R40," ")</f>
        <v xml:space="preserve"> </v>
      </c>
    </row>
    <row r="41" spans="1:19" ht="16.95" customHeight="1" x14ac:dyDescent="0.25">
      <c r="A41" s="2" t="s">
        <v>83</v>
      </c>
      <c r="B41" s="2" t="s">
        <v>84</v>
      </c>
      <c r="C41" s="18"/>
      <c r="D41" s="56" t="str">
        <f>IFERROR(VLOOKUP($A41,'Emissions - TEU-2L2'!$A$6:$H$58,5,0), " ")</f>
        <v xml:space="preserve"> </v>
      </c>
      <c r="E41" s="56" t="str">
        <f>IFERROR(VLOOKUP($A41,'Emissions - TEU-2L2'!$A$6:$H$58,8,0), " ")</f>
        <v xml:space="preserve"> </v>
      </c>
      <c r="F41" s="18"/>
      <c r="G41" s="175" t="str">
        <f>IFERROR(Summary!$Y$7*D41/F41," ")</f>
        <v xml:space="preserve"> </v>
      </c>
      <c r="H41" s="5">
        <v>800</v>
      </c>
      <c r="I41" s="175" t="str">
        <f>IFERROR(Summary!$Y$7*D41/H41," ")</f>
        <v xml:space="preserve"> </v>
      </c>
      <c r="J41" s="18"/>
      <c r="K41" s="175" t="str">
        <f>IFERROR(Summary!$AA$7*D41/J41," ")</f>
        <v xml:space="preserve"> </v>
      </c>
      <c r="L41" s="8">
        <v>3500</v>
      </c>
      <c r="M41" s="175" t="str">
        <f>IFERROR(Summary!$AA$7*D41/L41," ")</f>
        <v xml:space="preserve"> </v>
      </c>
      <c r="N41" s="18"/>
      <c r="O41" s="175" t="str">
        <f>IFERROR(Summary!$AC$7*D41/N41," ")</f>
        <v xml:space="preserve"> </v>
      </c>
      <c r="P41" s="8">
        <v>3500</v>
      </c>
      <c r="Q41" s="175" t="str">
        <f>IFERROR(Summary!$AC$7*D41/P41," ")</f>
        <v xml:space="preserve"> </v>
      </c>
      <c r="R41" s="23">
        <v>6200</v>
      </c>
      <c r="S41" s="177" t="str">
        <f>IFERROR(Summary!$AE$7*E41/R41," ")</f>
        <v xml:space="preserve"> </v>
      </c>
    </row>
    <row r="42" spans="1:19" ht="16.8" customHeight="1" x14ac:dyDescent="0.25">
      <c r="A42" s="2" t="s">
        <v>85</v>
      </c>
      <c r="B42" s="2" t="s">
        <v>86</v>
      </c>
      <c r="C42" s="18"/>
      <c r="D42" s="56" t="str">
        <f>IFERROR(VLOOKUP($A42,'Emissions - TEU-2L2'!$A$6:$H$58,5,0), " ")</f>
        <v xml:space="preserve"> </v>
      </c>
      <c r="E42" s="56" t="str">
        <f>IFERROR(VLOOKUP($A42,'Emissions - TEU-2L2'!$A$6:$H$58,8,0), " ")</f>
        <v xml:space="preserve"> </v>
      </c>
      <c r="F42" s="9">
        <v>0.17</v>
      </c>
      <c r="G42" s="175" t="str">
        <f>IFERROR(Summary!$Y$7*D42/F42," ")</f>
        <v xml:space="preserve"> </v>
      </c>
      <c r="H42" s="5">
        <v>100</v>
      </c>
      <c r="I42" s="175" t="str">
        <f>IFERROR(Summary!$Y$7*D42/H42," ")</f>
        <v xml:space="preserve"> </v>
      </c>
      <c r="J42" s="7">
        <v>4.3</v>
      </c>
      <c r="K42" s="175" t="str">
        <f>IFERROR(Summary!$AA$7*D42/J42," ")</f>
        <v xml:space="preserve"> </v>
      </c>
      <c r="L42" s="5">
        <v>440</v>
      </c>
      <c r="M42" s="175" t="str">
        <f>IFERROR(Summary!$AA$7*D42/L42," ")</f>
        <v xml:space="preserve"> </v>
      </c>
      <c r="N42" s="7">
        <v>2</v>
      </c>
      <c r="O42" s="175" t="str">
        <f>IFERROR(Summary!$AC$7*D42/N42," ")</f>
        <v xml:space="preserve"> </v>
      </c>
      <c r="P42" s="5">
        <v>440</v>
      </c>
      <c r="Q42" s="175" t="str">
        <f>IFERROR(Summary!$AC$7*D42/P42," ")</f>
        <v xml:space="preserve"> </v>
      </c>
      <c r="R42" s="23">
        <v>1900</v>
      </c>
      <c r="S42" s="177" t="str">
        <f>IFERROR(Summary!$AE$7*E42/R42," ")</f>
        <v xml:space="preserve"> </v>
      </c>
    </row>
    <row r="43" spans="1:19" ht="16.95" customHeight="1" x14ac:dyDescent="0.25">
      <c r="A43" s="2" t="s">
        <v>87</v>
      </c>
      <c r="B43" s="2" t="s">
        <v>88</v>
      </c>
      <c r="C43" s="18"/>
      <c r="D43" s="56" t="str">
        <f>IFERROR(VLOOKUP($A43,'Emissions - TEU-2L2'!$A$6:$H$58,5,0), " ")</f>
        <v xml:space="preserve"> </v>
      </c>
      <c r="E43" s="56" t="str">
        <f>IFERROR(VLOOKUP($A43,'Emissions - TEU-2L2'!$A$6:$H$58,8,0), " ")</f>
        <v xml:space="preserve"> </v>
      </c>
      <c r="F43" s="18"/>
      <c r="G43" s="175" t="str">
        <f>IFERROR(Summary!$Y$7*D43/F43," ")</f>
        <v xml:space="preserve"> </v>
      </c>
      <c r="H43" s="5">
        <v>10</v>
      </c>
      <c r="I43" s="175" t="str">
        <f>IFERROR(Summary!$Y$7*D43/H43," ")</f>
        <v xml:space="preserve"> </v>
      </c>
      <c r="J43" s="18"/>
      <c r="K43" s="175" t="str">
        <f>IFERROR(Summary!$AA$7*D43/J43," ")</f>
        <v xml:space="preserve"> </v>
      </c>
      <c r="L43" s="5">
        <v>44</v>
      </c>
      <c r="M43" s="175" t="str">
        <f>IFERROR(Summary!$AA$7*D43/L43," ")</f>
        <v xml:space="preserve"> </v>
      </c>
      <c r="N43" s="18"/>
      <c r="O43" s="175" t="str">
        <f>IFERROR(Summary!$AC$7*D43/N43," ")</f>
        <v xml:space="preserve"> </v>
      </c>
      <c r="P43" s="5">
        <v>44</v>
      </c>
      <c r="Q43" s="175" t="str">
        <f>IFERROR(Summary!$AC$7*D43/P43," ")</f>
        <v xml:space="preserve"> </v>
      </c>
      <c r="R43" s="21">
        <v>660</v>
      </c>
      <c r="S43" s="177" t="str">
        <f>IFERROR(Summary!$AE$7*E43/R43," ")</f>
        <v xml:space="preserve"> </v>
      </c>
    </row>
    <row r="44" spans="1:19" ht="16.8" customHeight="1" x14ac:dyDescent="0.25">
      <c r="A44" s="2" t="s">
        <v>89</v>
      </c>
      <c r="B44" s="2" t="s">
        <v>90</v>
      </c>
      <c r="C44" s="18"/>
      <c r="D44" s="56" t="str">
        <f>IFERROR(VLOOKUP($A44,'Emissions - TEU-2L2'!$A$6:$H$58,5,0), " ")</f>
        <v xml:space="preserve"> </v>
      </c>
      <c r="E44" s="56" t="str">
        <f>IFERROR(VLOOKUP($A44,'Emissions - TEU-2L2'!$A$6:$H$58,8,0), " ")</f>
        <v xml:space="preserve"> </v>
      </c>
      <c r="F44" s="4">
        <v>0.01</v>
      </c>
      <c r="G44" s="175" t="str">
        <f>IFERROR(Summary!$Y$7*D44/F44," ")</f>
        <v xml:space="preserve"> </v>
      </c>
      <c r="H44" s="4">
        <v>0.02</v>
      </c>
      <c r="I44" s="175" t="str">
        <f>IFERROR(Summary!$Y$7*D44/H44," ")</f>
        <v xml:space="preserve"> </v>
      </c>
      <c r="J44" s="9">
        <v>0.26</v>
      </c>
      <c r="K44" s="175" t="str">
        <f>IFERROR(Summary!$AA$7*D44/J44," ")</f>
        <v xml:space="preserve"> </v>
      </c>
      <c r="L44" s="4">
        <v>8.7999999999999995E-2</v>
      </c>
      <c r="M44" s="175" t="str">
        <f>IFERROR(Summary!$AA$7*D44/L44," ")</f>
        <v xml:space="preserve"> </v>
      </c>
      <c r="N44" s="9">
        <v>0.12</v>
      </c>
      <c r="O44" s="175" t="str">
        <f>IFERROR(Summary!$AC$7*D44/N44," ")</f>
        <v xml:space="preserve"> </v>
      </c>
      <c r="P44" s="4">
        <v>8.7999999999999995E-2</v>
      </c>
      <c r="Q44" s="175" t="str">
        <f>IFERROR(Summary!$AC$7*D44/P44," ")</f>
        <v xml:space="preserve"> </v>
      </c>
      <c r="R44" s="25">
        <v>0.2</v>
      </c>
      <c r="S44" s="177" t="str">
        <f>IFERROR(Summary!$AE$7*E44/R44," ")</f>
        <v xml:space="preserve"> </v>
      </c>
    </row>
    <row r="45" spans="1:19" ht="16.8" customHeight="1" x14ac:dyDescent="0.25">
      <c r="A45" s="2" t="s">
        <v>91</v>
      </c>
      <c r="B45" s="2" t="s">
        <v>92</v>
      </c>
      <c r="C45" s="6" t="s">
        <v>93</v>
      </c>
      <c r="D45" s="56" t="str">
        <f>IFERROR(VLOOKUP($A45,'Emissions - TEU-2L2'!$A$6:$H$58,5,0), " ")</f>
        <v xml:space="preserve"> </v>
      </c>
      <c r="E45" s="56" t="str">
        <f>IFERROR(VLOOKUP($A45,'Emissions - TEU-2L2'!$A$6:$H$58,8,0), " ")</f>
        <v xml:space="preserve"> </v>
      </c>
      <c r="F45" s="4">
        <v>0.04</v>
      </c>
      <c r="G45" s="175" t="str">
        <f>IFERROR(Summary!$Y$7*D45/F45," ")</f>
        <v xml:space="preserve"> </v>
      </c>
      <c r="H45" s="18"/>
      <c r="I45" s="175" t="str">
        <f>IFERROR(Summary!$Y$7*D45/H45," ")</f>
        <v xml:space="preserve"> </v>
      </c>
      <c r="J45" s="7">
        <v>1</v>
      </c>
      <c r="K45" s="175" t="str">
        <f>IFERROR(Summary!$AA$7*D45/J45," ")</f>
        <v xml:space="preserve"> </v>
      </c>
      <c r="L45" s="18"/>
      <c r="M45" s="175" t="str">
        <f>IFERROR(Summary!$AA$7*D45/L45," ")</f>
        <v xml:space="preserve"> </v>
      </c>
      <c r="N45" s="9">
        <v>0.48</v>
      </c>
      <c r="O45" s="175" t="str">
        <f>IFERROR(Summary!$AC$7*D45/N45," ")</f>
        <v xml:space="preserve"> </v>
      </c>
      <c r="P45" s="18"/>
      <c r="Q45" s="175" t="str">
        <f>IFERROR(Summary!$AC$7*D45/P45," ")</f>
        <v xml:space="preserve"> </v>
      </c>
      <c r="R45" s="22"/>
      <c r="S45" s="177" t="str">
        <f>IFERROR(Summary!$AE$7*E45/R45," ")</f>
        <v xml:space="preserve"> </v>
      </c>
    </row>
    <row r="46" spans="1:19" ht="16.95" customHeight="1" x14ac:dyDescent="0.25">
      <c r="A46" s="2" t="s">
        <v>94</v>
      </c>
      <c r="B46" s="2" t="s">
        <v>95</v>
      </c>
      <c r="C46" s="18"/>
      <c r="D46" s="56" t="str">
        <f>IFERROR(VLOOKUP($A46,'Emissions - TEU-2L2'!$A$6:$H$58,5,0), " ")</f>
        <v xml:space="preserve"> </v>
      </c>
      <c r="E46" s="56" t="str">
        <f>IFERROR(VLOOKUP($A46,'Emissions - TEU-2L2'!$A$6:$H$58,8,0), " ")</f>
        <v xml:space="preserve"> </v>
      </c>
      <c r="F46" s="18"/>
      <c r="G46" s="175" t="str">
        <f>IFERROR(Summary!$Y$7*D46/F46," ")</f>
        <v xml:space="preserve"> </v>
      </c>
      <c r="H46" s="9">
        <v>0.15</v>
      </c>
      <c r="I46" s="175" t="str">
        <f>IFERROR(Summary!$Y$7*D46/H46," ")</f>
        <v xml:space="preserve"> </v>
      </c>
      <c r="J46" s="18"/>
      <c r="K46" s="175" t="str">
        <f>IFERROR(Summary!$AA$7*D46/J46," ")</f>
        <v xml:space="preserve"> </v>
      </c>
      <c r="L46" s="9">
        <v>0.66</v>
      </c>
      <c r="M46" s="175" t="str">
        <f>IFERROR(Summary!$AA$7*D46/L46," ")</f>
        <v xml:space="preserve"> </v>
      </c>
      <c r="N46" s="18"/>
      <c r="O46" s="175" t="str">
        <f>IFERROR(Summary!$AC$7*D46/N46," ")</f>
        <v xml:space="preserve"> </v>
      </c>
      <c r="P46" s="9">
        <v>0.66</v>
      </c>
      <c r="Q46" s="175" t="str">
        <f>IFERROR(Summary!$AC$7*D46/P46," ")</f>
        <v xml:space="preserve"> </v>
      </c>
      <c r="R46" s="21">
        <v>170</v>
      </c>
      <c r="S46" s="177" t="str">
        <f>IFERROR(Summary!$AE$7*E46/R46," ")</f>
        <v xml:space="preserve"> </v>
      </c>
    </row>
    <row r="47" spans="1:19" ht="16.8" customHeight="1" x14ac:dyDescent="0.25">
      <c r="A47" s="2" t="s">
        <v>96</v>
      </c>
      <c r="B47" s="2" t="s">
        <v>97</v>
      </c>
      <c r="C47" s="18"/>
      <c r="D47" s="56" t="str">
        <f>IFERROR(VLOOKUP($A47,'Emissions - TEU-2L2'!$A$6:$H$58,5,0), " ")</f>
        <v xml:space="preserve"> </v>
      </c>
      <c r="E47" s="56" t="str">
        <f>IFERROR(VLOOKUP($A47,'Emissions - TEU-2L2'!$A$6:$H$58,8,0), " ")</f>
        <v xml:space="preserve"> </v>
      </c>
      <c r="F47" s="18"/>
      <c r="G47" s="175" t="str">
        <f>IFERROR(Summary!$Y$7*D47/F47," ")</f>
        <v xml:space="preserve"> </v>
      </c>
      <c r="H47" s="9">
        <v>0.6</v>
      </c>
      <c r="I47" s="175" t="str">
        <f>IFERROR(Summary!$Y$7*D47/H47," ")</f>
        <v xml:space="preserve"> </v>
      </c>
      <c r="J47" s="18"/>
      <c r="K47" s="175" t="str">
        <f>IFERROR(Summary!$AA$7*D47/J47," ")</f>
        <v xml:space="preserve"> </v>
      </c>
      <c r="L47" s="7">
        <v>2.6</v>
      </c>
      <c r="M47" s="175" t="str">
        <f>IFERROR(Summary!$AA$7*D47/L47," ")</f>
        <v xml:space="preserve"> </v>
      </c>
      <c r="N47" s="18"/>
      <c r="O47" s="175" t="str">
        <f>IFERROR(Summary!$AC$7*D47/N47," ")</f>
        <v xml:space="preserve"> </v>
      </c>
      <c r="P47" s="7">
        <v>2.6</v>
      </c>
      <c r="Q47" s="175" t="str">
        <f>IFERROR(Summary!$AC$7*D47/P47," ")</f>
        <v xml:space="preserve"> </v>
      </c>
      <c r="R47" s="24">
        <v>2.8</v>
      </c>
      <c r="S47" s="177" t="str">
        <f>IFERROR(Summary!$AE$7*E47/R47," ")</f>
        <v xml:space="preserve"> </v>
      </c>
    </row>
    <row r="48" spans="1:19" ht="16.95" customHeight="1" x14ac:dyDescent="0.25">
      <c r="A48" s="2" t="s">
        <v>98</v>
      </c>
      <c r="B48" s="2" t="s">
        <v>99</v>
      </c>
      <c r="C48" s="18"/>
      <c r="D48" s="56" t="str">
        <f>IFERROR(VLOOKUP($A48,'Emissions - TEU-2L2'!$A$6:$H$58,5,0), " ")</f>
        <v xml:space="preserve"> </v>
      </c>
      <c r="E48" s="56" t="str">
        <f>IFERROR(VLOOKUP($A48,'Emissions - TEU-2L2'!$A$6:$H$58,8,0), " ")</f>
        <v xml:space="preserve"> </v>
      </c>
      <c r="F48" s="18"/>
      <c r="G48" s="175" t="str">
        <f>IFERROR(Summary!$Y$7*D48/F48," ")</f>
        <v xml:space="preserve"> </v>
      </c>
      <c r="H48" s="4">
        <v>0.03</v>
      </c>
      <c r="I48" s="175" t="str">
        <f>IFERROR(Summary!$Y$7*D48/H48," ")</f>
        <v xml:space="preserve"> </v>
      </c>
      <c r="J48" s="18"/>
      <c r="K48" s="175" t="str">
        <f>IFERROR(Summary!$AA$7*D48/J48," ")</f>
        <v xml:space="preserve"> </v>
      </c>
      <c r="L48" s="9">
        <v>0.13</v>
      </c>
      <c r="M48" s="175" t="str">
        <f>IFERROR(Summary!$AA$7*D48/L48," ")</f>
        <v xml:space="preserve"> </v>
      </c>
      <c r="N48" s="18"/>
      <c r="O48" s="175" t="str">
        <f>IFERROR(Summary!$AC$7*D48/N48," ")</f>
        <v xml:space="preserve"> </v>
      </c>
      <c r="P48" s="9">
        <v>0.13</v>
      </c>
      <c r="Q48" s="175" t="str">
        <f>IFERROR(Summary!$AC$7*D48/P48," ")</f>
        <v xml:space="preserve"> </v>
      </c>
      <c r="R48" s="22"/>
      <c r="S48" s="177" t="str">
        <f>IFERROR(Summary!$AE$7*E48/R48," ")</f>
        <v xml:space="preserve"> </v>
      </c>
    </row>
    <row r="49" spans="1:19" ht="16.8" customHeight="1" x14ac:dyDescent="0.25">
      <c r="A49" s="2" t="s">
        <v>100</v>
      </c>
      <c r="B49" s="2" t="s">
        <v>101</v>
      </c>
      <c r="C49" s="18"/>
      <c r="D49" s="56" t="str">
        <f>IFERROR(VLOOKUP($A49,'Emissions - TEU-2L2'!$A$6:$H$58,5,0), " ")</f>
        <v xml:space="preserve"> </v>
      </c>
      <c r="E49" s="56" t="str">
        <f>IFERROR(VLOOKUP($A49,'Emissions - TEU-2L2'!$A$6:$H$58,8,0), " ")</f>
        <v xml:space="preserve"> </v>
      </c>
      <c r="F49" s="18"/>
      <c r="G49" s="175" t="str">
        <f>IFERROR(Summary!$Y$7*D49/F49," ")</f>
        <v xml:space="preserve"> </v>
      </c>
      <c r="H49" s="5">
        <v>50</v>
      </c>
      <c r="I49" s="175" t="str">
        <f>IFERROR(Summary!$Y$7*D49/H49," ")</f>
        <v xml:space="preserve"> </v>
      </c>
      <c r="J49" s="18"/>
      <c r="K49" s="175" t="str">
        <f>IFERROR(Summary!$AA$7*D49/J49," ")</f>
        <v xml:space="preserve"> </v>
      </c>
      <c r="L49" s="5">
        <v>220</v>
      </c>
      <c r="M49" s="175" t="str">
        <f>IFERROR(Summary!$AA$7*D49/L49," ")</f>
        <v xml:space="preserve"> </v>
      </c>
      <c r="N49" s="18"/>
      <c r="O49" s="175" t="str">
        <f>IFERROR(Summary!$AC$7*D49/N49," ")</f>
        <v xml:space="preserve"> </v>
      </c>
      <c r="P49" s="5">
        <v>220</v>
      </c>
      <c r="Q49" s="175" t="str">
        <f>IFERROR(Summary!$AC$7*D49/P49," ")</f>
        <v xml:space="preserve"> </v>
      </c>
      <c r="R49" s="22"/>
      <c r="S49" s="177" t="str">
        <f>IFERROR(Summary!$AE$7*E49/R49," ")</f>
        <v xml:space="preserve"> </v>
      </c>
    </row>
    <row r="50" spans="1:19" ht="29.25" customHeight="1" x14ac:dyDescent="0.25">
      <c r="A50" s="2" t="s">
        <v>102</v>
      </c>
      <c r="B50" s="2" t="s">
        <v>103</v>
      </c>
      <c r="C50" s="18"/>
      <c r="D50" s="56" t="str">
        <f>IFERROR(VLOOKUP($A50,'Emissions - TEU-2L2'!$A$6:$H$58,5,0), " ")</f>
        <v xml:space="preserve"> </v>
      </c>
      <c r="E50" s="56" t="str">
        <f>IFERROR(VLOOKUP($A50,'Emissions - TEU-2L2'!$A$6:$H$58,8,0), " ")</f>
        <v xml:space="preserve"> </v>
      </c>
      <c r="F50" s="18"/>
      <c r="G50" s="175" t="str">
        <f>IFERROR(Summary!$Y$7*D50/F50," ")</f>
        <v xml:space="preserve"> </v>
      </c>
      <c r="H50" s="8">
        <v>50000</v>
      </c>
      <c r="I50" s="175" t="str">
        <f>IFERROR(Summary!$Y$7*D50/H50," ")</f>
        <v xml:space="preserve"> </v>
      </c>
      <c r="J50" s="18"/>
      <c r="K50" s="175" t="str">
        <f>IFERROR(Summary!$AA$7*D50/J50," ")</f>
        <v xml:space="preserve"> </v>
      </c>
      <c r="L50" s="8">
        <v>220000</v>
      </c>
      <c r="M50" s="175" t="str">
        <f>IFERROR(Summary!$AA$7*D50/L50," ")</f>
        <v xml:space="preserve"> </v>
      </c>
      <c r="N50" s="18"/>
      <c r="O50" s="175" t="str">
        <f>IFERROR(Summary!$AC$7*D50/N50," ")</f>
        <v xml:space="preserve"> </v>
      </c>
      <c r="P50" s="8">
        <v>220000</v>
      </c>
      <c r="Q50" s="175" t="str">
        <f>IFERROR(Summary!$AC$7*D50/P50," ")</f>
        <v xml:space="preserve"> </v>
      </c>
      <c r="R50" s="22"/>
      <c r="S50" s="177" t="str">
        <f>IFERROR(Summary!$AE$7*E50/R50," ")</f>
        <v xml:space="preserve"> </v>
      </c>
    </row>
    <row r="51" spans="1:19" ht="29.25" customHeight="1" x14ac:dyDescent="0.25">
      <c r="A51" s="2" t="s">
        <v>104</v>
      </c>
      <c r="B51" s="2" t="s">
        <v>105</v>
      </c>
      <c r="C51" s="18"/>
      <c r="D51" s="56" t="str">
        <f>IFERROR(VLOOKUP($A51,'Emissions - TEU-2L2'!$A$6:$H$58,5,0), " ")</f>
        <v xml:space="preserve"> </v>
      </c>
      <c r="E51" s="56" t="str">
        <f>IFERROR(VLOOKUP($A51,'Emissions - TEU-2L2'!$A$6:$H$58,8,0), " ")</f>
        <v xml:space="preserve"> </v>
      </c>
      <c r="F51" s="18"/>
      <c r="G51" s="175" t="str">
        <f>IFERROR(Summary!$Y$7*D51/F51," ")</f>
        <v xml:space="preserve"> </v>
      </c>
      <c r="H51" s="8">
        <v>50000</v>
      </c>
      <c r="I51" s="175" t="str">
        <f>IFERROR(Summary!$Y$7*D51/H51," ")</f>
        <v xml:space="preserve"> </v>
      </c>
      <c r="J51" s="18"/>
      <c r="K51" s="175" t="str">
        <f>IFERROR(Summary!$AA$7*D51/J51," ")</f>
        <v xml:space="preserve"> </v>
      </c>
      <c r="L51" s="8">
        <v>220000</v>
      </c>
      <c r="M51" s="175" t="str">
        <f>IFERROR(Summary!$AA$7*D51/L51," ")</f>
        <v xml:space="preserve"> </v>
      </c>
      <c r="N51" s="18"/>
      <c r="O51" s="175" t="str">
        <f>IFERROR(Summary!$AC$7*D51/N51," ")</f>
        <v xml:space="preserve"> </v>
      </c>
      <c r="P51" s="8">
        <v>220000</v>
      </c>
      <c r="Q51" s="175" t="str">
        <f>IFERROR(Summary!$AC$7*D51/P51," ")</f>
        <v xml:space="preserve"> </v>
      </c>
      <c r="R51" s="22"/>
      <c r="S51" s="177" t="str">
        <f>IFERROR(Summary!$AE$7*E51/R51," ")</f>
        <v xml:space="preserve"> </v>
      </c>
    </row>
    <row r="52" spans="1:19" ht="29.25" customHeight="1" x14ac:dyDescent="0.25">
      <c r="A52" s="2" t="s">
        <v>106</v>
      </c>
      <c r="B52" s="2" t="s">
        <v>107</v>
      </c>
      <c r="C52" s="18"/>
      <c r="D52" s="56" t="str">
        <f>IFERROR(VLOOKUP($A52,'Emissions - TEU-2L2'!$A$6:$H$58,5,0), " ")</f>
        <v xml:space="preserve"> </v>
      </c>
      <c r="E52" s="56" t="str">
        <f>IFERROR(VLOOKUP($A52,'Emissions - TEU-2L2'!$A$6:$H$58,8,0), " ")</f>
        <v xml:space="preserve"> </v>
      </c>
      <c r="F52" s="18"/>
      <c r="G52" s="175" t="str">
        <f>IFERROR(Summary!$Y$7*D52/F52," ")</f>
        <v xml:space="preserve"> </v>
      </c>
      <c r="H52" s="8">
        <v>30000</v>
      </c>
      <c r="I52" s="175" t="str">
        <f>IFERROR(Summary!$Y$7*D52/H52," ")</f>
        <v xml:space="preserve"> </v>
      </c>
      <c r="J52" s="18"/>
      <c r="K52" s="175" t="str">
        <f>IFERROR(Summary!$AA$7*D52/J52," ")</f>
        <v xml:space="preserve"> </v>
      </c>
      <c r="L52" s="8">
        <v>130000</v>
      </c>
      <c r="M52" s="175" t="str">
        <f>IFERROR(Summary!$AA$7*D52/L52," ")</f>
        <v xml:space="preserve"> </v>
      </c>
      <c r="N52" s="18"/>
      <c r="O52" s="175" t="str">
        <f>IFERROR(Summary!$AC$7*D52/N52," ")</f>
        <v xml:space="preserve"> </v>
      </c>
      <c r="P52" s="8">
        <v>130000</v>
      </c>
      <c r="Q52" s="175" t="str">
        <f>IFERROR(Summary!$AC$7*D52/P52," ")</f>
        <v xml:space="preserve"> </v>
      </c>
      <c r="R52" s="23">
        <v>40000</v>
      </c>
      <c r="S52" s="177" t="str">
        <f>IFERROR(Summary!$AE$7*E52/R52," ")</f>
        <v xml:space="preserve"> </v>
      </c>
    </row>
    <row r="53" spans="1:19" ht="16.95" customHeight="1" x14ac:dyDescent="0.25">
      <c r="A53" s="2" t="s">
        <v>108</v>
      </c>
      <c r="B53" s="2" t="s">
        <v>109</v>
      </c>
      <c r="C53" s="18"/>
      <c r="D53" s="56" t="str">
        <f>IFERROR(VLOOKUP($A53,'Emissions - TEU-2L2'!$A$6:$H$58,5,0), " ")</f>
        <v xml:space="preserve"> </v>
      </c>
      <c r="E53" s="56" t="str">
        <f>IFERROR(VLOOKUP($A53,'Emissions - TEU-2L2'!$A$6:$H$58,8,0), " ")</f>
        <v xml:space="preserve"> </v>
      </c>
      <c r="F53" s="18"/>
      <c r="G53" s="175" t="str">
        <f>IFERROR(Summary!$Y$7*D53/F53," ")</f>
        <v xml:space="preserve"> </v>
      </c>
      <c r="H53" s="5">
        <v>300</v>
      </c>
      <c r="I53" s="175" t="str">
        <f>IFERROR(Summary!$Y$7*D53/H53," ")</f>
        <v xml:space="preserve"> </v>
      </c>
      <c r="J53" s="18"/>
      <c r="K53" s="175" t="str">
        <f>IFERROR(Summary!$AA$7*D53/J53," ")</f>
        <v xml:space="preserve"> </v>
      </c>
      <c r="L53" s="8">
        <v>1300</v>
      </c>
      <c r="M53" s="175" t="str">
        <f>IFERROR(Summary!$AA$7*D53/L53," ")</f>
        <v xml:space="preserve"> </v>
      </c>
      <c r="N53" s="18"/>
      <c r="O53" s="175" t="str">
        <f>IFERROR(Summary!$AC$7*D53/N53," ")</f>
        <v xml:space="preserve"> </v>
      </c>
      <c r="P53" s="8">
        <v>1300</v>
      </c>
      <c r="Q53" s="175" t="str">
        <f>IFERROR(Summary!$AC$7*D53/P53," ")</f>
        <v xml:space="preserve"> </v>
      </c>
      <c r="R53" s="21">
        <v>490</v>
      </c>
      <c r="S53" s="177" t="str">
        <f>IFERROR(Summary!$AE$7*E53/R53," ")</f>
        <v xml:space="preserve"> </v>
      </c>
    </row>
    <row r="54" spans="1:19" ht="29.25" customHeight="1" x14ac:dyDescent="0.25">
      <c r="A54" s="2" t="s">
        <v>110</v>
      </c>
      <c r="B54" s="2" t="s">
        <v>111</v>
      </c>
      <c r="C54" s="18"/>
      <c r="D54" s="56" t="str">
        <f>IFERROR(VLOOKUP($A54,'Emissions - TEU-2L2'!$A$6:$H$58,5,0), " ")</f>
        <v xml:space="preserve"> </v>
      </c>
      <c r="E54" s="56" t="str">
        <f>IFERROR(VLOOKUP($A54,'Emissions - TEU-2L2'!$A$6:$H$58,8,0), " ")</f>
        <v xml:space="preserve"> </v>
      </c>
      <c r="F54" s="18"/>
      <c r="G54" s="175" t="str">
        <f>IFERROR(Summary!$Y$7*D54/F54," ")</f>
        <v xml:space="preserve"> </v>
      </c>
      <c r="H54" s="5">
        <v>90</v>
      </c>
      <c r="I54" s="175" t="str">
        <f>IFERROR(Summary!$Y$7*D54/H54," ")</f>
        <v xml:space="preserve"> </v>
      </c>
      <c r="J54" s="18"/>
      <c r="K54" s="175" t="str">
        <f>IFERROR(Summary!$AA$7*D54/J54," ")</f>
        <v xml:space="preserve"> </v>
      </c>
      <c r="L54" s="5">
        <v>400</v>
      </c>
      <c r="M54" s="175" t="str">
        <f>IFERROR(Summary!$AA$7*D54/L54," ")</f>
        <v xml:space="preserve"> </v>
      </c>
      <c r="N54" s="18"/>
      <c r="O54" s="175" t="str">
        <f>IFERROR(Summary!$AC$7*D54/N54," ")</f>
        <v xml:space="preserve"> </v>
      </c>
      <c r="P54" s="5">
        <v>400</v>
      </c>
      <c r="Q54" s="175" t="str">
        <f>IFERROR(Summary!$AC$7*D54/P54," ")</f>
        <v xml:space="preserve"> </v>
      </c>
      <c r="R54" s="23">
        <v>1000</v>
      </c>
      <c r="S54" s="177" t="str">
        <f>IFERROR(Summary!$AE$7*E54/R54," ")</f>
        <v xml:space="preserve"> </v>
      </c>
    </row>
    <row r="55" spans="1:19" ht="29.25" customHeight="1" x14ac:dyDescent="0.25">
      <c r="A55" s="2" t="s">
        <v>112</v>
      </c>
      <c r="B55" s="1" t="s">
        <v>113</v>
      </c>
      <c r="C55" s="18"/>
      <c r="D55" s="56" t="str">
        <f>IFERROR(VLOOKUP($A55,'Emissions - TEU-2L2'!$A$6:$H$58,5,0), " ")</f>
        <v xml:space="preserve"> </v>
      </c>
      <c r="E55" s="56" t="str">
        <f>IFERROR(VLOOKUP($A55,'Emissions - TEU-2L2'!$A$6:$H$58,8,0), " ")</f>
        <v xml:space="preserve"> </v>
      </c>
      <c r="F55" s="9">
        <v>0.22</v>
      </c>
      <c r="G55" s="175" t="str">
        <f>IFERROR(Summary!$Y$7*D55/F55," ")</f>
        <v xml:space="preserve"> </v>
      </c>
      <c r="H55" s="18"/>
      <c r="I55" s="175" t="str">
        <f>IFERROR(Summary!$Y$7*D55/H55," ")</f>
        <v xml:space="preserve"> </v>
      </c>
      <c r="J55" s="7">
        <v>5.7</v>
      </c>
      <c r="K55" s="175" t="str">
        <f>IFERROR(Summary!$AA$7*D55/J55," ")</f>
        <v xml:space="preserve"> </v>
      </c>
      <c r="L55" s="18"/>
      <c r="M55" s="175" t="str">
        <f>IFERROR(Summary!$AA$7*D55/L55," ")</f>
        <v xml:space="preserve"> </v>
      </c>
      <c r="N55" s="7">
        <v>2.6</v>
      </c>
      <c r="O55" s="175" t="str">
        <f>IFERROR(Summary!$AC$7*D55/N55," ")</f>
        <v xml:space="preserve"> </v>
      </c>
      <c r="P55" s="18"/>
      <c r="Q55" s="175" t="str">
        <f>IFERROR(Summary!$AC$7*D55/P55," ")</f>
        <v xml:space="preserve"> </v>
      </c>
      <c r="R55" s="22"/>
      <c r="S55" s="177" t="str">
        <f>IFERROR(Summary!$AE$7*E55/R55," ")</f>
        <v xml:space="preserve"> </v>
      </c>
    </row>
    <row r="56" spans="1:19" ht="16.8" customHeight="1" x14ac:dyDescent="0.25">
      <c r="A56" s="12">
        <v>64438</v>
      </c>
      <c r="B56" s="2" t="s">
        <v>114</v>
      </c>
      <c r="C56" s="18"/>
      <c r="D56" s="56" t="str">
        <f>IFERROR(VLOOKUP($A56,'Emissions - TEU-2L2'!$A$6:$H$58,5,0), " ")</f>
        <v xml:space="preserve"> </v>
      </c>
      <c r="E56" s="56" t="str">
        <f>IFERROR(VLOOKUP($A56,'Emissions - TEU-2L2'!$A$6:$H$58,8,0), " ")</f>
        <v xml:space="preserve"> </v>
      </c>
      <c r="F56" s="18"/>
      <c r="G56" s="175" t="str">
        <f>IFERROR(Summary!$Y$7*D56/F56," ")</f>
        <v xml:space="preserve"> </v>
      </c>
      <c r="H56" s="9">
        <v>0.4</v>
      </c>
      <c r="I56" s="175" t="str">
        <f>IFERROR(Summary!$Y$7*D56/H56," ")</f>
        <v xml:space="preserve"> </v>
      </c>
      <c r="J56" s="18"/>
      <c r="K56" s="175" t="str">
        <f>IFERROR(Summary!$AA$7*D56/J56," ")</f>
        <v xml:space="preserve"> </v>
      </c>
      <c r="L56" s="7">
        <v>1.8</v>
      </c>
      <c r="M56" s="175" t="str">
        <f>IFERROR(Summary!$AA$7*D56/L56," ")</f>
        <v xml:space="preserve"> </v>
      </c>
      <c r="N56" s="18"/>
      <c r="O56" s="175" t="str">
        <f>IFERROR(Summary!$AC$7*D56/N56," ")</f>
        <v xml:space="preserve"> </v>
      </c>
      <c r="P56" s="7">
        <v>1.8</v>
      </c>
      <c r="Q56" s="175" t="str">
        <f>IFERROR(Summary!$AC$7*D56/P56," ")</f>
        <v xml:space="preserve"> </v>
      </c>
      <c r="R56" s="21">
        <v>29</v>
      </c>
      <c r="S56" s="177" t="str">
        <f>IFERROR(Summary!$AE$7*E56/R56," ")</f>
        <v xml:space="preserve"> </v>
      </c>
    </row>
    <row r="57" spans="1:19" ht="16.95" customHeight="1" x14ac:dyDescent="0.25">
      <c r="A57" s="2" t="s">
        <v>115</v>
      </c>
      <c r="B57" s="2" t="s">
        <v>116</v>
      </c>
      <c r="C57" s="18"/>
      <c r="D57" s="56" t="str">
        <f>IFERROR(VLOOKUP($A57,'Emissions - TEU-2L2'!$A$6:$H$58,5,0), " ")</f>
        <v xml:space="preserve"> </v>
      </c>
      <c r="E57" s="56" t="str">
        <f>IFERROR(VLOOKUP($A57,'Emissions - TEU-2L2'!$A$6:$H$58,8,0), " ")</f>
        <v xml:space="preserve"> </v>
      </c>
      <c r="F57" s="3">
        <v>3.3E-3</v>
      </c>
      <c r="G57" s="175" t="str">
        <f>IFERROR(Summary!$Y$7*D57/F57," ")</f>
        <v xml:space="preserve"> </v>
      </c>
      <c r="H57" s="5">
        <v>20</v>
      </c>
      <c r="I57" s="175" t="str">
        <f>IFERROR(Summary!$Y$7*D57/H57," ")</f>
        <v xml:space="preserve"> </v>
      </c>
      <c r="J57" s="4">
        <v>8.6999999999999994E-2</v>
      </c>
      <c r="K57" s="175" t="str">
        <f>IFERROR(Summary!$AA$7*D57/J57," ")</f>
        <v xml:space="preserve"> </v>
      </c>
      <c r="L57" s="5">
        <v>88</v>
      </c>
      <c r="M57" s="175" t="str">
        <f>IFERROR(Summary!$AA$7*D57/L57," ")</f>
        <v xml:space="preserve"> </v>
      </c>
      <c r="N57" s="4">
        <v>0.04</v>
      </c>
      <c r="O57" s="175" t="str">
        <f>IFERROR(Summary!$AC$7*D57/N57," ")</f>
        <v xml:space="preserve"> </v>
      </c>
      <c r="P57" s="5">
        <v>88</v>
      </c>
      <c r="Q57" s="175" t="str">
        <f>IFERROR(Summary!$AC$7*D57/P57," ")</f>
        <v xml:space="preserve"> </v>
      </c>
      <c r="R57" s="22"/>
      <c r="S57" s="177" t="str">
        <f>IFERROR(Summary!$AE$7*E57/R57," ")</f>
        <v xml:space="preserve"> </v>
      </c>
    </row>
    <row r="58" spans="1:19" ht="16.8" customHeight="1" x14ac:dyDescent="0.25">
      <c r="A58" s="2" t="s">
        <v>117</v>
      </c>
      <c r="B58" s="1" t="s">
        <v>118</v>
      </c>
      <c r="C58" s="18"/>
      <c r="D58" s="56" t="str">
        <f>IFERROR(VLOOKUP($A58,'Emissions - TEU-2L2'!$A$6:$H$58,5,0), " ")</f>
        <v xml:space="preserve"> </v>
      </c>
      <c r="E58" s="56" t="str">
        <f>IFERROR(VLOOKUP($A58,'Emissions - TEU-2L2'!$A$6:$H$58,8,0), " ")</f>
        <v xml:space="preserve"> </v>
      </c>
      <c r="F58" s="4">
        <v>1.2999999999999999E-2</v>
      </c>
      <c r="G58" s="175" t="str">
        <f>IFERROR(Summary!$Y$7*D58/F58," ")</f>
        <v xml:space="preserve"> </v>
      </c>
      <c r="H58" s="18"/>
      <c r="I58" s="175" t="str">
        <f>IFERROR(Summary!$Y$7*D58/H58," ")</f>
        <v xml:space="preserve"> </v>
      </c>
      <c r="J58" s="9">
        <v>0.34</v>
      </c>
      <c r="K58" s="175" t="str">
        <f>IFERROR(Summary!$AA$7*D58/J58," ")</f>
        <v xml:space="preserve"> </v>
      </c>
      <c r="L58" s="18"/>
      <c r="M58" s="175" t="str">
        <f>IFERROR(Summary!$AA$7*D58/L58," ")</f>
        <v xml:space="preserve"> </v>
      </c>
      <c r="N58" s="9">
        <v>0.16</v>
      </c>
      <c r="O58" s="175" t="str">
        <f>IFERROR(Summary!$AC$7*D58/N58," ")</f>
        <v xml:space="preserve"> </v>
      </c>
      <c r="P58" s="18"/>
      <c r="Q58" s="175" t="str">
        <f>IFERROR(Summary!$AC$7*D58/P58," ")</f>
        <v xml:space="preserve"> </v>
      </c>
      <c r="R58" s="22"/>
      <c r="S58" s="177" t="str">
        <f>IFERROR(Summary!$AE$7*E58/R58," ")</f>
        <v xml:space="preserve"> </v>
      </c>
    </row>
    <row r="59" spans="1:19" ht="29.25" customHeight="1" x14ac:dyDescent="0.25">
      <c r="A59" s="2" t="s">
        <v>119</v>
      </c>
      <c r="B59" s="2" t="s">
        <v>120</v>
      </c>
      <c r="C59" s="6" t="s">
        <v>121</v>
      </c>
      <c r="D59" s="56" t="str">
        <f>IFERROR(VLOOKUP($A59,'Emissions - TEU-2L2'!$A$6:$H$58,5,0), " ")</f>
        <v xml:space="preserve"> </v>
      </c>
      <c r="E59" s="56" t="str">
        <f>IFERROR(VLOOKUP($A59,'Emissions - TEU-2L2'!$A$6:$H$58,8,0), " ")</f>
        <v xml:space="preserve"> </v>
      </c>
      <c r="F59" s="10">
        <v>3.1000000000000001E-5</v>
      </c>
      <c r="G59" s="175" t="str">
        <f>IFERROR(Summary!$Y$7*D59/F59," ")</f>
        <v xml:space="preserve"> </v>
      </c>
      <c r="H59" s="4">
        <v>8.3000000000000004E-2</v>
      </c>
      <c r="I59" s="175" t="str">
        <f>IFERROR(Summary!$Y$7*D59/H59," ")</f>
        <v xml:space="preserve"> </v>
      </c>
      <c r="J59" s="11">
        <v>5.1999999999999995E-4</v>
      </c>
      <c r="K59" s="175" t="str">
        <f>IFERROR(Summary!$AA$7*D59/J59," ")</f>
        <v xml:space="preserve"> </v>
      </c>
      <c r="L59" s="9">
        <v>0.88</v>
      </c>
      <c r="M59" s="175" t="str">
        <f>IFERROR(Summary!$AA$7*D59/L59," ")</f>
        <v xml:space="preserve"> </v>
      </c>
      <c r="N59" s="3">
        <v>1E-3</v>
      </c>
      <c r="O59" s="175" t="str">
        <f>IFERROR(Summary!$AC$7*D59/N59," ")</f>
        <v xml:space="preserve"> </v>
      </c>
      <c r="P59" s="9">
        <v>0.88</v>
      </c>
      <c r="Q59" s="175" t="str">
        <f>IFERROR(Summary!$AC$7*D59/P59," ")</f>
        <v xml:space="preserve"> </v>
      </c>
      <c r="R59" s="25">
        <v>0.3</v>
      </c>
      <c r="S59" s="177" t="str">
        <f>IFERROR(Summary!$AE$7*E59/R59," ")</f>
        <v xml:space="preserve"> </v>
      </c>
    </row>
    <row r="60" spans="1:19" ht="29.25" customHeight="1" x14ac:dyDescent="0.25">
      <c r="A60" s="2" t="s">
        <v>119</v>
      </c>
      <c r="B60" s="2" t="s">
        <v>122</v>
      </c>
      <c r="C60" s="6" t="s">
        <v>121</v>
      </c>
      <c r="D60" s="56" t="str">
        <f>IFERROR(VLOOKUP($A60,'Emissions - TEU-2L2'!$A$6:$H$58,5,0), " ")</f>
        <v xml:space="preserve"> </v>
      </c>
      <c r="E60" s="56" t="str">
        <f>IFERROR(VLOOKUP($A60,'Emissions - TEU-2L2'!$A$6:$H$58,8,0), " ")</f>
        <v xml:space="preserve"> </v>
      </c>
      <c r="F60" s="10">
        <v>3.1000000000000001E-5</v>
      </c>
      <c r="G60" s="175" t="str">
        <f>IFERROR(Summary!$Y$7*D60/F60," ")</f>
        <v xml:space="preserve"> </v>
      </c>
      <c r="H60" s="3">
        <v>2.0999999999999999E-3</v>
      </c>
      <c r="I60" s="175" t="str">
        <f>IFERROR(Summary!$Y$7*D60/H60," ")</f>
        <v xml:space="preserve"> </v>
      </c>
      <c r="J60" s="11">
        <v>5.1999999999999995E-4</v>
      </c>
      <c r="K60" s="175" t="str">
        <f>IFERROR(Summary!$AA$7*D60/J60," ")</f>
        <v xml:space="preserve"> </v>
      </c>
      <c r="L60" s="4">
        <v>2.1999999999999999E-2</v>
      </c>
      <c r="M60" s="175" t="str">
        <f>IFERROR(Summary!$AA$7*D60/L60," ")</f>
        <v xml:space="preserve"> </v>
      </c>
      <c r="N60" s="3">
        <v>1E-3</v>
      </c>
      <c r="O60" s="175" t="str">
        <f>IFERROR(Summary!$AC$7*D60/N60," ")</f>
        <v xml:space="preserve"> </v>
      </c>
      <c r="P60" s="4">
        <v>2.1999999999999999E-2</v>
      </c>
      <c r="Q60" s="175" t="str">
        <f>IFERROR(Summary!$AC$7*D60/P60," ")</f>
        <v xml:space="preserve"> </v>
      </c>
      <c r="R60" s="27">
        <v>5.0000000000000001E-3</v>
      </c>
      <c r="S60" s="177" t="str">
        <f>IFERROR(Summary!$AE$7*E60/R60," ")</f>
        <v xml:space="preserve"> </v>
      </c>
    </row>
    <row r="61" spans="1:19" ht="16.95" customHeight="1" x14ac:dyDescent="0.25">
      <c r="A61" s="2" t="s">
        <v>123</v>
      </c>
      <c r="B61" s="2" t="s">
        <v>124</v>
      </c>
      <c r="C61" s="6" t="s">
        <v>33</v>
      </c>
      <c r="D61" s="56" t="str">
        <f>IFERROR(VLOOKUP($A61,'Emissions - TEU-2L2'!$A$6:$H$58,5,0), " ")</f>
        <v xml:space="preserve"> </v>
      </c>
      <c r="E61" s="56" t="str">
        <f>IFERROR(VLOOKUP($A61,'Emissions - TEU-2L2'!$A$6:$H$58,8,0), " ")</f>
        <v xml:space="preserve"> </v>
      </c>
      <c r="F61" s="18"/>
      <c r="G61" s="175" t="str">
        <f>IFERROR(Summary!$Y$7*D61/F61," ")</f>
        <v xml:space="preserve"> </v>
      </c>
      <c r="H61" s="9">
        <v>0.1</v>
      </c>
      <c r="I61" s="175" t="str">
        <f>IFERROR(Summary!$Y$7*D61/H61," ")</f>
        <v xml:space="preserve"> </v>
      </c>
      <c r="J61" s="18"/>
      <c r="K61" s="175" t="str">
        <f>IFERROR(Summary!$AA$7*D61/J61," ")</f>
        <v xml:space="preserve"> </v>
      </c>
      <c r="L61" s="9">
        <v>0.44</v>
      </c>
      <c r="M61" s="175" t="str">
        <f>IFERROR(Summary!$AA$7*D61/L61," ")</f>
        <v xml:space="preserve"> </v>
      </c>
      <c r="N61" s="18"/>
      <c r="O61" s="175" t="str">
        <f>IFERROR(Summary!$AC$7*D61/N61," ")</f>
        <v xml:space="preserve"> </v>
      </c>
      <c r="P61" s="9">
        <v>0.44</v>
      </c>
      <c r="Q61" s="175" t="str">
        <f>IFERROR(Summary!$AC$7*D61/P61," ")</f>
        <v xml:space="preserve"> </v>
      </c>
      <c r="R61" s="22"/>
      <c r="S61" s="177" t="str">
        <f>IFERROR(Summary!$AE$7*E61/R61," ")</f>
        <v xml:space="preserve"> </v>
      </c>
    </row>
    <row r="62" spans="1:19" ht="16.8" customHeight="1" x14ac:dyDescent="0.25">
      <c r="A62" s="1"/>
      <c r="B62" s="2" t="s">
        <v>125</v>
      </c>
      <c r="C62" s="6" t="s">
        <v>23</v>
      </c>
      <c r="D62" s="56" t="str">
        <f>IFERROR(VLOOKUP($A62,'Emissions - TEU-2L2'!$A$6:$H$58,5,0), " ")</f>
        <v xml:space="preserve"> </v>
      </c>
      <c r="E62" s="56" t="str">
        <f>IFERROR(VLOOKUP($A62,'Emissions - TEU-2L2'!$A$6:$H$58,8,0), " ")</f>
        <v xml:space="preserve"> </v>
      </c>
      <c r="F62" s="11">
        <v>9.5E-4</v>
      </c>
      <c r="G62" s="175" t="str">
        <f>IFERROR(Summary!$Y$7*D62/F62," ")</f>
        <v xml:space="preserve"> </v>
      </c>
      <c r="H62" s="18"/>
      <c r="I62" s="175" t="str">
        <f>IFERROR(Summary!$Y$7*D62/H62," ")</f>
        <v xml:space="preserve"> </v>
      </c>
      <c r="J62" s="3">
        <v>0.01</v>
      </c>
      <c r="K62" s="175" t="str">
        <f>IFERROR(Summary!$AA$7*D62/J62," ")</f>
        <v xml:space="preserve"> </v>
      </c>
      <c r="L62" s="18"/>
      <c r="M62" s="175" t="str">
        <f>IFERROR(Summary!$AA$7*D62/L62," ")</f>
        <v xml:space="preserve"> </v>
      </c>
      <c r="N62" s="4">
        <v>1.9E-2</v>
      </c>
      <c r="O62" s="175" t="str">
        <f>IFERROR(Summary!$AC$7*D62/N62," ")</f>
        <v xml:space="preserve"> </v>
      </c>
      <c r="P62" s="18"/>
      <c r="Q62" s="175" t="str">
        <f>IFERROR(Summary!$AC$7*D62/P62," ")</f>
        <v xml:space="preserve"> </v>
      </c>
      <c r="R62" s="22"/>
      <c r="S62" s="177" t="str">
        <f>IFERROR(Summary!$AE$7*E62/R62," ")</f>
        <v xml:space="preserve"> </v>
      </c>
    </row>
    <row r="63" spans="1:19" ht="16.95" customHeight="1" x14ac:dyDescent="0.25">
      <c r="A63" s="2" t="s">
        <v>126</v>
      </c>
      <c r="B63" s="2" t="s">
        <v>127</v>
      </c>
      <c r="C63" s="6" t="s">
        <v>33</v>
      </c>
      <c r="D63" s="56" t="str">
        <f>IFERROR(VLOOKUP($A63,'Emissions - TEU-2L2'!$A$6:$H$58,5,0), " ")</f>
        <v xml:space="preserve"> </v>
      </c>
      <c r="E63" s="56" t="str">
        <f>IFERROR(VLOOKUP($A63,'Emissions - TEU-2L2'!$A$6:$H$58,8,0), " ")</f>
        <v xml:space="preserve"> </v>
      </c>
      <c r="F63" s="18"/>
      <c r="G63" s="175" t="str">
        <f>IFERROR(Summary!$Y$7*D63/F63," ")</f>
        <v xml:space="preserve"> </v>
      </c>
      <c r="H63" s="18"/>
      <c r="I63" s="175" t="str">
        <f>IFERROR(Summary!$Y$7*D63/H63," ")</f>
        <v xml:space="preserve"> </v>
      </c>
      <c r="J63" s="18"/>
      <c r="K63" s="175" t="str">
        <f>IFERROR(Summary!$AA$7*D63/J63," ")</f>
        <v xml:space="preserve"> </v>
      </c>
      <c r="L63" s="18"/>
      <c r="M63" s="175" t="str">
        <f>IFERROR(Summary!$AA$7*D63/L63," ")</f>
        <v xml:space="preserve"> </v>
      </c>
      <c r="N63" s="18"/>
      <c r="O63" s="175" t="str">
        <f>IFERROR(Summary!$AC$7*D63/N63," ")</f>
        <v xml:space="preserve"> </v>
      </c>
      <c r="P63" s="18"/>
      <c r="Q63" s="175" t="str">
        <f>IFERROR(Summary!$AC$7*D63/P63," ")</f>
        <v xml:space="preserve"> </v>
      </c>
      <c r="R63" s="21">
        <v>100</v>
      </c>
      <c r="S63" s="177" t="str">
        <f>IFERROR(Summary!$AE$7*E63/R63," ")</f>
        <v xml:space="preserve"> </v>
      </c>
    </row>
    <row r="64" spans="1:19" ht="16.8" customHeight="1" x14ac:dyDescent="0.25">
      <c r="A64" s="2" t="s">
        <v>128</v>
      </c>
      <c r="B64" s="1" t="s">
        <v>129</v>
      </c>
      <c r="C64" s="18"/>
      <c r="D64" s="56" t="str">
        <f>IFERROR(VLOOKUP($A64,'Emissions - TEU-2L2'!$A$6:$H$58,5,0), " ")</f>
        <v xml:space="preserve"> </v>
      </c>
      <c r="E64" s="56" t="str">
        <f>IFERROR(VLOOKUP($A64,'Emissions - TEU-2L2'!$A$6:$H$58,8,0), " ")</f>
        <v xml:space="preserve"> </v>
      </c>
      <c r="F64" s="4">
        <v>2.3E-2</v>
      </c>
      <c r="G64" s="175" t="str">
        <f>IFERROR(Summary!$Y$7*D64/F64," ")</f>
        <v xml:space="preserve"> </v>
      </c>
      <c r="H64" s="18"/>
      <c r="I64" s="175" t="str">
        <f>IFERROR(Summary!$Y$7*D64/H64," ")</f>
        <v xml:space="preserve"> </v>
      </c>
      <c r="J64" s="9">
        <v>0.6</v>
      </c>
      <c r="K64" s="175" t="str">
        <f>IFERROR(Summary!$AA$7*D64/J64," ")</f>
        <v xml:space="preserve"> </v>
      </c>
      <c r="L64" s="18"/>
      <c r="M64" s="175" t="str">
        <f>IFERROR(Summary!$AA$7*D64/L64," ")</f>
        <v xml:space="preserve"> </v>
      </c>
      <c r="N64" s="9">
        <v>0.28000000000000003</v>
      </c>
      <c r="O64" s="175" t="str">
        <f>IFERROR(Summary!$AC$7*D64/N64," ")</f>
        <v xml:space="preserve"> </v>
      </c>
      <c r="P64" s="18"/>
      <c r="Q64" s="175" t="str">
        <f>IFERROR(Summary!$AC$7*D64/P64," ")</f>
        <v xml:space="preserve"> </v>
      </c>
      <c r="R64" s="22"/>
      <c r="S64" s="177" t="str">
        <f>IFERROR(Summary!$AE$7*E64/R64," ")</f>
        <v xml:space="preserve"> </v>
      </c>
    </row>
    <row r="65" spans="1:19" ht="42" customHeight="1" x14ac:dyDescent="0.25">
      <c r="A65" s="2" t="s">
        <v>130</v>
      </c>
      <c r="B65" s="1" t="s">
        <v>131</v>
      </c>
      <c r="C65" s="18"/>
      <c r="D65" s="56" t="str">
        <f>IFERROR(VLOOKUP($A65,'Emissions - TEU-2L2'!$A$6:$H$58,5,0), " ")</f>
        <v xml:space="preserve"> </v>
      </c>
      <c r="E65" s="56" t="str">
        <f>IFERROR(VLOOKUP($A65,'Emissions - TEU-2L2'!$A$6:$H$58,8,0), " ")</f>
        <v xml:space="preserve"> </v>
      </c>
      <c r="F65" s="18"/>
      <c r="G65" s="175" t="str">
        <f>IFERROR(Summary!$Y$7*D65/F65," ")</f>
        <v xml:space="preserve"> </v>
      </c>
      <c r="H65" s="5">
        <v>600</v>
      </c>
      <c r="I65" s="175" t="str">
        <f>IFERROR(Summary!$Y$7*D65/H65," ")</f>
        <v xml:space="preserve"> </v>
      </c>
      <c r="J65" s="18"/>
      <c r="K65" s="175" t="str">
        <f>IFERROR(Summary!$AA$7*D65/J65," ")</f>
        <v xml:space="preserve"> </v>
      </c>
      <c r="L65" s="8">
        <v>2600</v>
      </c>
      <c r="M65" s="175" t="str">
        <f>IFERROR(Summary!$AA$7*D65/L65," ")</f>
        <v xml:space="preserve"> </v>
      </c>
      <c r="N65" s="18"/>
      <c r="O65" s="175" t="str">
        <f>IFERROR(Summary!$AC$7*D65/N65," ")</f>
        <v xml:space="preserve"> </v>
      </c>
      <c r="P65" s="8">
        <v>2600</v>
      </c>
      <c r="Q65" s="175" t="str">
        <f>IFERROR(Summary!$AC$7*D65/P65," ")</f>
        <v xml:space="preserve"> </v>
      </c>
      <c r="R65" s="22"/>
      <c r="S65" s="177" t="str">
        <f>IFERROR(Summary!$AE$7*E65/R65," ")</f>
        <v xml:space="preserve"> </v>
      </c>
    </row>
    <row r="66" spans="1:19" ht="16.8" customHeight="1" x14ac:dyDescent="0.25">
      <c r="A66" s="2" t="s">
        <v>132</v>
      </c>
      <c r="B66" s="2" t="s">
        <v>133</v>
      </c>
      <c r="C66" s="18"/>
      <c r="D66" s="56" t="str">
        <f>IFERROR(VLOOKUP($A66,'Emissions - TEU-2L2'!$A$6:$H$58,5,0), " ")</f>
        <v xml:space="preserve"> </v>
      </c>
      <c r="E66" s="56" t="str">
        <f>IFERROR(VLOOKUP($A66,'Emissions - TEU-2L2'!$A$6:$H$58,8,0), " ")</f>
        <v xml:space="preserve"> </v>
      </c>
      <c r="F66" s="4">
        <v>1.6E-2</v>
      </c>
      <c r="G66" s="175" t="str">
        <f>IFERROR(Summary!$Y$7*D66/F66," ")</f>
        <v xml:space="preserve"> </v>
      </c>
      <c r="H66" s="18"/>
      <c r="I66" s="175" t="str">
        <f>IFERROR(Summary!$Y$7*D66/H66," ")</f>
        <v xml:space="preserve"> </v>
      </c>
      <c r="J66" s="9">
        <v>0.41</v>
      </c>
      <c r="K66" s="175" t="str">
        <f>IFERROR(Summary!$AA$7*D66/J66," ")</f>
        <v xml:space="preserve"> </v>
      </c>
      <c r="L66" s="18"/>
      <c r="M66" s="175" t="str">
        <f>IFERROR(Summary!$AA$7*D66/L66," ")</f>
        <v xml:space="preserve"> </v>
      </c>
      <c r="N66" s="9">
        <v>0.19</v>
      </c>
      <c r="O66" s="175" t="str">
        <f>IFERROR(Summary!$AC$7*D66/N66," ")</f>
        <v xml:space="preserve"> </v>
      </c>
      <c r="P66" s="18"/>
      <c r="Q66" s="175" t="str">
        <f>IFERROR(Summary!$AC$7*D66/P66," ")</f>
        <v xml:space="preserve"> </v>
      </c>
      <c r="R66" s="22"/>
      <c r="S66" s="177" t="str">
        <f>IFERROR(Summary!$AE$7*E66/R66," ")</f>
        <v xml:space="preserve"> </v>
      </c>
    </row>
    <row r="67" spans="1:19" ht="16.95" customHeight="1" x14ac:dyDescent="0.25">
      <c r="A67" s="2" t="s">
        <v>134</v>
      </c>
      <c r="B67" s="2" t="s">
        <v>135</v>
      </c>
      <c r="C67" s="18"/>
      <c r="D67" s="56" t="str">
        <f>IFERROR(VLOOKUP($A67,'Emissions - TEU-2L2'!$A$6:$H$58,5,0), " ")</f>
        <v xml:space="preserve"> </v>
      </c>
      <c r="E67" s="56" t="str">
        <f>IFERROR(VLOOKUP($A67,'Emissions - TEU-2L2'!$A$6:$H$58,8,0), " ")</f>
        <v xml:space="preserve"> </v>
      </c>
      <c r="F67" s="18"/>
      <c r="G67" s="175" t="str">
        <f>IFERROR(Summary!$Y$7*D67/F67," ")</f>
        <v xml:space="preserve"> </v>
      </c>
      <c r="H67" s="9">
        <v>0.8</v>
      </c>
      <c r="I67" s="175" t="str">
        <f>IFERROR(Summary!$Y$7*D67/H67," ")</f>
        <v xml:space="preserve"> </v>
      </c>
      <c r="J67" s="18"/>
      <c r="K67" s="175" t="str">
        <f>IFERROR(Summary!$AA$7*D67/J67," ")</f>
        <v xml:space="preserve"> </v>
      </c>
      <c r="L67" s="7">
        <v>3.5</v>
      </c>
      <c r="M67" s="175" t="str">
        <f>IFERROR(Summary!$AA$7*D67/L67," ")</f>
        <v xml:space="preserve"> </v>
      </c>
      <c r="N67" s="18"/>
      <c r="O67" s="175" t="str">
        <f>IFERROR(Summary!$AC$7*D67/N67," ")</f>
        <v xml:space="preserve"> </v>
      </c>
      <c r="P67" s="7">
        <v>3.5</v>
      </c>
      <c r="Q67" s="175" t="str">
        <f>IFERROR(Summary!$AC$7*D67/P67," ")</f>
        <v xml:space="preserve"> </v>
      </c>
      <c r="R67" s="21">
        <v>340</v>
      </c>
      <c r="S67" s="177" t="str">
        <f>IFERROR(Summary!$AE$7*E67/R67," ")</f>
        <v xml:space="preserve"> </v>
      </c>
    </row>
    <row r="68" spans="1:19" ht="16.8" customHeight="1" x14ac:dyDescent="0.25">
      <c r="A68" s="2" t="s">
        <v>136</v>
      </c>
      <c r="B68" s="2" t="s">
        <v>137</v>
      </c>
      <c r="C68" s="18"/>
      <c r="D68" s="56" t="str">
        <f>IFERROR(VLOOKUP($A68,'Emissions - TEU-2L2'!$A$6:$H$58,5,0), " ")</f>
        <v xml:space="preserve"> </v>
      </c>
      <c r="E68" s="56" t="str">
        <f>IFERROR(VLOOKUP($A68,'Emissions - TEU-2L2'!$A$6:$H$58,8,0), " ")</f>
        <v xml:space="preserve"> </v>
      </c>
      <c r="F68" s="18"/>
      <c r="G68" s="175" t="str">
        <f>IFERROR(Summary!$Y$7*D68/F68," ")</f>
        <v xml:space="preserve"> </v>
      </c>
      <c r="H68" s="8">
        <v>6000</v>
      </c>
      <c r="I68" s="175" t="str">
        <f>IFERROR(Summary!$Y$7*D68/H68," ")</f>
        <v xml:space="preserve"> </v>
      </c>
      <c r="J68" s="18"/>
      <c r="K68" s="175" t="str">
        <f>IFERROR(Summary!$AA$7*D68/J68," ")</f>
        <v xml:space="preserve"> </v>
      </c>
      <c r="L68" s="8">
        <v>26000</v>
      </c>
      <c r="M68" s="175" t="str">
        <f>IFERROR(Summary!$AA$7*D68/L68," ")</f>
        <v xml:space="preserve"> </v>
      </c>
      <c r="N68" s="18"/>
      <c r="O68" s="175" t="str">
        <f>IFERROR(Summary!$AC$7*D68/N68," ")</f>
        <v xml:space="preserve"> </v>
      </c>
      <c r="P68" s="8">
        <v>26000</v>
      </c>
      <c r="Q68" s="175" t="str">
        <f>IFERROR(Summary!$AC$7*D68/P68," ")</f>
        <v xml:space="preserve"> </v>
      </c>
      <c r="R68" s="22"/>
      <c r="S68" s="177" t="str">
        <f>IFERROR(Summary!$AE$7*E68/R68," ")</f>
        <v xml:space="preserve"> </v>
      </c>
    </row>
    <row r="69" spans="1:19" ht="16.95" customHeight="1" x14ac:dyDescent="0.25">
      <c r="A69" s="2" t="s">
        <v>138</v>
      </c>
      <c r="B69" s="2" t="s">
        <v>139</v>
      </c>
      <c r="C69" s="6" t="s">
        <v>140</v>
      </c>
      <c r="D69" s="56" t="str">
        <f>IFERROR(VLOOKUP($A69,'Emissions - TEU-2L2'!$A$6:$H$58,5,0), " ")</f>
        <v xml:space="preserve"> </v>
      </c>
      <c r="E69" s="56" t="str">
        <f>IFERROR(VLOOKUP($A69,'Emissions - TEU-2L2'!$A$6:$H$58,8,0), " ")</f>
        <v xml:space="preserve"> </v>
      </c>
      <c r="F69" s="4">
        <v>0.01</v>
      </c>
      <c r="G69" s="175" t="str">
        <f>IFERROR(Summary!$Y$7*D69/F69," ")</f>
        <v xml:space="preserve"> </v>
      </c>
      <c r="H69" s="18"/>
      <c r="I69" s="175" t="str">
        <f>IFERROR(Summary!$Y$7*D69/H69," ")</f>
        <v xml:space="preserve"> </v>
      </c>
      <c r="J69" s="9">
        <v>0.27</v>
      </c>
      <c r="K69" s="175" t="str">
        <f>IFERROR(Summary!$AA$7*D69/J69," ")</f>
        <v xml:space="preserve"> </v>
      </c>
      <c r="L69" s="18"/>
      <c r="M69" s="175" t="str">
        <f>IFERROR(Summary!$AA$7*D69/L69," ")</f>
        <v xml:space="preserve"> </v>
      </c>
      <c r="N69" s="9">
        <v>0.12</v>
      </c>
      <c r="O69" s="175" t="str">
        <f>IFERROR(Summary!$AC$7*D69/N69," ")</f>
        <v xml:space="preserve"> </v>
      </c>
      <c r="P69" s="18"/>
      <c r="Q69" s="175" t="str">
        <f>IFERROR(Summary!$AC$7*D69/P69," ")</f>
        <v xml:space="preserve"> </v>
      </c>
      <c r="R69" s="22"/>
      <c r="S69" s="177" t="str">
        <f>IFERROR(Summary!$AE$7*E69/R69," ")</f>
        <v xml:space="preserve"> </v>
      </c>
    </row>
    <row r="70" spans="1:19" ht="16.8" customHeight="1" x14ac:dyDescent="0.25">
      <c r="A70" s="2" t="s">
        <v>141</v>
      </c>
      <c r="B70" s="2" t="s">
        <v>142</v>
      </c>
      <c r="C70" s="18"/>
      <c r="D70" s="56" t="str">
        <f>IFERROR(VLOOKUP($A70,'Emissions - TEU-2L2'!$A$6:$H$58,5,0), " ")</f>
        <v xml:space="preserve"> </v>
      </c>
      <c r="E70" s="56" t="str">
        <f>IFERROR(VLOOKUP($A70,'Emissions - TEU-2L2'!$A$6:$H$58,8,0), " ")</f>
        <v xml:space="preserve"> </v>
      </c>
      <c r="F70" s="9">
        <v>0.15</v>
      </c>
      <c r="G70" s="175" t="str">
        <f>IFERROR(Summary!$Y$7*D70/F70," ")</f>
        <v xml:space="preserve"> </v>
      </c>
      <c r="H70" s="18"/>
      <c r="I70" s="175" t="str">
        <f>IFERROR(Summary!$Y$7*D70/H70," ")</f>
        <v xml:space="preserve"> </v>
      </c>
      <c r="J70" s="7">
        <v>3.9</v>
      </c>
      <c r="K70" s="175" t="str">
        <f>IFERROR(Summary!$AA$7*D70/J70," ")</f>
        <v xml:space="preserve"> </v>
      </c>
      <c r="L70" s="18"/>
      <c r="M70" s="175" t="str">
        <f>IFERROR(Summary!$AA$7*D70/L70," ")</f>
        <v xml:space="preserve"> </v>
      </c>
      <c r="N70" s="7">
        <v>1.8</v>
      </c>
      <c r="O70" s="175" t="str">
        <f>IFERROR(Summary!$AC$7*D70/N70," ")</f>
        <v xml:space="preserve"> </v>
      </c>
      <c r="P70" s="18"/>
      <c r="Q70" s="175" t="str">
        <f>IFERROR(Summary!$AC$7*D70/P70," ")</f>
        <v xml:space="preserve"> </v>
      </c>
      <c r="R70" s="22"/>
      <c r="S70" s="177" t="str">
        <f>IFERROR(Summary!$AE$7*E70/R70," ")</f>
        <v xml:space="preserve"> </v>
      </c>
    </row>
    <row r="71" spans="1:19" ht="29.25" customHeight="1" x14ac:dyDescent="0.25">
      <c r="A71" s="2" t="s">
        <v>143</v>
      </c>
      <c r="B71" s="2" t="s">
        <v>144</v>
      </c>
      <c r="C71" s="18"/>
      <c r="D71" s="56" t="str">
        <f>IFERROR(VLOOKUP($A71,'Emissions - TEU-2L2'!$A$6:$H$58,5,0), " ")</f>
        <v xml:space="preserve"> </v>
      </c>
      <c r="E71" s="56" t="str">
        <f>IFERROR(VLOOKUP($A71,'Emissions - TEU-2L2'!$A$6:$H$58,8,0), " ")</f>
        <v xml:space="preserve"> </v>
      </c>
      <c r="F71" s="11">
        <v>9.1E-4</v>
      </c>
      <c r="G71" s="175" t="str">
        <f>IFERROR(Summary!$Y$7*D71/F71," ")</f>
        <v xml:space="preserve"> </v>
      </c>
      <c r="H71" s="18"/>
      <c r="I71" s="175" t="str">
        <f>IFERROR(Summary!$Y$7*D71/H71," ")</f>
        <v xml:space="preserve"> </v>
      </c>
      <c r="J71" s="4">
        <v>2.4E-2</v>
      </c>
      <c r="K71" s="175" t="str">
        <f>IFERROR(Summary!$AA$7*D71/J71," ")</f>
        <v xml:space="preserve"> </v>
      </c>
      <c r="L71" s="18"/>
      <c r="M71" s="175" t="str">
        <f>IFERROR(Summary!$AA$7*D71/L71," ")</f>
        <v xml:space="preserve"> </v>
      </c>
      <c r="N71" s="4">
        <v>1.0999999999999999E-2</v>
      </c>
      <c r="O71" s="175" t="str">
        <f>IFERROR(Summary!$AC$7*D71/N71," ")</f>
        <v xml:space="preserve"> </v>
      </c>
      <c r="P71" s="18"/>
      <c r="Q71" s="175" t="str">
        <f>IFERROR(Summary!$AC$7*D71/P71," ")</f>
        <v xml:space="preserve"> </v>
      </c>
      <c r="R71" s="22"/>
      <c r="S71" s="177" t="str">
        <f>IFERROR(Summary!$AE$7*E71/R71," ")</f>
        <v xml:space="preserve"> </v>
      </c>
    </row>
    <row r="72" spans="1:19" ht="16.8" customHeight="1" x14ac:dyDescent="0.25">
      <c r="A72" s="2" t="s">
        <v>145</v>
      </c>
      <c r="B72" s="2" t="s">
        <v>146</v>
      </c>
      <c r="C72" s="18"/>
      <c r="D72" s="56" t="str">
        <f>IFERROR(VLOOKUP($A72,'Emissions - TEU-2L2'!$A$6:$H$58,5,0), " ")</f>
        <v xml:space="preserve"> </v>
      </c>
      <c r="E72" s="56" t="str">
        <f>IFERROR(VLOOKUP($A72,'Emissions - TEU-2L2'!$A$6:$H$58,8,0), " ")</f>
        <v xml:space="preserve"> </v>
      </c>
      <c r="F72" s="18"/>
      <c r="G72" s="175" t="str">
        <f>IFERROR(Summary!$Y$7*D72/F72," ")</f>
        <v xml:space="preserve"> </v>
      </c>
      <c r="H72" s="18"/>
      <c r="I72" s="175" t="str">
        <f>IFERROR(Summary!$Y$7*D72/H72," ")</f>
        <v xml:space="preserve"> </v>
      </c>
      <c r="J72" s="18"/>
      <c r="K72" s="175" t="str">
        <f>IFERROR(Summary!$AA$7*D72/J72," ")</f>
        <v xml:space="preserve"> </v>
      </c>
      <c r="L72" s="18"/>
      <c r="M72" s="175" t="str">
        <f>IFERROR(Summary!$AA$7*D72/L72," ")</f>
        <v xml:space="preserve"> </v>
      </c>
      <c r="N72" s="18"/>
      <c r="O72" s="175" t="str">
        <f>IFERROR(Summary!$AC$7*D72/N72," ")</f>
        <v xml:space="preserve"> </v>
      </c>
      <c r="P72" s="18"/>
      <c r="Q72" s="175" t="str">
        <f>IFERROR(Summary!$AC$7*D72/P72," ")</f>
        <v xml:space="preserve"> </v>
      </c>
      <c r="R72" s="21">
        <v>10</v>
      </c>
      <c r="S72" s="177" t="str">
        <f>IFERROR(Summary!$AE$7*E72/R72," ")</f>
        <v xml:space="preserve"> </v>
      </c>
    </row>
    <row r="73" spans="1:19" ht="29.25" customHeight="1" x14ac:dyDescent="0.25">
      <c r="A73" s="12">
        <v>71932</v>
      </c>
      <c r="B73" s="2" t="s">
        <v>147</v>
      </c>
      <c r="C73" s="6" t="s">
        <v>23</v>
      </c>
      <c r="D73" s="56" t="str">
        <f>IFERROR(VLOOKUP($A73,'Emissions - TEU-2L2'!$A$6:$H$58,5,0), " ")</f>
        <v xml:space="preserve"> </v>
      </c>
      <c r="E73" s="56" t="str">
        <f>IFERROR(VLOOKUP($A73,'Emissions - TEU-2L2'!$A$6:$H$58,8,0), " ")</f>
        <v xml:space="preserve"> </v>
      </c>
      <c r="F73" s="10">
        <v>9.7999999999999997E-5</v>
      </c>
      <c r="G73" s="175" t="str">
        <f>IFERROR(Summary!$Y$7*D73/F73," ")</f>
        <v xml:space="preserve"> </v>
      </c>
      <c r="H73" s="9">
        <v>0.2</v>
      </c>
      <c r="I73" s="175" t="str">
        <f>IFERROR(Summary!$Y$7*D73/H73," ")</f>
        <v xml:space="preserve"> </v>
      </c>
      <c r="J73" s="3">
        <v>1E-3</v>
      </c>
      <c r="K73" s="175" t="str">
        <f>IFERROR(Summary!$AA$7*D73/J73," ")</f>
        <v xml:space="preserve"> </v>
      </c>
      <c r="L73" s="9">
        <v>0.88</v>
      </c>
      <c r="M73" s="175" t="str">
        <f>IFERROR(Summary!$AA$7*D73/L73," ")</f>
        <v xml:space="preserve"> </v>
      </c>
      <c r="N73" s="3">
        <v>2E-3</v>
      </c>
      <c r="O73" s="175" t="str">
        <f>IFERROR(Summary!$AC$7*D73/N73," ")</f>
        <v xml:space="preserve"> </v>
      </c>
      <c r="P73" s="9">
        <v>0.88</v>
      </c>
      <c r="Q73" s="175" t="str">
        <f>IFERROR(Summary!$AC$7*D73/P73," ")</f>
        <v xml:space="preserve"> </v>
      </c>
      <c r="R73" s="24">
        <v>1.9</v>
      </c>
      <c r="S73" s="177" t="str">
        <f>IFERROR(Summary!$AE$7*E73/R73," ")</f>
        <v xml:space="preserve"> </v>
      </c>
    </row>
    <row r="74" spans="1:19" ht="29.25" customHeight="1" x14ac:dyDescent="0.25">
      <c r="A74" s="2" t="s">
        <v>148</v>
      </c>
      <c r="B74" s="1" t="s">
        <v>149</v>
      </c>
      <c r="C74" s="18"/>
      <c r="D74" s="56" t="str">
        <f>IFERROR(VLOOKUP($A74,'Emissions - TEU-2L2'!$A$6:$H$58,5,0), " ")</f>
        <v xml:space="preserve"> </v>
      </c>
      <c r="E74" s="56" t="str">
        <f>IFERROR(VLOOKUP($A74,'Emissions - TEU-2L2'!$A$6:$H$58,8,0), " ")</f>
        <v xml:space="preserve"> </v>
      </c>
      <c r="F74" s="4">
        <v>9.0999999999999998E-2</v>
      </c>
      <c r="G74" s="175" t="str">
        <f>IFERROR(Summary!$Y$7*D74/F74," ")</f>
        <v xml:space="preserve"> </v>
      </c>
      <c r="H74" s="5">
        <v>60</v>
      </c>
      <c r="I74" s="175" t="str">
        <f>IFERROR(Summary!$Y$7*D74/H74," ")</f>
        <v xml:space="preserve"> </v>
      </c>
      <c r="J74" s="7">
        <v>2.4</v>
      </c>
      <c r="K74" s="175" t="str">
        <f>IFERROR(Summary!$AA$7*D74/J74," ")</f>
        <v xml:space="preserve"> </v>
      </c>
      <c r="L74" s="5">
        <v>260</v>
      </c>
      <c r="M74" s="175" t="str">
        <f>IFERROR(Summary!$AA$7*D74/L74," ")</f>
        <v xml:space="preserve"> </v>
      </c>
      <c r="N74" s="7">
        <v>1.1000000000000001</v>
      </c>
      <c r="O74" s="175" t="str">
        <f>IFERROR(Summary!$AC$7*D74/N74," ")</f>
        <v xml:space="preserve"> </v>
      </c>
      <c r="P74" s="5">
        <v>260</v>
      </c>
      <c r="Q74" s="175" t="str">
        <f>IFERROR(Summary!$AC$7*D74/P74," ")</f>
        <v xml:space="preserve"> </v>
      </c>
      <c r="R74" s="23">
        <v>12000</v>
      </c>
      <c r="S74" s="177" t="str">
        <f>IFERROR(Summary!$AE$7*E74/R74," ")</f>
        <v xml:space="preserve"> </v>
      </c>
    </row>
    <row r="75" spans="1:19" ht="16.95" customHeight="1" x14ac:dyDescent="0.25">
      <c r="A75" s="2" t="s">
        <v>150</v>
      </c>
      <c r="B75" s="2" t="s">
        <v>151</v>
      </c>
      <c r="C75" s="18"/>
      <c r="D75" s="56" t="str">
        <f>IFERROR(VLOOKUP($A75,'Emissions - TEU-2L2'!$A$6:$H$58,5,0), " ")</f>
        <v xml:space="preserve"> </v>
      </c>
      <c r="E75" s="56" t="str">
        <f>IFERROR(VLOOKUP($A75,'Emissions - TEU-2L2'!$A$6:$H$58,8,0), " ")</f>
        <v xml:space="preserve"> </v>
      </c>
      <c r="F75" s="3">
        <v>2.8999999999999998E-3</v>
      </c>
      <c r="G75" s="175" t="str">
        <f>IFERROR(Summary!$Y$7*D75/F75," ")</f>
        <v xml:space="preserve"> </v>
      </c>
      <c r="H75" s="18"/>
      <c r="I75" s="175" t="str">
        <f>IFERROR(Summary!$Y$7*D75/H75," ")</f>
        <v xml:space="preserve"> </v>
      </c>
      <c r="J75" s="4">
        <v>7.5999999999999998E-2</v>
      </c>
      <c r="K75" s="175" t="str">
        <f>IFERROR(Summary!$AA$7*D75/J75," ")</f>
        <v xml:space="preserve"> </v>
      </c>
      <c r="L75" s="18"/>
      <c r="M75" s="175" t="str">
        <f>IFERROR(Summary!$AA$7*D75/L75," ")</f>
        <v xml:space="preserve"> </v>
      </c>
      <c r="N75" s="4">
        <v>3.5000000000000003E-2</v>
      </c>
      <c r="O75" s="175" t="str">
        <f>IFERROR(Summary!$AC$7*D75/N75," ")</f>
        <v xml:space="preserve"> </v>
      </c>
      <c r="P75" s="18"/>
      <c r="Q75" s="175" t="str">
        <f>IFERROR(Summary!$AC$7*D75/P75," ")</f>
        <v xml:space="preserve"> </v>
      </c>
      <c r="R75" s="22"/>
      <c r="S75" s="177" t="str">
        <f>IFERROR(Summary!$AE$7*E75/R75," ")</f>
        <v xml:space="preserve"> </v>
      </c>
    </row>
    <row r="76" spans="1:19" ht="29.25" customHeight="1" x14ac:dyDescent="0.25">
      <c r="A76" s="2" t="s">
        <v>152</v>
      </c>
      <c r="B76" s="2" t="s">
        <v>153</v>
      </c>
      <c r="C76" s="18"/>
      <c r="D76" s="56" t="str">
        <f>IFERROR(VLOOKUP($A76,'Emissions - TEU-2L2'!$A$6:$H$58,5,0), " ")</f>
        <v xml:space="preserve"> </v>
      </c>
      <c r="E76" s="56" t="str">
        <f>IFERROR(VLOOKUP($A76,'Emissions - TEU-2L2'!$A$6:$H$58,8,0), " ")</f>
        <v xml:space="preserve"> </v>
      </c>
      <c r="F76" s="9">
        <v>0.63</v>
      </c>
      <c r="G76" s="175" t="str">
        <f>IFERROR(Summary!$Y$7*D76/F76," ")</f>
        <v xml:space="preserve"> </v>
      </c>
      <c r="H76" s="18"/>
      <c r="I76" s="175" t="str">
        <f>IFERROR(Summary!$Y$7*D76/H76," ")</f>
        <v xml:space="preserve"> </v>
      </c>
      <c r="J76" s="5">
        <v>16</v>
      </c>
      <c r="K76" s="175" t="str">
        <f>IFERROR(Summary!$AA$7*D76/J76," ")</f>
        <v xml:space="preserve"> </v>
      </c>
      <c r="L76" s="18"/>
      <c r="M76" s="175" t="str">
        <f>IFERROR(Summary!$AA$7*D76/L76," ")</f>
        <v xml:space="preserve"> </v>
      </c>
      <c r="N76" s="7">
        <v>7.5</v>
      </c>
      <c r="O76" s="175" t="str">
        <f>IFERROR(Summary!$AC$7*D76/N76," ")</f>
        <v xml:space="preserve"> </v>
      </c>
      <c r="P76" s="18"/>
      <c r="Q76" s="175" t="str">
        <f>IFERROR(Summary!$AC$7*D76/P76," ")</f>
        <v xml:space="preserve"> </v>
      </c>
      <c r="R76" s="22"/>
      <c r="S76" s="177" t="str">
        <f>IFERROR(Summary!$AE$7*E76/R76," ")</f>
        <v xml:space="preserve"> </v>
      </c>
    </row>
    <row r="77" spans="1:19" ht="16.95" customHeight="1" x14ac:dyDescent="0.25">
      <c r="A77" s="2" t="s">
        <v>154</v>
      </c>
      <c r="B77" s="1" t="s">
        <v>155</v>
      </c>
      <c r="C77" s="18"/>
      <c r="D77" s="56" t="str">
        <f>IFERROR(VLOOKUP($A77,'Emissions - TEU-2L2'!$A$6:$H$58,5,0), " ")</f>
        <v xml:space="preserve"> </v>
      </c>
      <c r="E77" s="56" t="str">
        <f>IFERROR(VLOOKUP($A77,'Emissions - TEU-2L2'!$A$6:$H$58,8,0), " ")</f>
        <v xml:space="preserve"> </v>
      </c>
      <c r="F77" s="18"/>
      <c r="G77" s="175" t="str">
        <f>IFERROR(Summary!$Y$7*D77/F77," ")</f>
        <v xml:space="preserve"> </v>
      </c>
      <c r="H77" s="18"/>
      <c r="I77" s="175" t="str">
        <f>IFERROR(Summary!$Y$7*D77/H77," ")</f>
        <v xml:space="preserve"> </v>
      </c>
      <c r="J77" s="18"/>
      <c r="K77" s="175" t="str">
        <f>IFERROR(Summary!$AA$7*D77/J77," ")</f>
        <v xml:space="preserve"> </v>
      </c>
      <c r="L77" s="18"/>
      <c r="M77" s="175" t="str">
        <f>IFERROR(Summary!$AA$7*D77/L77," ")</f>
        <v xml:space="preserve"> </v>
      </c>
      <c r="N77" s="18"/>
      <c r="O77" s="175" t="str">
        <f>IFERROR(Summary!$AC$7*D77/N77," ")</f>
        <v xml:space="preserve"> </v>
      </c>
      <c r="P77" s="18"/>
      <c r="Q77" s="175" t="str">
        <f>IFERROR(Summary!$AC$7*D77/P77," ")</f>
        <v xml:space="preserve"> </v>
      </c>
      <c r="R77" s="21">
        <v>790</v>
      </c>
      <c r="S77" s="177" t="str">
        <f>IFERROR(Summary!$AE$7*E77/R77," ")</f>
        <v xml:space="preserve"> </v>
      </c>
    </row>
    <row r="78" spans="1:19" ht="29.25" customHeight="1" x14ac:dyDescent="0.25">
      <c r="A78" s="12">
        <v>64164</v>
      </c>
      <c r="B78" s="2" t="s">
        <v>156</v>
      </c>
      <c r="C78" s="18"/>
      <c r="D78" s="56" t="str">
        <f>IFERROR(VLOOKUP($A78,'Emissions - TEU-2L2'!$A$6:$H$58,5,0), " ")</f>
        <v xml:space="preserve"> </v>
      </c>
      <c r="E78" s="56" t="str">
        <f>IFERROR(VLOOKUP($A78,'Emissions - TEU-2L2'!$A$6:$H$58,8,0), " ")</f>
        <v xml:space="preserve"> </v>
      </c>
      <c r="F78" s="5">
        <v>59</v>
      </c>
      <c r="G78" s="175" t="str">
        <f>IFERROR(Summary!$Y$7*D78/F78," ")</f>
        <v xml:space="preserve"> </v>
      </c>
      <c r="H78" s="5">
        <v>600</v>
      </c>
      <c r="I78" s="175" t="str">
        <f>IFERROR(Summary!$Y$7*D78/H78," ")</f>
        <v xml:space="preserve"> </v>
      </c>
      <c r="J78" s="5">
        <v>620</v>
      </c>
      <c r="K78" s="175" t="str">
        <f>IFERROR(Summary!$AA$7*D78/J78," ")</f>
        <v xml:space="preserve"> </v>
      </c>
      <c r="L78" s="8">
        <v>2600</v>
      </c>
      <c r="M78" s="175" t="str">
        <f>IFERROR(Summary!$AA$7*D78/L78," ")</f>
        <v xml:space="preserve"> </v>
      </c>
      <c r="N78" s="8">
        <v>1200</v>
      </c>
      <c r="O78" s="175" t="str">
        <f>IFERROR(Summary!$AC$7*D78/N78," ")</f>
        <v xml:space="preserve"> </v>
      </c>
      <c r="P78" s="8">
        <v>2600</v>
      </c>
      <c r="Q78" s="175" t="str">
        <f>IFERROR(Summary!$AC$7*D78/P78," ")</f>
        <v xml:space="preserve"> </v>
      </c>
      <c r="R78" s="23">
        <v>2100</v>
      </c>
      <c r="S78" s="177" t="str">
        <f>IFERROR(Summary!$AE$7*E78/R78," ")</f>
        <v xml:space="preserve"> </v>
      </c>
    </row>
    <row r="79" spans="1:19" ht="29.25" customHeight="1" x14ac:dyDescent="0.25">
      <c r="A79" s="2" t="s">
        <v>157</v>
      </c>
      <c r="B79" s="2" t="s">
        <v>158</v>
      </c>
      <c r="C79" s="18"/>
      <c r="D79" s="56" t="str">
        <f>IFERROR(VLOOKUP($A79,'Emissions - TEU-2L2'!$A$6:$H$58,5,0), " ")</f>
        <v xml:space="preserve"> </v>
      </c>
      <c r="E79" s="56" t="str">
        <f>IFERROR(VLOOKUP($A79,'Emissions - TEU-2L2'!$A$6:$H$58,8,0), " ")</f>
        <v xml:space="preserve"> </v>
      </c>
      <c r="F79" s="18"/>
      <c r="G79" s="175" t="str">
        <f>IFERROR(Summary!$Y$7*D79/F79," ")</f>
        <v xml:space="preserve"> </v>
      </c>
      <c r="H79" s="7">
        <v>4</v>
      </c>
      <c r="I79" s="175" t="str">
        <f>IFERROR(Summary!$Y$7*D79/H79," ")</f>
        <v xml:space="preserve"> </v>
      </c>
      <c r="J79" s="18"/>
      <c r="K79" s="175" t="str">
        <f>IFERROR(Summary!$AA$7*D79/J79," ")</f>
        <v xml:space="preserve"> </v>
      </c>
      <c r="L79" s="5">
        <v>18</v>
      </c>
      <c r="M79" s="175" t="str">
        <f>IFERROR(Summary!$AA$7*D79/L79," ")</f>
        <v xml:space="preserve"> </v>
      </c>
      <c r="N79" s="18"/>
      <c r="O79" s="175" t="str">
        <f>IFERROR(Summary!$AC$7*D79/N79," ")</f>
        <v xml:space="preserve"> </v>
      </c>
      <c r="P79" s="5">
        <v>18</v>
      </c>
      <c r="Q79" s="175" t="str">
        <f>IFERROR(Summary!$AC$7*D79/P79," ")</f>
        <v xml:space="preserve"> </v>
      </c>
      <c r="R79" s="21">
        <v>230</v>
      </c>
      <c r="S79" s="177" t="str">
        <f>IFERROR(Summary!$AE$7*E79/R79," ")</f>
        <v xml:space="preserve"> </v>
      </c>
    </row>
    <row r="80" spans="1:19" ht="16.8" customHeight="1" x14ac:dyDescent="0.25">
      <c r="A80" s="2" t="s">
        <v>159</v>
      </c>
      <c r="B80" s="2" t="s">
        <v>160</v>
      </c>
      <c r="C80" s="18"/>
      <c r="D80" s="56" t="str">
        <f>IFERROR(VLOOKUP($A80,'Emissions - TEU-2L2'!$A$6:$H$58,5,0), " ")</f>
        <v xml:space="preserve"> </v>
      </c>
      <c r="E80" s="56" t="str">
        <f>IFERROR(VLOOKUP($A80,'Emissions - TEU-2L2'!$A$6:$H$58,8,0), " ")</f>
        <v xml:space="preserve"> </v>
      </c>
      <c r="F80" s="9">
        <v>0.25</v>
      </c>
      <c r="G80" s="175" t="str">
        <f>IFERROR(Summary!$Y$7*D80/F80," ")</f>
        <v xml:space="preserve"> </v>
      </c>
      <c r="H80" s="5">
        <v>32</v>
      </c>
      <c r="I80" s="175" t="str">
        <f>IFERROR(Summary!$Y$7*D80/H80," ")</f>
        <v xml:space="preserve"> </v>
      </c>
      <c r="J80" s="7">
        <v>6.5</v>
      </c>
      <c r="K80" s="175" t="str">
        <f>IFERROR(Summary!$AA$7*D80/J80," ")</f>
        <v xml:space="preserve"> </v>
      </c>
      <c r="L80" s="5">
        <v>140</v>
      </c>
      <c r="M80" s="175" t="str">
        <f>IFERROR(Summary!$AA$7*D80/L80," ")</f>
        <v xml:space="preserve"> </v>
      </c>
      <c r="N80" s="7">
        <v>3</v>
      </c>
      <c r="O80" s="175" t="str">
        <f>IFERROR(Summary!$AC$7*D80/N80," ")</f>
        <v xml:space="preserve"> </v>
      </c>
      <c r="P80" s="5">
        <v>140</v>
      </c>
      <c r="Q80" s="175" t="str">
        <f>IFERROR(Summary!$AC$7*D80/P80," ")</f>
        <v xml:space="preserve"> </v>
      </c>
      <c r="R80" s="21">
        <v>36</v>
      </c>
      <c r="S80" s="177" t="str">
        <f>IFERROR(Summary!$AE$7*E80/R80," ")</f>
        <v xml:space="preserve"> </v>
      </c>
    </row>
    <row r="81" spans="1:19" ht="16.95" customHeight="1" x14ac:dyDescent="0.25">
      <c r="A81" s="2" t="s">
        <v>161</v>
      </c>
      <c r="B81" s="2" t="s">
        <v>162</v>
      </c>
      <c r="C81" s="18"/>
      <c r="D81" s="56" t="str">
        <f>IFERROR(VLOOKUP($A81,'Emissions - TEU-2L2'!$A$6:$H$58,5,0), " ")</f>
        <v xml:space="preserve"> </v>
      </c>
      <c r="E81" s="56" t="str">
        <f>IFERROR(VLOOKUP($A81,'Emissions - TEU-2L2'!$A$6:$H$58,8,0), " ")</f>
        <v xml:space="preserve"> </v>
      </c>
      <c r="F81" s="18"/>
      <c r="G81" s="175" t="str">
        <f>IFERROR(Summary!$Y$7*D81/F81," ")</f>
        <v xml:space="preserve"> </v>
      </c>
      <c r="H81" s="9">
        <v>0.54</v>
      </c>
      <c r="I81" s="175" t="str">
        <f>IFERROR(Summary!$Y$7*D81/H81," ")</f>
        <v xml:space="preserve"> </v>
      </c>
      <c r="J81" s="18"/>
      <c r="K81" s="175" t="str">
        <f>IFERROR(Summary!$AA$7*D81/J81," ")</f>
        <v xml:space="preserve"> </v>
      </c>
      <c r="L81" s="7">
        <v>2.4</v>
      </c>
      <c r="M81" s="175" t="str">
        <f>IFERROR(Summary!$AA$7*D81/L81," ")</f>
        <v xml:space="preserve"> </v>
      </c>
      <c r="N81" s="18"/>
      <c r="O81" s="175" t="str">
        <f>IFERROR(Summary!$AC$7*D81/N81," ")</f>
        <v xml:space="preserve"> </v>
      </c>
      <c r="P81" s="7">
        <v>2.4</v>
      </c>
      <c r="Q81" s="175" t="str">
        <f>IFERROR(Summary!$AC$7*D81/P81," ")</f>
        <v xml:space="preserve"> </v>
      </c>
      <c r="R81" s="21">
        <v>18</v>
      </c>
      <c r="S81" s="177" t="str">
        <f>IFERROR(Summary!$AE$7*E81/R81," ")</f>
        <v xml:space="preserve"> </v>
      </c>
    </row>
    <row r="82" spans="1:19" ht="16.8" customHeight="1" x14ac:dyDescent="0.25">
      <c r="A82" s="2" t="s">
        <v>163</v>
      </c>
      <c r="B82" s="2" t="s">
        <v>164</v>
      </c>
      <c r="C82" s="18"/>
      <c r="D82" s="56" t="str">
        <f>IFERROR(VLOOKUP($A82,'Emissions - TEU-2L2'!$A$6:$H$58,5,0), " ")</f>
        <v xml:space="preserve"> </v>
      </c>
      <c r="E82" s="56" t="str">
        <f>IFERROR(VLOOKUP($A82,'Emissions - TEU-2L2'!$A$6:$H$58,8,0), " ")</f>
        <v xml:space="preserve"> </v>
      </c>
      <c r="F82" s="11">
        <v>2.2000000000000001E-4</v>
      </c>
      <c r="G82" s="175" t="str">
        <f>IFERROR(Summary!$Y$7*D82/F82," ")</f>
        <v xml:space="preserve"> </v>
      </c>
      <c r="H82" s="18"/>
      <c r="I82" s="175" t="str">
        <f>IFERROR(Summary!$Y$7*D82/H82," ")</f>
        <v xml:space="preserve"> </v>
      </c>
      <c r="J82" s="3">
        <v>5.7000000000000002E-3</v>
      </c>
      <c r="K82" s="175" t="str">
        <f>IFERROR(Summary!$AA$7*D82/J82," ")</f>
        <v xml:space="preserve"> </v>
      </c>
      <c r="L82" s="18"/>
      <c r="M82" s="175" t="str">
        <f>IFERROR(Summary!$AA$7*D82/L82," ")</f>
        <v xml:space="preserve"> </v>
      </c>
      <c r="N82" s="3">
        <v>2.5999999999999999E-3</v>
      </c>
      <c r="O82" s="175" t="str">
        <f>IFERROR(Summary!$AC$7*D82/N82," ")</f>
        <v xml:space="preserve"> </v>
      </c>
      <c r="P82" s="18"/>
      <c r="Q82" s="175" t="str">
        <f>IFERROR(Summary!$AC$7*D82/P82," ")</f>
        <v xml:space="preserve"> </v>
      </c>
      <c r="R82" s="22"/>
      <c r="S82" s="177" t="str">
        <f>IFERROR(Summary!$AE$7*E82/R82," ")</f>
        <v xml:space="preserve"> </v>
      </c>
    </row>
    <row r="83" spans="1:19" ht="16.95" customHeight="1" x14ac:dyDescent="0.25">
      <c r="A83" s="1"/>
      <c r="B83" s="2" t="s">
        <v>165</v>
      </c>
      <c r="C83" s="18"/>
      <c r="D83" s="56" t="str">
        <f>IFERROR(VLOOKUP($A83,'Emissions - TEU-2L2'!$A$6:$H$58,5,0), " ")</f>
        <v xml:space="preserve"> </v>
      </c>
      <c r="E83" s="56" t="str">
        <f>IFERROR(VLOOKUP($A83,'Emissions - TEU-2L2'!$A$6:$H$58,8,0), " ")</f>
        <v xml:space="preserve"> </v>
      </c>
      <c r="F83" s="9">
        <v>0.1</v>
      </c>
      <c r="G83" s="175" t="str">
        <f>IFERROR(Summary!$Y$7*D83/F83," ")</f>
        <v xml:space="preserve"> </v>
      </c>
      <c r="H83" s="7">
        <v>5</v>
      </c>
      <c r="I83" s="175" t="str">
        <f>IFERROR(Summary!$Y$7*D83/H83," ")</f>
        <v xml:space="preserve"> </v>
      </c>
      <c r="J83" s="7">
        <v>2.6</v>
      </c>
      <c r="K83" s="175" t="str">
        <f>IFERROR(Summary!$AA$7*D83/J83," ")</f>
        <v xml:space="preserve"> </v>
      </c>
      <c r="L83" s="5">
        <v>22</v>
      </c>
      <c r="M83" s="175" t="str">
        <f>IFERROR(Summary!$AA$7*D83/L83," ")</f>
        <v xml:space="preserve"> </v>
      </c>
      <c r="N83" s="7">
        <v>1.2</v>
      </c>
      <c r="O83" s="175" t="str">
        <f>IFERROR(Summary!$AC$7*D83/N83," ")</f>
        <v xml:space="preserve"> </v>
      </c>
      <c r="P83" s="5">
        <v>22</v>
      </c>
      <c r="Q83" s="175" t="str">
        <f>IFERROR(Summary!$AC$7*D83/P83," ")</f>
        <v xml:space="preserve"> </v>
      </c>
      <c r="R83" s="22"/>
      <c r="S83" s="177" t="str">
        <f>IFERROR(Summary!$AE$7*E83/R83," ")</f>
        <v xml:space="preserve"> </v>
      </c>
    </row>
    <row r="84" spans="1:19" ht="16.8" customHeight="1" x14ac:dyDescent="0.25">
      <c r="A84" s="2" t="s">
        <v>166</v>
      </c>
      <c r="B84" s="2" t="s">
        <v>167</v>
      </c>
      <c r="C84" s="18"/>
      <c r="D84" s="56" t="str">
        <f>IFERROR(VLOOKUP($A84,'Emissions - TEU-2L2'!$A$6:$H$58,5,0), " ")</f>
        <v xml:space="preserve"> </v>
      </c>
      <c r="E84" s="56" t="str">
        <f>IFERROR(VLOOKUP($A84,'Emissions - TEU-2L2'!$A$6:$H$58,8,0), " ")</f>
        <v xml:space="preserve"> </v>
      </c>
      <c r="F84" s="18"/>
      <c r="G84" s="175" t="str">
        <f>IFERROR(Summary!$Y$7*D84/F84," ")</f>
        <v xml:space="preserve"> </v>
      </c>
      <c r="H84" s="9">
        <v>0.2</v>
      </c>
      <c r="I84" s="175" t="str">
        <f>IFERROR(Summary!$Y$7*D84/H84," ")</f>
        <v xml:space="preserve"> </v>
      </c>
      <c r="J84" s="18"/>
      <c r="K84" s="175" t="str">
        <f>IFERROR(Summary!$AA$7*D84/J84," ")</f>
        <v xml:space="preserve"> </v>
      </c>
      <c r="L84" s="9">
        <v>0.88</v>
      </c>
      <c r="M84" s="175" t="str">
        <f>IFERROR(Summary!$AA$7*D84/L84," ")</f>
        <v xml:space="preserve"> </v>
      </c>
      <c r="N84" s="18"/>
      <c r="O84" s="175" t="str">
        <f>IFERROR(Summary!$AC$7*D84/N84," ")</f>
        <v xml:space="preserve"> </v>
      </c>
      <c r="P84" s="9">
        <v>0.88</v>
      </c>
      <c r="Q84" s="175" t="str">
        <f>IFERROR(Summary!$AC$7*D84/P84," ")</f>
        <v xml:space="preserve"> </v>
      </c>
      <c r="R84" s="22"/>
      <c r="S84" s="177" t="str">
        <f>IFERROR(Summary!$AE$7*E84/R84," ")</f>
        <v xml:space="preserve"> </v>
      </c>
    </row>
    <row r="85" spans="1:19" ht="29.25" customHeight="1" x14ac:dyDescent="0.25">
      <c r="A85" s="2" t="s">
        <v>168</v>
      </c>
      <c r="B85" s="2" t="s">
        <v>169</v>
      </c>
      <c r="C85" s="18"/>
      <c r="D85" s="56" t="str">
        <f>IFERROR(VLOOKUP($A85,'Emissions - TEU-2L2'!$A$6:$H$58,5,0), " ")</f>
        <v xml:space="preserve"> </v>
      </c>
      <c r="E85" s="56" t="str">
        <f>IFERROR(VLOOKUP($A85,'Emissions - TEU-2L2'!$A$6:$H$58,8,0), " ")</f>
        <v xml:space="preserve"> </v>
      </c>
      <c r="F85" s="18"/>
      <c r="G85" s="175" t="str">
        <f>IFERROR(Summary!$Y$7*D85/F85," ")</f>
        <v xml:space="preserve"> </v>
      </c>
      <c r="H85" s="9">
        <v>0.1</v>
      </c>
      <c r="I85" s="175" t="str">
        <f>IFERROR(Summary!$Y$7*D85/H85," ")</f>
        <v xml:space="preserve"> </v>
      </c>
      <c r="J85" s="18"/>
      <c r="K85" s="175" t="str">
        <f>IFERROR(Summary!$AA$7*D85/J85," ")</f>
        <v xml:space="preserve"> </v>
      </c>
      <c r="L85" s="9">
        <v>0.44</v>
      </c>
      <c r="M85" s="175" t="str">
        <f>IFERROR(Summary!$AA$7*D85/L85," ")</f>
        <v xml:space="preserve"> </v>
      </c>
      <c r="N85" s="18"/>
      <c r="O85" s="175" t="str">
        <f>IFERROR(Summary!$AC$7*D85/N85," ")</f>
        <v xml:space="preserve"> </v>
      </c>
      <c r="P85" s="9">
        <v>0.44</v>
      </c>
      <c r="Q85" s="175" t="str">
        <f>IFERROR(Summary!$AC$7*D85/P85," ")</f>
        <v xml:space="preserve"> </v>
      </c>
      <c r="R85" s="22"/>
      <c r="S85" s="177" t="str">
        <f>IFERROR(Summary!$AE$7*E85/R85," ")</f>
        <v xml:space="preserve"> </v>
      </c>
    </row>
    <row r="86" spans="1:19" ht="29.25" customHeight="1" x14ac:dyDescent="0.25">
      <c r="A86" s="2" t="s">
        <v>170</v>
      </c>
      <c r="B86" s="2" t="s">
        <v>171</v>
      </c>
      <c r="C86" s="18"/>
      <c r="D86" s="56" t="str">
        <f>IFERROR(VLOOKUP($A86,'Emissions - TEU-2L2'!$A$6:$H$58,5,0), " ")</f>
        <v xml:space="preserve"> </v>
      </c>
      <c r="E86" s="56" t="str">
        <f>IFERROR(VLOOKUP($A86,'Emissions - TEU-2L2'!$A$6:$H$58,8,0), " ")</f>
        <v xml:space="preserve"> </v>
      </c>
      <c r="F86" s="18"/>
      <c r="G86" s="175" t="str">
        <f>IFERROR(Summary!$Y$7*D86/F86," ")</f>
        <v xml:space="preserve"> </v>
      </c>
      <c r="H86" s="9">
        <v>0.3</v>
      </c>
      <c r="I86" s="175" t="str">
        <f>IFERROR(Summary!$Y$7*D86/H86," ")</f>
        <v xml:space="preserve"> </v>
      </c>
      <c r="J86" s="18"/>
      <c r="K86" s="175" t="str">
        <f>IFERROR(Summary!$AA$7*D86/J86," ")</f>
        <v xml:space="preserve"> </v>
      </c>
      <c r="L86" s="7">
        <v>1.3</v>
      </c>
      <c r="M86" s="175" t="str">
        <f>IFERROR(Summary!$AA$7*D86/L86," ")</f>
        <v xml:space="preserve"> </v>
      </c>
      <c r="N86" s="18"/>
      <c r="O86" s="175" t="str">
        <f>IFERROR(Summary!$AC$7*D86/N86," ")</f>
        <v xml:space="preserve"> </v>
      </c>
      <c r="P86" s="7">
        <v>1.3</v>
      </c>
      <c r="Q86" s="175" t="str">
        <f>IFERROR(Summary!$AC$7*D86/P86," ")</f>
        <v xml:space="preserve"> </v>
      </c>
      <c r="R86" s="22"/>
      <c r="S86" s="177" t="str">
        <f>IFERROR(Summary!$AE$7*E86/R86," ")</f>
        <v xml:space="preserve"> </v>
      </c>
    </row>
    <row r="87" spans="1:19" ht="16.95" customHeight="1" x14ac:dyDescent="0.25">
      <c r="A87" s="2" t="s">
        <v>172</v>
      </c>
      <c r="B87" s="2" t="s">
        <v>173</v>
      </c>
      <c r="C87" s="18"/>
      <c r="D87" s="56" t="str">
        <f>IFERROR(VLOOKUP($A87,'Emissions - TEU-2L2'!$A$6:$H$58,5,0), " ")</f>
        <v xml:space="preserve"> </v>
      </c>
      <c r="E87" s="56" t="str">
        <f>IFERROR(VLOOKUP($A87,'Emissions - TEU-2L2'!$A$6:$H$58,8,0), " ")</f>
        <v xml:space="preserve"> </v>
      </c>
      <c r="F87" s="18"/>
      <c r="G87" s="175" t="str">
        <f>IFERROR(Summary!$Y$7*D87/F87," ")</f>
        <v xml:space="preserve"> </v>
      </c>
      <c r="H87" s="8">
        <v>40000</v>
      </c>
      <c r="I87" s="175" t="str">
        <f>IFERROR(Summary!$Y$7*D87/H87," ")</f>
        <v xml:space="preserve"> </v>
      </c>
      <c r="J87" s="18"/>
      <c r="K87" s="175" t="str">
        <f>IFERROR(Summary!$AA$7*D87/J87," ")</f>
        <v xml:space="preserve"> </v>
      </c>
      <c r="L87" s="8">
        <v>180000</v>
      </c>
      <c r="M87" s="175" t="str">
        <f>IFERROR(Summary!$AA$7*D87/L87," ")</f>
        <v xml:space="preserve"> </v>
      </c>
      <c r="N87" s="18"/>
      <c r="O87" s="175" t="str">
        <f>IFERROR(Summary!$AC$7*D87/N87," ")</f>
        <v xml:space="preserve"> </v>
      </c>
      <c r="P87" s="8">
        <v>180000</v>
      </c>
      <c r="Q87" s="175" t="str">
        <f>IFERROR(Summary!$AC$7*D87/P87," ")</f>
        <v xml:space="preserve"> </v>
      </c>
      <c r="R87" s="22"/>
      <c r="S87" s="177" t="str">
        <f>IFERROR(Summary!$AE$7*E87/R87," ")</f>
        <v xml:space="preserve"> </v>
      </c>
    </row>
    <row r="88" spans="1:19" ht="42" customHeight="1" x14ac:dyDescent="0.25">
      <c r="A88" s="12">
        <v>58752</v>
      </c>
      <c r="B88" s="1" t="s">
        <v>174</v>
      </c>
      <c r="C88" s="18"/>
      <c r="D88" s="56" t="str">
        <f>IFERROR(VLOOKUP($A88,'Emissions - TEU-2L2'!$A$6:$H$58,5,0), " ")</f>
        <v xml:space="preserve"> </v>
      </c>
      <c r="E88" s="56" t="str">
        <f>IFERROR(VLOOKUP($A88,'Emissions - TEU-2L2'!$A$6:$H$58,8,0), " ")</f>
        <v xml:space="preserve"> </v>
      </c>
      <c r="F88" s="11">
        <v>7.6999999999999996E-4</v>
      </c>
      <c r="G88" s="175" t="str">
        <f>IFERROR(Summary!$Y$7*D88/F88," ")</f>
        <v xml:space="preserve"> </v>
      </c>
      <c r="H88" s="18"/>
      <c r="I88" s="175" t="str">
        <f>IFERROR(Summary!$Y$7*D88/H88," ")</f>
        <v xml:space="preserve"> </v>
      </c>
      <c r="J88" s="4">
        <v>0.02</v>
      </c>
      <c r="K88" s="175" t="str">
        <f>IFERROR(Summary!$AA$7*D88/J88," ")</f>
        <v xml:space="preserve"> </v>
      </c>
      <c r="L88" s="18"/>
      <c r="M88" s="175" t="str">
        <f>IFERROR(Summary!$AA$7*D88/L88," ")</f>
        <v xml:space="preserve"> </v>
      </c>
      <c r="N88" s="3">
        <v>9.1999999999999998E-3</v>
      </c>
      <c r="O88" s="175" t="str">
        <f>IFERROR(Summary!$AC$7*D88/N88," ")</f>
        <v xml:space="preserve"> </v>
      </c>
      <c r="P88" s="18"/>
      <c r="Q88" s="175" t="str">
        <f>IFERROR(Summary!$AC$7*D88/P88," ")</f>
        <v xml:space="preserve"> </v>
      </c>
      <c r="R88" s="22"/>
      <c r="S88" s="177" t="str">
        <f>IFERROR(Summary!$AE$7*E88/R88," ")</f>
        <v xml:space="preserve"> </v>
      </c>
    </row>
    <row r="89" spans="1:19" ht="16.8" customHeight="1" x14ac:dyDescent="0.25">
      <c r="A89" s="12">
        <v>61699</v>
      </c>
      <c r="B89" s="2" t="s">
        <v>175</v>
      </c>
      <c r="C89" s="18"/>
      <c r="D89" s="56" t="str">
        <f>IFERROR(VLOOKUP($A89,'Emissions - TEU-2L2'!$A$6:$H$58,5,0), " ")</f>
        <v xml:space="preserve"> </v>
      </c>
      <c r="E89" s="56" t="str">
        <f>IFERROR(VLOOKUP($A89,'Emissions - TEU-2L2'!$A$6:$H$58,8,0), " ")</f>
        <v xml:space="preserve"> </v>
      </c>
      <c r="F89" s="18"/>
      <c r="G89" s="175" t="str">
        <f>IFERROR(Summary!$Y$7*D89/F89," ")</f>
        <v xml:space="preserve"> </v>
      </c>
      <c r="H89" s="5">
        <v>80</v>
      </c>
      <c r="I89" s="175" t="str">
        <f>IFERROR(Summary!$Y$7*D89/H89," ")</f>
        <v xml:space="preserve"> </v>
      </c>
      <c r="J89" s="18"/>
      <c r="K89" s="175" t="str">
        <f>IFERROR(Summary!$AA$7*D89/J89," ")</f>
        <v xml:space="preserve"> </v>
      </c>
      <c r="L89" s="5">
        <v>350</v>
      </c>
      <c r="M89" s="175" t="str">
        <f>IFERROR(Summary!$AA$7*D89/L89," ")</f>
        <v xml:space="preserve"> </v>
      </c>
      <c r="N89" s="18"/>
      <c r="O89" s="175" t="str">
        <f>IFERROR(Summary!$AC$7*D89/N89," ")</f>
        <v xml:space="preserve"> </v>
      </c>
      <c r="P89" s="5">
        <v>350</v>
      </c>
      <c r="Q89" s="175" t="str">
        <f>IFERROR(Summary!$AC$7*D89/P89," ")</f>
        <v xml:space="preserve"> </v>
      </c>
      <c r="R89" s="22"/>
      <c r="S89" s="177" t="str">
        <f>IFERROR(Summary!$AE$7*E89/R89," ")</f>
        <v xml:space="preserve"> </v>
      </c>
    </row>
    <row r="90" spans="1:19" ht="16.8" customHeight="1" x14ac:dyDescent="0.25">
      <c r="A90" s="2" t="s">
        <v>176</v>
      </c>
      <c r="B90" s="2" t="s">
        <v>177</v>
      </c>
      <c r="C90" s="18"/>
      <c r="D90" s="56" t="str">
        <f>IFERROR(VLOOKUP($A90,'Emissions - TEU-2L2'!$A$6:$H$58,5,0), " ")</f>
        <v xml:space="preserve"> </v>
      </c>
      <c r="E90" s="56" t="str">
        <f>IFERROR(VLOOKUP($A90,'Emissions - TEU-2L2'!$A$6:$H$58,8,0), " ")</f>
        <v xml:space="preserve"> </v>
      </c>
      <c r="F90" s="18"/>
      <c r="G90" s="175" t="str">
        <f>IFERROR(Summary!$Y$7*D90/F90," ")</f>
        <v xml:space="preserve"> </v>
      </c>
      <c r="H90" s="18"/>
      <c r="I90" s="175" t="str">
        <f>IFERROR(Summary!$Y$7*D90/H90," ")</f>
        <v xml:space="preserve"> </v>
      </c>
      <c r="J90" s="18"/>
      <c r="K90" s="175" t="str">
        <f>IFERROR(Summary!$AA$7*D90/J90," ")</f>
        <v xml:space="preserve"> </v>
      </c>
      <c r="L90" s="18"/>
      <c r="M90" s="175" t="str">
        <f>IFERROR(Summary!$AA$7*D90/L90," ")</f>
        <v xml:space="preserve"> </v>
      </c>
      <c r="N90" s="18"/>
      <c r="O90" s="175" t="str">
        <f>IFERROR(Summary!$AC$7*D90/N90," ")</f>
        <v xml:space="preserve"> </v>
      </c>
      <c r="P90" s="18"/>
      <c r="Q90" s="175" t="str">
        <f>IFERROR(Summary!$AC$7*D90/P90," ")</f>
        <v xml:space="preserve"> </v>
      </c>
      <c r="R90" s="25">
        <v>0.49</v>
      </c>
      <c r="S90" s="177" t="str">
        <f>IFERROR(Summary!$AE$7*E90/R90," ")</f>
        <v xml:space="preserve"> </v>
      </c>
    </row>
    <row r="91" spans="1:19" ht="16.95" customHeight="1" x14ac:dyDescent="0.25">
      <c r="A91" s="2" t="s">
        <v>178</v>
      </c>
      <c r="B91" s="2" t="s">
        <v>179</v>
      </c>
      <c r="C91" s="18"/>
      <c r="D91" s="56" t="str">
        <f>IFERROR(VLOOKUP($A91,'Emissions - TEU-2L2'!$A$6:$H$58,5,0), " ")</f>
        <v xml:space="preserve"> </v>
      </c>
      <c r="E91" s="56" t="str">
        <f>IFERROR(VLOOKUP($A91,'Emissions - TEU-2L2'!$A$6:$H$58,8,0), " ")</f>
        <v xml:space="preserve"> </v>
      </c>
      <c r="F91" s="4">
        <v>1.0999999999999999E-2</v>
      </c>
      <c r="G91" s="175" t="str">
        <f>IFERROR(Summary!$Y$7*D91/F91," ")</f>
        <v xml:space="preserve"> </v>
      </c>
      <c r="H91" s="18"/>
      <c r="I91" s="175" t="str">
        <f>IFERROR(Summary!$Y$7*D91/H91," ")</f>
        <v xml:space="preserve"> </v>
      </c>
      <c r="J91" s="9">
        <v>0.28999999999999998</v>
      </c>
      <c r="K91" s="175" t="str">
        <f>IFERROR(Summary!$AA$7*D91/J91," ")</f>
        <v xml:space="preserve"> </v>
      </c>
      <c r="L91" s="18"/>
      <c r="M91" s="175" t="str">
        <f>IFERROR(Summary!$AA$7*D91/L91," ")</f>
        <v xml:space="preserve"> </v>
      </c>
      <c r="N91" s="9">
        <v>0.13</v>
      </c>
      <c r="O91" s="175" t="str">
        <f>IFERROR(Summary!$AC$7*D91/N91," ")</f>
        <v xml:space="preserve"> </v>
      </c>
      <c r="P91" s="18"/>
      <c r="Q91" s="175" t="str">
        <f>IFERROR(Summary!$AC$7*D91/P91," ")</f>
        <v xml:space="preserve"> </v>
      </c>
      <c r="R91" s="22"/>
      <c r="S91" s="177" t="str">
        <f>IFERROR(Summary!$AE$7*E91/R91," ")</f>
        <v xml:space="preserve"> </v>
      </c>
    </row>
    <row r="92" spans="1:19" ht="16.8" customHeight="1" x14ac:dyDescent="0.25">
      <c r="A92" s="2" t="s">
        <v>180</v>
      </c>
      <c r="B92" s="2" t="s">
        <v>181</v>
      </c>
      <c r="C92" s="18"/>
      <c r="D92" s="56" t="str">
        <f>IFERROR(VLOOKUP($A92,'Emissions - TEU-2L2'!$A$6:$H$58,5,0), " ")</f>
        <v xml:space="preserve"> </v>
      </c>
      <c r="E92" s="56" t="str">
        <f>IFERROR(VLOOKUP($A92,'Emissions - TEU-2L2'!$A$6:$H$58,8,0), " ")</f>
        <v xml:space="preserve"> </v>
      </c>
      <c r="F92" s="9">
        <v>0.2</v>
      </c>
      <c r="G92" s="175" t="str">
        <f>IFERROR(Summary!$Y$7*D92/F92," ")</f>
        <v xml:space="preserve"> </v>
      </c>
      <c r="H92" s="5">
        <v>30</v>
      </c>
      <c r="I92" s="175" t="str">
        <f>IFERROR(Summary!$Y$7*D92/H92," ")</f>
        <v xml:space="preserve"> </v>
      </c>
      <c r="J92" s="7">
        <v>5.2</v>
      </c>
      <c r="K92" s="175" t="str">
        <f>IFERROR(Summary!$AA$7*D92/J92," ")</f>
        <v xml:space="preserve"> </v>
      </c>
      <c r="L92" s="5">
        <v>130</v>
      </c>
      <c r="M92" s="175" t="str">
        <f>IFERROR(Summary!$AA$7*D92/L92," ")</f>
        <v xml:space="preserve"> </v>
      </c>
      <c r="N92" s="7">
        <v>2.4</v>
      </c>
      <c r="O92" s="175" t="str">
        <f>IFERROR(Summary!$AC$7*D92/N92," ")</f>
        <v xml:space="preserve"> </v>
      </c>
      <c r="P92" s="5">
        <v>130</v>
      </c>
      <c r="Q92" s="175" t="str">
        <f>IFERROR(Summary!$AC$7*D92/P92," ")</f>
        <v xml:space="preserve"> </v>
      </c>
      <c r="R92" s="23">
        <v>7200</v>
      </c>
      <c r="S92" s="177" t="str">
        <f>IFERROR(Summary!$AE$7*E92/R92," ")</f>
        <v xml:space="preserve"> </v>
      </c>
    </row>
    <row r="93" spans="1:19" ht="29.25" customHeight="1" x14ac:dyDescent="0.25">
      <c r="A93" s="2" t="s">
        <v>182</v>
      </c>
      <c r="B93" s="2" t="s">
        <v>183</v>
      </c>
      <c r="C93" s="18"/>
      <c r="D93" s="56" t="str">
        <f>IFERROR(VLOOKUP($A93,'Emissions - TEU-2L2'!$A$6:$H$58,5,0), " ")</f>
        <v xml:space="preserve"> </v>
      </c>
      <c r="E93" s="56" t="str">
        <f>IFERROR(VLOOKUP($A93,'Emissions - TEU-2L2'!$A$6:$H$58,8,0), " ")</f>
        <v xml:space="preserve"> </v>
      </c>
      <c r="F93" s="3">
        <v>4.4999999999999997E-3</v>
      </c>
      <c r="G93" s="175" t="str">
        <f>IFERROR(Summary!$Y$7*D93/F93," ")</f>
        <v xml:space="preserve"> </v>
      </c>
      <c r="H93" s="18"/>
      <c r="I93" s="175" t="str">
        <f>IFERROR(Summary!$Y$7*D93/H93," ")</f>
        <v xml:space="preserve"> </v>
      </c>
      <c r="J93" s="9">
        <v>0.12</v>
      </c>
      <c r="K93" s="175" t="str">
        <f>IFERROR(Summary!$AA$7*D93/J93," ")</f>
        <v xml:space="preserve"> </v>
      </c>
      <c r="L93" s="18"/>
      <c r="M93" s="175" t="str">
        <f>IFERROR(Summary!$AA$7*D93/L93," ")</f>
        <v xml:space="preserve"> </v>
      </c>
      <c r="N93" s="4">
        <v>5.5E-2</v>
      </c>
      <c r="O93" s="175" t="str">
        <f>IFERROR(Summary!$AC$7*D93/N93," ")</f>
        <v xml:space="preserve"> </v>
      </c>
      <c r="P93" s="18"/>
      <c r="Q93" s="175" t="str">
        <f>IFERROR(Summary!$AC$7*D93/P93," ")</f>
        <v xml:space="preserve"> </v>
      </c>
      <c r="R93" s="22"/>
      <c r="S93" s="177" t="str">
        <f>IFERROR(Summary!$AE$7*E93/R93," ")</f>
        <v xml:space="preserve"> </v>
      </c>
    </row>
    <row r="94" spans="1:19" ht="16.8" customHeight="1" x14ac:dyDescent="0.25">
      <c r="A94" s="2" t="s">
        <v>184</v>
      </c>
      <c r="B94" s="2" t="s">
        <v>185</v>
      </c>
      <c r="C94" s="18"/>
      <c r="D94" s="56" t="str">
        <f>IFERROR(VLOOKUP($A94,'Emissions - TEU-2L2'!$A$6:$H$58,5,0), " ")</f>
        <v xml:space="preserve"> </v>
      </c>
      <c r="E94" s="56" t="str">
        <f>IFERROR(VLOOKUP($A94,'Emissions - TEU-2L2'!$A$6:$H$58,8,0), " ")</f>
        <v xml:space="preserve"> </v>
      </c>
      <c r="F94" s="10">
        <v>7.0999999999999998E-6</v>
      </c>
      <c r="G94" s="175" t="str">
        <f>IFERROR(Summary!$Y$7*D94/F94," ")</f>
        <v xml:space="preserve"> </v>
      </c>
      <c r="H94" s="18"/>
      <c r="I94" s="175" t="str">
        <f>IFERROR(Summary!$Y$7*D94/H94," ")</f>
        <v xml:space="preserve"> </v>
      </c>
      <c r="J94" s="11">
        <v>1.9000000000000001E-4</v>
      </c>
      <c r="K94" s="175" t="str">
        <f>IFERROR(Summary!$AA$7*D94/J94," ")</f>
        <v xml:space="preserve"> </v>
      </c>
      <c r="L94" s="18"/>
      <c r="M94" s="175" t="str">
        <f>IFERROR(Summary!$AA$7*D94/L94," ")</f>
        <v xml:space="preserve"> </v>
      </c>
      <c r="N94" s="10">
        <v>8.6000000000000003E-5</v>
      </c>
      <c r="O94" s="175" t="str">
        <f>IFERROR(Summary!$AC$7*D94/N94," ")</f>
        <v xml:space="preserve"> </v>
      </c>
      <c r="P94" s="18"/>
      <c r="Q94" s="175" t="str">
        <f>IFERROR(Summary!$AC$7*D94/P94," ")</f>
        <v xml:space="preserve"> </v>
      </c>
      <c r="R94" s="22"/>
      <c r="S94" s="177" t="str">
        <f>IFERROR(Summary!$AE$7*E94/R94," ")</f>
        <v xml:space="preserve"> </v>
      </c>
    </row>
    <row r="95" spans="1:19" ht="16.95" customHeight="1" x14ac:dyDescent="0.25">
      <c r="A95" s="2" t="s">
        <v>186</v>
      </c>
      <c r="B95" s="2" t="s">
        <v>187</v>
      </c>
      <c r="C95" s="18"/>
      <c r="D95" s="56" t="str">
        <f>IFERROR(VLOOKUP($A95,'Emissions - TEU-2L2'!$A$6:$H$58,5,0), " ")</f>
        <v xml:space="preserve"> </v>
      </c>
      <c r="E95" s="56" t="str">
        <f>IFERROR(VLOOKUP($A95,'Emissions - TEU-2L2'!$A$6:$H$58,8,0), " ")</f>
        <v xml:space="preserve"> </v>
      </c>
      <c r="F95" s="10">
        <v>7.0999999999999998E-6</v>
      </c>
      <c r="G95" s="175" t="str">
        <f>IFERROR(Summary!$Y$7*D95/F95," ")</f>
        <v xml:space="preserve"> </v>
      </c>
      <c r="H95" s="18"/>
      <c r="I95" s="175" t="str">
        <f>IFERROR(Summary!$Y$7*D95/H95," ")</f>
        <v xml:space="preserve"> </v>
      </c>
      <c r="J95" s="11">
        <v>1.9000000000000001E-4</v>
      </c>
      <c r="K95" s="175" t="str">
        <f>IFERROR(Summary!$AA$7*D95/J95," ")</f>
        <v xml:space="preserve"> </v>
      </c>
      <c r="L95" s="18"/>
      <c r="M95" s="175" t="str">
        <f>IFERROR(Summary!$AA$7*D95/L95," ")</f>
        <v xml:space="preserve"> </v>
      </c>
      <c r="N95" s="10">
        <v>8.6000000000000003E-5</v>
      </c>
      <c r="O95" s="175" t="str">
        <f>IFERROR(Summary!$AC$7*D95/N95," ")</f>
        <v xml:space="preserve"> </v>
      </c>
      <c r="P95" s="18"/>
      <c r="Q95" s="175" t="str">
        <f>IFERROR(Summary!$AC$7*D95/P95," ")</f>
        <v xml:space="preserve"> </v>
      </c>
      <c r="R95" s="22"/>
      <c r="S95" s="177" t="str">
        <f>IFERROR(Summary!$AE$7*E95/R95," ")</f>
        <v xml:space="preserve"> </v>
      </c>
    </row>
    <row r="96" spans="1:19" ht="29.25" customHeight="1" x14ac:dyDescent="0.25">
      <c r="A96" s="2" t="s">
        <v>188</v>
      </c>
      <c r="B96" s="2" t="s">
        <v>189</v>
      </c>
      <c r="C96" s="18"/>
      <c r="D96" s="56" t="str">
        <f>IFERROR(VLOOKUP($A96,'Emissions - TEU-2L2'!$A$6:$H$58,5,0), " ")</f>
        <v xml:space="preserve"> </v>
      </c>
      <c r="E96" s="56" t="str">
        <f>IFERROR(VLOOKUP($A96,'Emissions - TEU-2L2'!$A$6:$H$58,8,0), " ")</f>
        <v xml:space="preserve"> </v>
      </c>
      <c r="F96" s="10">
        <v>7.0999999999999998E-6</v>
      </c>
      <c r="G96" s="175" t="str">
        <f>IFERROR(Summary!$Y$7*D96/F96," ")</f>
        <v xml:space="preserve"> </v>
      </c>
      <c r="H96" s="18"/>
      <c r="I96" s="175" t="str">
        <f>IFERROR(Summary!$Y$7*D96/H96," ")</f>
        <v xml:space="preserve"> </v>
      </c>
      <c r="J96" s="11">
        <v>1.9000000000000001E-4</v>
      </c>
      <c r="K96" s="175" t="str">
        <f>IFERROR(Summary!$AA$7*D96/J96," ")</f>
        <v xml:space="preserve"> </v>
      </c>
      <c r="L96" s="18"/>
      <c r="M96" s="175" t="str">
        <f>IFERROR(Summary!$AA$7*D96/L96," ")</f>
        <v xml:space="preserve"> </v>
      </c>
      <c r="N96" s="10">
        <v>8.6000000000000003E-5</v>
      </c>
      <c r="O96" s="175" t="str">
        <f>IFERROR(Summary!$AC$7*D96/N96," ")</f>
        <v xml:space="preserve"> </v>
      </c>
      <c r="P96" s="18"/>
      <c r="Q96" s="175" t="str">
        <f>IFERROR(Summary!$AC$7*D96/P96," ")</f>
        <v xml:space="preserve"> </v>
      </c>
      <c r="R96" s="22"/>
      <c r="S96" s="177" t="str">
        <f>IFERROR(Summary!$AE$7*E96/R96," ")</f>
        <v xml:space="preserve"> </v>
      </c>
    </row>
    <row r="97" spans="1:19" ht="16.95" customHeight="1" x14ac:dyDescent="0.25">
      <c r="A97" s="2" t="s">
        <v>190</v>
      </c>
      <c r="B97" s="2" t="s">
        <v>191</v>
      </c>
      <c r="C97" s="18"/>
      <c r="D97" s="56" t="str">
        <f>IFERROR(VLOOKUP($A97,'Emissions - TEU-2L2'!$A$6:$H$58,5,0), " ")</f>
        <v xml:space="preserve"> </v>
      </c>
      <c r="E97" s="56" t="str">
        <f>IFERROR(VLOOKUP($A97,'Emissions - TEU-2L2'!$A$6:$H$58,8,0), " ")</f>
        <v xml:space="preserve"> </v>
      </c>
      <c r="F97" s="18"/>
      <c r="G97" s="175" t="str">
        <f>IFERROR(Summary!$Y$7*D97/F97," ")</f>
        <v xml:space="preserve"> </v>
      </c>
      <c r="H97" s="18"/>
      <c r="I97" s="175" t="str">
        <f>IFERROR(Summary!$Y$7*D97/H97," ")</f>
        <v xml:space="preserve"> </v>
      </c>
      <c r="J97" s="18"/>
      <c r="K97" s="175" t="str">
        <f>IFERROR(Summary!$AA$7*D97/J97," ")</f>
        <v xml:space="preserve"> </v>
      </c>
      <c r="L97" s="18"/>
      <c r="M97" s="175" t="str">
        <f>IFERROR(Summary!$AA$7*D97/L97," ")</f>
        <v xml:space="preserve"> </v>
      </c>
      <c r="N97" s="18"/>
      <c r="O97" s="175" t="str">
        <f>IFERROR(Summary!$AC$7*D97/N97," ")</f>
        <v xml:space="preserve"> </v>
      </c>
      <c r="P97" s="18"/>
      <c r="Q97" s="175" t="str">
        <f>IFERROR(Summary!$AC$7*D97/P97," ")</f>
        <v xml:space="preserve"> </v>
      </c>
      <c r="R97" s="24">
        <v>6</v>
      </c>
      <c r="S97" s="177" t="str">
        <f>IFERROR(Summary!$AE$7*E97/R97," ")</f>
        <v xml:space="preserve"> </v>
      </c>
    </row>
    <row r="98" spans="1:19" ht="16.8" customHeight="1" x14ac:dyDescent="0.25">
      <c r="A98" s="2" t="s">
        <v>192</v>
      </c>
      <c r="B98" s="2" t="s">
        <v>193</v>
      </c>
      <c r="C98" s="18"/>
      <c r="D98" s="56" t="str">
        <f>IFERROR(VLOOKUP($A98,'Emissions - TEU-2L2'!$A$6:$H$58,5,0), " ")</f>
        <v xml:space="preserve"> </v>
      </c>
      <c r="E98" s="56" t="str">
        <f>IFERROR(VLOOKUP($A98,'Emissions - TEU-2L2'!$A$6:$H$58,8,0), " ")</f>
        <v xml:space="preserve"> </v>
      </c>
      <c r="F98" s="4">
        <v>4.2999999999999997E-2</v>
      </c>
      <c r="G98" s="175" t="str">
        <f>IFERROR(Summary!$Y$7*D98/F98," ")</f>
        <v xml:space="preserve"> </v>
      </c>
      <c r="H98" s="7">
        <v>3</v>
      </c>
      <c r="I98" s="175" t="str">
        <f>IFERROR(Summary!$Y$7*D98/H98," ")</f>
        <v xml:space="preserve"> </v>
      </c>
      <c r="J98" s="7">
        <v>1.1000000000000001</v>
      </c>
      <c r="K98" s="175" t="str">
        <f>IFERROR(Summary!$AA$7*D98/J98," ")</f>
        <v xml:space="preserve"> </v>
      </c>
      <c r="L98" s="5">
        <v>13</v>
      </c>
      <c r="M98" s="175" t="str">
        <f>IFERROR(Summary!$AA$7*D98/L98," ")</f>
        <v xml:space="preserve"> </v>
      </c>
      <c r="N98" s="9">
        <v>0.52</v>
      </c>
      <c r="O98" s="175" t="str">
        <f>IFERROR(Summary!$AC$7*D98/N98," ")</f>
        <v xml:space="preserve"> </v>
      </c>
      <c r="P98" s="5">
        <v>13</v>
      </c>
      <c r="Q98" s="175" t="str">
        <f>IFERROR(Summary!$AC$7*D98/P98," ")</f>
        <v xml:space="preserve"> </v>
      </c>
      <c r="R98" s="23">
        <v>1300</v>
      </c>
      <c r="S98" s="177" t="str">
        <f>IFERROR(Summary!$AE$7*E98/R98," ")</f>
        <v xml:space="preserve"> </v>
      </c>
    </row>
    <row r="99" spans="1:19" ht="16.8" customHeight="1" x14ac:dyDescent="0.25">
      <c r="A99" s="2" t="s">
        <v>194</v>
      </c>
      <c r="B99" s="2" t="s">
        <v>195</v>
      </c>
      <c r="C99" s="18"/>
      <c r="D99" s="56" t="str">
        <f>IFERROR(VLOOKUP($A99,'Emissions - TEU-2L2'!$A$6:$H$58,5,0), " ")</f>
        <v xml:space="preserve"> </v>
      </c>
      <c r="E99" s="56" t="str">
        <f>IFERROR(VLOOKUP($A99,'Emissions - TEU-2L2'!$A$6:$H$58,8,0), " ")</f>
        <v xml:space="preserve"> </v>
      </c>
      <c r="F99" s="18"/>
      <c r="G99" s="175" t="str">
        <f>IFERROR(Summary!$Y$7*D99/F99," ")</f>
        <v xml:space="preserve"> </v>
      </c>
      <c r="H99" s="5">
        <v>20</v>
      </c>
      <c r="I99" s="175" t="str">
        <f>IFERROR(Summary!$Y$7*D99/H99," ")</f>
        <v xml:space="preserve"> </v>
      </c>
      <c r="J99" s="18"/>
      <c r="K99" s="175" t="str">
        <f>IFERROR(Summary!$AA$7*D99/J99," ")</f>
        <v xml:space="preserve"> </v>
      </c>
      <c r="L99" s="5">
        <v>88</v>
      </c>
      <c r="M99" s="175" t="str">
        <f>IFERROR(Summary!$AA$7*D99/L99," ")</f>
        <v xml:space="preserve"> </v>
      </c>
      <c r="N99" s="18"/>
      <c r="O99" s="175" t="str">
        <f>IFERROR(Summary!$AC$7*D99/N99," ")</f>
        <v xml:space="preserve"> </v>
      </c>
      <c r="P99" s="5">
        <v>88</v>
      </c>
      <c r="Q99" s="175" t="str">
        <f>IFERROR(Summary!$AC$7*D99/P99," ")</f>
        <v xml:space="preserve"> </v>
      </c>
      <c r="R99" s="22"/>
      <c r="S99" s="177" t="str">
        <f>IFERROR(Summary!$AE$7*E99/R99," ")</f>
        <v xml:space="preserve"> </v>
      </c>
    </row>
    <row r="100" spans="1:19" ht="16.95" customHeight="1" x14ac:dyDescent="0.25">
      <c r="A100" s="2" t="s">
        <v>196</v>
      </c>
      <c r="B100" s="2" t="s">
        <v>197</v>
      </c>
      <c r="C100" s="18"/>
      <c r="D100" s="56" t="str">
        <f>IFERROR(VLOOKUP($A100,'Emissions - TEU-2L2'!$A$6:$H$58,5,0), " ")</f>
        <v xml:space="preserve"> </v>
      </c>
      <c r="E100" s="56" t="str">
        <f>IFERROR(VLOOKUP($A100,'Emissions - TEU-2L2'!$A$6:$H$58,8,0), " ")</f>
        <v xml:space="preserve"> </v>
      </c>
      <c r="F100" s="18"/>
      <c r="G100" s="175" t="str">
        <f>IFERROR(Summary!$Y$7*D100/F100," ")</f>
        <v xml:space="preserve"> </v>
      </c>
      <c r="H100" s="7">
        <v>8</v>
      </c>
      <c r="I100" s="175" t="str">
        <f>IFERROR(Summary!$Y$7*D100/H100," ")</f>
        <v xml:space="preserve"> </v>
      </c>
      <c r="J100" s="18"/>
      <c r="K100" s="175" t="str">
        <f>IFERROR(Summary!$AA$7*D100/J100," ")</f>
        <v xml:space="preserve"> </v>
      </c>
      <c r="L100" s="5">
        <v>35</v>
      </c>
      <c r="M100" s="175" t="str">
        <f>IFERROR(Summary!$AA$7*D100/L100," ")</f>
        <v xml:space="preserve"> </v>
      </c>
      <c r="N100" s="18"/>
      <c r="O100" s="175" t="str">
        <f>IFERROR(Summary!$AC$7*D100/N100," ")</f>
        <v xml:space="preserve"> </v>
      </c>
      <c r="P100" s="5">
        <v>35</v>
      </c>
      <c r="Q100" s="175" t="str">
        <f>IFERROR(Summary!$AC$7*D100/P100," ")</f>
        <v xml:space="preserve"> </v>
      </c>
      <c r="R100" s="22"/>
      <c r="S100" s="177" t="str">
        <f>IFERROR(Summary!$AE$7*E100/R100," ")</f>
        <v xml:space="preserve"> </v>
      </c>
    </row>
    <row r="101" spans="1:19" ht="16.8" customHeight="1" x14ac:dyDescent="0.25">
      <c r="A101" s="2" t="s">
        <v>198</v>
      </c>
      <c r="B101" s="2" t="s">
        <v>199</v>
      </c>
      <c r="C101" s="18"/>
      <c r="D101" s="56">
        <f>IFERROR(VLOOKUP($A101,'Emissions - TEU-2L2'!$A$6:$H$58,5,0), " ")</f>
        <v>0.47525130273271798</v>
      </c>
      <c r="E101" s="56">
        <f>IFERROR(VLOOKUP($A101,'Emissions - TEU-2L2'!$A$6:$H$58,8,0), " ")</f>
        <v>8.2652400475255305E-3</v>
      </c>
      <c r="F101" s="9">
        <v>0.4</v>
      </c>
      <c r="G101" s="175">
        <f>IFERROR(Summary!$Y$7*D101/F101," ")</f>
        <v>1.188128256831795E-4</v>
      </c>
      <c r="H101" s="5">
        <v>260</v>
      </c>
      <c r="I101" s="175">
        <f>IFERROR(Summary!$Y$7*D101/H101," ")</f>
        <v>1.8278896258950693E-7</v>
      </c>
      <c r="J101" s="5">
        <v>10</v>
      </c>
      <c r="K101" s="175">
        <f>IFERROR(Summary!$AA$7*D101/J101," ")</f>
        <v>4.7525130273271798E-6</v>
      </c>
      <c r="L101" s="8">
        <v>1100</v>
      </c>
      <c r="M101" s="175">
        <f>IFERROR(Summary!$AA$7*D101/L101," ")</f>
        <v>4.3204663884792548E-8</v>
      </c>
      <c r="N101" s="7">
        <v>4.8</v>
      </c>
      <c r="O101" s="175">
        <f>IFERROR(Summary!$AC$7*D101/N101," ")</f>
        <v>4.455480963119231E-4</v>
      </c>
      <c r="P101" s="8">
        <v>1100</v>
      </c>
      <c r="Q101" s="175">
        <f>IFERROR(Summary!$AC$7*D101/P101," ")</f>
        <v>1.9442098748156643E-6</v>
      </c>
      <c r="R101" s="23">
        <v>22000</v>
      </c>
      <c r="S101" s="177">
        <f>IFERROR(Summary!$AE$7*E101/R101," ")</f>
        <v>1.8033251012782974E-6</v>
      </c>
    </row>
    <row r="102" spans="1:19" ht="29.25" customHeight="1" x14ac:dyDescent="0.25">
      <c r="A102" s="2" t="s">
        <v>200</v>
      </c>
      <c r="B102" s="2" t="s">
        <v>201</v>
      </c>
      <c r="C102" s="18"/>
      <c r="D102" s="56" t="str">
        <f>IFERROR(VLOOKUP($A102,'Emissions - TEU-2L2'!$A$6:$H$58,5,0), " ")</f>
        <v xml:space="preserve"> </v>
      </c>
      <c r="E102" s="56" t="str">
        <f>IFERROR(VLOOKUP($A102,'Emissions - TEU-2L2'!$A$6:$H$58,8,0), " ")</f>
        <v xml:space="preserve"> </v>
      </c>
      <c r="F102" s="3">
        <v>1.6999999999999999E-3</v>
      </c>
      <c r="G102" s="175" t="str">
        <f>IFERROR(Summary!$Y$7*D102/F102," ")</f>
        <v xml:space="preserve"> </v>
      </c>
      <c r="H102" s="7">
        <v>9</v>
      </c>
      <c r="I102" s="175" t="str">
        <f>IFERROR(Summary!$Y$7*D102/H102," ")</f>
        <v xml:space="preserve"> </v>
      </c>
      <c r="J102" s="4">
        <v>4.2999999999999997E-2</v>
      </c>
      <c r="K102" s="175" t="str">
        <f>IFERROR(Summary!$AA$7*D102/J102," ")</f>
        <v xml:space="preserve"> </v>
      </c>
      <c r="L102" s="5">
        <v>40</v>
      </c>
      <c r="M102" s="175" t="str">
        <f>IFERROR(Summary!$AA$7*D102/L102," ")</f>
        <v xml:space="preserve"> </v>
      </c>
      <c r="N102" s="4">
        <v>0.02</v>
      </c>
      <c r="O102" s="175" t="str">
        <f>IFERROR(Summary!$AC$7*D102/N102," ")</f>
        <v xml:space="preserve"> </v>
      </c>
      <c r="P102" s="5">
        <v>40</v>
      </c>
      <c r="Q102" s="175" t="str">
        <f>IFERROR(Summary!$AC$7*D102/P102," ")</f>
        <v xml:space="preserve"> </v>
      </c>
      <c r="R102" s="22"/>
      <c r="S102" s="177" t="str">
        <f>IFERROR(Summary!$AE$7*E102/R102," ")</f>
        <v xml:space="preserve"> </v>
      </c>
    </row>
    <row r="103" spans="1:19" ht="29.25" customHeight="1" x14ac:dyDescent="0.25">
      <c r="A103" s="2" t="s">
        <v>202</v>
      </c>
      <c r="B103" s="2" t="s">
        <v>203</v>
      </c>
      <c r="C103" s="18"/>
      <c r="D103" s="56" t="str">
        <f>IFERROR(VLOOKUP($A103,'Emissions - TEU-2L2'!$A$6:$H$58,5,0), " ")</f>
        <v xml:space="preserve"> </v>
      </c>
      <c r="E103" s="56" t="str">
        <f>IFERROR(VLOOKUP($A103,'Emissions - TEU-2L2'!$A$6:$H$58,8,0), " ")</f>
        <v xml:space="preserve"> </v>
      </c>
      <c r="F103" s="4">
        <v>3.7999999999999999E-2</v>
      </c>
      <c r="G103" s="175" t="str">
        <f>IFERROR(Summary!$Y$7*D103/F103," ")</f>
        <v xml:space="preserve"> </v>
      </c>
      <c r="H103" s="7">
        <v>7</v>
      </c>
      <c r="I103" s="175" t="str">
        <f>IFERROR(Summary!$Y$7*D103/H103," ")</f>
        <v xml:space="preserve"> </v>
      </c>
      <c r="J103" s="7">
        <v>1</v>
      </c>
      <c r="K103" s="175" t="str">
        <f>IFERROR(Summary!$AA$7*D103/J103," ")</f>
        <v xml:space="preserve"> </v>
      </c>
      <c r="L103" s="5">
        <v>31</v>
      </c>
      <c r="M103" s="175" t="str">
        <f>IFERROR(Summary!$AA$7*D103/L103," ")</f>
        <v xml:space="preserve"> </v>
      </c>
      <c r="N103" s="9">
        <v>0.46</v>
      </c>
      <c r="O103" s="175" t="str">
        <f>IFERROR(Summary!$AC$7*D103/N103," ")</f>
        <v xml:space="preserve"> </v>
      </c>
      <c r="P103" s="5">
        <v>31</v>
      </c>
      <c r="Q103" s="175" t="str">
        <f>IFERROR(Summary!$AC$7*D103/P103," ")</f>
        <v xml:space="preserve"> </v>
      </c>
      <c r="R103" s="22"/>
      <c r="S103" s="177" t="str">
        <f>IFERROR(Summary!$AE$7*E103/R103," ")</f>
        <v xml:space="preserve"> </v>
      </c>
    </row>
    <row r="104" spans="1:19" ht="16.8" customHeight="1" x14ac:dyDescent="0.25">
      <c r="A104" s="2" t="s">
        <v>204</v>
      </c>
      <c r="B104" s="2" t="s">
        <v>205</v>
      </c>
      <c r="C104" s="18"/>
      <c r="D104" s="56" t="str">
        <f>IFERROR(VLOOKUP($A104,'Emissions - TEU-2L2'!$A$6:$H$58,5,0), " ")</f>
        <v xml:space="preserve"> </v>
      </c>
      <c r="E104" s="56" t="str">
        <f>IFERROR(VLOOKUP($A104,'Emissions - TEU-2L2'!$A$6:$H$58,8,0), " ")</f>
        <v xml:space="preserve"> </v>
      </c>
      <c r="F104" s="18"/>
      <c r="G104" s="175" t="str">
        <f>IFERROR(Summary!$Y$7*D104/F104," ")</f>
        <v xml:space="preserve"> </v>
      </c>
      <c r="H104" s="5">
        <v>400</v>
      </c>
      <c r="I104" s="175" t="str">
        <f>IFERROR(Summary!$Y$7*D104/H104," ")</f>
        <v xml:space="preserve"> </v>
      </c>
      <c r="J104" s="18"/>
      <c r="K104" s="175" t="str">
        <f>IFERROR(Summary!$AA$7*D104/J104," ")</f>
        <v xml:space="preserve"> </v>
      </c>
      <c r="L104" s="8">
        <v>1800</v>
      </c>
      <c r="M104" s="175" t="str">
        <f>IFERROR(Summary!$AA$7*D104/L104," ")</f>
        <v xml:space="preserve"> </v>
      </c>
      <c r="N104" s="18"/>
      <c r="O104" s="175" t="str">
        <f>IFERROR(Summary!$AC$7*D104/N104," ")</f>
        <v xml:space="preserve"> </v>
      </c>
      <c r="P104" s="8">
        <v>1800</v>
      </c>
      <c r="Q104" s="175" t="str">
        <f>IFERROR(Summary!$AC$7*D104/P104," ")</f>
        <v xml:space="preserve"> </v>
      </c>
      <c r="R104" s="23">
        <v>2000</v>
      </c>
      <c r="S104" s="177" t="str">
        <f>IFERROR(Summary!$AE$7*E104/R104," ")</f>
        <v xml:space="preserve"> </v>
      </c>
    </row>
    <row r="105" spans="1:19" ht="29.25" customHeight="1" x14ac:dyDescent="0.25">
      <c r="A105" s="2" t="s">
        <v>206</v>
      </c>
      <c r="B105" s="2" t="s">
        <v>207</v>
      </c>
      <c r="C105" s="18"/>
      <c r="D105" s="56" t="str">
        <f>IFERROR(VLOOKUP($A105,'Emissions - TEU-2L2'!$A$6:$H$58,5,0), " ")</f>
        <v xml:space="preserve"> </v>
      </c>
      <c r="E105" s="56" t="str">
        <f>IFERROR(VLOOKUP($A105,'Emissions - TEU-2L2'!$A$6:$H$58,8,0), " ")</f>
        <v xml:space="preserve"> </v>
      </c>
      <c r="F105" s="18"/>
      <c r="G105" s="175" t="str">
        <f>IFERROR(Summary!$Y$7*D105/F105," ")</f>
        <v xml:space="preserve"> </v>
      </c>
      <c r="H105" s="5">
        <v>82</v>
      </c>
      <c r="I105" s="175" t="str">
        <f>IFERROR(Summary!$Y$7*D105/H105," ")</f>
        <v xml:space="preserve"> </v>
      </c>
      <c r="J105" s="18"/>
      <c r="K105" s="175" t="str">
        <f>IFERROR(Summary!$AA$7*D105/J105," ")</f>
        <v xml:space="preserve"> </v>
      </c>
      <c r="L105" s="5">
        <v>360</v>
      </c>
      <c r="M105" s="175" t="str">
        <f>IFERROR(Summary!$AA$7*D105/L105," ")</f>
        <v xml:space="preserve"> </v>
      </c>
      <c r="N105" s="18"/>
      <c r="O105" s="175" t="str">
        <f>IFERROR(Summary!$AC$7*D105/N105," ")</f>
        <v xml:space="preserve"> </v>
      </c>
      <c r="P105" s="5">
        <v>360</v>
      </c>
      <c r="Q105" s="175" t="str">
        <f>IFERROR(Summary!$AC$7*D105/P105," ")</f>
        <v xml:space="preserve"> </v>
      </c>
      <c r="R105" s="23">
        <v>29000</v>
      </c>
      <c r="S105" s="177" t="str">
        <f>IFERROR(Summary!$AE$7*E105/R105," ")</f>
        <v xml:space="preserve"> </v>
      </c>
    </row>
    <row r="106" spans="1:19" ht="29.25" customHeight="1" x14ac:dyDescent="0.25">
      <c r="A106" s="2" t="s">
        <v>208</v>
      </c>
      <c r="B106" s="2" t="s">
        <v>209</v>
      </c>
      <c r="C106" s="18"/>
      <c r="D106" s="56" t="str">
        <f>IFERROR(VLOOKUP($A106,'Emissions - TEU-2L2'!$A$6:$H$58,5,0), " ")</f>
        <v xml:space="preserve"> </v>
      </c>
      <c r="E106" s="56" t="str">
        <f>IFERROR(VLOOKUP($A106,'Emissions - TEU-2L2'!$A$6:$H$58,8,0), " ")</f>
        <v xml:space="preserve"> </v>
      </c>
      <c r="F106" s="18"/>
      <c r="G106" s="175" t="str">
        <f>IFERROR(Summary!$Y$7*D106/F106," ")</f>
        <v xml:space="preserve"> </v>
      </c>
      <c r="H106" s="5">
        <v>70</v>
      </c>
      <c r="I106" s="175" t="str">
        <f>IFERROR(Summary!$Y$7*D106/H106," ")</f>
        <v xml:space="preserve"> </v>
      </c>
      <c r="J106" s="18"/>
      <c r="K106" s="175" t="str">
        <f>IFERROR(Summary!$AA$7*D106/J106," ")</f>
        <v xml:space="preserve"> </v>
      </c>
      <c r="L106" s="5">
        <v>310</v>
      </c>
      <c r="M106" s="175" t="str">
        <f>IFERROR(Summary!$AA$7*D106/L106," ")</f>
        <v xml:space="preserve"> </v>
      </c>
      <c r="N106" s="18"/>
      <c r="O106" s="175" t="str">
        <f>IFERROR(Summary!$AC$7*D106/N106," ")</f>
        <v xml:space="preserve"> </v>
      </c>
      <c r="P106" s="5">
        <v>310</v>
      </c>
      <c r="Q106" s="175" t="str">
        <f>IFERROR(Summary!$AC$7*D106/P106," ")</f>
        <v xml:space="preserve"> </v>
      </c>
      <c r="R106" s="21">
        <v>370</v>
      </c>
      <c r="S106" s="177" t="str">
        <f>IFERROR(Summary!$AE$7*E106/R106," ")</f>
        <v xml:space="preserve"> </v>
      </c>
    </row>
    <row r="107" spans="1:19" ht="29.25" customHeight="1" x14ac:dyDescent="0.25">
      <c r="A107" s="2" t="s">
        <v>210</v>
      </c>
      <c r="B107" s="2" t="s">
        <v>211</v>
      </c>
      <c r="C107" s="18"/>
      <c r="D107" s="56" t="str">
        <f>IFERROR(VLOOKUP($A107,'Emissions - TEU-2L2'!$A$6:$H$58,5,0), " ")</f>
        <v xml:space="preserve"> </v>
      </c>
      <c r="E107" s="56" t="str">
        <f>IFERROR(VLOOKUP($A107,'Emissions - TEU-2L2'!$A$6:$H$58,8,0), " ")</f>
        <v xml:space="preserve"> </v>
      </c>
      <c r="F107" s="18"/>
      <c r="G107" s="175" t="str">
        <f>IFERROR(Summary!$Y$7*D107/F107," ")</f>
        <v xml:space="preserve"> </v>
      </c>
      <c r="H107" s="5">
        <v>60</v>
      </c>
      <c r="I107" s="175" t="str">
        <f>IFERROR(Summary!$Y$7*D107/H107," ")</f>
        <v xml:space="preserve"> </v>
      </c>
      <c r="J107" s="18"/>
      <c r="K107" s="175" t="str">
        <f>IFERROR(Summary!$AA$7*D107/J107," ")</f>
        <v xml:space="preserve"> </v>
      </c>
      <c r="L107" s="5">
        <v>260</v>
      </c>
      <c r="M107" s="175" t="str">
        <f>IFERROR(Summary!$AA$7*D107/L107," ")</f>
        <v xml:space="preserve"> </v>
      </c>
      <c r="N107" s="18"/>
      <c r="O107" s="175" t="str">
        <f>IFERROR(Summary!$AC$7*D107/N107," ")</f>
        <v xml:space="preserve"> </v>
      </c>
      <c r="P107" s="5">
        <v>260</v>
      </c>
      <c r="Q107" s="175" t="str">
        <f>IFERROR(Summary!$AC$7*D107/P107," ")</f>
        <v xml:space="preserve"> </v>
      </c>
      <c r="R107" s="21">
        <v>140</v>
      </c>
      <c r="S107" s="177" t="str">
        <f>IFERROR(Summary!$AE$7*E107/R107," ")</f>
        <v xml:space="preserve"> </v>
      </c>
    </row>
    <row r="108" spans="1:19" ht="29.25" customHeight="1" x14ac:dyDescent="0.25">
      <c r="A108" s="2" t="s">
        <v>212</v>
      </c>
      <c r="B108" s="2" t="s">
        <v>213</v>
      </c>
      <c r="C108" s="18"/>
      <c r="D108" s="56" t="str">
        <f>IFERROR(VLOOKUP($A108,'Emissions - TEU-2L2'!$A$6:$H$58,5,0), " ")</f>
        <v xml:space="preserve"> </v>
      </c>
      <c r="E108" s="56" t="str">
        <f>IFERROR(VLOOKUP($A108,'Emissions - TEU-2L2'!$A$6:$H$58,8,0), " ")</f>
        <v xml:space="preserve"> </v>
      </c>
      <c r="F108" s="18"/>
      <c r="G108" s="175" t="str">
        <f>IFERROR(Summary!$Y$7*D108/F108," ")</f>
        <v xml:space="preserve"> </v>
      </c>
      <c r="H108" s="5">
        <v>60</v>
      </c>
      <c r="I108" s="175" t="str">
        <f>IFERROR(Summary!$Y$7*D108/H108," ")</f>
        <v xml:space="preserve"> </v>
      </c>
      <c r="J108" s="18"/>
      <c r="K108" s="175" t="str">
        <f>IFERROR(Summary!$AA$7*D108/J108," ")</f>
        <v xml:space="preserve"> </v>
      </c>
      <c r="L108" s="5">
        <v>260</v>
      </c>
      <c r="M108" s="175" t="str">
        <f>IFERROR(Summary!$AA$7*D108/L108," ")</f>
        <v xml:space="preserve"> </v>
      </c>
      <c r="N108" s="18"/>
      <c r="O108" s="175" t="str">
        <f>IFERROR(Summary!$AC$7*D108/N108," ")</f>
        <v xml:space="preserve"> </v>
      </c>
      <c r="P108" s="5">
        <v>260</v>
      </c>
      <c r="Q108" s="175" t="str">
        <f>IFERROR(Summary!$AC$7*D108/P108," ")</f>
        <v xml:space="preserve"> </v>
      </c>
      <c r="R108" s="21">
        <v>93</v>
      </c>
      <c r="S108" s="177" t="str">
        <f>IFERROR(Summary!$AE$7*E108/R108," ")</f>
        <v xml:space="preserve"> </v>
      </c>
    </row>
    <row r="109" spans="1:19" ht="29.25" customHeight="1" x14ac:dyDescent="0.25">
      <c r="A109" s="2" t="s">
        <v>214</v>
      </c>
      <c r="B109" s="2" t="s">
        <v>215</v>
      </c>
      <c r="C109" s="18"/>
      <c r="D109" s="56" t="str">
        <f>IFERROR(VLOOKUP($A109,'Emissions - TEU-2L2'!$A$6:$H$58,5,0), " ")</f>
        <v xml:space="preserve"> </v>
      </c>
      <c r="E109" s="56" t="str">
        <f>IFERROR(VLOOKUP($A109,'Emissions - TEU-2L2'!$A$6:$H$58,8,0), " ")</f>
        <v xml:space="preserve"> </v>
      </c>
      <c r="F109" s="18"/>
      <c r="G109" s="175" t="str">
        <f>IFERROR(Summary!$Y$7*D109/F109," ")</f>
        <v xml:space="preserve"> </v>
      </c>
      <c r="H109" s="7">
        <v>1</v>
      </c>
      <c r="I109" s="175" t="str">
        <f>IFERROR(Summary!$Y$7*D109/H109," ")</f>
        <v xml:space="preserve"> </v>
      </c>
      <c r="J109" s="18"/>
      <c r="K109" s="175" t="str">
        <f>IFERROR(Summary!$AA$7*D109/J109," ")</f>
        <v xml:space="preserve"> </v>
      </c>
      <c r="L109" s="7">
        <v>4.4000000000000004</v>
      </c>
      <c r="M109" s="175" t="str">
        <f>IFERROR(Summary!$AA$7*D109/L109," ")</f>
        <v xml:space="preserve"> </v>
      </c>
      <c r="N109" s="18"/>
      <c r="O109" s="175" t="str">
        <f>IFERROR(Summary!$AC$7*D109/N109," ")</f>
        <v xml:space="preserve"> </v>
      </c>
      <c r="P109" s="7">
        <v>4.4000000000000004</v>
      </c>
      <c r="Q109" s="175" t="str">
        <f>IFERROR(Summary!$AC$7*D109/P109," ")</f>
        <v xml:space="preserve"> </v>
      </c>
      <c r="R109" s="22"/>
      <c r="S109" s="177" t="str">
        <f>IFERROR(Summary!$AE$7*E109/R109," ")</f>
        <v xml:space="preserve"> </v>
      </c>
    </row>
    <row r="110" spans="1:19" ht="16.95" customHeight="1" x14ac:dyDescent="0.25">
      <c r="A110" s="2" t="s">
        <v>216</v>
      </c>
      <c r="B110" s="2" t="s">
        <v>217</v>
      </c>
      <c r="C110" s="6" t="s">
        <v>23</v>
      </c>
      <c r="D110" s="56" t="str">
        <f>IFERROR(VLOOKUP($A110,'Emissions - TEU-2L2'!$A$6:$H$58,5,0), " ")</f>
        <v xml:space="preserve"> </v>
      </c>
      <c r="E110" s="56" t="str">
        <f>IFERROR(VLOOKUP($A110,'Emissions - TEU-2L2'!$A$6:$H$58,8,0), " ")</f>
        <v xml:space="preserve"> </v>
      </c>
      <c r="F110" s="11">
        <v>2.0000000000000001E-4</v>
      </c>
      <c r="G110" s="175" t="str">
        <f>IFERROR(Summary!$Y$7*D110/F110," ")</f>
        <v xml:space="preserve"> </v>
      </c>
      <c r="H110" s="5">
        <v>30</v>
      </c>
      <c r="I110" s="175" t="str">
        <f>IFERROR(Summary!$Y$7*D110/H110," ")</f>
        <v xml:space="preserve"> </v>
      </c>
      <c r="J110" s="3">
        <v>2.0999999999999999E-3</v>
      </c>
      <c r="K110" s="175" t="str">
        <f>IFERROR(Summary!$AA$7*D110/J110," ")</f>
        <v xml:space="preserve"> </v>
      </c>
      <c r="L110" s="5">
        <v>130</v>
      </c>
      <c r="M110" s="175" t="str">
        <f>IFERROR(Summary!$AA$7*D110/L110," ")</f>
        <v xml:space="preserve"> </v>
      </c>
      <c r="N110" s="3">
        <v>4.0000000000000001E-3</v>
      </c>
      <c r="O110" s="175" t="str">
        <f>IFERROR(Summary!$AC$7*D110/N110," ")</f>
        <v xml:space="preserve"> </v>
      </c>
      <c r="P110" s="5">
        <v>130</v>
      </c>
      <c r="Q110" s="175" t="str">
        <f>IFERROR(Summary!$AC$7*D110/P110," ")</f>
        <v xml:space="preserve"> </v>
      </c>
      <c r="R110" s="21">
        <v>160</v>
      </c>
      <c r="S110" s="177" t="str">
        <f>IFERROR(Summary!$AE$7*E110/R110," ")</f>
        <v xml:space="preserve"> </v>
      </c>
    </row>
    <row r="111" spans="1:19" ht="16.8" customHeight="1" x14ac:dyDescent="0.25">
      <c r="A111" s="2" t="s">
        <v>218</v>
      </c>
      <c r="B111" s="2" t="s">
        <v>219</v>
      </c>
      <c r="C111" s="18"/>
      <c r="D111" s="56" t="str">
        <f>IFERROR(VLOOKUP($A111,'Emissions - TEU-2L2'!$A$6:$H$58,5,0), " ")</f>
        <v xml:space="preserve"> </v>
      </c>
      <c r="E111" s="56" t="str">
        <f>IFERROR(VLOOKUP($A111,'Emissions - TEU-2L2'!$A$6:$H$58,8,0), " ")</f>
        <v xml:space="preserve"> </v>
      </c>
      <c r="F111" s="4">
        <v>7.6999999999999999E-2</v>
      </c>
      <c r="G111" s="175" t="str">
        <f>IFERROR(Summary!$Y$7*D111/F111," ")</f>
        <v xml:space="preserve"> </v>
      </c>
      <c r="H111" s="18"/>
      <c r="I111" s="175" t="str">
        <f>IFERROR(Summary!$Y$7*D111/H111," ")</f>
        <v xml:space="preserve"> </v>
      </c>
      <c r="J111" s="7">
        <v>2</v>
      </c>
      <c r="K111" s="175" t="str">
        <f>IFERROR(Summary!$AA$7*D111/J111," ")</f>
        <v xml:space="preserve"> </v>
      </c>
      <c r="L111" s="18"/>
      <c r="M111" s="175" t="str">
        <f>IFERROR(Summary!$AA$7*D111/L111," ")</f>
        <v xml:space="preserve"> </v>
      </c>
      <c r="N111" s="9">
        <v>0.92</v>
      </c>
      <c r="O111" s="175" t="str">
        <f>IFERROR(Summary!$AC$7*D111/N111," ")</f>
        <v xml:space="preserve"> </v>
      </c>
      <c r="P111" s="18"/>
      <c r="Q111" s="175" t="str">
        <f>IFERROR(Summary!$AC$7*D111/P111," ")</f>
        <v xml:space="preserve"> </v>
      </c>
      <c r="R111" s="22"/>
      <c r="S111" s="177" t="str">
        <f>IFERROR(Summary!$AE$7*E111/R111," ")</f>
        <v xml:space="preserve"> </v>
      </c>
    </row>
    <row r="112" spans="1:19" ht="16.8" customHeight="1" x14ac:dyDescent="0.25">
      <c r="A112" s="1"/>
      <c r="B112" s="2" t="s">
        <v>220</v>
      </c>
      <c r="C112" s="6" t="s">
        <v>65</v>
      </c>
      <c r="D112" s="56" t="str">
        <f>IFERROR(VLOOKUP($A112,'Emissions - TEU-2L2'!$A$6:$H$58,5,0), " ")</f>
        <v xml:space="preserve"> </v>
      </c>
      <c r="E112" s="56" t="str">
        <f>IFERROR(VLOOKUP($A112,'Emissions - TEU-2L2'!$A$6:$H$58,8,0), " ")</f>
        <v xml:space="preserve"> </v>
      </c>
      <c r="F112" s="18"/>
      <c r="G112" s="175" t="str">
        <f>IFERROR(Summary!$Y$7*D112/F112," ")</f>
        <v xml:space="preserve"> </v>
      </c>
      <c r="H112" s="7">
        <v>2.2999999999999998</v>
      </c>
      <c r="I112" s="175" t="str">
        <f>IFERROR(Summary!$Y$7*D112/H112," ")</f>
        <v xml:space="preserve"> </v>
      </c>
      <c r="J112" s="18"/>
      <c r="K112" s="175" t="str">
        <f>IFERROR(Summary!$AA$7*D112/J112," ")</f>
        <v xml:space="preserve"> </v>
      </c>
      <c r="L112" s="5">
        <v>20</v>
      </c>
      <c r="M112" s="175" t="str">
        <f>IFERROR(Summary!$AA$7*D112/L112," ")</f>
        <v xml:space="preserve"> </v>
      </c>
      <c r="N112" s="18"/>
      <c r="O112" s="175" t="str">
        <f>IFERROR(Summary!$AC$7*D112/N112," ")</f>
        <v xml:space="preserve"> </v>
      </c>
      <c r="P112" s="5">
        <v>20</v>
      </c>
      <c r="Q112" s="175" t="str">
        <f>IFERROR(Summary!$AC$7*D112/P112," ")</f>
        <v xml:space="preserve"> </v>
      </c>
      <c r="R112" s="21">
        <v>240</v>
      </c>
      <c r="S112" s="177" t="str">
        <f>IFERROR(Summary!$AE$7*E112/R112," ")</f>
        <v xml:space="preserve"> </v>
      </c>
    </row>
    <row r="113" spans="1:19" ht="16.95" customHeight="1" x14ac:dyDescent="0.25">
      <c r="A113" s="2" t="s">
        <v>221</v>
      </c>
      <c r="B113" s="2" t="s">
        <v>222</v>
      </c>
      <c r="C113" s="18"/>
      <c r="D113" s="56" t="str">
        <f>IFERROR(VLOOKUP($A113,'Emissions - TEU-2L2'!$A$6:$H$58,5,0), " ")</f>
        <v xml:space="preserve"> </v>
      </c>
      <c r="E113" s="56" t="str">
        <f>IFERROR(VLOOKUP($A113,'Emissions - TEU-2L2'!$A$6:$H$58,8,0), " ")</f>
        <v xml:space="preserve"> </v>
      </c>
      <c r="F113" s="18"/>
      <c r="G113" s="175" t="str">
        <f>IFERROR(Summary!$Y$7*D113/F113," ")</f>
        <v xml:space="preserve"> </v>
      </c>
      <c r="H113" s="18"/>
      <c r="I113" s="175" t="str">
        <f>IFERROR(Summary!$Y$7*D113/H113," ")</f>
        <v xml:space="preserve"> </v>
      </c>
      <c r="J113" s="18"/>
      <c r="K113" s="175" t="str">
        <f>IFERROR(Summary!$AA$7*D113/J113," ")</f>
        <v xml:space="preserve"> </v>
      </c>
      <c r="L113" s="18"/>
      <c r="M113" s="175" t="str">
        <f>IFERROR(Summary!$AA$7*D113/L113," ")</f>
        <v xml:space="preserve"> </v>
      </c>
      <c r="N113" s="18"/>
      <c r="O113" s="175" t="str">
        <f>IFERROR(Summary!$AC$7*D113/N113," ")</f>
        <v xml:space="preserve"> </v>
      </c>
      <c r="P113" s="18"/>
      <c r="Q113" s="175" t="str">
        <f>IFERROR(Summary!$AC$7*D113/P113," ")</f>
        <v xml:space="preserve"> </v>
      </c>
      <c r="R113" s="21">
        <v>16</v>
      </c>
      <c r="S113" s="177" t="str">
        <f>IFERROR(Summary!$AE$7*E113/R113," ")</f>
        <v xml:space="preserve"> </v>
      </c>
    </row>
    <row r="114" spans="1:19" ht="16.8" customHeight="1" x14ac:dyDescent="0.25">
      <c r="A114" s="2" t="s">
        <v>223</v>
      </c>
      <c r="B114" s="2" t="s">
        <v>224</v>
      </c>
      <c r="C114" s="18"/>
      <c r="D114" s="56" t="str">
        <f>IFERROR(VLOOKUP($A114,'Emissions - TEU-2L2'!$A$6:$H$58,5,0), " ")</f>
        <v xml:space="preserve"> </v>
      </c>
      <c r="E114" s="56" t="str">
        <f>IFERROR(VLOOKUP($A114,'Emissions - TEU-2L2'!$A$6:$H$58,8,0), " ")</f>
        <v xml:space="preserve"> </v>
      </c>
      <c r="F114" s="9">
        <v>0.17</v>
      </c>
      <c r="G114" s="175" t="str">
        <f>IFERROR(Summary!$Y$7*D114/F114," ")</f>
        <v xml:space="preserve"> </v>
      </c>
      <c r="H114" s="7">
        <v>9</v>
      </c>
      <c r="I114" s="175" t="str">
        <f>IFERROR(Summary!$Y$7*D114/H114," ")</f>
        <v xml:space="preserve"> </v>
      </c>
      <c r="J114" s="7">
        <v>4.3</v>
      </c>
      <c r="K114" s="175" t="str">
        <f>IFERROR(Summary!$AA$7*D114/J114," ")</f>
        <v xml:space="preserve"> </v>
      </c>
      <c r="L114" s="5">
        <v>40</v>
      </c>
      <c r="M114" s="175" t="str">
        <f>IFERROR(Summary!$AA$7*D114/L114," ")</f>
        <v xml:space="preserve"> </v>
      </c>
      <c r="N114" s="7">
        <v>2</v>
      </c>
      <c r="O114" s="175" t="str">
        <f>IFERROR(Summary!$AC$7*D114/N114," ")</f>
        <v xml:space="preserve"> </v>
      </c>
      <c r="P114" s="5">
        <v>40</v>
      </c>
      <c r="Q114" s="175" t="str">
        <f>IFERROR(Summary!$AC$7*D114/P114," ")</f>
        <v xml:space="preserve"> </v>
      </c>
      <c r="R114" s="21">
        <v>49</v>
      </c>
      <c r="S114" s="177" t="str">
        <f>IFERROR(Summary!$AE$7*E114/R114," ")</f>
        <v xml:space="preserve"> </v>
      </c>
    </row>
    <row r="115" spans="1:19" ht="16.95" customHeight="1" x14ac:dyDescent="0.25">
      <c r="A115" s="2" t="s">
        <v>225</v>
      </c>
      <c r="B115" s="2" t="s">
        <v>226</v>
      </c>
      <c r="C115" s="18"/>
      <c r="D115" s="56" t="str">
        <f>IFERROR(VLOOKUP($A115,'Emissions - TEU-2L2'!$A$6:$H$58,5,0), " ")</f>
        <v xml:space="preserve"> </v>
      </c>
      <c r="E115" s="56" t="str">
        <f>IFERROR(VLOOKUP($A115,'Emissions - TEU-2L2'!$A$6:$H$58,8,0), " ")</f>
        <v xml:space="preserve"> </v>
      </c>
      <c r="F115" s="18"/>
      <c r="G115" s="175" t="str">
        <f>IFERROR(Summary!$Y$7*D115/F115," ")</f>
        <v xml:space="preserve"> </v>
      </c>
      <c r="H115" s="4">
        <v>0.08</v>
      </c>
      <c r="I115" s="175" t="str">
        <f>IFERROR(Summary!$Y$7*D115/H115," ")</f>
        <v xml:space="preserve"> </v>
      </c>
      <c r="J115" s="18"/>
      <c r="K115" s="175" t="str">
        <f>IFERROR(Summary!$AA$7*D115/J115," ")</f>
        <v xml:space="preserve"> </v>
      </c>
      <c r="L115" s="9">
        <v>0.35</v>
      </c>
      <c r="M115" s="175" t="str">
        <f>IFERROR(Summary!$AA$7*D115/L115," ")</f>
        <v xml:space="preserve"> </v>
      </c>
      <c r="N115" s="18"/>
      <c r="O115" s="175" t="str">
        <f>IFERROR(Summary!$AC$7*D115/N115," ")</f>
        <v xml:space="preserve"> </v>
      </c>
      <c r="P115" s="9">
        <v>0.35</v>
      </c>
      <c r="Q115" s="175" t="str">
        <f>IFERROR(Summary!$AC$7*D115/P115," ")</f>
        <v xml:space="preserve"> </v>
      </c>
      <c r="R115" s="24">
        <v>4.0999999999999996</v>
      </c>
      <c r="S115" s="177" t="str">
        <f>IFERROR(Summary!$AE$7*E115/R115," ")</f>
        <v xml:space="preserve"> </v>
      </c>
    </row>
    <row r="116" spans="1:19" ht="16.8" customHeight="1" x14ac:dyDescent="0.25">
      <c r="A116" s="2" t="s">
        <v>227</v>
      </c>
      <c r="B116" s="2" t="s">
        <v>228</v>
      </c>
      <c r="C116" s="18"/>
      <c r="D116" s="56" t="str">
        <f>IFERROR(VLOOKUP($A116,'Emissions - TEU-2L2'!$A$6:$H$58,5,0), " ")</f>
        <v xml:space="preserve"> </v>
      </c>
      <c r="E116" s="56" t="str">
        <f>IFERROR(VLOOKUP($A116,'Emissions - TEU-2L2'!$A$6:$H$58,8,0), " ")</f>
        <v xml:space="preserve"> </v>
      </c>
      <c r="F116" s="11">
        <v>7.6999999999999996E-4</v>
      </c>
      <c r="G116" s="175" t="str">
        <f>IFERROR(Summary!$Y$7*D116/F116," ")</f>
        <v xml:space="preserve"> </v>
      </c>
      <c r="H116" s="18"/>
      <c r="I116" s="175" t="str">
        <f>IFERROR(Summary!$Y$7*D116/H116," ")</f>
        <v xml:space="preserve"> </v>
      </c>
      <c r="J116" s="4">
        <v>0.02</v>
      </c>
      <c r="K116" s="175" t="str">
        <f>IFERROR(Summary!$AA$7*D116/J116," ")</f>
        <v xml:space="preserve"> </v>
      </c>
      <c r="L116" s="18"/>
      <c r="M116" s="175" t="str">
        <f>IFERROR(Summary!$AA$7*D116/L116," ")</f>
        <v xml:space="preserve"> </v>
      </c>
      <c r="N116" s="3">
        <v>9.1999999999999998E-3</v>
      </c>
      <c r="O116" s="175" t="str">
        <f>IFERROR(Summary!$AC$7*D116/N116," ")</f>
        <v xml:space="preserve"> </v>
      </c>
      <c r="P116" s="18"/>
      <c r="Q116" s="175" t="str">
        <f>IFERROR(Summary!$AC$7*D116/P116," ")</f>
        <v xml:space="preserve"> </v>
      </c>
      <c r="R116" s="22"/>
      <c r="S116" s="177" t="str">
        <f>IFERROR(Summary!$AE$7*E116/R116," ")</f>
        <v xml:space="preserve"> </v>
      </c>
    </row>
    <row r="117" spans="1:19" ht="16.95" customHeight="1" x14ac:dyDescent="0.25">
      <c r="A117" s="2" t="s">
        <v>229</v>
      </c>
      <c r="B117" s="2" t="s">
        <v>230</v>
      </c>
      <c r="C117" s="18"/>
      <c r="D117" s="56" t="str">
        <f>IFERROR(VLOOKUP($A117,'Emissions - TEU-2L2'!$A$6:$H$58,5,0), " ")</f>
        <v xml:space="preserve"> </v>
      </c>
      <c r="E117" s="56" t="str">
        <f>IFERROR(VLOOKUP($A117,'Emissions - TEU-2L2'!$A$6:$H$58,8,0), " ")</f>
        <v xml:space="preserve"> </v>
      </c>
      <c r="F117" s="11">
        <v>3.8000000000000002E-4</v>
      </c>
      <c r="G117" s="175" t="str">
        <f>IFERROR(Summary!$Y$7*D117/F117," ")</f>
        <v xml:space="preserve"> </v>
      </c>
      <c r="H117" s="18"/>
      <c r="I117" s="175" t="str">
        <f>IFERROR(Summary!$Y$7*D117/H117," ")</f>
        <v xml:space="preserve"> </v>
      </c>
      <c r="J117" s="4">
        <v>0.01</v>
      </c>
      <c r="K117" s="175" t="str">
        <f>IFERROR(Summary!$AA$7*D117/J117," ")</f>
        <v xml:space="preserve"> </v>
      </c>
      <c r="L117" s="18"/>
      <c r="M117" s="175" t="str">
        <f>IFERROR(Summary!$AA$7*D117/L117," ")</f>
        <v xml:space="preserve"> </v>
      </c>
      <c r="N117" s="3">
        <v>4.5999999999999999E-3</v>
      </c>
      <c r="O117" s="175" t="str">
        <f>IFERROR(Summary!$AC$7*D117/N117," ")</f>
        <v xml:space="preserve"> </v>
      </c>
      <c r="P117" s="18"/>
      <c r="Q117" s="175" t="str">
        <f>IFERROR(Summary!$AC$7*D117/P117," ")</f>
        <v xml:space="preserve"> </v>
      </c>
      <c r="R117" s="22"/>
      <c r="S117" s="177" t="str">
        <f>IFERROR(Summary!$AE$7*E117/R117," ")</f>
        <v xml:space="preserve"> </v>
      </c>
    </row>
    <row r="118" spans="1:19" ht="16.8" customHeight="1" x14ac:dyDescent="0.25">
      <c r="A118" s="2" t="s">
        <v>231</v>
      </c>
      <c r="B118" s="2" t="s">
        <v>232</v>
      </c>
      <c r="C118" s="18"/>
      <c r="D118" s="56" t="str">
        <f>IFERROR(VLOOKUP($A118,'Emissions - TEU-2L2'!$A$6:$H$58,5,0), " ")</f>
        <v xml:space="preserve"> </v>
      </c>
      <c r="E118" s="56" t="str">
        <f>IFERROR(VLOOKUP($A118,'Emissions - TEU-2L2'!$A$6:$H$58,8,0), " ")</f>
        <v xml:space="preserve"> </v>
      </c>
      <c r="F118" s="3">
        <v>2E-3</v>
      </c>
      <c r="G118" s="175" t="str">
        <f>IFERROR(Summary!$Y$7*D118/F118," ")</f>
        <v xml:space="preserve"> </v>
      </c>
      <c r="H118" s="18"/>
      <c r="I118" s="175" t="str">
        <f>IFERROR(Summary!$Y$7*D118/H118," ")</f>
        <v xml:space="preserve"> </v>
      </c>
      <c r="J118" s="4">
        <v>5.0999999999999997E-2</v>
      </c>
      <c r="K118" s="175" t="str">
        <f>IFERROR(Summary!$AA$7*D118/J118," ")</f>
        <v xml:space="preserve"> </v>
      </c>
      <c r="L118" s="18"/>
      <c r="M118" s="175" t="str">
        <f>IFERROR(Summary!$AA$7*D118/L118," ")</f>
        <v xml:space="preserve"> </v>
      </c>
      <c r="N118" s="4">
        <v>2.4E-2</v>
      </c>
      <c r="O118" s="175" t="str">
        <f>IFERROR(Summary!$AC$7*D118/N118," ")</f>
        <v xml:space="preserve"> </v>
      </c>
      <c r="P118" s="18"/>
      <c r="Q118" s="175" t="str">
        <f>IFERROR(Summary!$AC$7*D118/P118," ")</f>
        <v xml:space="preserve"> </v>
      </c>
      <c r="R118" s="22"/>
      <c r="S118" s="177" t="str">
        <f>IFERROR(Summary!$AE$7*E118/R118," ")</f>
        <v xml:space="preserve"> </v>
      </c>
    </row>
    <row r="119" spans="1:19" ht="16.8" customHeight="1" x14ac:dyDescent="0.25">
      <c r="A119" s="2" t="s">
        <v>233</v>
      </c>
      <c r="B119" s="2" t="s">
        <v>234</v>
      </c>
      <c r="C119" s="18"/>
      <c r="D119" s="56" t="str">
        <f>IFERROR(VLOOKUP($A119,'Emissions - TEU-2L2'!$A$6:$H$58,5,0), " ")</f>
        <v xml:space="preserve"> </v>
      </c>
      <c r="E119" s="56" t="str">
        <f>IFERROR(VLOOKUP($A119,'Emissions - TEU-2L2'!$A$6:$H$58,8,0), " ")</f>
        <v xml:space="preserve"> </v>
      </c>
      <c r="F119" s="4">
        <v>4.4999999999999998E-2</v>
      </c>
      <c r="G119" s="175" t="str">
        <f>IFERROR(Summary!$Y$7*D119/F119," ")</f>
        <v xml:space="preserve"> </v>
      </c>
      <c r="H119" s="18"/>
      <c r="I119" s="175" t="str">
        <f>IFERROR(Summary!$Y$7*D119/H119," ")</f>
        <v xml:space="preserve"> </v>
      </c>
      <c r="J119" s="7">
        <v>1.2</v>
      </c>
      <c r="K119" s="175" t="str">
        <f>IFERROR(Summary!$AA$7*D119/J119," ")</f>
        <v xml:space="preserve"> </v>
      </c>
      <c r="L119" s="18"/>
      <c r="M119" s="175" t="str">
        <f>IFERROR(Summary!$AA$7*D119/L119," ")</f>
        <v xml:space="preserve"> </v>
      </c>
      <c r="N119" s="9">
        <v>0.55000000000000004</v>
      </c>
      <c r="O119" s="175" t="str">
        <f>IFERROR(Summary!$AC$7*D119/N119," ")</f>
        <v xml:space="preserve"> </v>
      </c>
      <c r="P119" s="18"/>
      <c r="Q119" s="175" t="str">
        <f>IFERROR(Summary!$AC$7*D119/P119," ")</f>
        <v xml:space="preserve"> </v>
      </c>
      <c r="R119" s="22"/>
      <c r="S119" s="177" t="str">
        <f>IFERROR(Summary!$AE$7*E119/R119," ")</f>
        <v xml:space="preserve"> </v>
      </c>
    </row>
    <row r="120" spans="1:19" ht="42" customHeight="1" x14ac:dyDescent="0.25">
      <c r="A120" s="2" t="s">
        <v>235</v>
      </c>
      <c r="B120" s="2" t="s">
        <v>236</v>
      </c>
      <c r="C120" s="6" t="s">
        <v>65</v>
      </c>
      <c r="D120" s="56" t="str">
        <f>IFERROR(VLOOKUP($A120,'Emissions - TEU-2L2'!$A$6:$H$58,5,0), " ")</f>
        <v xml:space="preserve"> </v>
      </c>
      <c r="E120" s="56" t="str">
        <f>IFERROR(VLOOKUP($A120,'Emissions - TEU-2L2'!$A$6:$H$58,8,0), " ")</f>
        <v xml:space="preserve"> </v>
      </c>
      <c r="F120" s="11">
        <v>1.7000000000000001E-4</v>
      </c>
      <c r="G120" s="175" t="str">
        <f>IFERROR(Summary!$Y$7*D120/F120," ")</f>
        <v xml:space="preserve"> </v>
      </c>
      <c r="H120" s="18"/>
      <c r="I120" s="175" t="str">
        <f>IFERROR(Summary!$Y$7*D120/H120," ")</f>
        <v xml:space="preserve"> </v>
      </c>
      <c r="J120" s="4">
        <v>1.7999999999999999E-2</v>
      </c>
      <c r="K120" s="175" t="str">
        <f>IFERROR(Summary!$AA$7*D120/J120," ")</f>
        <v xml:space="preserve"> </v>
      </c>
      <c r="L120" s="18"/>
      <c r="M120" s="175" t="str">
        <f>IFERROR(Summary!$AA$7*D120/L120," ")</f>
        <v xml:space="preserve"> </v>
      </c>
      <c r="N120" s="3">
        <v>8.3999999999999995E-3</v>
      </c>
      <c r="O120" s="175" t="str">
        <f>IFERROR(Summary!$AC$7*D120/N120," ")</f>
        <v xml:space="preserve"> </v>
      </c>
      <c r="P120" s="18"/>
      <c r="Q120" s="175" t="str">
        <f>IFERROR(Summary!$AC$7*D120/P120," ")</f>
        <v xml:space="preserve"> </v>
      </c>
      <c r="R120" s="22"/>
      <c r="S120" s="177" t="str">
        <f>IFERROR(Summary!$AE$7*E120/R120," ")</f>
        <v xml:space="preserve"> </v>
      </c>
    </row>
    <row r="121" spans="1:19" ht="29.25" customHeight="1" x14ac:dyDescent="0.25">
      <c r="A121" s="2" t="s">
        <v>237</v>
      </c>
      <c r="B121" s="1" t="s">
        <v>238</v>
      </c>
      <c r="C121" s="6" t="s">
        <v>65</v>
      </c>
      <c r="D121" s="56" t="str">
        <f>IFERROR(VLOOKUP($A121,'Emissions - TEU-2L2'!$A$6:$H$58,5,0), " ")</f>
        <v xml:space="preserve"> </v>
      </c>
      <c r="E121" s="56" t="str">
        <f>IFERROR(VLOOKUP($A121,'Emissions - TEU-2L2'!$A$6:$H$58,8,0), " ")</f>
        <v xml:space="preserve"> </v>
      </c>
      <c r="F121" s="11">
        <v>1.7000000000000001E-4</v>
      </c>
      <c r="G121" s="175" t="str">
        <f>IFERROR(Summary!$Y$7*D121/F121," ")</f>
        <v xml:space="preserve"> </v>
      </c>
      <c r="H121" s="18"/>
      <c r="I121" s="175" t="str">
        <f>IFERROR(Summary!$Y$7*D121/H121," ")</f>
        <v xml:space="preserve"> </v>
      </c>
      <c r="J121" s="4">
        <v>1.7999999999999999E-2</v>
      </c>
      <c r="K121" s="175" t="str">
        <f>IFERROR(Summary!$AA$7*D121/J121," ")</f>
        <v xml:space="preserve"> </v>
      </c>
      <c r="L121" s="18"/>
      <c r="M121" s="175" t="str">
        <f>IFERROR(Summary!$AA$7*D121/L121," ")</f>
        <v xml:space="preserve"> </v>
      </c>
      <c r="N121" s="3">
        <v>8.3999999999999995E-3</v>
      </c>
      <c r="O121" s="175" t="str">
        <f>IFERROR(Summary!$AC$7*D121/N121," ")</f>
        <v xml:space="preserve"> </v>
      </c>
      <c r="P121" s="18"/>
      <c r="Q121" s="175" t="str">
        <f>IFERROR(Summary!$AC$7*D121/P121," ")</f>
        <v xml:space="preserve"> </v>
      </c>
      <c r="R121" s="22"/>
      <c r="S121" s="177" t="str">
        <f>IFERROR(Summary!$AE$7*E121/R121," ")</f>
        <v xml:space="preserve"> </v>
      </c>
    </row>
    <row r="122" spans="1:19" ht="29.25" customHeight="1" x14ac:dyDescent="0.25">
      <c r="A122" s="2" t="s">
        <v>239</v>
      </c>
      <c r="B122" s="1" t="s">
        <v>240</v>
      </c>
      <c r="C122" s="6" t="s">
        <v>65</v>
      </c>
      <c r="D122" s="56" t="str">
        <f>IFERROR(VLOOKUP($A122,'Emissions - TEU-2L2'!$A$6:$H$58,5,0), " ")</f>
        <v xml:space="preserve"> </v>
      </c>
      <c r="E122" s="56" t="str">
        <f>IFERROR(VLOOKUP($A122,'Emissions - TEU-2L2'!$A$6:$H$58,8,0), " ")</f>
        <v xml:space="preserve"> </v>
      </c>
      <c r="F122" s="11">
        <v>1.7000000000000001E-4</v>
      </c>
      <c r="G122" s="175" t="str">
        <f>IFERROR(Summary!$Y$7*D122/F122," ")</f>
        <v xml:space="preserve"> </v>
      </c>
      <c r="H122" s="18"/>
      <c r="I122" s="175" t="str">
        <f>IFERROR(Summary!$Y$7*D122/H122," ")</f>
        <v xml:space="preserve"> </v>
      </c>
      <c r="J122" s="4">
        <v>1.7999999999999999E-2</v>
      </c>
      <c r="K122" s="175" t="str">
        <f>IFERROR(Summary!$AA$7*D122/J122," ")</f>
        <v xml:space="preserve"> </v>
      </c>
      <c r="L122" s="18"/>
      <c r="M122" s="175" t="str">
        <f>IFERROR(Summary!$AA$7*D122/L122," ")</f>
        <v xml:space="preserve"> </v>
      </c>
      <c r="N122" s="3">
        <v>8.3999999999999995E-3</v>
      </c>
      <c r="O122" s="175" t="str">
        <f>IFERROR(Summary!$AC$7*D122/N122," ")</f>
        <v xml:space="preserve"> </v>
      </c>
      <c r="P122" s="18"/>
      <c r="Q122" s="175" t="str">
        <f>IFERROR(Summary!$AC$7*D122/P122," ")</f>
        <v xml:space="preserve"> </v>
      </c>
      <c r="R122" s="22"/>
      <c r="S122" s="177" t="str">
        <f>IFERROR(Summary!$AE$7*E122/R122," ")</f>
        <v xml:space="preserve"> </v>
      </c>
    </row>
    <row r="123" spans="1:19" ht="29.25" customHeight="1" x14ac:dyDescent="0.25">
      <c r="A123" s="2" t="s">
        <v>241</v>
      </c>
      <c r="B123" s="1" t="s">
        <v>242</v>
      </c>
      <c r="C123" s="6" t="s">
        <v>65</v>
      </c>
      <c r="D123" s="56" t="str">
        <f>IFERROR(VLOOKUP($A123,'Emissions - TEU-2L2'!$A$6:$H$58,5,0), " ")</f>
        <v xml:space="preserve"> </v>
      </c>
      <c r="E123" s="56" t="str">
        <f>IFERROR(VLOOKUP($A123,'Emissions - TEU-2L2'!$A$6:$H$58,8,0), " ")</f>
        <v xml:space="preserve"> </v>
      </c>
      <c r="F123" s="11">
        <v>5.9999999999999995E-4</v>
      </c>
      <c r="G123" s="175" t="str">
        <f>IFERROR(Summary!$Y$7*D123/F123," ")</f>
        <v xml:space="preserve"> </v>
      </c>
      <c r="H123" s="18"/>
      <c r="I123" s="175" t="str">
        <f>IFERROR(Summary!$Y$7*D123/H123," ")</f>
        <v xml:space="preserve"> </v>
      </c>
      <c r="J123" s="4">
        <v>6.5000000000000002E-2</v>
      </c>
      <c r="K123" s="175" t="str">
        <f>IFERROR(Summary!$AA$7*D123/J123," ")</f>
        <v xml:space="preserve"> </v>
      </c>
      <c r="L123" s="18"/>
      <c r="M123" s="175" t="str">
        <f>IFERROR(Summary!$AA$7*D123/L123," ")</f>
        <v xml:space="preserve"> </v>
      </c>
      <c r="N123" s="4">
        <v>0.03</v>
      </c>
      <c r="O123" s="175" t="str">
        <f>IFERROR(Summary!$AC$7*D123/N123," ")</f>
        <v xml:space="preserve"> </v>
      </c>
      <c r="P123" s="18"/>
      <c r="Q123" s="175" t="str">
        <f>IFERROR(Summary!$AC$7*D123/P123," ")</f>
        <v xml:space="preserve"> </v>
      </c>
      <c r="R123" s="22"/>
      <c r="S123" s="177" t="str">
        <f>IFERROR(Summary!$AE$7*E123/R123," ")</f>
        <v xml:space="preserve"> </v>
      </c>
    </row>
    <row r="124" spans="1:19" ht="16.95" customHeight="1" x14ac:dyDescent="0.25">
      <c r="A124" s="2" t="s">
        <v>243</v>
      </c>
      <c r="B124" s="16" t="s">
        <v>244</v>
      </c>
      <c r="C124" s="18"/>
      <c r="D124" s="56" t="str">
        <f>IFERROR(VLOOKUP($A124,'Emissions - TEU-2L2'!$A$6:$H$58,5,0), " ")</f>
        <v xml:space="preserve"> </v>
      </c>
      <c r="E124" s="56" t="str">
        <f>IFERROR(VLOOKUP($A124,'Emissions - TEU-2L2'!$A$6:$H$58,8,0), " ")</f>
        <v xml:space="preserve"> </v>
      </c>
      <c r="F124" s="18"/>
      <c r="G124" s="175" t="str">
        <f>IFERROR(Summary!$Y$7*D124/F124," ")</f>
        <v xml:space="preserve"> </v>
      </c>
      <c r="H124" s="9">
        <v>0.2</v>
      </c>
      <c r="I124" s="175" t="str">
        <f>IFERROR(Summary!$Y$7*D124/H124," ")</f>
        <v xml:space="preserve"> </v>
      </c>
      <c r="J124" s="18"/>
      <c r="K124" s="175" t="str">
        <f>IFERROR(Summary!$AA$7*D124/J124," ")</f>
        <v xml:space="preserve"> </v>
      </c>
      <c r="L124" s="9">
        <v>0.88</v>
      </c>
      <c r="M124" s="175" t="str">
        <f>IFERROR(Summary!$AA$7*D124/L124," ")</f>
        <v xml:space="preserve"> </v>
      </c>
      <c r="N124" s="18"/>
      <c r="O124" s="175" t="str">
        <f>IFERROR(Summary!$AC$7*D124/N124," ")</f>
        <v xml:space="preserve"> </v>
      </c>
      <c r="P124" s="9">
        <v>0.88</v>
      </c>
      <c r="Q124" s="175" t="str">
        <f>IFERROR(Summary!$AC$7*D124/P124," ")</f>
        <v xml:space="preserve"> </v>
      </c>
      <c r="R124" s="21">
        <v>110</v>
      </c>
      <c r="S124" s="177" t="str">
        <f>IFERROR(Summary!$AE$7*E124/R124," ")</f>
        <v xml:space="preserve"> </v>
      </c>
    </row>
    <row r="125" spans="1:19" ht="16.8" customHeight="1" x14ac:dyDescent="0.25">
      <c r="A125" s="2" t="s">
        <v>245</v>
      </c>
      <c r="B125" s="2" t="s">
        <v>246</v>
      </c>
      <c r="C125" s="18"/>
      <c r="D125" s="56" t="str">
        <f>IFERROR(VLOOKUP($A125,'Emissions - TEU-2L2'!$A$6:$H$58,5,0), " ")</f>
        <v xml:space="preserve"> </v>
      </c>
      <c r="E125" s="56" t="str">
        <f>IFERROR(VLOOKUP($A125,'Emissions - TEU-2L2'!$A$6:$H$58,8,0), " ")</f>
        <v xml:space="preserve"> </v>
      </c>
      <c r="F125" s="18"/>
      <c r="G125" s="175" t="str">
        <f>IFERROR(Summary!$Y$7*D125/F125," ")</f>
        <v xml:space="preserve"> </v>
      </c>
      <c r="H125" s="5">
        <v>30</v>
      </c>
      <c r="I125" s="175" t="str">
        <f>IFERROR(Summary!$Y$7*D125/H125," ")</f>
        <v xml:space="preserve"> </v>
      </c>
      <c r="J125" s="18"/>
      <c r="K125" s="175" t="str">
        <f>IFERROR(Summary!$AA$7*D125/J125," ")</f>
        <v xml:space="preserve"> </v>
      </c>
      <c r="L125" s="5">
        <v>130</v>
      </c>
      <c r="M125" s="175" t="str">
        <f>IFERROR(Summary!$AA$7*D125/L125," ")</f>
        <v xml:space="preserve"> </v>
      </c>
      <c r="N125" s="18"/>
      <c r="O125" s="175" t="str">
        <f>IFERROR(Summary!$AC$7*D125/N125," ")</f>
        <v xml:space="preserve"> </v>
      </c>
      <c r="P125" s="5">
        <v>130</v>
      </c>
      <c r="Q125" s="175" t="str">
        <f>IFERROR(Summary!$AC$7*D125/P125," ")</f>
        <v xml:space="preserve"> </v>
      </c>
      <c r="R125" s="23">
        <v>58000</v>
      </c>
      <c r="S125" s="177" t="str">
        <f>IFERROR(Summary!$AE$7*E125/R125," ")</f>
        <v xml:space="preserve"> </v>
      </c>
    </row>
    <row r="126" spans="1:19" ht="29.25" customHeight="1" x14ac:dyDescent="0.25">
      <c r="A126" s="2" t="s">
        <v>247</v>
      </c>
      <c r="B126" s="2" t="s">
        <v>248</v>
      </c>
      <c r="C126" s="18"/>
      <c r="D126" s="56" t="str">
        <f>IFERROR(VLOOKUP($A126,'Emissions - TEU-2L2'!$A$6:$H$58,5,0), " ")</f>
        <v xml:space="preserve"> </v>
      </c>
      <c r="E126" s="56" t="str">
        <f>IFERROR(VLOOKUP($A126,'Emissions - TEU-2L2'!$A$6:$H$58,8,0), " ")</f>
        <v xml:space="preserve"> </v>
      </c>
      <c r="F126" s="18"/>
      <c r="G126" s="175" t="str">
        <f>IFERROR(Summary!$Y$7*D126/F126," ")</f>
        <v xml:space="preserve"> </v>
      </c>
      <c r="H126" s="4">
        <v>6.9000000000000006E-2</v>
      </c>
      <c r="I126" s="175" t="str">
        <f>IFERROR(Summary!$Y$7*D126/H126," ")</f>
        <v xml:space="preserve"> </v>
      </c>
      <c r="J126" s="18"/>
      <c r="K126" s="175" t="str">
        <f>IFERROR(Summary!$AA$7*D126/J126," ")</f>
        <v xml:space="preserve"> </v>
      </c>
      <c r="L126" s="9">
        <v>0.3</v>
      </c>
      <c r="M126" s="175" t="str">
        <f>IFERROR(Summary!$AA$7*D126/L126," ")</f>
        <v xml:space="preserve"> </v>
      </c>
      <c r="N126" s="18"/>
      <c r="O126" s="175" t="str">
        <f>IFERROR(Summary!$AC$7*D126/N126," ")</f>
        <v xml:space="preserve"> </v>
      </c>
      <c r="P126" s="9">
        <v>0.3</v>
      </c>
      <c r="Q126" s="175" t="str">
        <f>IFERROR(Summary!$AC$7*D126/P126," ")</f>
        <v xml:space="preserve"> </v>
      </c>
      <c r="R126" s="25">
        <v>0.21</v>
      </c>
      <c r="S126" s="177" t="str">
        <f>IFERROR(Summary!$AE$7*E126/R126," ")</f>
        <v xml:space="preserve"> </v>
      </c>
    </row>
    <row r="127" spans="1:19" ht="16.8" customHeight="1" x14ac:dyDescent="0.25">
      <c r="A127" s="2" t="s">
        <v>249</v>
      </c>
      <c r="B127" s="2" t="s">
        <v>250</v>
      </c>
      <c r="C127" s="18"/>
      <c r="D127" s="56">
        <f>IFERROR(VLOOKUP($A127,'Emissions - TEU-2L2'!$A$6:$H$58,5,0), " ")</f>
        <v>0.37201068467774656</v>
      </c>
      <c r="E127" s="56">
        <f>IFERROR(VLOOKUP($A127,'Emissions - TEU-2L2'!$A$6:$H$58,8,0), " ")</f>
        <v>6.4697510378738535E-3</v>
      </c>
      <c r="F127" s="18"/>
      <c r="G127" s="175" t="str">
        <f>IFERROR(Summary!$Y$7*D127/F127," ")</f>
        <v xml:space="preserve"> </v>
      </c>
      <c r="H127" s="5">
        <v>700</v>
      </c>
      <c r="I127" s="175">
        <f>IFERROR(Summary!$Y$7*D127/H127," ")</f>
        <v>5.3144383525392371E-8</v>
      </c>
      <c r="J127" s="18"/>
      <c r="K127" s="175" t="str">
        <f>IFERROR(Summary!$AA$7*D127/J127," ")</f>
        <v xml:space="preserve"> </v>
      </c>
      <c r="L127" s="8">
        <v>3100</v>
      </c>
      <c r="M127" s="175">
        <f>IFERROR(Summary!$AA$7*D127/L127," ")</f>
        <v>1.2000344667024085E-8</v>
      </c>
      <c r="N127" s="18"/>
      <c r="O127" s="175" t="str">
        <f>IFERROR(Summary!$AC$7*D127/N127," ")</f>
        <v xml:space="preserve"> </v>
      </c>
      <c r="P127" s="8">
        <v>3100</v>
      </c>
      <c r="Q127" s="175">
        <f>IFERROR(Summary!$AC$7*D127/P127," ")</f>
        <v>5.4001551001608363E-7</v>
      </c>
      <c r="R127" s="22"/>
      <c r="S127" s="177" t="str">
        <f>IFERROR(Summary!$AE$7*E127/R127," ")</f>
        <v xml:space="preserve"> </v>
      </c>
    </row>
    <row r="128" spans="1:19" ht="16.95" customHeight="1" x14ac:dyDescent="0.25">
      <c r="A128" s="2" t="s">
        <v>251</v>
      </c>
      <c r="B128" s="2" t="s">
        <v>252</v>
      </c>
      <c r="C128" s="18"/>
      <c r="D128" s="56" t="str">
        <f>IFERROR(VLOOKUP($A128,'Emissions - TEU-2L2'!$A$6:$H$58,5,0), " ")</f>
        <v xml:space="preserve"> </v>
      </c>
      <c r="E128" s="56" t="str">
        <f>IFERROR(VLOOKUP($A128,'Emissions - TEU-2L2'!$A$6:$H$58,8,0), " ")</f>
        <v xml:space="preserve"> </v>
      </c>
      <c r="F128" s="11">
        <v>2.0000000000000001E-4</v>
      </c>
      <c r="G128" s="175" t="str">
        <f>IFERROR(Summary!$Y$7*D128/F128," ")</f>
        <v xml:space="preserve"> </v>
      </c>
      <c r="H128" s="4">
        <v>0.03</v>
      </c>
      <c r="I128" s="175" t="str">
        <f>IFERROR(Summary!$Y$7*D128/H128," ")</f>
        <v xml:space="preserve"> </v>
      </c>
      <c r="J128" s="3">
        <v>5.3E-3</v>
      </c>
      <c r="K128" s="175" t="str">
        <f>IFERROR(Summary!$AA$7*D128/J128," ")</f>
        <v xml:space="preserve"> </v>
      </c>
      <c r="L128" s="9">
        <v>0.13</v>
      </c>
      <c r="M128" s="175" t="str">
        <f>IFERROR(Summary!$AA$7*D128/L128," ")</f>
        <v xml:space="preserve"> </v>
      </c>
      <c r="N128" s="3">
        <v>2.3999999999999998E-3</v>
      </c>
      <c r="O128" s="175" t="str">
        <f>IFERROR(Summary!$AC$7*D128/N128," ")</f>
        <v xml:space="preserve"> </v>
      </c>
      <c r="P128" s="9">
        <v>0.13</v>
      </c>
      <c r="Q128" s="175" t="str">
        <f>IFERROR(Summary!$AC$7*D128/P128," ")</f>
        <v xml:space="preserve"> </v>
      </c>
      <c r="R128" s="24">
        <v>5.2</v>
      </c>
      <c r="S128" s="177" t="str">
        <f>IFERROR(Summary!$AE$7*E128/R128," ")</f>
        <v xml:space="preserve"> </v>
      </c>
    </row>
    <row r="129" spans="1:19" ht="16.8" customHeight="1" x14ac:dyDescent="0.25">
      <c r="A129" s="2" t="s">
        <v>253</v>
      </c>
      <c r="B129" s="2" t="s">
        <v>254</v>
      </c>
      <c r="C129" s="18"/>
      <c r="D129" s="56" t="str">
        <f>IFERROR(VLOOKUP($A129,'Emissions - TEU-2L2'!$A$6:$H$58,5,0), " ")</f>
        <v xml:space="preserve"> </v>
      </c>
      <c r="E129" s="56" t="str">
        <f>IFERROR(VLOOKUP($A129,'Emissions - TEU-2L2'!$A$6:$H$58,8,0), " ")</f>
        <v xml:space="preserve"> </v>
      </c>
      <c r="F129" s="18"/>
      <c r="G129" s="175" t="str">
        <f>IFERROR(Summary!$Y$7*D129/F129," ")</f>
        <v xml:space="preserve"> </v>
      </c>
      <c r="H129" s="5">
        <v>20</v>
      </c>
      <c r="I129" s="175" t="str">
        <f>IFERROR(Summary!$Y$7*D129/H129," ")</f>
        <v xml:space="preserve"> </v>
      </c>
      <c r="J129" s="18"/>
      <c r="K129" s="175" t="str">
        <f>IFERROR(Summary!$AA$7*D129/J129," ")</f>
        <v xml:space="preserve"> </v>
      </c>
      <c r="L129" s="5">
        <v>88</v>
      </c>
      <c r="M129" s="175" t="str">
        <f>IFERROR(Summary!$AA$7*D129/L129," ")</f>
        <v xml:space="preserve"> </v>
      </c>
      <c r="N129" s="18"/>
      <c r="O129" s="175" t="str">
        <f>IFERROR(Summary!$AC$7*D129/N129," ")</f>
        <v xml:space="preserve"> </v>
      </c>
      <c r="P129" s="5">
        <v>88</v>
      </c>
      <c r="Q129" s="175" t="str">
        <f>IFERROR(Summary!$AC$7*D129/P129," ")</f>
        <v xml:space="preserve"> </v>
      </c>
      <c r="R129" s="23">
        <v>2100</v>
      </c>
      <c r="S129" s="177" t="str">
        <f>IFERROR(Summary!$AE$7*E129/R129," ")</f>
        <v xml:space="preserve"> </v>
      </c>
    </row>
    <row r="130" spans="1:19" ht="16.8" customHeight="1" x14ac:dyDescent="0.25">
      <c r="A130" s="2" t="s">
        <v>255</v>
      </c>
      <c r="B130" s="2" t="s">
        <v>256</v>
      </c>
      <c r="C130" s="6" t="s">
        <v>65</v>
      </c>
      <c r="D130" s="56" t="str">
        <f>IFERROR(VLOOKUP($A130,'Emissions - TEU-2L2'!$A$6:$H$58,5,0), " ")</f>
        <v xml:space="preserve"> </v>
      </c>
      <c r="E130" s="56" t="str">
        <f>IFERROR(VLOOKUP($A130,'Emissions - TEU-2L2'!$A$6:$H$58,8,0), " ")</f>
        <v xml:space="preserve"> </v>
      </c>
      <c r="F130" s="18"/>
      <c r="G130" s="175" t="str">
        <f>IFERROR(Summary!$Y$7*D130/F130," ")</f>
        <v xml:space="preserve"> </v>
      </c>
      <c r="H130" s="7">
        <v>2.1</v>
      </c>
      <c r="I130" s="175" t="str">
        <f>IFERROR(Summary!$Y$7*D130/H130," ")</f>
        <v xml:space="preserve"> </v>
      </c>
      <c r="J130" s="18"/>
      <c r="K130" s="175" t="str">
        <f>IFERROR(Summary!$AA$7*D130/J130," ")</f>
        <v xml:space="preserve"> </v>
      </c>
      <c r="L130" s="5">
        <v>19</v>
      </c>
      <c r="M130" s="175" t="str">
        <f>IFERROR(Summary!$AA$7*D130/L130," ")</f>
        <v xml:space="preserve"> </v>
      </c>
      <c r="N130" s="18"/>
      <c r="O130" s="175" t="str">
        <f>IFERROR(Summary!$AC$7*D130/N130," ")</f>
        <v xml:space="preserve"> </v>
      </c>
      <c r="P130" s="5">
        <v>19</v>
      </c>
      <c r="Q130" s="175" t="str">
        <f>IFERROR(Summary!$AC$7*D130/P130," ")</f>
        <v xml:space="preserve"> </v>
      </c>
      <c r="R130" s="21">
        <v>16</v>
      </c>
      <c r="S130" s="177" t="str">
        <f>IFERROR(Summary!$AE$7*E130/R130," ")</f>
        <v xml:space="preserve"> </v>
      </c>
    </row>
    <row r="131" spans="1:19" ht="16.95" customHeight="1" x14ac:dyDescent="0.25">
      <c r="A131" s="17">
        <v>2148878</v>
      </c>
      <c r="B131" s="2" t="s">
        <v>257</v>
      </c>
      <c r="C131" s="18"/>
      <c r="D131" s="56" t="str">
        <f>IFERROR(VLOOKUP($A131,'Emissions - TEU-2L2'!$A$6:$H$58,5,0), " ")</f>
        <v xml:space="preserve"> </v>
      </c>
      <c r="E131" s="56" t="str">
        <f>IFERROR(VLOOKUP($A131,'Emissions - TEU-2L2'!$A$6:$H$58,8,0), " ")</f>
        <v xml:space="preserve"> </v>
      </c>
      <c r="F131" s="18"/>
      <c r="G131" s="175" t="str">
        <f>IFERROR(Summary!$Y$7*D131/F131," ")</f>
        <v xml:space="preserve"> </v>
      </c>
      <c r="H131" s="7">
        <v>2</v>
      </c>
      <c r="I131" s="175" t="str">
        <f>IFERROR(Summary!$Y$7*D131/H131," ")</f>
        <v xml:space="preserve"> </v>
      </c>
      <c r="J131" s="18"/>
      <c r="K131" s="175" t="str">
        <f>IFERROR(Summary!$AA$7*D131/J131," ")</f>
        <v xml:space="preserve"> </v>
      </c>
      <c r="L131" s="7">
        <v>8.8000000000000007</v>
      </c>
      <c r="M131" s="175" t="str">
        <f>IFERROR(Summary!$AA$7*D131/L131," ")</f>
        <v xml:space="preserve"> </v>
      </c>
      <c r="N131" s="18"/>
      <c r="O131" s="175" t="str">
        <f>IFERROR(Summary!$AC$7*D131/N131," ")</f>
        <v xml:space="preserve"> </v>
      </c>
      <c r="P131" s="7">
        <v>8.8000000000000007</v>
      </c>
      <c r="Q131" s="175" t="str">
        <f>IFERROR(Summary!$AC$7*D131/P131," ")</f>
        <v xml:space="preserve"> </v>
      </c>
      <c r="R131" s="21">
        <v>98</v>
      </c>
      <c r="S131" s="177" t="str">
        <f>IFERROR(Summary!$AE$7*E131/R131," ")</f>
        <v xml:space="preserve"> </v>
      </c>
    </row>
    <row r="132" spans="1:19" ht="16.8" customHeight="1" x14ac:dyDescent="0.25">
      <c r="A132" s="2" t="s">
        <v>258</v>
      </c>
      <c r="B132" s="2" t="s">
        <v>259</v>
      </c>
      <c r="C132" s="18"/>
      <c r="D132" s="56" t="str">
        <f>IFERROR(VLOOKUP($A132,'Emissions - TEU-2L2'!$A$6:$H$58,5,0), " ")</f>
        <v xml:space="preserve"> </v>
      </c>
      <c r="E132" s="56" t="str">
        <f>IFERROR(VLOOKUP($A132,'Emissions - TEU-2L2'!$A$6:$H$58,8,0), " ")</f>
        <v xml:space="preserve"> </v>
      </c>
      <c r="F132" s="18"/>
      <c r="G132" s="175" t="str">
        <f>IFERROR(Summary!$Y$7*D132/F132," ")</f>
        <v xml:space="preserve"> </v>
      </c>
      <c r="H132" s="8">
        <v>2000</v>
      </c>
      <c r="I132" s="175" t="str">
        <f>IFERROR(Summary!$Y$7*D132/H132," ")</f>
        <v xml:space="preserve"> </v>
      </c>
      <c r="J132" s="18"/>
      <c r="K132" s="175" t="str">
        <f>IFERROR(Summary!$AA$7*D132/J132," ")</f>
        <v xml:space="preserve"> </v>
      </c>
      <c r="L132" s="8">
        <v>8800</v>
      </c>
      <c r="M132" s="175" t="str">
        <f>IFERROR(Summary!$AA$7*D132/L132," ")</f>
        <v xml:space="preserve"> </v>
      </c>
      <c r="N132" s="18"/>
      <c r="O132" s="175" t="str">
        <f>IFERROR(Summary!$AC$7*D132/N132," ")</f>
        <v xml:space="preserve"> </v>
      </c>
      <c r="P132" s="8">
        <v>8800</v>
      </c>
      <c r="Q132" s="175" t="str">
        <f>IFERROR(Summary!$AC$7*D132/P132," ")</f>
        <v xml:space="preserve"> </v>
      </c>
      <c r="R132" s="22"/>
      <c r="S132" s="177" t="str">
        <f>IFERROR(Summary!$AE$7*E132/R132," ")</f>
        <v xml:space="preserve"> </v>
      </c>
    </row>
    <row r="133" spans="1:19" ht="16.95" customHeight="1" x14ac:dyDescent="0.25">
      <c r="A133" s="2" t="s">
        <v>260</v>
      </c>
      <c r="B133" s="2" t="s">
        <v>261</v>
      </c>
      <c r="C133" s="18"/>
      <c r="D133" s="56" t="str">
        <f>IFERROR(VLOOKUP($A133,'Emissions - TEU-2L2'!$A$6:$H$58,5,0), " ")</f>
        <v xml:space="preserve"> </v>
      </c>
      <c r="E133" s="56" t="str">
        <f>IFERROR(VLOOKUP($A133,'Emissions - TEU-2L2'!$A$6:$H$58,8,0), " ")</f>
        <v xml:space="preserve"> </v>
      </c>
      <c r="F133" s="18"/>
      <c r="G133" s="175" t="str">
        <f>IFERROR(Summary!$Y$7*D133/F133," ")</f>
        <v xml:space="preserve"> </v>
      </c>
      <c r="H133" s="5">
        <v>200</v>
      </c>
      <c r="I133" s="175" t="str">
        <f>IFERROR(Summary!$Y$7*D133/H133," ")</f>
        <v xml:space="preserve"> </v>
      </c>
      <c r="J133" s="18"/>
      <c r="K133" s="175" t="str">
        <f>IFERROR(Summary!$AA$7*D133/J133," ")</f>
        <v xml:space="preserve"> </v>
      </c>
      <c r="L133" s="5">
        <v>880</v>
      </c>
      <c r="M133" s="175" t="str">
        <f>IFERROR(Summary!$AA$7*D133/L133," ")</f>
        <v xml:space="preserve"> </v>
      </c>
      <c r="N133" s="18"/>
      <c r="O133" s="175" t="str">
        <f>IFERROR(Summary!$AC$7*D133/N133," ")</f>
        <v xml:space="preserve"> </v>
      </c>
      <c r="P133" s="5">
        <v>880</v>
      </c>
      <c r="Q133" s="175" t="str">
        <f>IFERROR(Summary!$AC$7*D133/P133," ")</f>
        <v xml:space="preserve"> </v>
      </c>
      <c r="R133" s="23">
        <v>3200</v>
      </c>
      <c r="S133" s="177" t="str">
        <f>IFERROR(Summary!$AE$7*E133/R133," ")</f>
        <v xml:space="preserve"> </v>
      </c>
    </row>
    <row r="134" spans="1:19" ht="29.25" customHeight="1" x14ac:dyDescent="0.25">
      <c r="A134" s="2" t="s">
        <v>262</v>
      </c>
      <c r="B134" s="2" t="s">
        <v>263</v>
      </c>
      <c r="C134" s="18"/>
      <c r="D134" s="56" t="str">
        <f>IFERROR(VLOOKUP($A134,'Emissions - TEU-2L2'!$A$6:$H$58,5,0), " ")</f>
        <v xml:space="preserve"> </v>
      </c>
      <c r="E134" s="56" t="str">
        <f>IFERROR(VLOOKUP($A134,'Emissions - TEU-2L2'!$A$6:$H$58,8,0), " ")</f>
        <v xml:space="preserve"> </v>
      </c>
      <c r="F134" s="18"/>
      <c r="G134" s="175" t="str">
        <f>IFERROR(Summary!$Y$7*D134/F134," ")</f>
        <v xml:space="preserve"> </v>
      </c>
      <c r="H134" s="5">
        <v>400</v>
      </c>
      <c r="I134" s="175" t="str">
        <f>IFERROR(Summary!$Y$7*D134/H134," ")</f>
        <v xml:space="preserve"> </v>
      </c>
      <c r="J134" s="18"/>
      <c r="K134" s="175" t="str">
        <f>IFERROR(Summary!$AA$7*D134/J134," ")</f>
        <v xml:space="preserve"> </v>
      </c>
      <c r="L134" s="8">
        <v>1800</v>
      </c>
      <c r="M134" s="175" t="str">
        <f>IFERROR(Summary!$AA$7*D134/L134," ")</f>
        <v xml:space="preserve"> </v>
      </c>
      <c r="N134" s="18"/>
      <c r="O134" s="175" t="str">
        <f>IFERROR(Summary!$AC$7*D134/N134," ")</f>
        <v xml:space="preserve"> </v>
      </c>
      <c r="P134" s="8">
        <v>1800</v>
      </c>
      <c r="Q134" s="175" t="str">
        <f>IFERROR(Summary!$AC$7*D134/P134," ")</f>
        <v xml:space="preserve"> </v>
      </c>
      <c r="R134" s="22"/>
      <c r="S134" s="177" t="str">
        <f>IFERROR(Summary!$AE$7*E134/R134," ")</f>
        <v xml:space="preserve"> </v>
      </c>
    </row>
    <row r="135" spans="1:19" ht="16.95" customHeight="1" x14ac:dyDescent="0.25">
      <c r="A135" s="2" t="s">
        <v>264</v>
      </c>
      <c r="B135" s="2" t="s">
        <v>265</v>
      </c>
      <c r="C135" s="6" t="s">
        <v>80</v>
      </c>
      <c r="D135" s="56" t="str">
        <f>IFERROR(VLOOKUP($A135,'Emissions - TEU-2L2'!$A$6:$H$58,5,0), " ")</f>
        <v xml:space="preserve"> </v>
      </c>
      <c r="E135" s="56" t="str">
        <f>IFERROR(VLOOKUP($A135,'Emissions - TEU-2L2'!$A$6:$H$58,8,0), " ")</f>
        <v xml:space="preserve"> </v>
      </c>
      <c r="F135" s="18"/>
      <c r="G135" s="175" t="str">
        <f>IFERROR(Summary!$Y$7*D135/F135," ")</f>
        <v xml:space="preserve"> </v>
      </c>
      <c r="H135" s="9">
        <v>0.15</v>
      </c>
      <c r="I135" s="175" t="str">
        <f>IFERROR(Summary!$Y$7*D135/H135," ")</f>
        <v xml:space="preserve"> </v>
      </c>
      <c r="J135" s="18"/>
      <c r="K135" s="175" t="str">
        <f>IFERROR(Summary!$AA$7*D135/J135," ")</f>
        <v xml:space="preserve"> </v>
      </c>
      <c r="L135" s="9">
        <v>0.66</v>
      </c>
      <c r="M135" s="175" t="str">
        <f>IFERROR(Summary!$AA$7*D135/L135," ")</f>
        <v xml:space="preserve"> </v>
      </c>
      <c r="N135" s="18"/>
      <c r="O135" s="175" t="str">
        <f>IFERROR(Summary!$AC$7*D135/N135," ")</f>
        <v xml:space="preserve"> </v>
      </c>
      <c r="P135" s="9">
        <v>0.66</v>
      </c>
      <c r="Q135" s="175" t="str">
        <f>IFERROR(Summary!$AC$7*D135/P135," ")</f>
        <v xml:space="preserve"> </v>
      </c>
      <c r="R135" s="25">
        <v>0.15</v>
      </c>
      <c r="S135" s="177" t="str">
        <f>IFERROR(Summary!$AE$7*E135/R135," ")</f>
        <v xml:space="preserve"> </v>
      </c>
    </row>
    <row r="136" spans="1:19" ht="16.8" customHeight="1" x14ac:dyDescent="0.25">
      <c r="A136" s="2" t="s">
        <v>266</v>
      </c>
      <c r="B136" s="2" t="s">
        <v>267</v>
      </c>
      <c r="C136" s="18"/>
      <c r="D136" s="56" t="str">
        <f>IFERROR(VLOOKUP($A136,'Emissions - TEU-2L2'!$A$6:$H$58,5,0), " ")</f>
        <v xml:space="preserve"> </v>
      </c>
      <c r="E136" s="56" t="str">
        <f>IFERROR(VLOOKUP($A136,'Emissions - TEU-2L2'!$A$6:$H$58,8,0), " ")</f>
        <v xml:space="preserve"> </v>
      </c>
      <c r="F136" s="18"/>
      <c r="G136" s="175" t="str">
        <f>IFERROR(Summary!$Y$7*D136/F136," ")</f>
        <v xml:space="preserve"> </v>
      </c>
      <c r="H136" s="9">
        <v>0.7</v>
      </c>
      <c r="I136" s="175" t="str">
        <f>IFERROR(Summary!$Y$7*D136/H136," ")</f>
        <v xml:space="preserve"> </v>
      </c>
      <c r="J136" s="18"/>
      <c r="K136" s="175" t="str">
        <f>IFERROR(Summary!$AA$7*D136/J136," ")</f>
        <v xml:space="preserve"> </v>
      </c>
      <c r="L136" s="7">
        <v>3.1</v>
      </c>
      <c r="M136" s="175" t="str">
        <f>IFERROR(Summary!$AA$7*D136/L136," ")</f>
        <v xml:space="preserve"> </v>
      </c>
      <c r="N136" s="18"/>
      <c r="O136" s="175" t="str">
        <f>IFERROR(Summary!$AC$7*D136/N136," ")</f>
        <v xml:space="preserve"> </v>
      </c>
      <c r="P136" s="7">
        <v>3.1</v>
      </c>
      <c r="Q136" s="175" t="str">
        <f>IFERROR(Summary!$AC$7*D136/P136," ")</f>
        <v xml:space="preserve"> </v>
      </c>
      <c r="R136" s="22"/>
      <c r="S136" s="177" t="str">
        <f>IFERROR(Summary!$AE$7*E136/R136," ")</f>
        <v xml:space="preserve"> </v>
      </c>
    </row>
    <row r="137" spans="1:19" ht="29.25" customHeight="1" x14ac:dyDescent="0.25">
      <c r="A137" s="2" t="s">
        <v>268</v>
      </c>
      <c r="B137" s="2" t="s">
        <v>269</v>
      </c>
      <c r="C137" s="6" t="s">
        <v>33</v>
      </c>
      <c r="D137" s="56" t="str">
        <f>IFERROR(VLOOKUP($A137,'Emissions - TEU-2L2'!$A$6:$H$58,5,0), " ")</f>
        <v xml:space="preserve"> </v>
      </c>
      <c r="E137" s="56" t="str">
        <f>IFERROR(VLOOKUP($A137,'Emissions - TEU-2L2'!$A$6:$H$58,8,0), " ")</f>
        <v xml:space="preserve"> </v>
      </c>
      <c r="F137" s="18"/>
      <c r="G137" s="175" t="str">
        <f>IFERROR(Summary!$Y$7*D137/F137," ")</f>
        <v xml:space="preserve"> </v>
      </c>
      <c r="H137" s="4">
        <v>0.09</v>
      </c>
      <c r="I137" s="175" t="str">
        <f>IFERROR(Summary!$Y$7*D137/H137," ")</f>
        <v xml:space="preserve"> </v>
      </c>
      <c r="J137" s="18"/>
      <c r="K137" s="175" t="str">
        <f>IFERROR(Summary!$AA$7*D137/J137," ")</f>
        <v xml:space="preserve"> </v>
      </c>
      <c r="L137" s="9">
        <v>0.4</v>
      </c>
      <c r="M137" s="175" t="str">
        <f>IFERROR(Summary!$AA$7*D137/L137," ")</f>
        <v xml:space="preserve"> </v>
      </c>
      <c r="N137" s="18"/>
      <c r="O137" s="175" t="str">
        <f>IFERROR(Summary!$AC$7*D137/N137," ")</f>
        <v xml:space="preserve"> </v>
      </c>
      <c r="P137" s="9">
        <v>0.4</v>
      </c>
      <c r="Q137" s="175" t="str">
        <f>IFERROR(Summary!$AC$7*D137/P137," ")</f>
        <v xml:space="preserve"> </v>
      </c>
      <c r="R137" s="25">
        <v>0.3</v>
      </c>
      <c r="S137" s="177" t="str">
        <f>IFERROR(Summary!$AE$7*E137/R137," ")</f>
        <v xml:space="preserve"> </v>
      </c>
    </row>
    <row r="138" spans="1:19" ht="16.8" customHeight="1" x14ac:dyDescent="0.25">
      <c r="A138" s="2" t="s">
        <v>270</v>
      </c>
      <c r="B138" s="2" t="s">
        <v>271</v>
      </c>
      <c r="C138" s="6" t="s">
        <v>80</v>
      </c>
      <c r="D138" s="56" t="str">
        <f>IFERROR(VLOOKUP($A138,'Emissions - TEU-2L2'!$A$6:$H$58,5,0), " ")</f>
        <v xml:space="preserve"> </v>
      </c>
      <c r="E138" s="56" t="str">
        <f>IFERROR(VLOOKUP($A138,'Emissions - TEU-2L2'!$A$6:$H$58,8,0), " ")</f>
        <v xml:space="preserve"> </v>
      </c>
      <c r="F138" s="18"/>
      <c r="G138" s="175" t="str">
        <f>IFERROR(Summary!$Y$7*D138/F138," ")</f>
        <v xml:space="preserve"> </v>
      </c>
      <c r="H138" s="4">
        <v>7.6999999999999999E-2</v>
      </c>
      <c r="I138" s="175" t="str">
        <f>IFERROR(Summary!$Y$7*D138/H138," ")</f>
        <v xml:space="preserve"> </v>
      </c>
      <c r="J138" s="18"/>
      <c r="K138" s="175" t="str">
        <f>IFERROR(Summary!$AA$7*D138/J138," ")</f>
        <v xml:space="preserve"> </v>
      </c>
      <c r="L138" s="9">
        <v>0.63</v>
      </c>
      <c r="M138" s="175" t="str">
        <f>IFERROR(Summary!$AA$7*D138/L138," ")</f>
        <v xml:space="preserve"> </v>
      </c>
      <c r="N138" s="18"/>
      <c r="O138" s="175" t="str">
        <f>IFERROR(Summary!$AC$7*D138/N138," ")</f>
        <v xml:space="preserve"> </v>
      </c>
      <c r="P138" s="9">
        <v>0.63</v>
      </c>
      <c r="Q138" s="175" t="str">
        <f>IFERROR(Summary!$AC$7*D138/P138," ")</f>
        <v xml:space="preserve"> </v>
      </c>
      <c r="R138" s="25">
        <v>0.6</v>
      </c>
      <c r="S138" s="177" t="str">
        <f>IFERROR(Summary!$AE$7*E138/R138," ")</f>
        <v xml:space="preserve"> </v>
      </c>
    </row>
    <row r="139" spans="1:19" ht="16.95" customHeight="1" x14ac:dyDescent="0.25">
      <c r="A139" s="2" t="s">
        <v>272</v>
      </c>
      <c r="B139" s="2" t="s">
        <v>273</v>
      </c>
      <c r="C139" s="18"/>
      <c r="D139" s="56" t="str">
        <f>IFERROR(VLOOKUP($A139,'Emissions - TEU-2L2'!$A$6:$H$58,5,0), " ")</f>
        <v xml:space="preserve"> </v>
      </c>
      <c r="E139" s="56" t="str">
        <f>IFERROR(VLOOKUP($A139,'Emissions - TEU-2L2'!$A$6:$H$58,8,0), " ")</f>
        <v xml:space="preserve"> </v>
      </c>
      <c r="F139" s="18"/>
      <c r="G139" s="175" t="str">
        <f>IFERROR(Summary!$Y$7*D139/F139," ")</f>
        <v xml:space="preserve"> </v>
      </c>
      <c r="H139" s="8">
        <v>4000</v>
      </c>
      <c r="I139" s="175" t="str">
        <f>IFERROR(Summary!$Y$7*D139/H139," ")</f>
        <v xml:space="preserve"> </v>
      </c>
      <c r="J139" s="18"/>
      <c r="K139" s="175" t="str">
        <f>IFERROR(Summary!$AA$7*D139/J139," ")</f>
        <v xml:space="preserve"> </v>
      </c>
      <c r="L139" s="8">
        <v>18000</v>
      </c>
      <c r="M139" s="175" t="str">
        <f>IFERROR(Summary!$AA$7*D139/L139," ")</f>
        <v xml:space="preserve"> </v>
      </c>
      <c r="N139" s="18"/>
      <c r="O139" s="175" t="str">
        <f>IFERROR(Summary!$AC$7*D139/N139," ")</f>
        <v xml:space="preserve"> </v>
      </c>
      <c r="P139" s="8">
        <v>18000</v>
      </c>
      <c r="Q139" s="175" t="str">
        <f>IFERROR(Summary!$AC$7*D139/P139," ")</f>
        <v xml:space="preserve"> </v>
      </c>
      <c r="R139" s="23">
        <v>28000</v>
      </c>
      <c r="S139" s="177" t="str">
        <f>IFERROR(Summary!$AE$7*E139/R139," ")</f>
        <v xml:space="preserve"> </v>
      </c>
    </row>
    <row r="140" spans="1:19" ht="29.25" customHeight="1" x14ac:dyDescent="0.25">
      <c r="A140" s="2" t="s">
        <v>274</v>
      </c>
      <c r="B140" s="1" t="s">
        <v>275</v>
      </c>
      <c r="C140" s="18"/>
      <c r="D140" s="56" t="str">
        <f>IFERROR(VLOOKUP($A140,'Emissions - TEU-2L2'!$A$6:$H$58,5,0), " ")</f>
        <v xml:space="preserve"> </v>
      </c>
      <c r="E140" s="56" t="str">
        <f>IFERROR(VLOOKUP($A140,'Emissions - TEU-2L2'!$A$6:$H$58,8,0), " ")</f>
        <v xml:space="preserve"> </v>
      </c>
      <c r="F140" s="3">
        <v>2.3E-3</v>
      </c>
      <c r="G140" s="175" t="str">
        <f>IFERROR(Summary!$Y$7*D140/F140," ")</f>
        <v xml:space="preserve"> </v>
      </c>
      <c r="H140" s="18"/>
      <c r="I140" s="175" t="str">
        <f>IFERROR(Summary!$Y$7*D140/H140," ")</f>
        <v xml:space="preserve"> </v>
      </c>
      <c r="J140" s="4">
        <v>0.06</v>
      </c>
      <c r="K140" s="175" t="str">
        <f>IFERROR(Summary!$AA$7*D140/J140," ")</f>
        <v xml:space="preserve"> </v>
      </c>
      <c r="L140" s="18"/>
      <c r="M140" s="175" t="str">
        <f>IFERROR(Summary!$AA$7*D140/L140," ")</f>
        <v xml:space="preserve"> </v>
      </c>
      <c r="N140" s="4">
        <v>2.8000000000000001E-2</v>
      </c>
      <c r="O140" s="175" t="str">
        <f>IFERROR(Summary!$AC$7*D140/N140," ")</f>
        <v xml:space="preserve"> </v>
      </c>
      <c r="P140" s="18"/>
      <c r="Q140" s="175" t="str">
        <f>IFERROR(Summary!$AC$7*D140/P140," ")</f>
        <v xml:space="preserve"> </v>
      </c>
      <c r="R140" s="22"/>
      <c r="S140" s="177" t="str">
        <f>IFERROR(Summary!$AE$7*E140/R140," ")</f>
        <v xml:space="preserve"> </v>
      </c>
    </row>
    <row r="141" spans="1:19" ht="29.25" customHeight="1" x14ac:dyDescent="0.25">
      <c r="A141" s="2" t="s">
        <v>276</v>
      </c>
      <c r="B141" s="2" t="s">
        <v>277</v>
      </c>
      <c r="C141" s="18"/>
      <c r="D141" s="56" t="str">
        <f>IFERROR(VLOOKUP($A141,'Emissions - TEU-2L2'!$A$6:$H$58,5,0), " ")</f>
        <v xml:space="preserve"> </v>
      </c>
      <c r="E141" s="56" t="str">
        <f>IFERROR(VLOOKUP($A141,'Emissions - TEU-2L2'!$A$6:$H$58,8,0), " ")</f>
        <v xml:space="preserve"> </v>
      </c>
      <c r="F141" s="11">
        <v>2.9999999999999997E-4</v>
      </c>
      <c r="G141" s="175" t="str">
        <f>IFERROR(Summary!$Y$7*D141/F141," ")</f>
        <v xml:space="preserve"> </v>
      </c>
      <c r="H141" s="5">
        <v>20</v>
      </c>
      <c r="I141" s="175" t="str">
        <f>IFERROR(Summary!$Y$7*D141/H141," ")</f>
        <v xml:space="preserve"> </v>
      </c>
      <c r="J141" s="4">
        <v>2.3E-2</v>
      </c>
      <c r="K141" s="175" t="str">
        <f>IFERROR(Summary!$AA$7*D141/J141," ")</f>
        <v xml:space="preserve"> </v>
      </c>
      <c r="L141" s="5">
        <v>88</v>
      </c>
      <c r="M141" s="175" t="str">
        <f>IFERROR(Summary!$AA$7*D141/L141," ")</f>
        <v xml:space="preserve"> </v>
      </c>
      <c r="N141" s="4">
        <v>0.01</v>
      </c>
      <c r="O141" s="175" t="str">
        <f>IFERROR(Summary!$AC$7*D141/N141," ")</f>
        <v xml:space="preserve"> </v>
      </c>
      <c r="P141" s="5">
        <v>88</v>
      </c>
      <c r="Q141" s="175" t="str">
        <f>IFERROR(Summary!$AC$7*D141/P141," ")</f>
        <v xml:space="preserve"> </v>
      </c>
      <c r="R141" s="22"/>
      <c r="S141" s="177" t="str">
        <f>IFERROR(Summary!$AE$7*E141/R141," ")</f>
        <v xml:space="preserve"> </v>
      </c>
    </row>
    <row r="142" spans="1:19" ht="29.25" customHeight="1" x14ac:dyDescent="0.25">
      <c r="A142" s="2" t="s">
        <v>278</v>
      </c>
      <c r="B142" s="2" t="s">
        <v>279</v>
      </c>
      <c r="C142" s="18"/>
      <c r="D142" s="56" t="str">
        <f>IFERROR(VLOOKUP($A142,'Emissions - TEU-2L2'!$A$6:$H$58,5,0), " ")</f>
        <v xml:space="preserve"> </v>
      </c>
      <c r="E142" s="56" t="str">
        <f>IFERROR(VLOOKUP($A142,'Emissions - TEU-2L2'!$A$6:$H$58,8,0), " ")</f>
        <v xml:space="preserve"> </v>
      </c>
      <c r="F142" s="18"/>
      <c r="G142" s="175" t="str">
        <f>IFERROR(Summary!$Y$7*D142/F142," ")</f>
        <v xml:space="preserve"> </v>
      </c>
      <c r="H142" s="4">
        <v>0.08</v>
      </c>
      <c r="I142" s="175" t="str">
        <f>IFERROR(Summary!$Y$7*D142/H142," ")</f>
        <v xml:space="preserve"> </v>
      </c>
      <c r="J142" s="18"/>
      <c r="K142" s="175" t="str">
        <f>IFERROR(Summary!$AA$7*D142/J142," ")</f>
        <v xml:space="preserve"> </v>
      </c>
      <c r="L142" s="9">
        <v>0.35</v>
      </c>
      <c r="M142" s="175" t="str">
        <f>IFERROR(Summary!$AA$7*D142/L142," ")</f>
        <v xml:space="preserve"> </v>
      </c>
      <c r="N142" s="18"/>
      <c r="O142" s="175" t="str">
        <f>IFERROR(Summary!$AC$7*D142/N142," ")</f>
        <v xml:space="preserve"> </v>
      </c>
      <c r="P142" s="9">
        <v>0.35</v>
      </c>
      <c r="Q142" s="175" t="str">
        <f>IFERROR(Summary!$AC$7*D142/P142," ")</f>
        <v xml:space="preserve"> </v>
      </c>
      <c r="R142" s="21">
        <v>12</v>
      </c>
      <c r="S142" s="177" t="str">
        <f>IFERROR(Summary!$AE$7*E142/R142," ")</f>
        <v xml:space="preserve"> </v>
      </c>
    </row>
    <row r="143" spans="1:19" ht="29.25" customHeight="1" x14ac:dyDescent="0.25">
      <c r="A143" s="2" t="s">
        <v>280</v>
      </c>
      <c r="B143" s="2" t="s">
        <v>281</v>
      </c>
      <c r="C143" s="18"/>
      <c r="D143" s="56" t="str">
        <f>IFERROR(VLOOKUP($A143,'Emissions - TEU-2L2'!$A$6:$H$58,5,0), " ")</f>
        <v xml:space="preserve"> </v>
      </c>
      <c r="E143" s="56" t="str">
        <f>IFERROR(VLOOKUP($A143,'Emissions - TEU-2L2'!$A$6:$H$58,8,0), " ")</f>
        <v xml:space="preserve"> </v>
      </c>
      <c r="F143" s="18"/>
      <c r="G143" s="175" t="str">
        <f>IFERROR(Summary!$Y$7*D143/F143," ")</f>
        <v xml:space="preserve"> </v>
      </c>
      <c r="H143" s="8">
        <v>3000</v>
      </c>
      <c r="I143" s="175" t="str">
        <f>IFERROR(Summary!$Y$7*D143/H143," ")</f>
        <v xml:space="preserve"> </v>
      </c>
      <c r="J143" s="18"/>
      <c r="K143" s="175" t="str">
        <f>IFERROR(Summary!$AA$7*D143/J143," ")</f>
        <v xml:space="preserve"> </v>
      </c>
      <c r="L143" s="8">
        <v>13000</v>
      </c>
      <c r="M143" s="175" t="str">
        <f>IFERROR(Summary!$AA$7*D143/L143," ")</f>
        <v xml:space="preserve"> </v>
      </c>
      <c r="N143" s="18"/>
      <c r="O143" s="175" t="str">
        <f>IFERROR(Summary!$AC$7*D143/N143," ")</f>
        <v xml:space="preserve"> </v>
      </c>
      <c r="P143" s="8">
        <v>13000</v>
      </c>
      <c r="Q143" s="175" t="str">
        <f>IFERROR(Summary!$AC$7*D143/P143," ")</f>
        <v xml:space="preserve"> </v>
      </c>
      <c r="R143" s="22"/>
      <c r="S143" s="177" t="str">
        <f>IFERROR(Summary!$AE$7*E143/R143," ")</f>
        <v xml:space="preserve"> </v>
      </c>
    </row>
    <row r="144" spans="1:19" ht="16.95" customHeight="1" x14ac:dyDescent="0.25">
      <c r="A144" s="2" t="s">
        <v>282</v>
      </c>
      <c r="B144" s="2" t="s">
        <v>283</v>
      </c>
      <c r="C144" s="18"/>
      <c r="D144" s="56" t="str">
        <f>IFERROR(VLOOKUP($A144,'Emissions - TEU-2L2'!$A$6:$H$58,5,0), " ")</f>
        <v xml:space="preserve"> </v>
      </c>
      <c r="E144" s="56" t="str">
        <f>IFERROR(VLOOKUP($A144,'Emissions - TEU-2L2'!$A$6:$H$58,8,0), " ")</f>
        <v xml:space="preserve"> </v>
      </c>
      <c r="F144" s="18"/>
      <c r="G144" s="175" t="str">
        <f>IFERROR(Summary!$Y$7*D144/F144," ")</f>
        <v xml:space="preserve"> </v>
      </c>
      <c r="H144" s="7">
        <v>1</v>
      </c>
      <c r="I144" s="175" t="str">
        <f>IFERROR(Summary!$Y$7*D144/H144," ")</f>
        <v xml:space="preserve"> </v>
      </c>
      <c r="J144" s="18"/>
      <c r="K144" s="175" t="str">
        <f>IFERROR(Summary!$AA$7*D144/J144," ")</f>
        <v xml:space="preserve"> </v>
      </c>
      <c r="L144" s="7">
        <v>4.4000000000000004</v>
      </c>
      <c r="M144" s="175" t="str">
        <f>IFERROR(Summary!$AA$7*D144/L144," ")</f>
        <v xml:space="preserve"> </v>
      </c>
      <c r="N144" s="18"/>
      <c r="O144" s="175" t="str">
        <f>IFERROR(Summary!$AC$7*D144/N144," ")</f>
        <v xml:space="preserve"> </v>
      </c>
      <c r="P144" s="7">
        <v>4.4000000000000004</v>
      </c>
      <c r="Q144" s="175" t="str">
        <f>IFERROR(Summary!$AC$7*D144/P144," ")</f>
        <v xml:space="preserve"> </v>
      </c>
      <c r="R144" s="22"/>
      <c r="S144" s="177" t="str">
        <f>IFERROR(Summary!$AE$7*E144/R144," ")</f>
        <v xml:space="preserve"> </v>
      </c>
    </row>
    <row r="145" spans="1:19" ht="16.8" customHeight="1" x14ac:dyDescent="0.25">
      <c r="A145" s="2" t="s">
        <v>284</v>
      </c>
      <c r="B145" s="2" t="s">
        <v>285</v>
      </c>
      <c r="C145" s="18"/>
      <c r="D145" s="56" t="str">
        <f>IFERROR(VLOOKUP($A145,'Emissions - TEU-2L2'!$A$6:$H$58,5,0), " ")</f>
        <v xml:space="preserve"> </v>
      </c>
      <c r="E145" s="56" t="str">
        <f>IFERROR(VLOOKUP($A145,'Emissions - TEU-2L2'!$A$6:$H$58,8,0), " ")</f>
        <v xml:space="preserve"> </v>
      </c>
      <c r="F145" s="18"/>
      <c r="G145" s="175" t="str">
        <f>IFERROR(Summary!$Y$7*D145/F145," ")</f>
        <v xml:space="preserve"> </v>
      </c>
      <c r="H145" s="5">
        <v>700</v>
      </c>
      <c r="I145" s="175" t="str">
        <f>IFERROR(Summary!$Y$7*D145/H145," ")</f>
        <v xml:space="preserve"> </v>
      </c>
      <c r="J145" s="18"/>
      <c r="K145" s="175" t="str">
        <f>IFERROR(Summary!$AA$7*D145/J145," ")</f>
        <v xml:space="preserve"> </v>
      </c>
      <c r="L145" s="8">
        <v>3100</v>
      </c>
      <c r="M145" s="175" t="str">
        <f>IFERROR(Summary!$AA$7*D145/L145," ")</f>
        <v xml:space="preserve"> </v>
      </c>
      <c r="N145" s="18"/>
      <c r="O145" s="175" t="str">
        <f>IFERROR(Summary!$AC$7*D145/N145," ")</f>
        <v xml:space="preserve"> </v>
      </c>
      <c r="P145" s="8">
        <v>3100</v>
      </c>
      <c r="Q145" s="175" t="str">
        <f>IFERROR(Summary!$AC$7*D145/P145," ")</f>
        <v xml:space="preserve"> </v>
      </c>
      <c r="R145" s="22"/>
      <c r="S145" s="177" t="str">
        <f>IFERROR(Summary!$AE$7*E145/R145," ")</f>
        <v xml:space="preserve"> </v>
      </c>
    </row>
    <row r="146" spans="1:19" ht="16.8" customHeight="1" x14ac:dyDescent="0.25">
      <c r="A146" s="2" t="s">
        <v>286</v>
      </c>
      <c r="B146" s="1" t="s">
        <v>287</v>
      </c>
      <c r="C146" s="18"/>
      <c r="D146" s="56" t="str">
        <f>IFERROR(VLOOKUP($A146,'Emissions - TEU-2L2'!$A$6:$H$58,5,0), " ")</f>
        <v xml:space="preserve"> </v>
      </c>
      <c r="E146" s="56" t="str">
        <f>IFERROR(VLOOKUP($A146,'Emissions - TEU-2L2'!$A$6:$H$58,8,0), " ")</f>
        <v xml:space="preserve"> </v>
      </c>
      <c r="F146" s="7">
        <v>3.8</v>
      </c>
      <c r="G146" s="175" t="str">
        <f>IFERROR(Summary!$Y$7*D146/F146," ")</f>
        <v xml:space="preserve"> </v>
      </c>
      <c r="H146" s="8">
        <v>8000</v>
      </c>
      <c r="I146" s="175" t="str">
        <f>IFERROR(Summary!$Y$7*D146/H146," ")</f>
        <v xml:space="preserve"> </v>
      </c>
      <c r="J146" s="5">
        <v>100</v>
      </c>
      <c r="K146" s="175" t="str">
        <f>IFERROR(Summary!$AA$7*D146/J146," ")</f>
        <v xml:space="preserve"> </v>
      </c>
      <c r="L146" s="8">
        <v>35000</v>
      </c>
      <c r="M146" s="175" t="str">
        <f>IFERROR(Summary!$AA$7*D146/L146," ")</f>
        <v xml:space="preserve"> </v>
      </c>
      <c r="N146" s="5">
        <v>46</v>
      </c>
      <c r="O146" s="175" t="str">
        <f>IFERROR(Summary!$AC$7*D146/N146," ")</f>
        <v xml:space="preserve"> </v>
      </c>
      <c r="P146" s="8">
        <v>35000</v>
      </c>
      <c r="Q146" s="175" t="str">
        <f>IFERROR(Summary!$AC$7*D146/P146," ")</f>
        <v xml:space="preserve"> </v>
      </c>
      <c r="R146" s="23">
        <v>8000</v>
      </c>
      <c r="S146" s="177" t="str">
        <f>IFERROR(Summary!$AE$7*E146/R146," ")</f>
        <v xml:space="preserve"> </v>
      </c>
    </row>
    <row r="147" spans="1:19" ht="16.95" customHeight="1" x14ac:dyDescent="0.25">
      <c r="A147" s="2" t="s">
        <v>288</v>
      </c>
      <c r="B147" s="2" t="s">
        <v>289</v>
      </c>
      <c r="C147" s="18"/>
      <c r="D147" s="56" t="str">
        <f>IFERROR(VLOOKUP($A147,'Emissions - TEU-2L2'!$A$6:$H$58,5,0), " ")</f>
        <v xml:space="preserve"> </v>
      </c>
      <c r="E147" s="56" t="str">
        <f>IFERROR(VLOOKUP($A147,'Emissions - TEU-2L2'!$A$6:$H$58,8,0), " ")</f>
        <v xml:space="preserve"> </v>
      </c>
      <c r="F147" s="3">
        <v>4.0000000000000001E-3</v>
      </c>
      <c r="G147" s="175" t="str">
        <f>IFERROR(Summary!$Y$7*D147/F147," ")</f>
        <v xml:space="preserve"> </v>
      </c>
      <c r="H147" s="18"/>
      <c r="I147" s="175" t="str">
        <f>IFERROR(Summary!$Y$7*D147/H147," ")</f>
        <v xml:space="preserve"> </v>
      </c>
      <c r="J147" s="9">
        <v>0.1</v>
      </c>
      <c r="K147" s="175" t="str">
        <f>IFERROR(Summary!$AA$7*D147/J147," ")</f>
        <v xml:space="preserve"> </v>
      </c>
      <c r="L147" s="18"/>
      <c r="M147" s="175" t="str">
        <f>IFERROR(Summary!$AA$7*D147/L147," ")</f>
        <v xml:space="preserve"> </v>
      </c>
      <c r="N147" s="4">
        <v>4.8000000000000001E-2</v>
      </c>
      <c r="O147" s="175" t="str">
        <f>IFERROR(Summary!$AC$7*D147/N147," ")</f>
        <v xml:space="preserve"> </v>
      </c>
      <c r="P147" s="18"/>
      <c r="Q147" s="175" t="str">
        <f>IFERROR(Summary!$AC$7*D147/P147," ")</f>
        <v xml:space="preserve"> </v>
      </c>
      <c r="R147" s="22"/>
      <c r="S147" s="177" t="str">
        <f>IFERROR(Summary!$AE$7*E147/R147," ")</f>
        <v xml:space="preserve"> </v>
      </c>
    </row>
    <row r="148" spans="1:19" ht="16.8" customHeight="1" x14ac:dyDescent="0.25">
      <c r="A148" s="2" t="s">
        <v>290</v>
      </c>
      <c r="B148" s="2" t="s">
        <v>291</v>
      </c>
      <c r="C148" s="6" t="s">
        <v>65</v>
      </c>
      <c r="D148" s="56">
        <f>IFERROR(VLOOKUP($A148,'Emissions - TEU-2L2'!$A$6:$H$58,5,0), " ")</f>
        <v>6.290969588438884E-3</v>
      </c>
      <c r="E148" s="56">
        <f>IFERROR(VLOOKUP($A148,'Emissions - TEU-2L2'!$A$6:$H$58,8,0), " ")</f>
        <v>1.0940816675545885E-4</v>
      </c>
      <c r="F148" s="4">
        <v>2.9000000000000001E-2</v>
      </c>
      <c r="G148" s="175">
        <f>IFERROR(Summary!$Y$7*D148/F148," ")</f>
        <v>2.1692998580823738E-5</v>
      </c>
      <c r="H148" s="7">
        <v>3.7</v>
      </c>
      <c r="I148" s="175">
        <f>IFERROR(Summary!$Y$7*D148/H148," ")</f>
        <v>1.7002620509294283E-7</v>
      </c>
      <c r="J148" s="9">
        <v>0.76</v>
      </c>
      <c r="K148" s="175">
        <f>IFERROR(Summary!$AA$7*D148/J148," ")</f>
        <v>8.277591563735374E-7</v>
      </c>
      <c r="L148" s="5">
        <v>16</v>
      </c>
      <c r="M148" s="175">
        <f>IFERROR(Summary!$AA$7*D148/L148," ")</f>
        <v>3.9318559927743029E-8</v>
      </c>
      <c r="N148" s="9">
        <v>0.35</v>
      </c>
      <c r="O148" s="175">
        <f>IFERROR(Summary!$AC$7*D148/N148," ")</f>
        <v>8.0883894708499933E-5</v>
      </c>
      <c r="P148" s="5">
        <v>16</v>
      </c>
      <c r="Q148" s="175">
        <f>IFERROR(Summary!$AC$7*D148/P148," ")</f>
        <v>1.7693351967484359E-6</v>
      </c>
      <c r="R148" s="21">
        <v>200</v>
      </c>
      <c r="S148" s="177">
        <f>IFERROR(Summary!$AE$7*E148/R148," ")</f>
        <v>2.6257960021310127E-6</v>
      </c>
    </row>
    <row r="149" spans="1:19" ht="28.5" customHeight="1" x14ac:dyDescent="0.25">
      <c r="A149" s="1"/>
      <c r="B149" s="2" t="s">
        <v>292</v>
      </c>
      <c r="C149" s="6" t="s">
        <v>293</v>
      </c>
      <c r="D149" s="56" t="str">
        <f>IFERROR(VLOOKUP($A149,'Emissions - TEU-2L2'!$A$6:$H$58,5,0), " ")</f>
        <v xml:space="preserve"> </v>
      </c>
      <c r="E149" s="56" t="str">
        <f>IFERROR(VLOOKUP($A149,'Emissions - TEU-2L2'!$A$6:$H$58,8,0), " ")</f>
        <v xml:space="preserve"> </v>
      </c>
      <c r="F149" s="3">
        <v>3.8E-3</v>
      </c>
      <c r="G149" s="175" t="str">
        <f>IFERROR(Summary!$Y$7*D149/F149," ")</f>
        <v xml:space="preserve"> </v>
      </c>
      <c r="H149" s="4">
        <v>1.4E-2</v>
      </c>
      <c r="I149" s="175" t="str">
        <f>IFERROR(Summary!$Y$7*D149/H149," ")</f>
        <v xml:space="preserve"> </v>
      </c>
      <c r="J149" s="9">
        <v>0.1</v>
      </c>
      <c r="K149" s="175" t="str">
        <f>IFERROR(Summary!$AA$7*D149/J149," ")</f>
        <v xml:space="preserve"> </v>
      </c>
      <c r="L149" s="4">
        <v>6.2E-2</v>
      </c>
      <c r="M149" s="175" t="str">
        <f>IFERROR(Summary!$AA$7*D149/L149," ")</f>
        <v xml:space="preserve"> </v>
      </c>
      <c r="N149" s="4">
        <v>4.5999999999999999E-2</v>
      </c>
      <c r="O149" s="175" t="str">
        <f>IFERROR(Summary!$AC$7*D149/N149," ")</f>
        <v xml:space="preserve"> </v>
      </c>
      <c r="P149" s="4">
        <v>6.2E-2</v>
      </c>
      <c r="Q149" s="175" t="str">
        <f>IFERROR(Summary!$AC$7*D149/P149," ")</f>
        <v xml:space="preserve"> </v>
      </c>
      <c r="R149" s="25">
        <v>0.2</v>
      </c>
      <c r="S149" s="177" t="str">
        <f>IFERROR(Summary!$AE$7*E149/R149," ")</f>
        <v xml:space="preserve"> </v>
      </c>
    </row>
    <row r="150" spans="1:19" ht="16.8" customHeight="1" x14ac:dyDescent="0.25">
      <c r="A150" s="1"/>
      <c r="B150" s="2" t="s">
        <v>294</v>
      </c>
      <c r="C150" s="6" t="s">
        <v>293</v>
      </c>
      <c r="D150" s="56" t="str">
        <f>IFERROR(VLOOKUP($A150,'Emissions - TEU-2L2'!$A$6:$H$58,5,0), " ")</f>
        <v xml:space="preserve"> </v>
      </c>
      <c r="E150" s="56" t="str">
        <f>IFERROR(VLOOKUP($A150,'Emissions - TEU-2L2'!$A$6:$H$58,8,0), " ")</f>
        <v xml:space="preserve"> </v>
      </c>
      <c r="F150" s="18"/>
      <c r="G150" s="175" t="str">
        <f>IFERROR(Summary!$Y$7*D150/F150," ")</f>
        <v xml:space="preserve"> </v>
      </c>
      <c r="H150" s="4">
        <v>1.4E-2</v>
      </c>
      <c r="I150" s="175" t="str">
        <f>IFERROR(Summary!$Y$7*D150/H150," ")</f>
        <v xml:space="preserve"> </v>
      </c>
      <c r="J150" s="18"/>
      <c r="K150" s="175" t="str">
        <f>IFERROR(Summary!$AA$7*D150/J150," ")</f>
        <v xml:space="preserve"> </v>
      </c>
      <c r="L150" s="4">
        <v>6.2E-2</v>
      </c>
      <c r="M150" s="175" t="str">
        <f>IFERROR(Summary!$AA$7*D150/L150," ")</f>
        <v xml:space="preserve"> </v>
      </c>
      <c r="N150" s="18"/>
      <c r="O150" s="175" t="str">
        <f>IFERROR(Summary!$AC$7*D150/N150," ")</f>
        <v xml:space="preserve"> </v>
      </c>
      <c r="P150" s="4">
        <v>6.2E-2</v>
      </c>
      <c r="Q150" s="175" t="str">
        <f>IFERROR(Summary!$AC$7*D150/P150," ")</f>
        <v xml:space="preserve"> </v>
      </c>
      <c r="R150" s="25">
        <v>0.2</v>
      </c>
      <c r="S150" s="177" t="str">
        <f>IFERROR(Summary!$AE$7*E150/R150," ")</f>
        <v xml:space="preserve"> </v>
      </c>
    </row>
    <row r="151" spans="1:19" ht="16.95" customHeight="1" x14ac:dyDescent="0.25">
      <c r="A151" s="2" t="s">
        <v>295</v>
      </c>
      <c r="B151" s="2" t="s">
        <v>296</v>
      </c>
      <c r="C151" s="18"/>
      <c r="D151" s="56" t="str">
        <f>IFERROR(VLOOKUP($A151,'Emissions - TEU-2L2'!$A$6:$H$58,5,0), " ")</f>
        <v xml:space="preserve"> </v>
      </c>
      <c r="E151" s="56" t="str">
        <f>IFERROR(VLOOKUP($A151,'Emissions - TEU-2L2'!$A$6:$H$58,8,0), " ")</f>
        <v xml:space="preserve"> </v>
      </c>
      <c r="F151" s="18"/>
      <c r="G151" s="175" t="str">
        <f>IFERROR(Summary!$Y$7*D151/F151," ")</f>
        <v xml:space="preserve"> </v>
      </c>
      <c r="H151" s="18"/>
      <c r="I151" s="175" t="str">
        <f>IFERROR(Summary!$Y$7*D151/H151," ")</f>
        <v xml:space="preserve"> </v>
      </c>
      <c r="J151" s="18"/>
      <c r="K151" s="175" t="str">
        <f>IFERROR(Summary!$AA$7*D151/J151," ")</f>
        <v xml:space="preserve"> </v>
      </c>
      <c r="L151" s="18"/>
      <c r="M151" s="175" t="str">
        <f>IFERROR(Summary!$AA$7*D151/L151," ")</f>
        <v xml:space="preserve"> </v>
      </c>
      <c r="N151" s="18"/>
      <c r="O151" s="175" t="str">
        <f>IFERROR(Summary!$AC$7*D151/N151," ")</f>
        <v xml:space="preserve"> </v>
      </c>
      <c r="P151" s="18"/>
      <c r="Q151" s="175" t="str">
        <f>IFERROR(Summary!$AC$7*D151/P151," ")</f>
        <v xml:space="preserve"> </v>
      </c>
      <c r="R151" s="21">
        <v>86</v>
      </c>
      <c r="S151" s="177" t="str">
        <f>IFERROR(Summary!$AE$7*E151/R151," ")</f>
        <v xml:space="preserve"> </v>
      </c>
    </row>
    <row r="152" spans="1:19" ht="16.8" customHeight="1" x14ac:dyDescent="0.25">
      <c r="A152" s="2" t="s">
        <v>297</v>
      </c>
      <c r="B152" s="2" t="s">
        <v>298</v>
      </c>
      <c r="C152" s="18"/>
      <c r="D152" s="56" t="str">
        <f>IFERROR(VLOOKUP($A152,'Emissions - TEU-2L2'!$A$6:$H$58,5,0), " ")</f>
        <v xml:space="preserve"> </v>
      </c>
      <c r="E152" s="56" t="str">
        <f>IFERROR(VLOOKUP($A152,'Emissions - TEU-2L2'!$A$6:$H$58,8,0), " ")</f>
        <v xml:space="preserve"> </v>
      </c>
      <c r="F152" s="4">
        <v>2.5000000000000001E-2</v>
      </c>
      <c r="G152" s="175" t="str">
        <f>IFERROR(Summary!$Y$7*D152/F152," ")</f>
        <v xml:space="preserve"> </v>
      </c>
      <c r="H152" s="7">
        <v>9</v>
      </c>
      <c r="I152" s="175" t="str">
        <f>IFERROR(Summary!$Y$7*D152/H152," ")</f>
        <v xml:space="preserve"> </v>
      </c>
      <c r="J152" s="9">
        <v>0.65</v>
      </c>
      <c r="K152" s="175" t="str">
        <f>IFERROR(Summary!$AA$7*D152/J152," ")</f>
        <v xml:space="preserve"> </v>
      </c>
      <c r="L152" s="5">
        <v>40</v>
      </c>
      <c r="M152" s="175" t="str">
        <f>IFERROR(Summary!$AA$7*D152/L152," ")</f>
        <v xml:space="preserve"> </v>
      </c>
      <c r="N152" s="9">
        <v>0.3</v>
      </c>
      <c r="O152" s="175" t="str">
        <f>IFERROR(Summary!$AC$7*D152/N152," ")</f>
        <v xml:space="preserve"> </v>
      </c>
      <c r="P152" s="5">
        <v>40</v>
      </c>
      <c r="Q152" s="175" t="str">
        <f>IFERROR(Summary!$AC$7*D152/P152," ")</f>
        <v xml:space="preserve"> </v>
      </c>
      <c r="R152" s="22"/>
      <c r="S152" s="177" t="str">
        <f>IFERROR(Summary!$AE$7*E152/R152," ")</f>
        <v xml:space="preserve"> </v>
      </c>
    </row>
    <row r="153" spans="1:19" ht="16.95" customHeight="1" x14ac:dyDescent="0.25">
      <c r="A153" s="2" t="s">
        <v>299</v>
      </c>
      <c r="B153" s="2" t="s">
        <v>300</v>
      </c>
      <c r="C153" s="18"/>
      <c r="D153" s="56" t="str">
        <f>IFERROR(VLOOKUP($A153,'Emissions - TEU-2L2'!$A$6:$H$58,5,0), " ")</f>
        <v xml:space="preserve"> </v>
      </c>
      <c r="E153" s="56" t="str">
        <f>IFERROR(VLOOKUP($A153,'Emissions - TEU-2L2'!$A$6:$H$58,8,0), " ")</f>
        <v xml:space="preserve"> </v>
      </c>
      <c r="F153" s="18"/>
      <c r="G153" s="175" t="str">
        <f>IFERROR(Summary!$Y$7*D153/F153," ")</f>
        <v xml:space="preserve"> </v>
      </c>
      <c r="H153" s="5">
        <v>20</v>
      </c>
      <c r="I153" s="175" t="str">
        <f>IFERROR(Summary!$Y$7*D153/H153," ")</f>
        <v xml:space="preserve"> </v>
      </c>
      <c r="J153" s="18"/>
      <c r="K153" s="175" t="str">
        <f>IFERROR(Summary!$AA$7*D153/J153," ")</f>
        <v xml:space="preserve"> </v>
      </c>
      <c r="L153" s="5">
        <v>88</v>
      </c>
      <c r="M153" s="175" t="str">
        <f>IFERROR(Summary!$AA$7*D153/L153," ")</f>
        <v xml:space="preserve"> </v>
      </c>
      <c r="N153" s="18"/>
      <c r="O153" s="175" t="str">
        <f>IFERROR(Summary!$AC$7*D153/N153," ")</f>
        <v xml:space="preserve"> </v>
      </c>
      <c r="P153" s="5">
        <v>88</v>
      </c>
      <c r="Q153" s="175" t="str">
        <f>IFERROR(Summary!$AC$7*D153/P153," ")</f>
        <v xml:space="preserve"> </v>
      </c>
      <c r="R153" s="22"/>
      <c r="S153" s="177" t="str">
        <f>IFERROR(Summary!$AE$7*E153/R153," ")</f>
        <v xml:space="preserve"> </v>
      </c>
    </row>
    <row r="154" spans="1:19" ht="16.8" customHeight="1" x14ac:dyDescent="0.25">
      <c r="A154" s="2" t="s">
        <v>301</v>
      </c>
      <c r="B154" s="1" t="s">
        <v>302</v>
      </c>
      <c r="C154" s="18"/>
      <c r="D154" s="56" t="str">
        <f>IFERROR(VLOOKUP($A154,'Emissions - TEU-2L2'!$A$6:$H$58,5,0), " ")</f>
        <v xml:space="preserve"> </v>
      </c>
      <c r="E154" s="56" t="str">
        <f>IFERROR(VLOOKUP($A154,'Emissions - TEU-2L2'!$A$6:$H$58,8,0), " ")</f>
        <v xml:space="preserve"> </v>
      </c>
      <c r="F154" s="11">
        <v>3.2000000000000003E-4</v>
      </c>
      <c r="G154" s="175" t="str">
        <f>IFERROR(Summary!$Y$7*D154/F154," ")</f>
        <v xml:space="preserve"> </v>
      </c>
      <c r="H154" s="18"/>
      <c r="I154" s="175" t="str">
        <f>IFERROR(Summary!$Y$7*D154/H154," ")</f>
        <v xml:space="preserve"> </v>
      </c>
      <c r="J154" s="3">
        <v>8.3999999999999995E-3</v>
      </c>
      <c r="K154" s="175" t="str">
        <f>IFERROR(Summary!$AA$7*D154/J154," ")</f>
        <v xml:space="preserve"> </v>
      </c>
      <c r="L154" s="18"/>
      <c r="M154" s="175" t="str">
        <f>IFERROR(Summary!$AA$7*D154/L154," ")</f>
        <v xml:space="preserve"> </v>
      </c>
      <c r="N154" s="3">
        <v>3.8999999999999998E-3</v>
      </c>
      <c r="O154" s="175" t="str">
        <f>IFERROR(Summary!$AC$7*D154/N154," ")</f>
        <v xml:space="preserve"> </v>
      </c>
      <c r="P154" s="18"/>
      <c r="Q154" s="175" t="str">
        <f>IFERROR(Summary!$AC$7*D154/P154," ")</f>
        <v xml:space="preserve"> </v>
      </c>
      <c r="R154" s="22"/>
      <c r="S154" s="177" t="str">
        <f>IFERROR(Summary!$AE$7*E154/R154," ")</f>
        <v xml:space="preserve"> </v>
      </c>
    </row>
    <row r="155" spans="1:19" ht="16.8" customHeight="1" x14ac:dyDescent="0.25">
      <c r="A155" s="2" t="s">
        <v>303</v>
      </c>
      <c r="B155" s="1" t="s">
        <v>304</v>
      </c>
      <c r="C155" s="6" t="s">
        <v>23</v>
      </c>
      <c r="D155" s="56" t="str">
        <f>IFERROR(VLOOKUP($A155,'Emissions - TEU-2L2'!$A$6:$H$58,5,0), " ")</f>
        <v xml:space="preserve"> </v>
      </c>
      <c r="E155" s="56" t="str">
        <f>IFERROR(VLOOKUP($A155,'Emissions - TEU-2L2'!$A$6:$H$58,8,0), " ")</f>
        <v xml:space="preserve"> </v>
      </c>
      <c r="F155" s="10">
        <v>5.8999999999999998E-5</v>
      </c>
      <c r="G155" s="175" t="str">
        <f>IFERROR(Summary!$Y$7*D155/F155," ")</f>
        <v xml:space="preserve"> </v>
      </c>
      <c r="H155" s="18"/>
      <c r="I155" s="175" t="str">
        <f>IFERROR(Summary!$Y$7*D155/H155," ")</f>
        <v xml:space="preserve"> </v>
      </c>
      <c r="J155" s="11">
        <v>6.2E-4</v>
      </c>
      <c r="K155" s="175" t="str">
        <f>IFERROR(Summary!$AA$7*D155/J155," ")</f>
        <v xml:space="preserve"> </v>
      </c>
      <c r="L155" s="18"/>
      <c r="M155" s="175" t="str">
        <f>IFERROR(Summary!$AA$7*D155/L155," ")</f>
        <v xml:space="preserve"> </v>
      </c>
      <c r="N155" s="3">
        <v>1.1999999999999999E-3</v>
      </c>
      <c r="O155" s="175" t="str">
        <f>IFERROR(Summary!$AC$7*D155/N155," ")</f>
        <v xml:space="preserve"> </v>
      </c>
      <c r="P155" s="18"/>
      <c r="Q155" s="175" t="str">
        <f>IFERROR(Summary!$AC$7*D155/P155," ")</f>
        <v xml:space="preserve"> </v>
      </c>
      <c r="R155" s="22"/>
      <c r="S155" s="177" t="str">
        <f>IFERROR(Summary!$AE$7*E155/R155," ")</f>
        <v xml:space="preserve"> </v>
      </c>
    </row>
    <row r="156" spans="1:19" ht="16.95" customHeight="1" x14ac:dyDescent="0.25">
      <c r="A156" s="2" t="s">
        <v>305</v>
      </c>
      <c r="B156" s="1" t="s">
        <v>306</v>
      </c>
      <c r="C156" s="6" t="s">
        <v>23</v>
      </c>
      <c r="D156" s="56" t="str">
        <f>IFERROR(VLOOKUP($A156,'Emissions - TEU-2L2'!$A$6:$H$58,5,0), " ")</f>
        <v xml:space="preserve"> </v>
      </c>
      <c r="E156" s="56" t="str">
        <f>IFERROR(VLOOKUP($A156,'Emissions - TEU-2L2'!$A$6:$H$58,8,0), " ")</f>
        <v xml:space="preserve"> </v>
      </c>
      <c r="F156" s="11">
        <v>1.2999999999999999E-4</v>
      </c>
      <c r="G156" s="175" t="str">
        <f>IFERROR(Summary!$Y$7*D156/F156," ")</f>
        <v xml:space="preserve"> </v>
      </c>
      <c r="H156" s="18"/>
      <c r="I156" s="175" t="str">
        <f>IFERROR(Summary!$Y$7*D156/H156," ")</f>
        <v xml:space="preserve"> </v>
      </c>
      <c r="J156" s="3">
        <v>1.2999999999999999E-3</v>
      </c>
      <c r="K156" s="175" t="str">
        <f>IFERROR(Summary!$AA$7*D156/J156," ")</f>
        <v xml:space="preserve"> </v>
      </c>
      <c r="L156" s="18"/>
      <c r="M156" s="175" t="str">
        <f>IFERROR(Summary!$AA$7*D156/L156," ")</f>
        <v xml:space="preserve"> </v>
      </c>
      <c r="N156" s="3">
        <v>2.5999999999999999E-3</v>
      </c>
      <c r="O156" s="175" t="str">
        <f>IFERROR(Summary!$AC$7*D156/N156," ")</f>
        <v xml:space="preserve"> </v>
      </c>
      <c r="P156" s="18"/>
      <c r="Q156" s="175" t="str">
        <f>IFERROR(Summary!$AC$7*D156/P156," ")</f>
        <v xml:space="preserve"> </v>
      </c>
      <c r="R156" s="22"/>
      <c r="S156" s="177" t="str">
        <f>IFERROR(Summary!$AE$7*E156/R156," ")</f>
        <v xml:space="preserve"> </v>
      </c>
    </row>
    <row r="157" spans="1:19" ht="16.8" customHeight="1" x14ac:dyDescent="0.25">
      <c r="A157" s="2" t="s">
        <v>307</v>
      </c>
      <c r="B157" s="1" t="s">
        <v>308</v>
      </c>
      <c r="C157" s="18"/>
      <c r="D157" s="56" t="str">
        <f>IFERROR(VLOOKUP($A157,'Emissions - TEU-2L2'!$A$6:$H$58,5,0), " ")</f>
        <v xml:space="preserve"> </v>
      </c>
      <c r="E157" s="56" t="str">
        <f>IFERROR(VLOOKUP($A157,'Emissions - TEU-2L2'!$A$6:$H$58,8,0), " ")</f>
        <v xml:space="preserve"> </v>
      </c>
      <c r="F157" s="9">
        <v>0.38</v>
      </c>
      <c r="G157" s="175" t="str">
        <f>IFERROR(Summary!$Y$7*D157/F157," ")</f>
        <v xml:space="preserve"> </v>
      </c>
      <c r="H157" s="18"/>
      <c r="I157" s="175" t="str">
        <f>IFERROR(Summary!$Y$7*D157/H157," ")</f>
        <v xml:space="preserve"> </v>
      </c>
      <c r="J157" s="5">
        <v>10</v>
      </c>
      <c r="K157" s="175" t="str">
        <f>IFERROR(Summary!$AA$7*D157/J157," ")</f>
        <v xml:space="preserve"> </v>
      </c>
      <c r="L157" s="18"/>
      <c r="M157" s="175" t="str">
        <f>IFERROR(Summary!$AA$7*D157/L157," ")</f>
        <v xml:space="preserve"> </v>
      </c>
      <c r="N157" s="7">
        <v>4.5999999999999996</v>
      </c>
      <c r="O157" s="175" t="str">
        <f>IFERROR(Summary!$AC$7*D157/N157," ")</f>
        <v xml:space="preserve"> </v>
      </c>
      <c r="P157" s="18"/>
      <c r="Q157" s="175" t="str">
        <f>IFERROR(Summary!$AC$7*D157/P157," ")</f>
        <v xml:space="preserve"> </v>
      </c>
      <c r="R157" s="22"/>
      <c r="S157" s="177" t="str">
        <f>IFERROR(Summary!$AE$7*E157/R157," ")</f>
        <v xml:space="preserve"> </v>
      </c>
    </row>
    <row r="158" spans="1:19" ht="16.95" customHeight="1" x14ac:dyDescent="0.25">
      <c r="A158" s="2" t="s">
        <v>309</v>
      </c>
      <c r="B158" s="1" t="s">
        <v>310</v>
      </c>
      <c r="C158" s="18"/>
      <c r="D158" s="56" t="str">
        <f>IFERROR(VLOOKUP($A158,'Emissions - TEU-2L2'!$A$6:$H$58,5,0), " ")</f>
        <v xml:space="preserve"> </v>
      </c>
      <c r="E158" s="56" t="str">
        <f>IFERROR(VLOOKUP($A158,'Emissions - TEU-2L2'!$A$6:$H$58,8,0), " ")</f>
        <v xml:space="preserve"> </v>
      </c>
      <c r="F158" s="9">
        <v>0.16</v>
      </c>
      <c r="G158" s="175" t="str">
        <f>IFERROR(Summary!$Y$7*D158/F158," ")</f>
        <v xml:space="preserve"> </v>
      </c>
      <c r="H158" s="18"/>
      <c r="I158" s="175" t="str">
        <f>IFERROR(Summary!$Y$7*D158/H158," ")</f>
        <v xml:space="preserve"> </v>
      </c>
      <c r="J158" s="7">
        <v>4.0999999999999996</v>
      </c>
      <c r="K158" s="175" t="str">
        <f>IFERROR(Summary!$AA$7*D158/J158," ")</f>
        <v xml:space="preserve"> </v>
      </c>
      <c r="L158" s="18"/>
      <c r="M158" s="175" t="str">
        <f>IFERROR(Summary!$AA$7*D158/L158," ")</f>
        <v xml:space="preserve"> </v>
      </c>
      <c r="N158" s="7">
        <v>1.9</v>
      </c>
      <c r="O158" s="175" t="str">
        <f>IFERROR(Summary!$AC$7*D158/N158," ")</f>
        <v xml:space="preserve"> </v>
      </c>
      <c r="P158" s="18"/>
      <c r="Q158" s="175" t="str">
        <f>IFERROR(Summary!$AC$7*D158/P158," ")</f>
        <v xml:space="preserve"> </v>
      </c>
      <c r="R158" s="22"/>
      <c r="S158" s="177" t="str">
        <f>IFERROR(Summary!$AE$7*E158/R158," ")</f>
        <v xml:space="preserve"> </v>
      </c>
    </row>
    <row r="159" spans="1:19" ht="16.8" customHeight="1" x14ac:dyDescent="0.25">
      <c r="A159" s="2" t="s">
        <v>311</v>
      </c>
      <c r="B159" s="1" t="s">
        <v>312</v>
      </c>
      <c r="C159" s="18"/>
      <c r="D159" s="56" t="str">
        <f>IFERROR(VLOOKUP($A159,'Emissions - TEU-2L2'!$A$6:$H$58,5,0), " ")</f>
        <v xml:space="preserve"> </v>
      </c>
      <c r="E159" s="56" t="str">
        <f>IFERROR(VLOOKUP($A159,'Emissions - TEU-2L2'!$A$6:$H$58,8,0), " ")</f>
        <v xml:space="preserve"> </v>
      </c>
      <c r="F159" s="11">
        <v>5.0000000000000001E-4</v>
      </c>
      <c r="G159" s="175" t="str">
        <f>IFERROR(Summary!$Y$7*D159/F159," ")</f>
        <v xml:space="preserve"> </v>
      </c>
      <c r="H159" s="18"/>
      <c r="I159" s="175" t="str">
        <f>IFERROR(Summary!$Y$7*D159/H159," ")</f>
        <v xml:space="preserve"> </v>
      </c>
      <c r="J159" s="4">
        <v>1.2999999999999999E-2</v>
      </c>
      <c r="K159" s="175" t="str">
        <f>IFERROR(Summary!$AA$7*D159/J159," ")</f>
        <v xml:space="preserve"> </v>
      </c>
      <c r="L159" s="18"/>
      <c r="M159" s="175" t="str">
        <f>IFERROR(Summary!$AA$7*D159/L159," ")</f>
        <v xml:space="preserve"> </v>
      </c>
      <c r="N159" s="3">
        <v>6.0000000000000001E-3</v>
      </c>
      <c r="O159" s="175" t="str">
        <f>IFERROR(Summary!$AC$7*D159/N159," ")</f>
        <v xml:space="preserve"> </v>
      </c>
      <c r="P159" s="18"/>
      <c r="Q159" s="175" t="str">
        <f>IFERROR(Summary!$AC$7*D159/P159," ")</f>
        <v xml:space="preserve"> </v>
      </c>
      <c r="R159" s="22"/>
      <c r="S159" s="177" t="str">
        <f>IFERROR(Summary!$AE$7*E159/R159," ")</f>
        <v xml:space="preserve"> </v>
      </c>
    </row>
    <row r="160" spans="1:19" ht="29.25" customHeight="1" x14ac:dyDescent="0.25">
      <c r="A160" s="2" t="s">
        <v>313</v>
      </c>
      <c r="B160" s="1" t="s">
        <v>314</v>
      </c>
      <c r="C160" s="18"/>
      <c r="D160" s="56" t="str">
        <f>IFERROR(VLOOKUP($A160,'Emissions - TEU-2L2'!$A$6:$H$58,5,0), " ")</f>
        <v xml:space="preserve"> </v>
      </c>
      <c r="E160" s="56" t="str">
        <f>IFERROR(VLOOKUP($A160,'Emissions - TEU-2L2'!$A$6:$H$58,8,0), " ")</f>
        <v xml:space="preserve"> </v>
      </c>
      <c r="F160" s="11">
        <v>1.6000000000000001E-4</v>
      </c>
      <c r="G160" s="175" t="str">
        <f>IFERROR(Summary!$Y$7*D160/F160," ")</f>
        <v xml:space="preserve"> </v>
      </c>
      <c r="H160" s="18"/>
      <c r="I160" s="175" t="str">
        <f>IFERROR(Summary!$Y$7*D160/H160," ")</f>
        <v xml:space="preserve"> </v>
      </c>
      <c r="J160" s="3">
        <v>4.1000000000000003E-3</v>
      </c>
      <c r="K160" s="175" t="str">
        <f>IFERROR(Summary!$AA$7*D160/J160," ")</f>
        <v xml:space="preserve"> </v>
      </c>
      <c r="L160" s="18"/>
      <c r="M160" s="175" t="str">
        <f>IFERROR(Summary!$AA$7*D160/L160," ")</f>
        <v xml:space="preserve"> </v>
      </c>
      <c r="N160" s="3">
        <v>1.9E-3</v>
      </c>
      <c r="O160" s="175" t="str">
        <f>IFERROR(Summary!$AC$7*D160/N160," ")</f>
        <v xml:space="preserve"> </v>
      </c>
      <c r="P160" s="18"/>
      <c r="Q160" s="175" t="str">
        <f>IFERROR(Summary!$AC$7*D160/P160," ")</f>
        <v xml:space="preserve"> </v>
      </c>
      <c r="R160" s="22"/>
      <c r="S160" s="177" t="str">
        <f>IFERROR(Summary!$AE$7*E160/R160," ")</f>
        <v xml:space="preserve"> </v>
      </c>
    </row>
    <row r="161" spans="1:19" ht="16.8" customHeight="1" x14ac:dyDescent="0.25">
      <c r="A161" s="2" t="s">
        <v>315</v>
      </c>
      <c r="B161" s="1" t="s">
        <v>316</v>
      </c>
      <c r="C161" s="18"/>
      <c r="D161" s="56" t="str">
        <f>IFERROR(VLOOKUP($A161,'Emissions - TEU-2L2'!$A$6:$H$58,5,0), " ")</f>
        <v xml:space="preserve"> </v>
      </c>
      <c r="E161" s="56" t="str">
        <f>IFERROR(VLOOKUP($A161,'Emissions - TEU-2L2'!$A$6:$H$58,8,0), " ")</f>
        <v xml:space="preserve"> </v>
      </c>
      <c r="F161" s="11">
        <v>5.2999999999999998E-4</v>
      </c>
      <c r="G161" s="175" t="str">
        <f>IFERROR(Summary!$Y$7*D161/F161," ")</f>
        <v xml:space="preserve"> </v>
      </c>
      <c r="H161" s="18"/>
      <c r="I161" s="175" t="str">
        <f>IFERROR(Summary!$Y$7*D161/H161," ")</f>
        <v xml:space="preserve"> </v>
      </c>
      <c r="J161" s="4">
        <v>1.4E-2</v>
      </c>
      <c r="K161" s="175" t="str">
        <f>IFERROR(Summary!$AA$7*D161/J161," ")</f>
        <v xml:space="preserve"> </v>
      </c>
      <c r="L161" s="18"/>
      <c r="M161" s="175" t="str">
        <f>IFERROR(Summary!$AA$7*D161/L161," ")</f>
        <v xml:space="preserve"> </v>
      </c>
      <c r="N161" s="3">
        <v>6.3E-3</v>
      </c>
      <c r="O161" s="175" t="str">
        <f>IFERROR(Summary!$AC$7*D161/N161," ")</f>
        <v xml:space="preserve"> </v>
      </c>
      <c r="P161" s="18"/>
      <c r="Q161" s="175" t="str">
        <f>IFERROR(Summary!$AC$7*D161/P161," ")</f>
        <v xml:space="preserve"> </v>
      </c>
      <c r="R161" s="22"/>
      <c r="S161" s="177" t="str">
        <f>IFERROR(Summary!$AE$7*E161/R161," ")</f>
        <v xml:space="preserve"> </v>
      </c>
    </row>
    <row r="162" spans="1:19" ht="16.95" customHeight="1" x14ac:dyDescent="0.25">
      <c r="A162" s="2" t="s">
        <v>317</v>
      </c>
      <c r="B162" s="1" t="s">
        <v>318</v>
      </c>
      <c r="C162" s="18"/>
      <c r="D162" s="56" t="str">
        <f>IFERROR(VLOOKUP($A162,'Emissions - TEU-2L2'!$A$6:$H$58,5,0), " ")</f>
        <v xml:space="preserve"> </v>
      </c>
      <c r="E162" s="56" t="str">
        <f>IFERROR(VLOOKUP($A162,'Emissions - TEU-2L2'!$A$6:$H$58,8,0), " ")</f>
        <v xml:space="preserve"> </v>
      </c>
      <c r="F162" s="11">
        <v>3.6999999999999999E-4</v>
      </c>
      <c r="G162" s="175" t="str">
        <f>IFERROR(Summary!$Y$7*D162/F162," ")</f>
        <v xml:space="preserve"> </v>
      </c>
      <c r="H162" s="18"/>
      <c r="I162" s="175" t="str">
        <f>IFERROR(Summary!$Y$7*D162/H162," ")</f>
        <v xml:space="preserve"> </v>
      </c>
      <c r="J162" s="3">
        <v>9.5999999999999992E-3</v>
      </c>
      <c r="K162" s="175" t="str">
        <f>IFERROR(Summary!$AA$7*D162/J162," ")</f>
        <v xml:space="preserve"> </v>
      </c>
      <c r="L162" s="18"/>
      <c r="M162" s="175" t="str">
        <f>IFERROR(Summary!$AA$7*D162/L162," ")</f>
        <v xml:space="preserve"> </v>
      </c>
      <c r="N162" s="3">
        <v>4.4000000000000003E-3</v>
      </c>
      <c r="O162" s="175" t="str">
        <f>IFERROR(Summary!$AC$7*D162/N162," ")</f>
        <v xml:space="preserve"> </v>
      </c>
      <c r="P162" s="18"/>
      <c r="Q162" s="175" t="str">
        <f>IFERROR(Summary!$AC$7*D162/P162," ")</f>
        <v xml:space="preserve"> </v>
      </c>
      <c r="R162" s="22"/>
      <c r="S162" s="177" t="str">
        <f>IFERROR(Summary!$AE$7*E162/R162," ")</f>
        <v xml:space="preserve"> </v>
      </c>
    </row>
    <row r="163" spans="1:19" ht="16.8" customHeight="1" x14ac:dyDescent="0.25">
      <c r="A163" s="2" t="s">
        <v>319</v>
      </c>
      <c r="B163" s="1" t="s">
        <v>320</v>
      </c>
      <c r="C163" s="18"/>
      <c r="D163" s="56" t="str">
        <f>IFERROR(VLOOKUP($A163,'Emissions - TEU-2L2'!$A$6:$H$58,5,0), " ")</f>
        <v xml:space="preserve"> </v>
      </c>
      <c r="E163" s="56" t="str">
        <f>IFERROR(VLOOKUP($A163,'Emissions - TEU-2L2'!$A$6:$H$58,8,0), " ")</f>
        <v xml:space="preserve"> </v>
      </c>
      <c r="F163" s="3">
        <v>1.6999999999999999E-3</v>
      </c>
      <c r="G163" s="175" t="str">
        <f>IFERROR(Summary!$Y$7*D163/F163," ")</f>
        <v xml:space="preserve"> </v>
      </c>
      <c r="H163" s="18"/>
      <c r="I163" s="175" t="str">
        <f>IFERROR(Summary!$Y$7*D163/H163," ")</f>
        <v xml:space="preserve"> </v>
      </c>
      <c r="J163" s="4">
        <v>4.2999999999999997E-2</v>
      </c>
      <c r="K163" s="175" t="str">
        <f>IFERROR(Summary!$AA$7*D163/J163," ")</f>
        <v xml:space="preserve"> </v>
      </c>
      <c r="L163" s="18"/>
      <c r="M163" s="175" t="str">
        <f>IFERROR(Summary!$AA$7*D163/L163," ")</f>
        <v xml:space="preserve"> </v>
      </c>
      <c r="N163" s="4">
        <v>0.02</v>
      </c>
      <c r="O163" s="175" t="str">
        <f>IFERROR(Summary!$AC$7*D163/N163," ")</f>
        <v xml:space="preserve"> </v>
      </c>
      <c r="P163" s="18"/>
      <c r="Q163" s="175" t="str">
        <f>IFERROR(Summary!$AC$7*D163/P163," ")</f>
        <v xml:space="preserve"> </v>
      </c>
      <c r="R163" s="22"/>
      <c r="S163" s="177" t="str">
        <f>IFERROR(Summary!$AE$7*E163/R163," ")</f>
        <v xml:space="preserve"> </v>
      </c>
    </row>
    <row r="164" spans="1:19" ht="29.25" customHeight="1" x14ac:dyDescent="0.25">
      <c r="A164" s="2" t="s">
        <v>321</v>
      </c>
      <c r="B164" s="2" t="s">
        <v>322</v>
      </c>
      <c r="C164" s="18"/>
      <c r="D164" s="56" t="str">
        <f>IFERROR(VLOOKUP($A164,'Emissions - TEU-2L2'!$A$6:$H$58,5,0), " ")</f>
        <v xml:space="preserve"> </v>
      </c>
      <c r="E164" s="56" t="str">
        <f>IFERROR(VLOOKUP($A164,'Emissions - TEU-2L2'!$A$6:$H$58,8,0), " ")</f>
        <v xml:space="preserve"> </v>
      </c>
      <c r="F164" s="18"/>
      <c r="G164" s="175" t="str">
        <f>IFERROR(Summary!$Y$7*D164/F164," ")</f>
        <v xml:space="preserve"> </v>
      </c>
      <c r="H164" s="18"/>
      <c r="I164" s="175" t="str">
        <f>IFERROR(Summary!$Y$7*D164/H164," ")</f>
        <v xml:space="preserve"> </v>
      </c>
      <c r="J164" s="18"/>
      <c r="K164" s="175" t="str">
        <f>IFERROR(Summary!$AA$7*D164/J164," ")</f>
        <v xml:space="preserve"> </v>
      </c>
      <c r="L164" s="18"/>
      <c r="M164" s="175" t="str">
        <f>IFERROR(Summary!$AA$7*D164/L164," ")</f>
        <v xml:space="preserve"> </v>
      </c>
      <c r="N164" s="18"/>
      <c r="O164" s="175" t="str">
        <f>IFERROR(Summary!$AC$7*D164/N164," ")</f>
        <v xml:space="preserve"> </v>
      </c>
      <c r="P164" s="18"/>
      <c r="Q164" s="175" t="str">
        <f>IFERROR(Summary!$AC$7*D164/P164," ")</f>
        <v xml:space="preserve"> </v>
      </c>
      <c r="R164" s="21">
        <v>120</v>
      </c>
      <c r="S164" s="177" t="str">
        <f>IFERROR(Summary!$AE$7*E164/R164," ")</f>
        <v xml:space="preserve"> </v>
      </c>
    </row>
    <row r="165" spans="1:19" ht="16.8" customHeight="1" x14ac:dyDescent="0.25">
      <c r="A165" s="2" t="s">
        <v>323</v>
      </c>
      <c r="B165" s="2" t="s">
        <v>324</v>
      </c>
      <c r="C165" s="18"/>
      <c r="D165" s="56" t="str">
        <f>IFERROR(VLOOKUP($A165,'Emissions - TEU-2L2'!$A$6:$H$58,5,0), " ")</f>
        <v xml:space="preserve"> </v>
      </c>
      <c r="E165" s="56" t="str">
        <f>IFERROR(VLOOKUP($A165,'Emissions - TEU-2L2'!$A$6:$H$58,8,0), " ")</f>
        <v xml:space="preserve"> </v>
      </c>
      <c r="F165" s="18"/>
      <c r="G165" s="175" t="str">
        <f>IFERROR(Summary!$Y$7*D165/F165," ")</f>
        <v xml:space="preserve"> </v>
      </c>
      <c r="H165" s="18"/>
      <c r="I165" s="175" t="str">
        <f>IFERROR(Summary!$Y$7*D165/H165," ")</f>
        <v xml:space="preserve"> </v>
      </c>
      <c r="J165" s="18"/>
      <c r="K165" s="175" t="str">
        <f>IFERROR(Summary!$AA$7*D165/J165," ")</f>
        <v xml:space="preserve"> </v>
      </c>
      <c r="L165" s="18"/>
      <c r="M165" s="175" t="str">
        <f>IFERROR(Summary!$AA$7*D165/L165," ")</f>
        <v xml:space="preserve"> </v>
      </c>
      <c r="N165" s="18"/>
      <c r="O165" s="175" t="str">
        <f>IFERROR(Summary!$AC$7*D165/N165," ")</f>
        <v xml:space="preserve"> </v>
      </c>
      <c r="P165" s="18"/>
      <c r="Q165" s="175" t="str">
        <f>IFERROR(Summary!$AC$7*D165/P165," ")</f>
        <v xml:space="preserve"> </v>
      </c>
      <c r="R165" s="26">
        <v>0.02</v>
      </c>
      <c r="S165" s="177" t="str">
        <f>IFERROR(Summary!$AE$7*E165/R165," ")</f>
        <v xml:space="preserve"> </v>
      </c>
    </row>
    <row r="166" spans="1:19" ht="16.8" customHeight="1" x14ac:dyDescent="0.25">
      <c r="A166" s="2" t="s">
        <v>325</v>
      </c>
      <c r="B166" s="2" t="s">
        <v>326</v>
      </c>
      <c r="C166" s="18"/>
      <c r="D166" s="56" t="str">
        <f>IFERROR(VLOOKUP($A166,'Emissions - TEU-2L2'!$A$6:$H$58,5,0), " ")</f>
        <v xml:space="preserve"> </v>
      </c>
      <c r="E166" s="56" t="str">
        <f>IFERROR(VLOOKUP($A166,'Emissions - TEU-2L2'!$A$6:$H$58,8,0), " ")</f>
        <v xml:space="preserve"> </v>
      </c>
      <c r="F166" s="9">
        <v>0.2</v>
      </c>
      <c r="G166" s="175" t="str">
        <f>IFERROR(Summary!$Y$7*D166/F166," ")</f>
        <v xml:space="preserve"> </v>
      </c>
      <c r="H166" s="18"/>
      <c r="I166" s="175" t="str">
        <f>IFERROR(Summary!$Y$7*D166/H166," ")</f>
        <v xml:space="preserve"> </v>
      </c>
      <c r="J166" s="7">
        <v>5.0999999999999996</v>
      </c>
      <c r="K166" s="175" t="str">
        <f>IFERROR(Summary!$AA$7*D166/J166," ")</f>
        <v xml:space="preserve"> </v>
      </c>
      <c r="L166" s="18"/>
      <c r="M166" s="175" t="str">
        <f>IFERROR(Summary!$AA$7*D166/L166," ")</f>
        <v xml:space="preserve"> </v>
      </c>
      <c r="N166" s="7">
        <v>2.4</v>
      </c>
      <c r="O166" s="175" t="str">
        <f>IFERROR(Summary!$AC$7*D166/N166," ")</f>
        <v xml:space="preserve"> </v>
      </c>
      <c r="P166" s="18"/>
      <c r="Q166" s="175" t="str">
        <f>IFERROR(Summary!$AC$7*D166/P166," ")</f>
        <v xml:space="preserve"> </v>
      </c>
      <c r="R166" s="22"/>
      <c r="S166" s="177" t="str">
        <f>IFERROR(Summary!$AE$7*E166/R166," ")</f>
        <v xml:space="preserve"> </v>
      </c>
    </row>
    <row r="167" spans="1:19" ht="16.95" customHeight="1" x14ac:dyDescent="0.25">
      <c r="A167" s="2" t="s">
        <v>327</v>
      </c>
      <c r="B167" s="2" t="s">
        <v>328</v>
      </c>
      <c r="C167" s="18"/>
      <c r="D167" s="56" t="str">
        <f>IFERROR(VLOOKUP($A167,'Emissions - TEU-2L2'!$A$6:$H$58,5,0), " ")</f>
        <v xml:space="preserve"> </v>
      </c>
      <c r="E167" s="56" t="str">
        <f>IFERROR(VLOOKUP($A167,'Emissions - TEU-2L2'!$A$6:$H$58,8,0), " ")</f>
        <v xml:space="preserve"> </v>
      </c>
      <c r="F167" s="18"/>
      <c r="G167" s="175" t="str">
        <f>IFERROR(Summary!$Y$7*D167/F167," ")</f>
        <v xml:space="preserve"> </v>
      </c>
      <c r="H167" s="5">
        <v>200</v>
      </c>
      <c r="I167" s="175" t="str">
        <f>IFERROR(Summary!$Y$7*D167/H167," ")</f>
        <v xml:space="preserve"> </v>
      </c>
      <c r="J167" s="18"/>
      <c r="K167" s="175" t="str">
        <f>IFERROR(Summary!$AA$7*D167/J167," ")</f>
        <v xml:space="preserve"> </v>
      </c>
      <c r="L167" s="5">
        <v>880</v>
      </c>
      <c r="M167" s="175" t="str">
        <f>IFERROR(Summary!$AA$7*D167/L167," ")</f>
        <v xml:space="preserve"> </v>
      </c>
      <c r="N167" s="18"/>
      <c r="O167" s="175" t="str">
        <f>IFERROR(Summary!$AC$7*D167/N167," ")</f>
        <v xml:space="preserve"> </v>
      </c>
      <c r="P167" s="5">
        <v>880</v>
      </c>
      <c r="Q167" s="175" t="str">
        <f>IFERROR(Summary!$AC$7*D167/P167," ")</f>
        <v xml:space="preserve"> </v>
      </c>
      <c r="R167" s="23">
        <v>5800</v>
      </c>
      <c r="S167" s="177" t="str">
        <f>IFERROR(Summary!$AE$7*E167/R167," ")</f>
        <v xml:space="preserve"> </v>
      </c>
    </row>
    <row r="168" spans="1:19" ht="16.8" customHeight="1" x14ac:dyDescent="0.25">
      <c r="A168" s="2" t="s">
        <v>329</v>
      </c>
      <c r="B168" s="2" t="s">
        <v>330</v>
      </c>
      <c r="C168" s="18"/>
      <c r="D168" s="56" t="str">
        <f>IFERROR(VLOOKUP($A168,'Emissions - TEU-2L2'!$A$6:$H$58,5,0), " ")</f>
        <v xml:space="preserve"> </v>
      </c>
      <c r="E168" s="56" t="str">
        <f>IFERROR(VLOOKUP($A168,'Emissions - TEU-2L2'!$A$6:$H$58,8,0), " ")</f>
        <v xml:space="preserve"> </v>
      </c>
      <c r="F168" s="18"/>
      <c r="G168" s="175" t="str">
        <f>IFERROR(Summary!$Y$7*D168/F168," ")</f>
        <v xml:space="preserve"> </v>
      </c>
      <c r="H168" s="9">
        <v>0.3</v>
      </c>
      <c r="I168" s="175" t="str">
        <f>IFERROR(Summary!$Y$7*D168/H168," ")</f>
        <v xml:space="preserve"> </v>
      </c>
      <c r="J168" s="18"/>
      <c r="K168" s="175" t="str">
        <f>IFERROR(Summary!$AA$7*D168/J168," ")</f>
        <v xml:space="preserve"> </v>
      </c>
      <c r="L168" s="7">
        <v>1.3</v>
      </c>
      <c r="M168" s="175" t="str">
        <f>IFERROR(Summary!$AA$7*D168/L168," ")</f>
        <v xml:space="preserve"> </v>
      </c>
      <c r="N168" s="18"/>
      <c r="O168" s="175" t="str">
        <f>IFERROR(Summary!$AC$7*D168/N168," ")</f>
        <v xml:space="preserve"> </v>
      </c>
      <c r="P168" s="7">
        <v>1.3</v>
      </c>
      <c r="Q168" s="175" t="str">
        <f>IFERROR(Summary!$AC$7*D168/P168," ")</f>
        <v xml:space="preserve"> </v>
      </c>
      <c r="R168" s="24">
        <v>4</v>
      </c>
      <c r="S168" s="177" t="str">
        <f>IFERROR(Summary!$AE$7*E168/R168," ")</f>
        <v xml:space="preserve"> </v>
      </c>
    </row>
    <row r="169" spans="1:19" ht="16.95" customHeight="1" x14ac:dyDescent="0.25">
      <c r="A169" s="2" t="s">
        <v>331</v>
      </c>
      <c r="B169" s="2" t="s">
        <v>332</v>
      </c>
      <c r="C169" s="18"/>
      <c r="D169" s="56" t="str">
        <f>IFERROR(VLOOKUP($A169,'Emissions - TEU-2L2'!$A$6:$H$58,5,0), " ")</f>
        <v xml:space="preserve"> </v>
      </c>
      <c r="E169" s="56" t="str">
        <f>IFERROR(VLOOKUP($A169,'Emissions - TEU-2L2'!$A$6:$H$58,8,0), " ")</f>
        <v xml:space="preserve"> </v>
      </c>
      <c r="F169" s="18"/>
      <c r="G169" s="175" t="str">
        <f>IFERROR(Summary!$Y$7*D169/F169," ")</f>
        <v xml:space="preserve"> </v>
      </c>
      <c r="H169" s="9">
        <v>0.8</v>
      </c>
      <c r="I169" s="175" t="str">
        <f>IFERROR(Summary!$Y$7*D169/H169," ")</f>
        <v xml:space="preserve"> </v>
      </c>
      <c r="J169" s="18"/>
      <c r="K169" s="175" t="str">
        <f>IFERROR(Summary!$AA$7*D169/J169," ")</f>
        <v xml:space="preserve"> </v>
      </c>
      <c r="L169" s="7">
        <v>3.5</v>
      </c>
      <c r="M169" s="175" t="str">
        <f>IFERROR(Summary!$AA$7*D169/L169," ")</f>
        <v xml:space="preserve"> </v>
      </c>
      <c r="N169" s="18"/>
      <c r="O169" s="175" t="str">
        <f>IFERROR(Summary!$AC$7*D169/N169," ")</f>
        <v xml:space="preserve"> </v>
      </c>
      <c r="P169" s="7">
        <v>3.5</v>
      </c>
      <c r="Q169" s="175" t="str">
        <f>IFERROR(Summary!$AC$7*D169/P169," ")</f>
        <v xml:space="preserve"> </v>
      </c>
      <c r="R169" s="22"/>
      <c r="S169" s="177" t="str">
        <f>IFERROR(Summary!$AE$7*E169/R169," ")</f>
        <v xml:space="preserve"> </v>
      </c>
    </row>
    <row r="170" spans="1:19" ht="16.8" customHeight="1" x14ac:dyDescent="0.25">
      <c r="A170" s="2" t="s">
        <v>333</v>
      </c>
      <c r="B170" s="2" t="s">
        <v>334</v>
      </c>
      <c r="C170" s="18"/>
      <c r="D170" s="56" t="str">
        <f>IFERROR(VLOOKUP($A170,'Emissions - TEU-2L2'!$A$6:$H$58,5,0), " ")</f>
        <v xml:space="preserve"> </v>
      </c>
      <c r="E170" s="56" t="str">
        <f>IFERROR(VLOOKUP($A170,'Emissions - TEU-2L2'!$A$6:$H$58,8,0), " ")</f>
        <v xml:space="preserve"> </v>
      </c>
      <c r="F170" s="18"/>
      <c r="G170" s="175" t="str">
        <f>IFERROR(Summary!$Y$7*D170/F170," ")</f>
        <v xml:space="preserve"> </v>
      </c>
      <c r="H170" s="5">
        <v>10</v>
      </c>
      <c r="I170" s="175" t="str">
        <f>IFERROR(Summary!$Y$7*D170/H170," ")</f>
        <v xml:space="preserve"> </v>
      </c>
      <c r="J170" s="18"/>
      <c r="K170" s="175" t="str">
        <f>IFERROR(Summary!$AA$7*D170/J170," ")</f>
        <v xml:space="preserve"> </v>
      </c>
      <c r="L170" s="5">
        <v>44</v>
      </c>
      <c r="M170" s="175" t="str">
        <f>IFERROR(Summary!$AA$7*D170/L170," ")</f>
        <v xml:space="preserve"> </v>
      </c>
      <c r="N170" s="18"/>
      <c r="O170" s="175" t="str">
        <f>IFERROR(Summary!$AC$7*D170/N170," ")</f>
        <v xml:space="preserve"> </v>
      </c>
      <c r="P170" s="5">
        <v>44</v>
      </c>
      <c r="Q170" s="175" t="str">
        <f>IFERROR(Summary!$AC$7*D170/P170," ")</f>
        <v xml:space="preserve"> </v>
      </c>
      <c r="R170" s="22"/>
      <c r="S170" s="177" t="str">
        <f>IFERROR(Summary!$AE$7*E170/R170," ")</f>
        <v xml:space="preserve"> </v>
      </c>
    </row>
    <row r="171" spans="1:19" ht="16.8" customHeight="1" x14ac:dyDescent="0.25">
      <c r="A171" s="2" t="s">
        <v>335</v>
      </c>
      <c r="B171" s="2" t="s">
        <v>336</v>
      </c>
      <c r="C171" s="18"/>
      <c r="D171" s="56" t="str">
        <f>IFERROR(VLOOKUP($A171,'Emissions - TEU-2L2'!$A$6:$H$58,5,0), " ")</f>
        <v xml:space="preserve"> </v>
      </c>
      <c r="E171" s="56" t="str">
        <f>IFERROR(VLOOKUP($A171,'Emissions - TEU-2L2'!$A$6:$H$58,8,0), " ")</f>
        <v xml:space="preserve"> </v>
      </c>
      <c r="F171" s="18"/>
      <c r="G171" s="175" t="str">
        <f>IFERROR(Summary!$Y$7*D171/F171," ")</f>
        <v xml:space="preserve"> </v>
      </c>
      <c r="H171" s="7">
        <v>9</v>
      </c>
      <c r="I171" s="175" t="str">
        <f>IFERROR(Summary!$Y$7*D171/H171," ")</f>
        <v xml:space="preserve"> </v>
      </c>
      <c r="J171" s="18"/>
      <c r="K171" s="175" t="str">
        <f>IFERROR(Summary!$AA$7*D171/J171," ")</f>
        <v xml:space="preserve"> </v>
      </c>
      <c r="L171" s="5">
        <v>40</v>
      </c>
      <c r="M171" s="175" t="str">
        <f>IFERROR(Summary!$AA$7*D171/L171," ")</f>
        <v xml:space="preserve"> </v>
      </c>
      <c r="N171" s="18"/>
      <c r="O171" s="175" t="str">
        <f>IFERROR(Summary!$AC$7*D171/N171," ")</f>
        <v xml:space="preserve"> </v>
      </c>
      <c r="P171" s="5">
        <v>40</v>
      </c>
      <c r="Q171" s="175" t="str">
        <f>IFERROR(Summary!$AC$7*D171/P171," ")</f>
        <v xml:space="preserve"> </v>
      </c>
      <c r="R171" s="21">
        <v>20</v>
      </c>
      <c r="S171" s="177" t="str">
        <f>IFERROR(Summary!$AE$7*E171/R171," ")</f>
        <v xml:space="preserve"> </v>
      </c>
    </row>
    <row r="172" spans="1:19" ht="16.95" customHeight="1" x14ac:dyDescent="0.25">
      <c r="A172" s="2" t="s">
        <v>337</v>
      </c>
      <c r="B172" s="2" t="s">
        <v>338</v>
      </c>
      <c r="C172" s="18"/>
      <c r="D172" s="56" t="str">
        <f>IFERROR(VLOOKUP($A172,'Emissions - TEU-2L2'!$A$6:$H$58,5,0), " ")</f>
        <v xml:space="preserve"> </v>
      </c>
      <c r="E172" s="56" t="str">
        <f>IFERROR(VLOOKUP($A172,'Emissions - TEU-2L2'!$A$6:$H$58,8,0), " ")</f>
        <v xml:space="preserve"> </v>
      </c>
      <c r="F172" s="18"/>
      <c r="G172" s="175" t="str">
        <f>IFERROR(Summary!$Y$7*D172/F172," ")</f>
        <v xml:space="preserve"> </v>
      </c>
      <c r="H172" s="5">
        <v>20</v>
      </c>
      <c r="I172" s="175" t="str">
        <f>IFERROR(Summary!$Y$7*D172/H172," ")</f>
        <v xml:space="preserve"> </v>
      </c>
      <c r="J172" s="18"/>
      <c r="K172" s="175" t="str">
        <f>IFERROR(Summary!$AA$7*D172/J172," ")</f>
        <v xml:space="preserve"> </v>
      </c>
      <c r="L172" s="5">
        <v>88</v>
      </c>
      <c r="M172" s="175" t="str">
        <f>IFERROR(Summary!$AA$7*D172/L172," ")</f>
        <v xml:space="preserve"> </v>
      </c>
      <c r="N172" s="18"/>
      <c r="O172" s="175" t="str">
        <f>IFERROR(Summary!$AC$7*D172/N172," ")</f>
        <v xml:space="preserve"> </v>
      </c>
      <c r="P172" s="5">
        <v>88</v>
      </c>
      <c r="Q172" s="175" t="str">
        <f>IFERROR(Summary!$AC$7*D172/P172," ")</f>
        <v xml:space="preserve"> </v>
      </c>
      <c r="R172" s="22"/>
      <c r="S172" s="177" t="str">
        <f>IFERROR(Summary!$AE$7*E172/R172," ")</f>
        <v xml:space="preserve"> </v>
      </c>
    </row>
    <row r="173" spans="1:19" ht="28.5" customHeight="1" x14ac:dyDescent="0.25">
      <c r="A173" s="1"/>
      <c r="B173" s="2" t="s">
        <v>339</v>
      </c>
      <c r="C173" s="6" t="s">
        <v>340</v>
      </c>
      <c r="D173" s="56" t="str">
        <f>IFERROR(VLOOKUP($A173,'Emissions - TEU-2L2'!$A$6:$H$58,5,0), " ")</f>
        <v xml:space="preserve"> </v>
      </c>
      <c r="E173" s="56" t="str">
        <f>IFERROR(VLOOKUP($A173,'Emissions - TEU-2L2'!$A$6:$H$58,8,0), " ")</f>
        <v xml:space="preserve"> </v>
      </c>
      <c r="F173" s="18"/>
      <c r="G173" s="175" t="str">
        <f>IFERROR(Summary!$Y$7*D173/F173," ")</f>
        <v xml:space="preserve"> </v>
      </c>
      <c r="H173" s="18"/>
      <c r="I173" s="175" t="str">
        <f>IFERROR(Summary!$Y$7*D173/H173," ")</f>
        <v xml:space="preserve"> </v>
      </c>
      <c r="J173" s="18"/>
      <c r="K173" s="175" t="str">
        <f>IFERROR(Summary!$AA$7*D173/J173," ")</f>
        <v xml:space="preserve"> </v>
      </c>
      <c r="L173" s="18"/>
      <c r="M173" s="175" t="str">
        <f>IFERROR(Summary!$AA$7*D173/L173," ")</f>
        <v xml:space="preserve"> </v>
      </c>
      <c r="N173" s="18"/>
      <c r="O173" s="175" t="str">
        <f>IFERROR(Summary!$AC$7*D173/N173," ")</f>
        <v xml:space="preserve"> </v>
      </c>
      <c r="P173" s="18"/>
      <c r="Q173" s="175" t="str">
        <f>IFERROR(Summary!$AC$7*D173/P173," ")</f>
        <v xml:space="preserve"> </v>
      </c>
      <c r="R173" s="24">
        <v>6</v>
      </c>
      <c r="S173" s="177" t="str">
        <f>IFERROR(Summary!$AE$7*E173/R173," ")</f>
        <v xml:space="preserve"> </v>
      </c>
    </row>
    <row r="174" spans="1:19" ht="29.25" customHeight="1" x14ac:dyDescent="0.25">
      <c r="A174" s="2" t="s">
        <v>341</v>
      </c>
      <c r="B174" s="2" t="s">
        <v>342</v>
      </c>
      <c r="C174" s="6" t="s">
        <v>65</v>
      </c>
      <c r="D174" s="56" t="str">
        <f>IFERROR(VLOOKUP($A174,'Emissions - TEU-2L2'!$A$6:$H$58,5,0), " ")</f>
        <v xml:space="preserve"> </v>
      </c>
      <c r="E174" s="56" t="str">
        <f>IFERROR(VLOOKUP($A174,'Emissions - TEU-2L2'!$A$6:$H$58,8,0), " ")</f>
        <v xml:space="preserve"> </v>
      </c>
      <c r="F174" s="11">
        <v>5.2999999999999998E-4</v>
      </c>
      <c r="G174" s="175" t="str">
        <f>IFERROR(Summary!$Y$7*D174/F174," ")</f>
        <v xml:space="preserve"> </v>
      </c>
      <c r="H174" s="18"/>
      <c r="I174" s="175" t="str">
        <f>IFERROR(Summary!$Y$7*D174/H174," ")</f>
        <v xml:space="preserve"> </v>
      </c>
      <c r="J174" s="4">
        <v>0.02</v>
      </c>
      <c r="K174" s="175" t="str">
        <f>IFERROR(Summary!$AA$7*D174/J174," ")</f>
        <v xml:space="preserve"> </v>
      </c>
      <c r="L174" s="18"/>
      <c r="M174" s="175" t="str">
        <f>IFERROR(Summary!$AA$7*D174/L174," ")</f>
        <v xml:space="preserve"> </v>
      </c>
      <c r="N174" s="3">
        <v>9.1999999999999998E-3</v>
      </c>
      <c r="O174" s="175" t="str">
        <f>IFERROR(Summary!$AC$7*D174/N174," ")</f>
        <v xml:space="preserve"> </v>
      </c>
      <c r="P174" s="18"/>
      <c r="Q174" s="175" t="str">
        <f>IFERROR(Summary!$AC$7*D174/P174," ")</f>
        <v xml:space="preserve"> </v>
      </c>
      <c r="R174" s="22"/>
      <c r="S174" s="177" t="str">
        <f>IFERROR(Summary!$AE$7*E174/R174," ")</f>
        <v xml:space="preserve"> </v>
      </c>
    </row>
    <row r="175" spans="1:19" ht="28.5" customHeight="1" x14ac:dyDescent="0.25">
      <c r="A175" s="1"/>
      <c r="B175" s="2" t="s">
        <v>343</v>
      </c>
      <c r="C175" s="6" t="s">
        <v>65</v>
      </c>
      <c r="D175" s="56" t="str">
        <f>IFERROR(VLOOKUP($A175,'Emissions - TEU-2L2'!$A$6:$H$58,5,0), " ")</f>
        <v xml:space="preserve"> </v>
      </c>
      <c r="E175" s="56" t="str">
        <f>IFERROR(VLOOKUP($A175,'Emissions - TEU-2L2'!$A$6:$H$58,8,0), " ")</f>
        <v xml:space="preserve"> </v>
      </c>
      <c r="F175" s="10">
        <v>1.0000000000000001E-9</v>
      </c>
      <c r="G175" s="175" t="str">
        <f>IFERROR(Summary!$Y$7*D175/F175," ")</f>
        <v xml:space="preserve"> </v>
      </c>
      <c r="H175" s="10">
        <v>1.3E-7</v>
      </c>
      <c r="I175" s="175" t="str">
        <f>IFERROR(Summary!$Y$7*D175/H175," ")</f>
        <v xml:space="preserve"> </v>
      </c>
      <c r="J175" s="10">
        <v>8.9999999999999999E-8</v>
      </c>
      <c r="K175" s="175" t="str">
        <f>IFERROR(Summary!$AA$7*D175/J175," ")</f>
        <v xml:space="preserve"> </v>
      </c>
      <c r="L175" s="10">
        <v>2.5999999999999998E-5</v>
      </c>
      <c r="M175" s="175" t="str">
        <f>IFERROR(Summary!$AA$7*D175/L175," ")</f>
        <v xml:space="preserve"> </v>
      </c>
      <c r="N175" s="10">
        <v>4.1999999999999999E-8</v>
      </c>
      <c r="O175" s="175" t="str">
        <f>IFERROR(Summary!$AC$7*D175/N175," ")</f>
        <v xml:space="preserve"> </v>
      </c>
      <c r="P175" s="10">
        <v>2.5999999999999998E-5</v>
      </c>
      <c r="Q175" s="175" t="str">
        <f>IFERROR(Summary!$AC$7*D175/P175," ")</f>
        <v xml:space="preserve"> </v>
      </c>
      <c r="R175" s="22"/>
      <c r="S175" s="177" t="str">
        <f>IFERROR(Summary!$AE$7*E175/R175," ")</f>
        <v xml:space="preserve"> </v>
      </c>
    </row>
    <row r="176" spans="1:19" ht="29.25" customHeight="1" x14ac:dyDescent="0.25">
      <c r="A176" s="2" t="s">
        <v>344</v>
      </c>
      <c r="B176" s="1" t="s">
        <v>345</v>
      </c>
      <c r="C176" s="6" t="s">
        <v>65</v>
      </c>
      <c r="D176" s="56" t="str">
        <f>IFERROR(VLOOKUP($A176,'Emissions - TEU-2L2'!$A$6:$H$58,5,0), " ")</f>
        <v xml:space="preserve"> </v>
      </c>
      <c r="E176" s="56" t="str">
        <f>IFERROR(VLOOKUP($A176,'Emissions - TEU-2L2'!$A$6:$H$58,8,0), " ")</f>
        <v xml:space="preserve"> </v>
      </c>
      <c r="F176" s="10">
        <v>1.0000000000000001E-5</v>
      </c>
      <c r="G176" s="175" t="str">
        <f>IFERROR(Summary!$Y$7*D176/F176," ")</f>
        <v xml:space="preserve"> </v>
      </c>
      <c r="H176" s="3">
        <v>1.2999999999999999E-3</v>
      </c>
      <c r="I176" s="175" t="str">
        <f>IFERROR(Summary!$Y$7*D176/H176," ")</f>
        <v xml:space="preserve"> </v>
      </c>
      <c r="J176" s="11">
        <v>8.9999999999999998E-4</v>
      </c>
      <c r="K176" s="175" t="str">
        <f>IFERROR(Summary!$AA$7*D176/J176," ")</f>
        <v xml:space="preserve"> </v>
      </c>
      <c r="L176" s="9">
        <v>0.26</v>
      </c>
      <c r="M176" s="175" t="str">
        <f>IFERROR(Summary!$AA$7*D176/L176," ")</f>
        <v xml:space="preserve"> </v>
      </c>
      <c r="N176" s="11">
        <v>4.2000000000000002E-4</v>
      </c>
      <c r="O176" s="175" t="str">
        <f>IFERROR(Summary!$AC$7*D176/N176," ")</f>
        <v xml:space="preserve"> </v>
      </c>
      <c r="P176" s="9">
        <v>0.26</v>
      </c>
      <c r="Q176" s="175" t="str">
        <f>IFERROR(Summary!$AC$7*D176/P176," ")</f>
        <v xml:space="preserve"> </v>
      </c>
      <c r="R176" s="22"/>
      <c r="S176" s="177" t="str">
        <f>IFERROR(Summary!$AE$7*E176/R176," ")</f>
        <v xml:space="preserve"> </v>
      </c>
    </row>
    <row r="177" spans="1:19" ht="29.25" customHeight="1" x14ac:dyDescent="0.25">
      <c r="A177" s="2" t="s">
        <v>346</v>
      </c>
      <c r="B177" s="1" t="s">
        <v>347</v>
      </c>
      <c r="C177" s="6" t="s">
        <v>65</v>
      </c>
      <c r="D177" s="56" t="str">
        <f>IFERROR(VLOOKUP($A177,'Emissions - TEU-2L2'!$A$6:$H$58,5,0), " ")</f>
        <v xml:space="preserve"> </v>
      </c>
      <c r="E177" s="56" t="str">
        <f>IFERROR(VLOOKUP($A177,'Emissions - TEU-2L2'!$A$6:$H$58,8,0), " ")</f>
        <v xml:space="preserve"> </v>
      </c>
      <c r="F177" s="10">
        <v>3.4000000000000001E-6</v>
      </c>
      <c r="G177" s="175" t="str">
        <f>IFERROR(Summary!$Y$7*D177/F177," ")</f>
        <v xml:space="preserve"> </v>
      </c>
      <c r="H177" s="11">
        <v>4.2000000000000002E-4</v>
      </c>
      <c r="I177" s="175" t="str">
        <f>IFERROR(Summary!$Y$7*D177/H177," ")</f>
        <v xml:space="preserve"> </v>
      </c>
      <c r="J177" s="11">
        <v>2.9999999999999997E-4</v>
      </c>
      <c r="K177" s="175" t="str">
        <f>IFERROR(Summary!$AA$7*D177/J177," ")</f>
        <v xml:space="preserve"> </v>
      </c>
      <c r="L177" s="4">
        <v>8.5000000000000006E-2</v>
      </c>
      <c r="M177" s="175" t="str">
        <f>IFERROR(Summary!$AA$7*D177/L177," ")</f>
        <v xml:space="preserve"> </v>
      </c>
      <c r="N177" s="11">
        <v>1.3999999999999999E-4</v>
      </c>
      <c r="O177" s="175" t="str">
        <f>IFERROR(Summary!$AC$7*D177/N177," ")</f>
        <v xml:space="preserve"> </v>
      </c>
      <c r="P177" s="4">
        <v>8.5000000000000006E-2</v>
      </c>
      <c r="Q177" s="175" t="str">
        <f>IFERROR(Summary!$AC$7*D177/P177," ")</f>
        <v xml:space="preserve"> </v>
      </c>
      <c r="R177" s="22"/>
      <c r="S177" s="177" t="str">
        <f>IFERROR(Summary!$AE$7*E177/R177," ")</f>
        <v xml:space="preserve"> </v>
      </c>
    </row>
    <row r="178" spans="1:19" ht="29.25" customHeight="1" x14ac:dyDescent="0.25">
      <c r="A178" s="2" t="s">
        <v>348</v>
      </c>
      <c r="B178" s="1" t="s">
        <v>349</v>
      </c>
      <c r="C178" s="6" t="s">
        <v>65</v>
      </c>
      <c r="D178" s="56" t="str">
        <f>IFERROR(VLOOKUP($A178,'Emissions - TEU-2L2'!$A$6:$H$58,5,0), " ")</f>
        <v xml:space="preserve"> </v>
      </c>
      <c r="E178" s="56" t="str">
        <f>IFERROR(VLOOKUP($A178,'Emissions - TEU-2L2'!$A$6:$H$58,8,0), " ")</f>
        <v xml:space="preserve"> </v>
      </c>
      <c r="F178" s="10">
        <v>3.4E-5</v>
      </c>
      <c r="G178" s="175" t="str">
        <f>IFERROR(Summary!$Y$7*D178/F178," ")</f>
        <v xml:space="preserve"> </v>
      </c>
      <c r="H178" s="3">
        <v>4.1999999999999997E-3</v>
      </c>
      <c r="I178" s="175" t="str">
        <f>IFERROR(Summary!$Y$7*D178/H178," ")</f>
        <v xml:space="preserve"> </v>
      </c>
      <c r="J178" s="3">
        <v>3.0000000000000001E-3</v>
      </c>
      <c r="K178" s="175" t="str">
        <f>IFERROR(Summary!$AA$7*D178/J178," ")</f>
        <v xml:space="preserve"> </v>
      </c>
      <c r="L178" s="9">
        <v>0.85</v>
      </c>
      <c r="M178" s="175" t="str">
        <f>IFERROR(Summary!$AA$7*D178/L178," ")</f>
        <v xml:space="preserve"> </v>
      </c>
      <c r="N178" s="3">
        <v>1.4E-3</v>
      </c>
      <c r="O178" s="175" t="str">
        <f>IFERROR(Summary!$AC$7*D178/N178," ")</f>
        <v xml:space="preserve"> </v>
      </c>
      <c r="P178" s="9">
        <v>0.85</v>
      </c>
      <c r="Q178" s="175" t="str">
        <f>IFERROR(Summary!$AC$7*D178/P178," ")</f>
        <v xml:space="preserve"> </v>
      </c>
      <c r="R178" s="22"/>
      <c r="S178" s="177" t="str">
        <f>IFERROR(Summary!$AE$7*E178/R178," ")</f>
        <v xml:space="preserve"> </v>
      </c>
    </row>
    <row r="179" spans="1:19" ht="29.25" customHeight="1" x14ac:dyDescent="0.25">
      <c r="A179" s="2" t="s">
        <v>350</v>
      </c>
      <c r="B179" s="1" t="s">
        <v>351</v>
      </c>
      <c r="C179" s="6" t="s">
        <v>65</v>
      </c>
      <c r="D179" s="56" t="str">
        <f>IFERROR(VLOOKUP($A179,'Emissions - TEU-2L2'!$A$6:$H$58,5,0), " ")</f>
        <v xml:space="preserve"> </v>
      </c>
      <c r="E179" s="56" t="str">
        <f>IFERROR(VLOOKUP($A179,'Emissions - TEU-2L2'!$A$6:$H$58,8,0), " ")</f>
        <v xml:space="preserve"> </v>
      </c>
      <c r="F179" s="10">
        <v>3.4E-5</v>
      </c>
      <c r="G179" s="175" t="str">
        <f>IFERROR(Summary!$Y$7*D179/F179," ")</f>
        <v xml:space="preserve"> </v>
      </c>
      <c r="H179" s="3">
        <v>4.1999999999999997E-3</v>
      </c>
      <c r="I179" s="175" t="str">
        <f>IFERROR(Summary!$Y$7*D179/H179," ")</f>
        <v xml:space="preserve"> </v>
      </c>
      <c r="J179" s="3">
        <v>3.0000000000000001E-3</v>
      </c>
      <c r="K179" s="175" t="str">
        <f>IFERROR(Summary!$AA$7*D179/J179," ")</f>
        <v xml:space="preserve"> </v>
      </c>
      <c r="L179" s="9">
        <v>0.85</v>
      </c>
      <c r="M179" s="175" t="str">
        <f>IFERROR(Summary!$AA$7*D179/L179," ")</f>
        <v xml:space="preserve"> </v>
      </c>
      <c r="N179" s="3">
        <v>1.4E-3</v>
      </c>
      <c r="O179" s="175" t="str">
        <f>IFERROR(Summary!$AC$7*D179/N179," ")</f>
        <v xml:space="preserve"> </v>
      </c>
      <c r="P179" s="9">
        <v>0.85</v>
      </c>
      <c r="Q179" s="175" t="str">
        <f>IFERROR(Summary!$AC$7*D179/P179," ")</f>
        <v xml:space="preserve"> </v>
      </c>
      <c r="R179" s="22"/>
      <c r="S179" s="177" t="str">
        <f>IFERROR(Summary!$AE$7*E179/R179," ")</f>
        <v xml:space="preserve"> </v>
      </c>
    </row>
    <row r="180" spans="1:19" ht="29.25" customHeight="1" x14ac:dyDescent="0.25">
      <c r="A180" s="2" t="s">
        <v>352</v>
      </c>
      <c r="B180" s="1" t="s">
        <v>353</v>
      </c>
      <c r="C180" s="6" t="s">
        <v>65</v>
      </c>
      <c r="D180" s="56" t="str">
        <f>IFERROR(VLOOKUP($A180,'Emissions - TEU-2L2'!$A$6:$H$58,5,0), " ")</f>
        <v xml:space="preserve"> </v>
      </c>
      <c r="E180" s="56" t="str">
        <f>IFERROR(VLOOKUP($A180,'Emissions - TEU-2L2'!$A$6:$H$58,8,0), " ")</f>
        <v xml:space="preserve"> </v>
      </c>
      <c r="F180" s="10">
        <v>3.4E-5</v>
      </c>
      <c r="G180" s="175" t="str">
        <f>IFERROR(Summary!$Y$7*D180/F180," ")</f>
        <v xml:space="preserve"> </v>
      </c>
      <c r="H180" s="3">
        <v>4.1999999999999997E-3</v>
      </c>
      <c r="I180" s="175" t="str">
        <f>IFERROR(Summary!$Y$7*D180/H180," ")</f>
        <v xml:space="preserve"> </v>
      </c>
      <c r="J180" s="3">
        <v>3.0000000000000001E-3</v>
      </c>
      <c r="K180" s="175" t="str">
        <f>IFERROR(Summary!$AA$7*D180/J180," ")</f>
        <v xml:space="preserve"> </v>
      </c>
      <c r="L180" s="9">
        <v>0.85</v>
      </c>
      <c r="M180" s="175" t="str">
        <f>IFERROR(Summary!$AA$7*D180/L180," ")</f>
        <v xml:space="preserve"> </v>
      </c>
      <c r="N180" s="3">
        <v>1.4E-3</v>
      </c>
      <c r="O180" s="175" t="str">
        <f>IFERROR(Summary!$AC$7*D180/N180," ")</f>
        <v xml:space="preserve"> </v>
      </c>
      <c r="P180" s="9">
        <v>0.85</v>
      </c>
      <c r="Q180" s="175" t="str">
        <f>IFERROR(Summary!$AC$7*D180/P180," ")</f>
        <v xml:space="preserve"> </v>
      </c>
      <c r="R180" s="22"/>
      <c r="S180" s="177" t="str">
        <f>IFERROR(Summary!$AE$7*E180/R180," ")</f>
        <v xml:space="preserve"> </v>
      </c>
    </row>
    <row r="181" spans="1:19" ht="29.25" customHeight="1" x14ac:dyDescent="0.25">
      <c r="A181" s="2" t="s">
        <v>354</v>
      </c>
      <c r="B181" s="1" t="s">
        <v>355</v>
      </c>
      <c r="C181" s="6" t="s">
        <v>65</v>
      </c>
      <c r="D181" s="56" t="str">
        <f>IFERROR(VLOOKUP($A181,'Emissions - TEU-2L2'!$A$6:$H$58,5,0), " ")</f>
        <v xml:space="preserve"> </v>
      </c>
      <c r="E181" s="56" t="str">
        <f>IFERROR(VLOOKUP($A181,'Emissions - TEU-2L2'!$A$6:$H$58,8,0), " ")</f>
        <v xml:space="preserve"> </v>
      </c>
      <c r="F181" s="10">
        <v>3.4E-5</v>
      </c>
      <c r="G181" s="175" t="str">
        <f>IFERROR(Summary!$Y$7*D181/F181," ")</f>
        <v xml:space="preserve"> </v>
      </c>
      <c r="H181" s="3">
        <v>4.1999999999999997E-3</v>
      </c>
      <c r="I181" s="175" t="str">
        <f>IFERROR(Summary!$Y$7*D181/H181," ")</f>
        <v xml:space="preserve"> </v>
      </c>
      <c r="J181" s="3">
        <v>3.0000000000000001E-3</v>
      </c>
      <c r="K181" s="175" t="str">
        <f>IFERROR(Summary!$AA$7*D181/J181," ")</f>
        <v xml:space="preserve"> </v>
      </c>
      <c r="L181" s="9">
        <v>0.85</v>
      </c>
      <c r="M181" s="175" t="str">
        <f>IFERROR(Summary!$AA$7*D181/L181," ")</f>
        <v xml:space="preserve"> </v>
      </c>
      <c r="N181" s="3">
        <v>1.4E-3</v>
      </c>
      <c r="O181" s="175" t="str">
        <f>IFERROR(Summary!$AC$7*D181/N181," ")</f>
        <v xml:space="preserve"> </v>
      </c>
      <c r="P181" s="9">
        <v>0.85</v>
      </c>
      <c r="Q181" s="175" t="str">
        <f>IFERROR(Summary!$AC$7*D181/P181," ")</f>
        <v xml:space="preserve"> </v>
      </c>
      <c r="R181" s="22"/>
      <c r="S181" s="177" t="str">
        <f>IFERROR(Summary!$AE$7*E181/R181," ")</f>
        <v xml:space="preserve"> </v>
      </c>
    </row>
    <row r="182" spans="1:19" ht="29.25" customHeight="1" x14ac:dyDescent="0.25">
      <c r="A182" s="2" t="s">
        <v>356</v>
      </c>
      <c r="B182" s="1" t="s">
        <v>357</v>
      </c>
      <c r="C182" s="6" t="s">
        <v>65</v>
      </c>
      <c r="D182" s="56" t="str">
        <f>IFERROR(VLOOKUP($A182,'Emissions - TEU-2L2'!$A$6:$H$58,5,0), " ")</f>
        <v xml:space="preserve"> </v>
      </c>
      <c r="E182" s="56" t="str">
        <f>IFERROR(VLOOKUP($A182,'Emissions - TEU-2L2'!$A$6:$H$58,8,0), " ")</f>
        <v xml:space="preserve"> </v>
      </c>
      <c r="F182" s="10">
        <v>1E-8</v>
      </c>
      <c r="G182" s="175" t="str">
        <f>IFERROR(Summary!$Y$7*D182/F182," ")</f>
        <v xml:space="preserve"> </v>
      </c>
      <c r="H182" s="10">
        <v>1.3E-6</v>
      </c>
      <c r="I182" s="175" t="str">
        <f>IFERROR(Summary!$Y$7*D182/H182," ")</f>
        <v xml:space="preserve"> </v>
      </c>
      <c r="J182" s="10">
        <v>8.9999999999999996E-7</v>
      </c>
      <c r="K182" s="175" t="str">
        <f>IFERROR(Summary!$AA$7*D182/J182," ")</f>
        <v xml:space="preserve"> </v>
      </c>
      <c r="L182" s="11">
        <v>2.5999999999999998E-4</v>
      </c>
      <c r="M182" s="175" t="str">
        <f>IFERROR(Summary!$AA$7*D182/L182," ")</f>
        <v xml:space="preserve"> </v>
      </c>
      <c r="N182" s="10">
        <v>4.2E-7</v>
      </c>
      <c r="O182" s="175" t="str">
        <f>IFERROR(Summary!$AC$7*D182/N182," ")</f>
        <v xml:space="preserve"> </v>
      </c>
      <c r="P182" s="11">
        <v>2.5999999999999998E-4</v>
      </c>
      <c r="Q182" s="175" t="str">
        <f>IFERROR(Summary!$AC$7*D182/P182," ")</f>
        <v xml:space="preserve"> </v>
      </c>
      <c r="R182" s="22"/>
      <c r="S182" s="177" t="str">
        <f>IFERROR(Summary!$AE$7*E182/R182," ")</f>
        <v xml:space="preserve"> </v>
      </c>
    </row>
    <row r="183" spans="1:19" ht="29.25" customHeight="1" x14ac:dyDescent="0.25">
      <c r="A183" s="2" t="s">
        <v>358</v>
      </c>
      <c r="B183" s="1" t="s">
        <v>359</v>
      </c>
      <c r="C183" s="6" t="s">
        <v>65</v>
      </c>
      <c r="D183" s="56" t="str">
        <f>IFERROR(VLOOKUP($A183,'Emissions - TEU-2L2'!$A$6:$H$58,5,0), " ")</f>
        <v xml:space="preserve"> </v>
      </c>
      <c r="E183" s="56" t="str">
        <f>IFERROR(VLOOKUP($A183,'Emissions - TEU-2L2'!$A$6:$H$58,8,0), " ")</f>
        <v xml:space="preserve"> </v>
      </c>
      <c r="F183" s="10">
        <v>3.4E-5</v>
      </c>
      <c r="G183" s="175" t="str">
        <f>IFERROR(Summary!$Y$7*D183/F183," ")</f>
        <v xml:space="preserve"> </v>
      </c>
      <c r="H183" s="3">
        <v>4.1999999999999997E-3</v>
      </c>
      <c r="I183" s="175" t="str">
        <f>IFERROR(Summary!$Y$7*D183/H183," ")</f>
        <v xml:space="preserve"> </v>
      </c>
      <c r="J183" s="3">
        <v>3.0000000000000001E-3</v>
      </c>
      <c r="K183" s="175" t="str">
        <f>IFERROR(Summary!$AA$7*D183/J183," ")</f>
        <v xml:space="preserve"> </v>
      </c>
      <c r="L183" s="9">
        <v>0.85</v>
      </c>
      <c r="M183" s="175" t="str">
        <f>IFERROR(Summary!$AA$7*D183/L183," ")</f>
        <v xml:space="preserve"> </v>
      </c>
      <c r="N183" s="3">
        <v>1.4E-3</v>
      </c>
      <c r="O183" s="175" t="str">
        <f>IFERROR(Summary!$AC$7*D183/N183," ")</f>
        <v xml:space="preserve"> </v>
      </c>
      <c r="P183" s="9">
        <v>0.85</v>
      </c>
      <c r="Q183" s="175" t="str">
        <f>IFERROR(Summary!$AC$7*D183/P183," ")</f>
        <v xml:space="preserve"> </v>
      </c>
      <c r="R183" s="22"/>
      <c r="S183" s="177" t="str">
        <f>IFERROR(Summary!$AE$7*E183/R183," ")</f>
        <v xml:space="preserve"> </v>
      </c>
    </row>
    <row r="184" spans="1:19" ht="29.25" customHeight="1" x14ac:dyDescent="0.25">
      <c r="A184" s="2" t="s">
        <v>360</v>
      </c>
      <c r="B184" s="1" t="s">
        <v>361</v>
      </c>
      <c r="C184" s="6" t="s">
        <v>65</v>
      </c>
      <c r="D184" s="56" t="str">
        <f>IFERROR(VLOOKUP($A184,'Emissions - TEU-2L2'!$A$6:$H$58,5,0), " ")</f>
        <v xml:space="preserve"> </v>
      </c>
      <c r="E184" s="56" t="str">
        <f>IFERROR(VLOOKUP($A184,'Emissions - TEU-2L2'!$A$6:$H$58,8,0), " ")</f>
        <v xml:space="preserve"> </v>
      </c>
      <c r="F184" s="10">
        <v>3.4E-5</v>
      </c>
      <c r="G184" s="175" t="str">
        <f>IFERROR(Summary!$Y$7*D184/F184," ")</f>
        <v xml:space="preserve"> </v>
      </c>
      <c r="H184" s="3">
        <v>4.1999999999999997E-3</v>
      </c>
      <c r="I184" s="175" t="str">
        <f>IFERROR(Summary!$Y$7*D184/H184," ")</f>
        <v xml:space="preserve"> </v>
      </c>
      <c r="J184" s="3">
        <v>3.0000000000000001E-3</v>
      </c>
      <c r="K184" s="175" t="str">
        <f>IFERROR(Summary!$AA$7*D184/J184," ")</f>
        <v xml:space="preserve"> </v>
      </c>
      <c r="L184" s="9">
        <v>0.85</v>
      </c>
      <c r="M184" s="175" t="str">
        <f>IFERROR(Summary!$AA$7*D184/L184," ")</f>
        <v xml:space="preserve"> </v>
      </c>
      <c r="N184" s="3">
        <v>1.4E-3</v>
      </c>
      <c r="O184" s="175" t="str">
        <f>IFERROR(Summary!$AC$7*D184/N184," ")</f>
        <v xml:space="preserve"> </v>
      </c>
      <c r="P184" s="9">
        <v>0.85</v>
      </c>
      <c r="Q184" s="175" t="str">
        <f>IFERROR(Summary!$AC$7*D184/P184," ")</f>
        <v xml:space="preserve"> </v>
      </c>
      <c r="R184" s="22"/>
      <c r="S184" s="177" t="str">
        <f>IFERROR(Summary!$AE$7*E184/R184," ")</f>
        <v xml:space="preserve"> </v>
      </c>
    </row>
    <row r="185" spans="1:19" ht="29.25" customHeight="1" x14ac:dyDescent="0.25">
      <c r="A185" s="2" t="s">
        <v>362</v>
      </c>
      <c r="B185" s="1" t="s">
        <v>363</v>
      </c>
      <c r="C185" s="6" t="s">
        <v>65</v>
      </c>
      <c r="D185" s="56" t="str">
        <f>IFERROR(VLOOKUP($A185,'Emissions - TEU-2L2'!$A$6:$H$58,5,0), " ")</f>
        <v xml:space="preserve"> </v>
      </c>
      <c r="E185" s="56" t="str">
        <f>IFERROR(VLOOKUP($A185,'Emissions - TEU-2L2'!$A$6:$H$58,8,0), " ")</f>
        <v xml:space="preserve"> </v>
      </c>
      <c r="F185" s="10">
        <v>3.4E-5</v>
      </c>
      <c r="G185" s="175" t="str">
        <f>IFERROR(Summary!$Y$7*D185/F185," ")</f>
        <v xml:space="preserve"> </v>
      </c>
      <c r="H185" s="3">
        <v>4.1999999999999997E-3</v>
      </c>
      <c r="I185" s="175" t="str">
        <f>IFERROR(Summary!$Y$7*D185/H185," ")</f>
        <v xml:space="preserve"> </v>
      </c>
      <c r="J185" s="3">
        <v>3.0000000000000001E-3</v>
      </c>
      <c r="K185" s="175" t="str">
        <f>IFERROR(Summary!$AA$7*D185/J185," ")</f>
        <v xml:space="preserve"> </v>
      </c>
      <c r="L185" s="9">
        <v>0.85</v>
      </c>
      <c r="M185" s="175" t="str">
        <f>IFERROR(Summary!$AA$7*D185/L185," ")</f>
        <v xml:space="preserve"> </v>
      </c>
      <c r="N185" s="3">
        <v>1.4E-3</v>
      </c>
      <c r="O185" s="175" t="str">
        <f>IFERROR(Summary!$AC$7*D185/N185," ")</f>
        <v xml:space="preserve"> </v>
      </c>
      <c r="P185" s="9">
        <v>0.85</v>
      </c>
      <c r="Q185" s="175" t="str">
        <f>IFERROR(Summary!$AC$7*D185/P185," ")</f>
        <v xml:space="preserve"> </v>
      </c>
      <c r="R185" s="22"/>
      <c r="S185" s="177" t="str">
        <f>IFERROR(Summary!$AE$7*E185/R185," ")</f>
        <v xml:space="preserve"> </v>
      </c>
    </row>
    <row r="186" spans="1:19" ht="29.25" customHeight="1" x14ac:dyDescent="0.25">
      <c r="A186" s="2" t="s">
        <v>364</v>
      </c>
      <c r="B186" s="1" t="s">
        <v>365</v>
      </c>
      <c r="C186" s="6" t="s">
        <v>65</v>
      </c>
      <c r="D186" s="56" t="str">
        <f>IFERROR(VLOOKUP($A186,'Emissions - TEU-2L2'!$A$6:$H$58,5,0), " ")</f>
        <v xml:space="preserve"> </v>
      </c>
      <c r="E186" s="56" t="str">
        <f>IFERROR(VLOOKUP($A186,'Emissions - TEU-2L2'!$A$6:$H$58,8,0), " ")</f>
        <v xml:space="preserve"> </v>
      </c>
      <c r="F186" s="10">
        <v>3.4E-8</v>
      </c>
      <c r="G186" s="175" t="str">
        <f>IFERROR(Summary!$Y$7*D186/F186," ")</f>
        <v xml:space="preserve"> </v>
      </c>
      <c r="H186" s="10">
        <v>4.1999999999999996E-6</v>
      </c>
      <c r="I186" s="175" t="str">
        <f>IFERROR(Summary!$Y$7*D186/H186," ")</f>
        <v xml:space="preserve"> </v>
      </c>
      <c r="J186" s="10">
        <v>3.0000000000000001E-6</v>
      </c>
      <c r="K186" s="175" t="str">
        <f>IFERROR(Summary!$AA$7*D186/J186," ")</f>
        <v xml:space="preserve"> </v>
      </c>
      <c r="L186" s="11">
        <v>8.4999999999999995E-4</v>
      </c>
      <c r="M186" s="175" t="str">
        <f>IFERROR(Summary!$AA$7*D186/L186," ")</f>
        <v xml:space="preserve"> </v>
      </c>
      <c r="N186" s="10">
        <v>1.3999999999999999E-6</v>
      </c>
      <c r="O186" s="175" t="str">
        <f>IFERROR(Summary!$AC$7*D186/N186," ")</f>
        <v xml:space="preserve"> </v>
      </c>
      <c r="P186" s="11">
        <v>8.4999999999999995E-4</v>
      </c>
      <c r="Q186" s="175" t="str">
        <f>IFERROR(Summary!$AC$7*D186/P186," ")</f>
        <v xml:space="preserve"> </v>
      </c>
      <c r="R186" s="22"/>
      <c r="S186" s="177" t="str">
        <f>IFERROR(Summary!$AE$7*E186/R186," ")</f>
        <v xml:space="preserve"> </v>
      </c>
    </row>
    <row r="187" spans="1:19" ht="29.25" customHeight="1" x14ac:dyDescent="0.25">
      <c r="A187" s="2" t="s">
        <v>366</v>
      </c>
      <c r="B187" s="1" t="s">
        <v>367</v>
      </c>
      <c r="C187" s="6" t="s">
        <v>65</v>
      </c>
      <c r="D187" s="56" t="str">
        <f>IFERROR(VLOOKUP($A187,'Emissions - TEU-2L2'!$A$6:$H$58,5,0), " ")</f>
        <v xml:space="preserve"> </v>
      </c>
      <c r="E187" s="56" t="str">
        <f>IFERROR(VLOOKUP($A187,'Emissions - TEU-2L2'!$A$6:$H$58,8,0), " ")</f>
        <v xml:space="preserve"> </v>
      </c>
      <c r="F187" s="11">
        <v>8.8000000000000003E-4</v>
      </c>
      <c r="G187" s="175" t="str">
        <f>IFERROR(Summary!$Y$7*D187/F187," ")</f>
        <v xml:space="preserve"> </v>
      </c>
      <c r="H187" s="7">
        <v>1.3</v>
      </c>
      <c r="I187" s="175" t="str">
        <f>IFERROR(Summary!$Y$7*D187/H187," ")</f>
        <v xml:space="preserve"> </v>
      </c>
      <c r="J187" s="4">
        <v>2.3E-2</v>
      </c>
      <c r="K187" s="175" t="str">
        <f>IFERROR(Summary!$AA$7*D187/J187," ")</f>
        <v xml:space="preserve"> </v>
      </c>
      <c r="L187" s="7">
        <v>5.7</v>
      </c>
      <c r="M187" s="175" t="str">
        <f>IFERROR(Summary!$AA$7*D187/L187," ")</f>
        <v xml:space="preserve"> </v>
      </c>
      <c r="N187" s="4">
        <v>1.0999999999999999E-2</v>
      </c>
      <c r="O187" s="175" t="str">
        <f>IFERROR(Summary!$AC$7*D187/N187," ")</f>
        <v xml:space="preserve"> </v>
      </c>
      <c r="P187" s="7">
        <v>5.7</v>
      </c>
      <c r="Q187" s="175" t="str">
        <f>IFERROR(Summary!$AC$7*D187/P187," ")</f>
        <v xml:space="preserve"> </v>
      </c>
      <c r="R187" s="22"/>
      <c r="S187" s="177" t="str">
        <f>IFERROR(Summary!$AE$7*E187/R187," ")</f>
        <v xml:space="preserve"> </v>
      </c>
    </row>
    <row r="188" spans="1:19" ht="54" customHeight="1" x14ac:dyDescent="0.25">
      <c r="A188" s="1"/>
      <c r="B188" s="1" t="s">
        <v>368</v>
      </c>
      <c r="C188" s="6" t="s">
        <v>65</v>
      </c>
      <c r="D188" s="56" t="str">
        <f>IFERROR(VLOOKUP($A188,'Emissions - TEU-2L2'!$A$6:$H$58,5,0), " ")</f>
        <v xml:space="preserve"> </v>
      </c>
      <c r="E188" s="56" t="str">
        <f>IFERROR(VLOOKUP($A188,'Emissions - TEU-2L2'!$A$6:$H$58,8,0), " ")</f>
        <v xml:space="preserve"> </v>
      </c>
      <c r="F188" s="10">
        <v>1.0000000000000001E-9</v>
      </c>
      <c r="G188" s="175" t="str">
        <f>IFERROR(Summary!$Y$7*D188/F188," ")</f>
        <v xml:space="preserve"> </v>
      </c>
      <c r="H188" s="10">
        <v>1.3E-7</v>
      </c>
      <c r="I188" s="175" t="str">
        <f>IFERROR(Summary!$Y$7*D188/H188," ")</f>
        <v xml:space="preserve"> </v>
      </c>
      <c r="J188" s="10">
        <v>8.9999999999999999E-8</v>
      </c>
      <c r="K188" s="175" t="str">
        <f>IFERROR(Summary!$AA$7*D188/J188," ")</f>
        <v xml:space="preserve"> </v>
      </c>
      <c r="L188" s="10">
        <v>2.5999999999999998E-5</v>
      </c>
      <c r="M188" s="175" t="str">
        <f>IFERROR(Summary!$AA$7*D188/L188," ")</f>
        <v xml:space="preserve"> </v>
      </c>
      <c r="N188" s="10">
        <v>4.1999999999999999E-8</v>
      </c>
      <c r="O188" s="175" t="str">
        <f>IFERROR(Summary!$AC$7*D188/N188," ")</f>
        <v xml:space="preserve"> </v>
      </c>
      <c r="P188" s="19">
        <v>2.5999999999999998E-5</v>
      </c>
      <c r="Q188" s="175" t="str">
        <f>IFERROR(Summary!$AC$7*D188/P188," ")</f>
        <v xml:space="preserve"> </v>
      </c>
      <c r="R188" s="22"/>
      <c r="S188" s="177" t="str">
        <f>IFERROR(Summary!$AE$7*E188/R188," ")</f>
        <v xml:space="preserve"> </v>
      </c>
    </row>
    <row r="189" spans="1:19" ht="42" customHeight="1" x14ac:dyDescent="0.25">
      <c r="A189" s="2" t="s">
        <v>369</v>
      </c>
      <c r="B189" s="1" t="s">
        <v>370</v>
      </c>
      <c r="C189" s="6" t="s">
        <v>65</v>
      </c>
      <c r="D189" s="56" t="str">
        <f>IFERROR(VLOOKUP($A189,'Emissions - TEU-2L2'!$A$6:$H$58,5,0), " ")</f>
        <v xml:space="preserve"> </v>
      </c>
      <c r="E189" s="56" t="str">
        <f>IFERROR(VLOOKUP($A189,'Emissions - TEU-2L2'!$A$6:$H$58,8,0), " ")</f>
        <v xml:space="preserve"> </v>
      </c>
      <c r="F189" s="10">
        <v>1.0000000000000001E-9</v>
      </c>
      <c r="G189" s="175" t="str">
        <f>IFERROR(Summary!$Y$7*D189/F189," ")</f>
        <v xml:space="preserve"> </v>
      </c>
      <c r="H189" s="10">
        <v>1.3E-7</v>
      </c>
      <c r="I189" s="175" t="str">
        <f>IFERROR(Summary!$Y$7*D189/H189," ")</f>
        <v xml:space="preserve"> </v>
      </c>
      <c r="J189" s="10">
        <v>8.9999999999999999E-8</v>
      </c>
      <c r="K189" s="175" t="str">
        <f>IFERROR(Summary!$AA$7*D189/J189," ")</f>
        <v xml:space="preserve"> </v>
      </c>
      <c r="L189" s="10">
        <v>2.5999999999999998E-5</v>
      </c>
      <c r="M189" s="175" t="str">
        <f>IFERROR(Summary!$AA$7*D189/L189," ")</f>
        <v xml:space="preserve"> </v>
      </c>
      <c r="N189" s="10">
        <v>4.1999999999999999E-8</v>
      </c>
      <c r="O189" s="175" t="str">
        <f>IFERROR(Summary!$AC$7*D189/N189," ")</f>
        <v xml:space="preserve"> </v>
      </c>
      <c r="P189" s="19">
        <v>2.5999999999999998E-5</v>
      </c>
      <c r="Q189" s="175" t="str">
        <f>IFERROR(Summary!$AC$7*D189/P189," ")</f>
        <v xml:space="preserve"> </v>
      </c>
      <c r="R189" s="22"/>
      <c r="S189" s="177" t="str">
        <f>IFERROR(Summary!$AE$7*E189/R189," ")</f>
        <v xml:space="preserve"> </v>
      </c>
    </row>
    <row r="190" spans="1:19" ht="42" customHeight="1" x14ac:dyDescent="0.25">
      <c r="A190" s="2" t="s">
        <v>371</v>
      </c>
      <c r="B190" s="1" t="s">
        <v>372</v>
      </c>
      <c r="C190" s="6" t="s">
        <v>65</v>
      </c>
      <c r="D190" s="56" t="str">
        <f>IFERROR(VLOOKUP($A190,'Emissions - TEU-2L2'!$A$6:$H$58,5,0), " ")</f>
        <v xml:space="preserve"> </v>
      </c>
      <c r="E190" s="56" t="str">
        <f>IFERROR(VLOOKUP($A190,'Emissions - TEU-2L2'!$A$6:$H$58,8,0), " ")</f>
        <v xml:space="preserve"> </v>
      </c>
      <c r="F190" s="10">
        <v>1.0000000000000001E-9</v>
      </c>
      <c r="G190" s="175" t="str">
        <f>IFERROR(Summary!$Y$7*D190/F190," ")</f>
        <v xml:space="preserve"> </v>
      </c>
      <c r="H190" s="10">
        <v>1.3E-7</v>
      </c>
      <c r="I190" s="175" t="str">
        <f>IFERROR(Summary!$Y$7*D190/H190," ")</f>
        <v xml:space="preserve"> </v>
      </c>
      <c r="J190" s="10">
        <v>8.9999999999999999E-8</v>
      </c>
      <c r="K190" s="175" t="str">
        <f>IFERROR(Summary!$AA$7*D190/J190," ")</f>
        <v xml:space="preserve"> </v>
      </c>
      <c r="L190" s="10">
        <v>2.5999999999999998E-5</v>
      </c>
      <c r="M190" s="175" t="str">
        <f>IFERROR(Summary!$AA$7*D190/L190," ")</f>
        <v xml:space="preserve"> </v>
      </c>
      <c r="N190" s="10">
        <v>4.1999999999999999E-8</v>
      </c>
      <c r="O190" s="175" t="str">
        <f>IFERROR(Summary!$AC$7*D190/N190," ")</f>
        <v xml:space="preserve"> </v>
      </c>
      <c r="P190" s="19">
        <v>2.5999999999999998E-5</v>
      </c>
      <c r="Q190" s="175" t="str">
        <f>IFERROR(Summary!$AC$7*D190/P190," ")</f>
        <v xml:space="preserve"> </v>
      </c>
      <c r="R190" s="22"/>
      <c r="S190" s="177" t="str">
        <f>IFERROR(Summary!$AE$7*E190/R190," ")</f>
        <v xml:space="preserve"> </v>
      </c>
    </row>
    <row r="191" spans="1:19" ht="42" customHeight="1" x14ac:dyDescent="0.25">
      <c r="A191" s="2" t="s">
        <v>373</v>
      </c>
      <c r="B191" s="1" t="s">
        <v>374</v>
      </c>
      <c r="C191" s="6" t="s">
        <v>65</v>
      </c>
      <c r="D191" s="56" t="str">
        <f>IFERROR(VLOOKUP($A191,'Emissions - TEU-2L2'!$A$6:$H$58,5,0), " ")</f>
        <v xml:space="preserve"> </v>
      </c>
      <c r="E191" s="56" t="str">
        <f>IFERROR(VLOOKUP($A191,'Emissions - TEU-2L2'!$A$6:$H$58,8,0), " ")</f>
        <v xml:space="preserve"> </v>
      </c>
      <c r="F191" s="10">
        <v>1E-8</v>
      </c>
      <c r="G191" s="175" t="str">
        <f>IFERROR(Summary!$Y$7*D191/F191," ")</f>
        <v xml:space="preserve"> </v>
      </c>
      <c r="H191" s="10">
        <v>1.3E-6</v>
      </c>
      <c r="I191" s="175" t="str">
        <f>IFERROR(Summary!$Y$7*D191/H191," ")</f>
        <v xml:space="preserve"> </v>
      </c>
      <c r="J191" s="10">
        <v>8.9999999999999996E-7</v>
      </c>
      <c r="K191" s="175" t="str">
        <f>IFERROR(Summary!$AA$7*D191/J191," ")</f>
        <v xml:space="preserve"> </v>
      </c>
      <c r="L191" s="11">
        <v>2.5999999999999998E-4</v>
      </c>
      <c r="M191" s="175" t="str">
        <f>IFERROR(Summary!$AA$7*D191/L191," ")</f>
        <v xml:space="preserve"> </v>
      </c>
      <c r="N191" s="10">
        <v>4.2E-7</v>
      </c>
      <c r="O191" s="175" t="str">
        <f>IFERROR(Summary!$AC$7*D191/N191," ")</f>
        <v xml:space="preserve"> </v>
      </c>
      <c r="P191" s="11">
        <v>2.5999999999999998E-4</v>
      </c>
      <c r="Q191" s="175" t="str">
        <f>IFERROR(Summary!$AC$7*D191/P191," ")</f>
        <v xml:space="preserve"> </v>
      </c>
      <c r="R191" s="22"/>
      <c r="S191" s="177" t="str">
        <f>IFERROR(Summary!$AE$7*E191/R191," ")</f>
        <v xml:space="preserve"> </v>
      </c>
    </row>
    <row r="192" spans="1:19" ht="42" customHeight="1" x14ac:dyDescent="0.25">
      <c r="A192" s="2" t="s">
        <v>375</v>
      </c>
      <c r="B192" s="1" t="s">
        <v>376</v>
      </c>
      <c r="C192" s="6" t="s">
        <v>65</v>
      </c>
      <c r="D192" s="56" t="str">
        <f>IFERROR(VLOOKUP($A192,'Emissions - TEU-2L2'!$A$6:$H$58,5,0), " ")</f>
        <v xml:space="preserve"> </v>
      </c>
      <c r="E192" s="56" t="str">
        <f>IFERROR(VLOOKUP($A192,'Emissions - TEU-2L2'!$A$6:$H$58,8,0), " ")</f>
        <v xml:space="preserve"> </v>
      </c>
      <c r="F192" s="10">
        <v>1E-8</v>
      </c>
      <c r="G192" s="175" t="str">
        <f>IFERROR(Summary!$Y$7*D192/F192," ")</f>
        <v xml:space="preserve"> </v>
      </c>
      <c r="H192" s="10">
        <v>1.3E-6</v>
      </c>
      <c r="I192" s="175" t="str">
        <f>IFERROR(Summary!$Y$7*D192/H192," ")</f>
        <v xml:space="preserve"> </v>
      </c>
      <c r="J192" s="10">
        <v>8.9999999999999996E-7</v>
      </c>
      <c r="K192" s="175" t="str">
        <f>IFERROR(Summary!$AA$7*D192/J192," ")</f>
        <v xml:space="preserve"> </v>
      </c>
      <c r="L192" s="11">
        <v>2.5999999999999998E-4</v>
      </c>
      <c r="M192" s="175" t="str">
        <f>IFERROR(Summary!$AA$7*D192/L192," ")</f>
        <v xml:space="preserve"> </v>
      </c>
      <c r="N192" s="10">
        <v>4.2E-7</v>
      </c>
      <c r="O192" s="175" t="str">
        <f>IFERROR(Summary!$AC$7*D192/N192," ")</f>
        <v xml:space="preserve"> </v>
      </c>
      <c r="P192" s="11">
        <v>2.5999999999999998E-4</v>
      </c>
      <c r="Q192" s="175" t="str">
        <f>IFERROR(Summary!$AC$7*D192/P192," ")</f>
        <v xml:space="preserve"> </v>
      </c>
      <c r="R192" s="22"/>
      <c r="S192" s="177" t="str">
        <f>IFERROR(Summary!$AE$7*E192/R192," ")</f>
        <v xml:space="preserve"> </v>
      </c>
    </row>
    <row r="193" spans="1:19" ht="42" customHeight="1" x14ac:dyDescent="0.25">
      <c r="A193" s="2" t="s">
        <v>377</v>
      </c>
      <c r="B193" s="1" t="s">
        <v>378</v>
      </c>
      <c r="C193" s="6" t="s">
        <v>65</v>
      </c>
      <c r="D193" s="56" t="str">
        <f>IFERROR(VLOOKUP($A193,'Emissions - TEU-2L2'!$A$6:$H$58,5,0), " ")</f>
        <v xml:space="preserve"> </v>
      </c>
      <c r="E193" s="56" t="str">
        <f>IFERROR(VLOOKUP($A193,'Emissions - TEU-2L2'!$A$6:$H$58,8,0), " ")</f>
        <v xml:space="preserve"> </v>
      </c>
      <c r="F193" s="10">
        <v>1E-8</v>
      </c>
      <c r="G193" s="175" t="str">
        <f>IFERROR(Summary!$Y$7*D193/F193," ")</f>
        <v xml:space="preserve"> </v>
      </c>
      <c r="H193" s="10">
        <v>1.3E-6</v>
      </c>
      <c r="I193" s="175" t="str">
        <f>IFERROR(Summary!$Y$7*D193/H193," ")</f>
        <v xml:space="preserve"> </v>
      </c>
      <c r="J193" s="10">
        <v>8.9999999999999996E-7</v>
      </c>
      <c r="K193" s="175" t="str">
        <f>IFERROR(Summary!$AA$7*D193/J193," ")</f>
        <v xml:space="preserve"> </v>
      </c>
      <c r="L193" s="11">
        <v>2.5999999999999998E-4</v>
      </c>
      <c r="M193" s="175" t="str">
        <f>IFERROR(Summary!$AA$7*D193/L193," ")</f>
        <v xml:space="preserve"> </v>
      </c>
      <c r="N193" s="10">
        <v>4.2E-7</v>
      </c>
      <c r="O193" s="175" t="str">
        <f>IFERROR(Summary!$AC$7*D193/N193," ")</f>
        <v xml:space="preserve"> </v>
      </c>
      <c r="P193" s="11">
        <v>2.5999999999999998E-4</v>
      </c>
      <c r="Q193" s="175" t="str">
        <f>IFERROR(Summary!$AC$7*D193/P193," ")</f>
        <v xml:space="preserve"> </v>
      </c>
      <c r="R193" s="22"/>
      <c r="S193" s="177" t="str">
        <f>IFERROR(Summary!$AE$7*E193/R193," ")</f>
        <v xml:space="preserve"> </v>
      </c>
    </row>
    <row r="194" spans="1:19" ht="42" customHeight="1" x14ac:dyDescent="0.25">
      <c r="A194" s="2" t="s">
        <v>379</v>
      </c>
      <c r="B194" s="1" t="s">
        <v>380</v>
      </c>
      <c r="C194" s="6" t="s">
        <v>65</v>
      </c>
      <c r="D194" s="56" t="str">
        <f>IFERROR(VLOOKUP($A194,'Emissions - TEU-2L2'!$A$6:$H$58,5,0), " ")</f>
        <v xml:space="preserve"> </v>
      </c>
      <c r="E194" s="56" t="str">
        <f>IFERROR(VLOOKUP($A194,'Emissions - TEU-2L2'!$A$6:$H$58,8,0), " ")</f>
        <v xml:space="preserve"> </v>
      </c>
      <c r="F194" s="10">
        <v>9.9999999999999995E-8</v>
      </c>
      <c r="G194" s="175" t="str">
        <f>IFERROR(Summary!$Y$7*D194/F194," ")</f>
        <v xml:space="preserve"> </v>
      </c>
      <c r="H194" s="10">
        <v>1.2999999999999999E-5</v>
      </c>
      <c r="I194" s="175" t="str">
        <f>IFERROR(Summary!$Y$7*D194/H194," ")</f>
        <v xml:space="preserve"> </v>
      </c>
      <c r="J194" s="10">
        <v>9.0000000000000002E-6</v>
      </c>
      <c r="K194" s="175" t="str">
        <f>IFERROR(Summary!$AA$7*D194/J194," ")</f>
        <v xml:space="preserve"> </v>
      </c>
      <c r="L194" s="3">
        <v>2.5999999999999999E-3</v>
      </c>
      <c r="M194" s="175" t="str">
        <f>IFERROR(Summary!$AA$7*D194/L194," ")</f>
        <v xml:space="preserve"> </v>
      </c>
      <c r="N194" s="10">
        <v>4.1999999999999996E-6</v>
      </c>
      <c r="O194" s="175" t="str">
        <f>IFERROR(Summary!$AC$7*D194/N194," ")</f>
        <v xml:space="preserve"> </v>
      </c>
      <c r="P194" s="3">
        <v>2.5999999999999999E-3</v>
      </c>
      <c r="Q194" s="175" t="str">
        <f>IFERROR(Summary!$AC$7*D194/P194," ")</f>
        <v xml:space="preserve"> </v>
      </c>
      <c r="R194" s="22"/>
      <c r="S194" s="177" t="str">
        <f>IFERROR(Summary!$AE$7*E194/R194," ")</f>
        <v xml:space="preserve"> </v>
      </c>
    </row>
    <row r="195" spans="1:19" ht="29.25" customHeight="1" x14ac:dyDescent="0.25">
      <c r="A195" s="2" t="s">
        <v>381</v>
      </c>
      <c r="B195" s="1" t="s">
        <v>382</v>
      </c>
      <c r="C195" s="6" t="s">
        <v>65</v>
      </c>
      <c r="D195" s="56" t="str">
        <f>IFERROR(VLOOKUP($A195,'Emissions - TEU-2L2'!$A$6:$H$58,5,0), " ")</f>
        <v xml:space="preserve"> </v>
      </c>
      <c r="E195" s="56" t="str">
        <f>IFERROR(VLOOKUP($A195,'Emissions - TEU-2L2'!$A$6:$H$58,8,0), " ")</f>
        <v xml:space="preserve"> </v>
      </c>
      <c r="F195" s="10">
        <v>3.4000000000000001E-6</v>
      </c>
      <c r="G195" s="175" t="str">
        <f>IFERROR(Summary!$Y$7*D195/F195," ")</f>
        <v xml:space="preserve"> </v>
      </c>
      <c r="H195" s="11">
        <v>4.2000000000000002E-4</v>
      </c>
      <c r="I195" s="175" t="str">
        <f>IFERROR(Summary!$Y$7*D195/H195," ")</f>
        <v xml:space="preserve"> </v>
      </c>
      <c r="J195" s="11">
        <v>2.9999999999999997E-4</v>
      </c>
      <c r="K195" s="175" t="str">
        <f>IFERROR(Summary!$AA$7*D195/J195," ")</f>
        <v xml:space="preserve"> </v>
      </c>
      <c r="L195" s="4">
        <v>8.5000000000000006E-2</v>
      </c>
      <c r="M195" s="175" t="str">
        <f>IFERROR(Summary!$AA$7*D195/L195," ")</f>
        <v xml:space="preserve"> </v>
      </c>
      <c r="N195" s="11">
        <v>1.3999999999999999E-4</v>
      </c>
      <c r="O195" s="175" t="str">
        <f>IFERROR(Summary!$AC$7*D195/N195," ")</f>
        <v xml:space="preserve"> </v>
      </c>
      <c r="P195" s="4">
        <v>8.5000000000000006E-2</v>
      </c>
      <c r="Q195" s="175" t="str">
        <f>IFERROR(Summary!$AC$7*D195/P195," ")</f>
        <v xml:space="preserve"> </v>
      </c>
      <c r="R195" s="22"/>
      <c r="S195" s="177" t="str">
        <f>IFERROR(Summary!$AE$7*E195/R195," ")</f>
        <v xml:space="preserve"> </v>
      </c>
    </row>
    <row r="196" spans="1:19" ht="42" customHeight="1" x14ac:dyDescent="0.25">
      <c r="A196" s="2" t="s">
        <v>383</v>
      </c>
      <c r="B196" s="1" t="s">
        <v>384</v>
      </c>
      <c r="C196" s="6" t="s">
        <v>65</v>
      </c>
      <c r="D196" s="56" t="str">
        <f>IFERROR(VLOOKUP($A196,'Emissions - TEU-2L2'!$A$6:$H$58,5,0), " ")</f>
        <v xml:space="preserve"> </v>
      </c>
      <c r="E196" s="56" t="str">
        <f>IFERROR(VLOOKUP($A196,'Emissions - TEU-2L2'!$A$6:$H$58,8,0), " ")</f>
        <v xml:space="preserve"> </v>
      </c>
      <c r="F196" s="10">
        <v>1E-8</v>
      </c>
      <c r="G196" s="175" t="str">
        <f>IFERROR(Summary!$Y$7*D196/F196," ")</f>
        <v xml:space="preserve"> </v>
      </c>
      <c r="H196" s="10">
        <v>1.3E-6</v>
      </c>
      <c r="I196" s="175" t="str">
        <f>IFERROR(Summary!$Y$7*D196/H196," ")</f>
        <v xml:space="preserve"> </v>
      </c>
      <c r="J196" s="10">
        <v>8.9999999999999996E-7</v>
      </c>
      <c r="K196" s="175" t="str">
        <f>IFERROR(Summary!$AA$7*D196/J196," ")</f>
        <v xml:space="preserve"> </v>
      </c>
      <c r="L196" s="11">
        <v>2.5999999999999998E-4</v>
      </c>
      <c r="M196" s="175" t="str">
        <f>IFERROR(Summary!$AA$7*D196/L196," ")</f>
        <v xml:space="preserve"> </v>
      </c>
      <c r="N196" s="10">
        <v>4.2E-7</v>
      </c>
      <c r="O196" s="175" t="str">
        <f>IFERROR(Summary!$AC$7*D196/N196," ")</f>
        <v xml:space="preserve"> </v>
      </c>
      <c r="P196" s="11">
        <v>2.5999999999999998E-4</v>
      </c>
      <c r="Q196" s="175" t="str">
        <f>IFERROR(Summary!$AC$7*D196/P196," ")</f>
        <v xml:space="preserve"> </v>
      </c>
      <c r="R196" s="22"/>
      <c r="S196" s="177" t="str">
        <f>IFERROR(Summary!$AE$7*E196/R196," ")</f>
        <v xml:space="preserve"> </v>
      </c>
    </row>
    <row r="197" spans="1:19" ht="42" customHeight="1" x14ac:dyDescent="0.25">
      <c r="A197" s="2" t="s">
        <v>385</v>
      </c>
      <c r="B197" s="1" t="s">
        <v>386</v>
      </c>
      <c r="C197" s="6" t="s">
        <v>65</v>
      </c>
      <c r="D197" s="56" t="str">
        <f>IFERROR(VLOOKUP($A197,'Emissions - TEU-2L2'!$A$6:$H$58,5,0), " ")</f>
        <v xml:space="preserve"> </v>
      </c>
      <c r="E197" s="56" t="str">
        <f>IFERROR(VLOOKUP($A197,'Emissions - TEU-2L2'!$A$6:$H$58,8,0), " ")</f>
        <v xml:space="preserve"> </v>
      </c>
      <c r="F197" s="10">
        <v>3.4E-8</v>
      </c>
      <c r="G197" s="175" t="str">
        <f>IFERROR(Summary!$Y$7*D197/F197," ")</f>
        <v xml:space="preserve"> </v>
      </c>
      <c r="H197" s="10">
        <v>4.1999999999999996E-6</v>
      </c>
      <c r="I197" s="175" t="str">
        <f>IFERROR(Summary!$Y$7*D197/H197," ")</f>
        <v xml:space="preserve"> </v>
      </c>
      <c r="J197" s="10">
        <v>3.0000000000000001E-6</v>
      </c>
      <c r="K197" s="175" t="str">
        <f>IFERROR(Summary!$AA$7*D197/J197," ")</f>
        <v xml:space="preserve"> </v>
      </c>
      <c r="L197" s="11">
        <v>8.4999999999999995E-4</v>
      </c>
      <c r="M197" s="175" t="str">
        <f>IFERROR(Summary!$AA$7*D197/L197," ")</f>
        <v xml:space="preserve"> </v>
      </c>
      <c r="N197" s="10">
        <v>1.3999999999999999E-6</v>
      </c>
      <c r="O197" s="175" t="str">
        <f>IFERROR(Summary!$AC$7*D197/N197," ")</f>
        <v xml:space="preserve"> </v>
      </c>
      <c r="P197" s="11">
        <v>8.4999999999999995E-4</v>
      </c>
      <c r="Q197" s="175" t="str">
        <f>IFERROR(Summary!$AC$7*D197/P197," ")</f>
        <v xml:space="preserve"> </v>
      </c>
      <c r="R197" s="22"/>
      <c r="S197" s="177" t="str">
        <f>IFERROR(Summary!$AE$7*E197/R197," ")</f>
        <v xml:space="preserve"> </v>
      </c>
    </row>
    <row r="198" spans="1:19" ht="42" customHeight="1" x14ac:dyDescent="0.25">
      <c r="A198" s="2" t="s">
        <v>387</v>
      </c>
      <c r="B198" s="1" t="s">
        <v>388</v>
      </c>
      <c r="C198" s="6" t="s">
        <v>65</v>
      </c>
      <c r="D198" s="56" t="str">
        <f>IFERROR(VLOOKUP($A198,'Emissions - TEU-2L2'!$A$6:$H$58,5,0), " ")</f>
        <v xml:space="preserve"> </v>
      </c>
      <c r="E198" s="56" t="str">
        <f>IFERROR(VLOOKUP($A198,'Emissions - TEU-2L2'!$A$6:$H$58,8,0), " ")</f>
        <v xml:space="preserve"> </v>
      </c>
      <c r="F198" s="10">
        <v>3.3999999999999998E-9</v>
      </c>
      <c r="G198" s="175" t="str">
        <f>IFERROR(Summary!$Y$7*D198/F198," ")</f>
        <v xml:space="preserve"> </v>
      </c>
      <c r="H198" s="10">
        <v>4.2E-7</v>
      </c>
      <c r="I198" s="175" t="str">
        <f>IFERROR(Summary!$Y$7*D198/H198," ")</f>
        <v xml:space="preserve"> </v>
      </c>
      <c r="J198" s="10">
        <v>2.9999999999999999E-7</v>
      </c>
      <c r="K198" s="175" t="str">
        <f>IFERROR(Summary!$AA$7*D198/J198," ")</f>
        <v xml:space="preserve"> </v>
      </c>
      <c r="L198" s="10">
        <v>8.5000000000000006E-5</v>
      </c>
      <c r="M198" s="175" t="str">
        <f>IFERROR(Summary!$AA$7*D198/L198," ")</f>
        <v xml:space="preserve"> </v>
      </c>
      <c r="N198" s="10">
        <v>1.4000000000000001E-7</v>
      </c>
      <c r="O198" s="175" t="str">
        <f>IFERROR(Summary!$AC$7*D198/N198," ")</f>
        <v xml:space="preserve"> </v>
      </c>
      <c r="P198" s="10">
        <v>8.5000000000000006E-5</v>
      </c>
      <c r="Q198" s="175" t="str">
        <f>IFERROR(Summary!$AC$7*D198/P198," ")</f>
        <v xml:space="preserve"> </v>
      </c>
      <c r="R198" s="22"/>
      <c r="S198" s="177" t="str">
        <f>IFERROR(Summary!$AE$7*E198/R198," ")</f>
        <v xml:space="preserve"> </v>
      </c>
    </row>
    <row r="199" spans="1:19" ht="42" customHeight="1" x14ac:dyDescent="0.25">
      <c r="A199" s="2" t="s">
        <v>389</v>
      </c>
      <c r="B199" s="1" t="s">
        <v>390</v>
      </c>
      <c r="C199" s="6" t="s">
        <v>65</v>
      </c>
      <c r="D199" s="56" t="str">
        <f>IFERROR(VLOOKUP($A199,'Emissions - TEU-2L2'!$A$6:$H$58,5,0), " ")</f>
        <v xml:space="preserve"> </v>
      </c>
      <c r="E199" s="56" t="str">
        <f>IFERROR(VLOOKUP($A199,'Emissions - TEU-2L2'!$A$6:$H$58,8,0), " ")</f>
        <v xml:space="preserve"> </v>
      </c>
      <c r="F199" s="10">
        <v>1E-8</v>
      </c>
      <c r="G199" s="175" t="str">
        <f>IFERROR(Summary!$Y$7*D199/F199," ")</f>
        <v xml:space="preserve"> </v>
      </c>
      <c r="H199" s="10">
        <v>1.3E-6</v>
      </c>
      <c r="I199" s="175" t="str">
        <f>IFERROR(Summary!$Y$7*D199/H199," ")</f>
        <v xml:space="preserve"> </v>
      </c>
      <c r="J199" s="10">
        <v>8.9999999999999996E-7</v>
      </c>
      <c r="K199" s="175" t="str">
        <f>IFERROR(Summary!$AA$7*D199/J199," ")</f>
        <v xml:space="preserve"> </v>
      </c>
      <c r="L199" s="11">
        <v>2.5999999999999998E-4</v>
      </c>
      <c r="M199" s="175" t="str">
        <f>IFERROR(Summary!$AA$7*D199/L199," ")</f>
        <v xml:space="preserve"> </v>
      </c>
      <c r="N199" s="10">
        <v>4.2E-7</v>
      </c>
      <c r="O199" s="175" t="str">
        <f>IFERROR(Summary!$AC$7*D199/N199," ")</f>
        <v xml:space="preserve"> </v>
      </c>
      <c r="P199" s="11">
        <v>2.5999999999999998E-4</v>
      </c>
      <c r="Q199" s="175" t="str">
        <f>IFERROR(Summary!$AC$7*D199/P199," ")</f>
        <v xml:space="preserve"> </v>
      </c>
      <c r="R199" s="22"/>
      <c r="S199" s="177" t="str">
        <f>IFERROR(Summary!$AE$7*E199/R199," ")</f>
        <v xml:space="preserve"> </v>
      </c>
    </row>
    <row r="200" spans="1:19" ht="42" customHeight="1" x14ac:dyDescent="0.25">
      <c r="A200" s="2" t="s">
        <v>391</v>
      </c>
      <c r="B200" s="1" t="s">
        <v>392</v>
      </c>
      <c r="C200" s="6" t="s">
        <v>65</v>
      </c>
      <c r="D200" s="56" t="str">
        <f>IFERROR(VLOOKUP($A200,'Emissions - TEU-2L2'!$A$6:$H$58,5,0), " ")</f>
        <v xml:space="preserve"> </v>
      </c>
      <c r="E200" s="56" t="str">
        <f>IFERROR(VLOOKUP($A200,'Emissions - TEU-2L2'!$A$6:$H$58,8,0), " ")</f>
        <v xml:space="preserve"> </v>
      </c>
      <c r="F200" s="10">
        <v>1E-8</v>
      </c>
      <c r="G200" s="175" t="str">
        <f>IFERROR(Summary!$Y$7*D200/F200," ")</f>
        <v xml:space="preserve"> </v>
      </c>
      <c r="H200" s="10">
        <v>1.3E-6</v>
      </c>
      <c r="I200" s="175" t="str">
        <f>IFERROR(Summary!$Y$7*D200/H200," ")</f>
        <v xml:space="preserve"> </v>
      </c>
      <c r="J200" s="10">
        <v>8.9999999999999996E-7</v>
      </c>
      <c r="K200" s="175" t="str">
        <f>IFERROR(Summary!$AA$7*D200/J200," ")</f>
        <v xml:space="preserve"> </v>
      </c>
      <c r="L200" s="11">
        <v>2.5999999999999998E-4</v>
      </c>
      <c r="M200" s="175" t="str">
        <f>IFERROR(Summary!$AA$7*D200/L200," ")</f>
        <v xml:space="preserve"> </v>
      </c>
      <c r="N200" s="10">
        <v>4.2E-7</v>
      </c>
      <c r="O200" s="175" t="str">
        <f>IFERROR(Summary!$AC$7*D200/N200," ")</f>
        <v xml:space="preserve"> </v>
      </c>
      <c r="P200" s="11">
        <v>2.5999999999999998E-4</v>
      </c>
      <c r="Q200" s="175" t="str">
        <f>IFERROR(Summary!$AC$7*D200/P200," ")</f>
        <v xml:space="preserve"> </v>
      </c>
      <c r="R200" s="22"/>
      <c r="S200" s="177" t="str">
        <f>IFERROR(Summary!$AE$7*E200/R200," ")</f>
        <v xml:space="preserve"> </v>
      </c>
    </row>
    <row r="201" spans="1:19" ht="42" customHeight="1" x14ac:dyDescent="0.25">
      <c r="A201" s="2" t="s">
        <v>393</v>
      </c>
      <c r="B201" s="1" t="s">
        <v>394</v>
      </c>
      <c r="C201" s="6" t="s">
        <v>65</v>
      </c>
      <c r="D201" s="56" t="str">
        <f>IFERROR(VLOOKUP($A201,'Emissions - TEU-2L2'!$A$6:$H$58,5,0), " ")</f>
        <v xml:space="preserve"> </v>
      </c>
      <c r="E201" s="56" t="str">
        <f>IFERROR(VLOOKUP($A201,'Emissions - TEU-2L2'!$A$6:$H$58,8,0), " ")</f>
        <v xml:space="preserve"> </v>
      </c>
      <c r="F201" s="10">
        <v>1E-8</v>
      </c>
      <c r="G201" s="175" t="str">
        <f>IFERROR(Summary!$Y$7*D201/F201," ")</f>
        <v xml:space="preserve"> </v>
      </c>
      <c r="H201" s="10">
        <v>1.3E-6</v>
      </c>
      <c r="I201" s="175" t="str">
        <f>IFERROR(Summary!$Y$7*D201/H201," ")</f>
        <v xml:space="preserve"> </v>
      </c>
      <c r="J201" s="10">
        <v>8.9999999999999996E-7</v>
      </c>
      <c r="K201" s="175" t="str">
        <f>IFERROR(Summary!$AA$7*D201/J201," ")</f>
        <v xml:space="preserve"> </v>
      </c>
      <c r="L201" s="11">
        <v>2.5999999999999998E-4</v>
      </c>
      <c r="M201" s="175" t="str">
        <f>IFERROR(Summary!$AA$7*D201/L201," ")</f>
        <v xml:space="preserve"> </v>
      </c>
      <c r="N201" s="10">
        <v>4.2E-7</v>
      </c>
      <c r="O201" s="175" t="str">
        <f>IFERROR(Summary!$AC$7*D201/N201," ")</f>
        <v xml:space="preserve"> </v>
      </c>
      <c r="P201" s="11">
        <v>2.5999999999999998E-4</v>
      </c>
      <c r="Q201" s="175" t="str">
        <f>IFERROR(Summary!$AC$7*D201/P201," ")</f>
        <v xml:space="preserve"> </v>
      </c>
      <c r="R201" s="22"/>
      <c r="S201" s="177" t="str">
        <f>IFERROR(Summary!$AE$7*E201/R201," ")</f>
        <v xml:space="preserve"> </v>
      </c>
    </row>
    <row r="202" spans="1:19" ht="42" customHeight="1" x14ac:dyDescent="0.25">
      <c r="A202" s="2" t="s">
        <v>395</v>
      </c>
      <c r="B202" s="1" t="s">
        <v>396</v>
      </c>
      <c r="C202" s="6" t="s">
        <v>65</v>
      </c>
      <c r="D202" s="56" t="str">
        <f>IFERROR(VLOOKUP($A202,'Emissions - TEU-2L2'!$A$6:$H$58,5,0), " ")</f>
        <v xml:space="preserve"> </v>
      </c>
      <c r="E202" s="56" t="str">
        <f>IFERROR(VLOOKUP($A202,'Emissions - TEU-2L2'!$A$6:$H$58,8,0), " ")</f>
        <v xml:space="preserve"> </v>
      </c>
      <c r="F202" s="10">
        <v>1E-8</v>
      </c>
      <c r="G202" s="175" t="str">
        <f>IFERROR(Summary!$Y$7*D202/F202," ")</f>
        <v xml:space="preserve"> </v>
      </c>
      <c r="H202" s="10">
        <v>1.3E-6</v>
      </c>
      <c r="I202" s="175" t="str">
        <f>IFERROR(Summary!$Y$7*D202/H202," ")</f>
        <v xml:space="preserve"> </v>
      </c>
      <c r="J202" s="10">
        <v>8.9999999999999996E-7</v>
      </c>
      <c r="K202" s="175" t="str">
        <f>IFERROR(Summary!$AA$7*D202/J202," ")</f>
        <v xml:space="preserve"> </v>
      </c>
      <c r="L202" s="11">
        <v>2.5999999999999998E-4</v>
      </c>
      <c r="M202" s="175" t="str">
        <f>IFERROR(Summary!$AA$7*D202/L202," ")</f>
        <v xml:space="preserve"> </v>
      </c>
      <c r="N202" s="10">
        <v>4.2E-7</v>
      </c>
      <c r="O202" s="175" t="str">
        <f>IFERROR(Summary!$AC$7*D202/N202," ")</f>
        <v xml:space="preserve"> </v>
      </c>
      <c r="P202" s="11">
        <v>2.5999999999999998E-4</v>
      </c>
      <c r="Q202" s="175" t="str">
        <f>IFERROR(Summary!$AC$7*D202/P202," ")</f>
        <v xml:space="preserve"> </v>
      </c>
      <c r="R202" s="22"/>
      <c r="S202" s="177" t="str">
        <f>IFERROR(Summary!$AE$7*E202/R202," ")</f>
        <v xml:space="preserve"> </v>
      </c>
    </row>
    <row r="203" spans="1:19" ht="42" customHeight="1" x14ac:dyDescent="0.25">
      <c r="A203" s="2" t="s">
        <v>397</v>
      </c>
      <c r="B203" s="1" t="s">
        <v>398</v>
      </c>
      <c r="C203" s="6" t="s">
        <v>65</v>
      </c>
      <c r="D203" s="56" t="str">
        <f>IFERROR(VLOOKUP($A203,'Emissions - TEU-2L2'!$A$6:$H$58,5,0), " ")</f>
        <v xml:space="preserve"> </v>
      </c>
      <c r="E203" s="56" t="str">
        <f>IFERROR(VLOOKUP($A203,'Emissions - TEU-2L2'!$A$6:$H$58,8,0), " ")</f>
        <v xml:space="preserve"> </v>
      </c>
      <c r="F203" s="10">
        <v>9.9999999999999995E-8</v>
      </c>
      <c r="G203" s="175" t="str">
        <f>IFERROR(Summary!$Y$7*D203/F203," ")</f>
        <v xml:space="preserve"> </v>
      </c>
      <c r="H203" s="10">
        <v>1.2999999999999999E-5</v>
      </c>
      <c r="I203" s="175" t="str">
        <f>IFERROR(Summary!$Y$7*D203/H203," ")</f>
        <v xml:space="preserve"> </v>
      </c>
      <c r="J203" s="10">
        <v>9.0000000000000002E-6</v>
      </c>
      <c r="K203" s="175" t="str">
        <f>IFERROR(Summary!$AA$7*D203/J203," ")</f>
        <v xml:space="preserve"> </v>
      </c>
      <c r="L203" s="3">
        <v>2.5999999999999999E-3</v>
      </c>
      <c r="M203" s="175" t="str">
        <f>IFERROR(Summary!$AA$7*D203/L203," ")</f>
        <v xml:space="preserve"> </v>
      </c>
      <c r="N203" s="10">
        <v>4.1999999999999996E-6</v>
      </c>
      <c r="O203" s="175" t="str">
        <f>IFERROR(Summary!$AC$7*D203/N203," ")</f>
        <v xml:space="preserve"> </v>
      </c>
      <c r="P203" s="3">
        <v>2.5999999999999999E-3</v>
      </c>
      <c r="Q203" s="175" t="str">
        <f>IFERROR(Summary!$AC$7*D203/P203," ")</f>
        <v xml:space="preserve"> </v>
      </c>
      <c r="R203" s="22"/>
      <c r="S203" s="177" t="str">
        <f>IFERROR(Summary!$AE$7*E203/R203," ")</f>
        <v xml:space="preserve"> </v>
      </c>
    </row>
    <row r="204" spans="1:19" ht="42" customHeight="1" x14ac:dyDescent="0.25">
      <c r="A204" s="2" t="s">
        <v>399</v>
      </c>
      <c r="B204" s="1" t="s">
        <v>400</v>
      </c>
      <c r="C204" s="6" t="s">
        <v>65</v>
      </c>
      <c r="D204" s="56" t="str">
        <f>IFERROR(VLOOKUP($A204,'Emissions - TEU-2L2'!$A$6:$H$58,5,0), " ")</f>
        <v xml:space="preserve"> </v>
      </c>
      <c r="E204" s="56" t="str">
        <f>IFERROR(VLOOKUP($A204,'Emissions - TEU-2L2'!$A$6:$H$58,8,0), " ")</f>
        <v xml:space="preserve"> </v>
      </c>
      <c r="F204" s="10">
        <v>9.9999999999999995E-8</v>
      </c>
      <c r="G204" s="175" t="str">
        <f>IFERROR(Summary!$Y$7*D204/F204," ")</f>
        <v xml:space="preserve"> </v>
      </c>
      <c r="H204" s="10">
        <v>1.2999999999999999E-5</v>
      </c>
      <c r="I204" s="175" t="str">
        <f>IFERROR(Summary!$Y$7*D204/H204," ")</f>
        <v xml:space="preserve"> </v>
      </c>
      <c r="J204" s="10">
        <v>9.0000000000000002E-6</v>
      </c>
      <c r="K204" s="175" t="str">
        <f>IFERROR(Summary!$AA$7*D204/J204," ")</f>
        <v xml:space="preserve"> </v>
      </c>
      <c r="L204" s="3">
        <v>2.5999999999999999E-3</v>
      </c>
      <c r="M204" s="175" t="str">
        <f>IFERROR(Summary!$AA$7*D204/L204," ")</f>
        <v xml:space="preserve"> </v>
      </c>
      <c r="N204" s="10">
        <v>4.1999999999999996E-6</v>
      </c>
      <c r="O204" s="175" t="str">
        <f>IFERROR(Summary!$AC$7*D204/N204," ")</f>
        <v xml:space="preserve"> </v>
      </c>
      <c r="P204" s="3">
        <v>2.5999999999999999E-3</v>
      </c>
      <c r="Q204" s="175" t="str">
        <f>IFERROR(Summary!$AC$7*D204/P204," ")</f>
        <v xml:space="preserve"> </v>
      </c>
      <c r="R204" s="22"/>
      <c r="S204" s="177" t="str">
        <f>IFERROR(Summary!$AE$7*E204/R204," ")</f>
        <v xml:space="preserve"> </v>
      </c>
    </row>
    <row r="205" spans="1:19" ht="29.25" customHeight="1" x14ac:dyDescent="0.25">
      <c r="A205" s="2" t="s">
        <v>401</v>
      </c>
      <c r="B205" s="2" t="s">
        <v>402</v>
      </c>
      <c r="C205" s="6" t="s">
        <v>65</v>
      </c>
      <c r="D205" s="56" t="str">
        <f>IFERROR(VLOOKUP($A205,'Emissions - TEU-2L2'!$A$6:$H$58,5,0), " ")</f>
        <v xml:space="preserve"> </v>
      </c>
      <c r="E205" s="56" t="str">
        <f>IFERROR(VLOOKUP($A205,'Emissions - TEU-2L2'!$A$6:$H$58,8,0), " ")</f>
        <v xml:space="preserve"> </v>
      </c>
      <c r="F205" s="10">
        <v>3.4000000000000001E-6</v>
      </c>
      <c r="G205" s="175" t="str">
        <f>IFERROR(Summary!$Y$7*D205/F205," ")</f>
        <v xml:space="preserve"> </v>
      </c>
      <c r="H205" s="11">
        <v>4.2000000000000002E-4</v>
      </c>
      <c r="I205" s="175" t="str">
        <f>IFERROR(Summary!$Y$7*D205/H205," ")</f>
        <v xml:space="preserve"> </v>
      </c>
      <c r="J205" s="11">
        <v>2.9999999999999997E-4</v>
      </c>
      <c r="K205" s="175" t="str">
        <f>IFERROR(Summary!$AA$7*D205/J205," ")</f>
        <v xml:space="preserve"> </v>
      </c>
      <c r="L205" s="4">
        <v>8.5000000000000006E-2</v>
      </c>
      <c r="M205" s="175" t="str">
        <f>IFERROR(Summary!$AA$7*D205/L205," ")</f>
        <v xml:space="preserve"> </v>
      </c>
      <c r="N205" s="11">
        <v>1.3999999999999999E-4</v>
      </c>
      <c r="O205" s="175" t="str">
        <f>IFERROR(Summary!$AC$7*D205/N205," ")</f>
        <v xml:space="preserve"> </v>
      </c>
      <c r="P205" s="4">
        <v>8.5000000000000006E-2</v>
      </c>
      <c r="Q205" s="175" t="str">
        <f>IFERROR(Summary!$AC$7*D205/P205," ")</f>
        <v xml:space="preserve"> </v>
      </c>
      <c r="R205" s="22"/>
      <c r="S205" s="177" t="str">
        <f>IFERROR(Summary!$AE$7*E205/R205," ")</f>
        <v xml:space="preserve"> </v>
      </c>
    </row>
    <row r="206" spans="1:19" ht="28.5" customHeight="1" x14ac:dyDescent="0.25">
      <c r="A206" s="1"/>
      <c r="B206" s="2" t="s">
        <v>403</v>
      </c>
      <c r="C206" s="6" t="s">
        <v>404</v>
      </c>
      <c r="D206" s="56" t="str">
        <f>IFERROR(VLOOKUP($A206,'Emissions - TEU-2L2'!$A$6:$H$58,5,0), " ")</f>
        <v xml:space="preserve"> </v>
      </c>
      <c r="E206" s="56" t="str">
        <f>IFERROR(VLOOKUP($A206,'Emissions - TEU-2L2'!$A$6:$H$58,8,0), " ")</f>
        <v xml:space="preserve"> </v>
      </c>
      <c r="F206" s="10">
        <v>4.3000000000000002E-5</v>
      </c>
      <c r="G206" s="175" t="str">
        <f>IFERROR(Summary!$Y$7*D206/F206," ")</f>
        <v xml:space="preserve"> </v>
      </c>
      <c r="H206" s="18"/>
      <c r="I206" s="175" t="str">
        <f>IFERROR(Summary!$Y$7*D206/H206," ")</f>
        <v xml:space="preserve"> </v>
      </c>
      <c r="J206" s="3">
        <v>1.6000000000000001E-3</v>
      </c>
      <c r="K206" s="175" t="str">
        <f>IFERROR(Summary!$AA$7*D206/J206," ")</f>
        <v xml:space="preserve"> </v>
      </c>
      <c r="L206" s="18"/>
      <c r="M206" s="175" t="str">
        <f>IFERROR(Summary!$AA$7*D206/L206," ")</f>
        <v xml:space="preserve"> </v>
      </c>
      <c r="N206" s="3">
        <v>3.0000000000000001E-3</v>
      </c>
      <c r="O206" s="175" t="str">
        <f>IFERROR(Summary!$AC$7*D206/N206," ")</f>
        <v xml:space="preserve"> </v>
      </c>
      <c r="P206" s="18"/>
      <c r="Q206" s="175" t="str">
        <f>IFERROR(Summary!$AC$7*D206/P206," ")</f>
        <v xml:space="preserve"> </v>
      </c>
      <c r="R206" s="22"/>
      <c r="S206" s="177" t="str">
        <f>IFERROR(Summary!$AE$7*E206/R206," ")</f>
        <v xml:space="preserve"> </v>
      </c>
    </row>
    <row r="207" spans="1:19" ht="16.8" customHeight="1" x14ac:dyDescent="0.25">
      <c r="A207" s="2" t="s">
        <v>405</v>
      </c>
      <c r="B207" s="2" t="s">
        <v>406</v>
      </c>
      <c r="C207" s="6" t="s">
        <v>404</v>
      </c>
      <c r="D207" s="56" t="str">
        <f>IFERROR(VLOOKUP($A207,'Emissions - TEU-2L2'!$A$6:$H$58,5,0), " ")</f>
        <v xml:space="preserve"> </v>
      </c>
      <c r="E207" s="56" t="str">
        <f>IFERROR(VLOOKUP($A207,'Emissions - TEU-2L2'!$A$6:$H$58,8,0), " ")</f>
        <v xml:space="preserve"> </v>
      </c>
      <c r="F207" s="11">
        <v>1.1E-4</v>
      </c>
      <c r="G207" s="175" t="str">
        <f>IFERROR(Summary!$Y$7*D207/F207," ")</f>
        <v xml:space="preserve"> </v>
      </c>
      <c r="H207" s="18"/>
      <c r="I207" s="175" t="str">
        <f>IFERROR(Summary!$Y$7*D207/H207," ")</f>
        <v xml:space="preserve"> </v>
      </c>
      <c r="J207" s="3">
        <v>3.8999999999999998E-3</v>
      </c>
      <c r="K207" s="175" t="str">
        <f>IFERROR(Summary!$AA$7*D207/J207," ")</f>
        <v xml:space="preserve"> </v>
      </c>
      <c r="L207" s="18"/>
      <c r="M207" s="175" t="str">
        <f>IFERROR(Summary!$AA$7*D207/L207," ")</f>
        <v xml:space="preserve"> </v>
      </c>
      <c r="N207" s="3">
        <v>7.6E-3</v>
      </c>
      <c r="O207" s="175" t="str">
        <f>IFERROR(Summary!$AC$7*D207/N207," ")</f>
        <v xml:space="preserve"> </v>
      </c>
      <c r="P207" s="18"/>
      <c r="Q207" s="175" t="str">
        <f>IFERROR(Summary!$AC$7*D207/P207," ")</f>
        <v xml:space="preserve"> </v>
      </c>
      <c r="R207" s="22"/>
      <c r="S207" s="177" t="str">
        <f>IFERROR(Summary!$AE$7*E207/R207," ")</f>
        <v xml:space="preserve"> </v>
      </c>
    </row>
    <row r="208" spans="1:19" ht="16.95" customHeight="1" x14ac:dyDescent="0.25">
      <c r="A208" s="2" t="s">
        <v>407</v>
      </c>
      <c r="B208" s="2" t="s">
        <v>408</v>
      </c>
      <c r="C208" s="6" t="s">
        <v>404</v>
      </c>
      <c r="D208" s="56" t="str">
        <f>IFERROR(VLOOKUP($A208,'Emissions - TEU-2L2'!$A$6:$H$58,5,0), " ")</f>
        <v xml:space="preserve"> </v>
      </c>
      <c r="E208" s="56" t="str">
        <f>IFERROR(VLOOKUP($A208,'Emissions - TEU-2L2'!$A$6:$H$58,8,0), " ")</f>
        <v xml:space="preserve"> </v>
      </c>
      <c r="F208" s="11">
        <v>2.1000000000000001E-4</v>
      </c>
      <c r="G208" s="175" t="str">
        <f>IFERROR(Summary!$Y$7*D208/F208," ")</f>
        <v xml:space="preserve"> </v>
      </c>
      <c r="H208" s="18"/>
      <c r="I208" s="175" t="str">
        <f>IFERROR(Summary!$Y$7*D208/H208," ")</f>
        <v xml:space="preserve"> </v>
      </c>
      <c r="J208" s="3">
        <v>7.7999999999999996E-3</v>
      </c>
      <c r="K208" s="175" t="str">
        <f>IFERROR(Summary!$AA$7*D208/J208," ")</f>
        <v xml:space="preserve"> </v>
      </c>
      <c r="L208" s="18"/>
      <c r="M208" s="175" t="str">
        <f>IFERROR(Summary!$AA$7*D208/L208," ")</f>
        <v xml:space="preserve"> </v>
      </c>
      <c r="N208" s="4">
        <v>1.4999999999999999E-2</v>
      </c>
      <c r="O208" s="175" t="str">
        <f>IFERROR(Summary!$AC$7*D208/N208," ")</f>
        <v xml:space="preserve"> </v>
      </c>
      <c r="P208" s="18"/>
      <c r="Q208" s="175" t="str">
        <f>IFERROR(Summary!$AC$7*D208/P208," ")</f>
        <v xml:space="preserve"> </v>
      </c>
      <c r="R208" s="22"/>
      <c r="S208" s="177" t="str">
        <f>IFERROR(Summary!$AE$7*E208/R208," ")</f>
        <v xml:space="preserve"> </v>
      </c>
    </row>
    <row r="209" spans="1:19" ht="16.8" customHeight="1" x14ac:dyDescent="0.25">
      <c r="A209" s="2" t="s">
        <v>409</v>
      </c>
      <c r="B209" s="2" t="s">
        <v>410</v>
      </c>
      <c r="C209" s="6" t="s">
        <v>404</v>
      </c>
      <c r="D209" s="56" t="str">
        <f>IFERROR(VLOOKUP($A209,'Emissions - TEU-2L2'!$A$6:$H$58,5,0), " ")</f>
        <v xml:space="preserve"> </v>
      </c>
      <c r="E209" s="56" t="str">
        <f>IFERROR(VLOOKUP($A209,'Emissions - TEU-2L2'!$A$6:$H$58,8,0), " ")</f>
        <v xml:space="preserve"> </v>
      </c>
      <c r="F209" s="10">
        <v>4.3000000000000002E-5</v>
      </c>
      <c r="G209" s="175" t="str">
        <f>IFERROR(Summary!$Y$7*D209/F209," ")</f>
        <v xml:space="preserve"> </v>
      </c>
      <c r="H209" s="3">
        <v>2E-3</v>
      </c>
      <c r="I209" s="175" t="str">
        <f>IFERROR(Summary!$Y$7*D209/H209," ")</f>
        <v xml:space="preserve"> </v>
      </c>
      <c r="J209" s="3">
        <v>1.6000000000000001E-3</v>
      </c>
      <c r="K209" s="175" t="str">
        <f>IFERROR(Summary!$AA$7*D209/J209," ")</f>
        <v xml:space="preserve"> </v>
      </c>
      <c r="L209" s="3">
        <v>8.8000000000000005E-3</v>
      </c>
      <c r="M209" s="175" t="str">
        <f>IFERROR(Summary!$AA$7*D209/L209," ")</f>
        <v xml:space="preserve"> </v>
      </c>
      <c r="N209" s="3">
        <v>3.0000000000000001E-3</v>
      </c>
      <c r="O209" s="175" t="str">
        <f>IFERROR(Summary!$AC$7*D209/N209," ")</f>
        <v xml:space="preserve"> </v>
      </c>
      <c r="P209" s="3">
        <v>8.8000000000000005E-3</v>
      </c>
      <c r="Q209" s="175" t="str">
        <f>IFERROR(Summary!$AC$7*D209/P209," ")</f>
        <v xml:space="preserve"> </v>
      </c>
      <c r="R209" s="27">
        <v>2E-3</v>
      </c>
      <c r="S209" s="177" t="str">
        <f>IFERROR(Summary!$AE$7*E209/R209," ")</f>
        <v xml:space="preserve"> </v>
      </c>
    </row>
    <row r="210" spans="1:19" ht="16.95" customHeight="1" x14ac:dyDescent="0.25">
      <c r="A210" s="2" t="s">
        <v>411</v>
      </c>
      <c r="B210" s="2" t="s">
        <v>412</v>
      </c>
      <c r="C210" s="6" t="s">
        <v>404</v>
      </c>
      <c r="D210" s="56" t="str">
        <f>IFERROR(VLOOKUP($A210,'Emissions - TEU-2L2'!$A$6:$H$58,5,0), " ")</f>
        <v xml:space="preserve"> </v>
      </c>
      <c r="E210" s="56" t="str">
        <f>IFERROR(VLOOKUP($A210,'Emissions - TEU-2L2'!$A$6:$H$58,8,0), " ")</f>
        <v xml:space="preserve"> </v>
      </c>
      <c r="F210" s="10">
        <v>5.3000000000000001E-5</v>
      </c>
      <c r="G210" s="175" t="str">
        <f>IFERROR(Summary!$Y$7*D210/F210," ")</f>
        <v xml:space="preserve"> </v>
      </c>
      <c r="H210" s="18"/>
      <c r="I210" s="175" t="str">
        <f>IFERROR(Summary!$Y$7*D210/H210," ")</f>
        <v xml:space="preserve"> </v>
      </c>
      <c r="J210" s="3">
        <v>2E-3</v>
      </c>
      <c r="K210" s="175" t="str">
        <f>IFERROR(Summary!$AA$7*D210/J210," ")</f>
        <v xml:space="preserve"> </v>
      </c>
      <c r="L210" s="18"/>
      <c r="M210" s="175" t="str">
        <f>IFERROR(Summary!$AA$7*D210/L210," ")</f>
        <v xml:space="preserve"> </v>
      </c>
      <c r="N210" s="3">
        <v>3.8E-3</v>
      </c>
      <c r="O210" s="175" t="str">
        <f>IFERROR(Summary!$AC$7*D210/N210," ")</f>
        <v xml:space="preserve"> </v>
      </c>
      <c r="P210" s="18"/>
      <c r="Q210" s="175" t="str">
        <f>IFERROR(Summary!$AC$7*D210/P210," ")</f>
        <v xml:space="preserve"> </v>
      </c>
      <c r="R210" s="22"/>
      <c r="S210" s="177" t="str">
        <f>IFERROR(Summary!$AE$7*E210/R210," ")</f>
        <v xml:space="preserve"> </v>
      </c>
    </row>
    <row r="211" spans="1:19" ht="19.5" customHeight="1" x14ac:dyDescent="0.25">
      <c r="A211" s="2" t="s">
        <v>413</v>
      </c>
      <c r="B211" s="2" t="s">
        <v>414</v>
      </c>
      <c r="C211" s="6" t="s">
        <v>404</v>
      </c>
      <c r="D211" s="56" t="str">
        <f>IFERROR(VLOOKUP($A211,'Emissions - TEU-2L2'!$A$6:$H$58,5,0), " ")</f>
        <v xml:space="preserve"> </v>
      </c>
      <c r="E211" s="56" t="str">
        <f>IFERROR(VLOOKUP($A211,'Emissions - TEU-2L2'!$A$6:$H$58,8,0), " ")</f>
        <v xml:space="preserve"> </v>
      </c>
      <c r="F211" s="10">
        <v>2.0999999999999998E-6</v>
      </c>
      <c r="G211" s="175" t="str">
        <f>IFERROR(Summary!$Y$7*D211/F211," ")</f>
        <v xml:space="preserve"> </v>
      </c>
      <c r="H211" s="18"/>
      <c r="I211" s="175" t="str">
        <f>IFERROR(Summary!$Y$7*D211/H211," ")</f>
        <v xml:space="preserve"> </v>
      </c>
      <c r="J211" s="10">
        <v>7.7999999999999999E-5</v>
      </c>
      <c r="K211" s="175" t="str">
        <f>IFERROR(Summary!$AA$7*D211/J211," ")</f>
        <v xml:space="preserve"> </v>
      </c>
      <c r="L211" s="18"/>
      <c r="M211" s="175" t="str">
        <f>IFERROR(Summary!$AA$7*D211/L211," ")</f>
        <v xml:space="preserve"> </v>
      </c>
      <c r="N211" s="11">
        <v>1.4999999999999999E-4</v>
      </c>
      <c r="O211" s="175" t="str">
        <f>IFERROR(Summary!$AC$7*D211/N211," ")</f>
        <v xml:space="preserve"> </v>
      </c>
      <c r="P211" s="18"/>
      <c r="Q211" s="175" t="str">
        <f>IFERROR(Summary!$AC$7*D211/P211," ")</f>
        <v xml:space="preserve"> </v>
      </c>
      <c r="R211" s="22"/>
      <c r="S211" s="177" t="str">
        <f>IFERROR(Summary!$AE$7*E211/R211," ")</f>
        <v xml:space="preserve"> </v>
      </c>
    </row>
    <row r="212" spans="1:19" ht="16.95" customHeight="1" x14ac:dyDescent="0.25">
      <c r="A212" s="2" t="s">
        <v>415</v>
      </c>
      <c r="B212" s="2" t="s">
        <v>416</v>
      </c>
      <c r="C212" s="6" t="s">
        <v>404</v>
      </c>
      <c r="D212" s="56">
        <f>IFERROR(VLOOKUP($A212,'Emissions - TEU-2L2'!$A$6:$H$58,5,0), " ")</f>
        <v>1.7051555073563466E-15</v>
      </c>
      <c r="E212" s="56">
        <f>IFERROR(VLOOKUP($A212,'Emissions - TEU-2L2'!$A$6:$H$58,8,0), " ")</f>
        <v>2.9654878388806028E-17</v>
      </c>
      <c r="F212" s="3">
        <v>4.7000000000000002E-3</v>
      </c>
      <c r="G212" s="175">
        <f>IFERROR(Summary!$Y$7*D212/F212," ")</f>
        <v>3.627990441183716E-17</v>
      </c>
      <c r="H212" s="18"/>
      <c r="I212" s="175" t="str">
        <f>IFERROR(Summary!$Y$7*D212/H212," ")</f>
        <v xml:space="preserve"> </v>
      </c>
      <c r="J212" s="9">
        <v>0.17</v>
      </c>
      <c r="K212" s="175">
        <f>IFERROR(Summary!$AA$7*D212/J212," ")</f>
        <v>1.0030326513860861E-18</v>
      </c>
      <c r="L212" s="18"/>
      <c r="M212" s="175" t="str">
        <f>IFERROR(Summary!$AA$7*D212/L212," ")</f>
        <v xml:space="preserve"> </v>
      </c>
      <c r="N212" s="9">
        <v>0.34</v>
      </c>
      <c r="O212" s="175">
        <f>IFERROR(Summary!$AC$7*D212/N212," ")</f>
        <v>2.2568234656186936E-17</v>
      </c>
      <c r="P212" s="18"/>
      <c r="Q212" s="175" t="str">
        <f>IFERROR(Summary!$AC$7*D212/P212," ")</f>
        <v xml:space="preserve"> </v>
      </c>
      <c r="R212" s="22"/>
      <c r="S212" s="177" t="str">
        <f>IFERROR(Summary!$AE$7*E212/R212," ")</f>
        <v xml:space="preserve"> </v>
      </c>
    </row>
    <row r="213" spans="1:19" ht="16.8" customHeight="1" x14ac:dyDescent="0.25">
      <c r="A213" s="2" t="s">
        <v>417</v>
      </c>
      <c r="B213" s="2" t="s">
        <v>418</v>
      </c>
      <c r="C213" s="6" t="s">
        <v>404</v>
      </c>
      <c r="D213" s="56" t="str">
        <f>IFERROR(VLOOKUP($A213,'Emissions - TEU-2L2'!$A$6:$H$58,5,0), " ")</f>
        <v xml:space="preserve"> </v>
      </c>
      <c r="E213" s="56" t="str">
        <f>IFERROR(VLOOKUP($A213,'Emissions - TEU-2L2'!$A$6:$H$58,8,0), " ")</f>
        <v xml:space="preserve"> </v>
      </c>
      <c r="F213" s="11">
        <v>1.3999999999999999E-4</v>
      </c>
      <c r="G213" s="175" t="str">
        <f>IFERROR(Summary!$Y$7*D213/F213," ")</f>
        <v xml:space="preserve"> </v>
      </c>
      <c r="H213" s="18"/>
      <c r="I213" s="175" t="str">
        <f>IFERROR(Summary!$Y$7*D213/H213," ")</f>
        <v xml:space="preserve"> </v>
      </c>
      <c r="J213" s="3">
        <v>5.1999999999999998E-3</v>
      </c>
      <c r="K213" s="175" t="str">
        <f>IFERROR(Summary!$AA$7*D213/J213," ")</f>
        <v xml:space="preserve"> </v>
      </c>
      <c r="L213" s="18"/>
      <c r="M213" s="175" t="str">
        <f>IFERROR(Summary!$AA$7*D213/L213," ")</f>
        <v xml:space="preserve"> </v>
      </c>
      <c r="N213" s="4">
        <v>0.01</v>
      </c>
      <c r="O213" s="175" t="str">
        <f>IFERROR(Summary!$AC$7*D213/N213," ")</f>
        <v xml:space="preserve"> </v>
      </c>
      <c r="P213" s="18"/>
      <c r="Q213" s="175" t="str">
        <f>IFERROR(Summary!$AC$7*D213/P213," ")</f>
        <v xml:space="preserve"> </v>
      </c>
      <c r="R213" s="22"/>
      <c r="S213" s="177" t="str">
        <f>IFERROR(Summary!$AE$7*E213/R213," ")</f>
        <v xml:space="preserve"> </v>
      </c>
    </row>
    <row r="214" spans="1:19" ht="16.95" customHeight="1" x14ac:dyDescent="0.25">
      <c r="A214" s="2" t="s">
        <v>419</v>
      </c>
      <c r="B214" s="2" t="s">
        <v>420</v>
      </c>
      <c r="C214" s="6" t="s">
        <v>404</v>
      </c>
      <c r="D214" s="56" t="str">
        <f>IFERROR(VLOOKUP($A214,'Emissions - TEU-2L2'!$A$6:$H$58,5,0), " ")</f>
        <v xml:space="preserve"> </v>
      </c>
      <c r="E214" s="56" t="str">
        <f>IFERROR(VLOOKUP($A214,'Emissions - TEU-2L2'!$A$6:$H$58,8,0), " ")</f>
        <v xml:space="preserve"> </v>
      </c>
      <c r="F214" s="3">
        <v>1.4E-3</v>
      </c>
      <c r="G214" s="175" t="str">
        <f>IFERROR(Summary!$Y$7*D214/F214," ")</f>
        <v xml:space="preserve"> </v>
      </c>
      <c r="H214" s="18"/>
      <c r="I214" s="175" t="str">
        <f>IFERROR(Summary!$Y$7*D214/H214," ")</f>
        <v xml:space="preserve"> </v>
      </c>
      <c r="J214" s="4">
        <v>5.1999999999999998E-2</v>
      </c>
      <c r="K214" s="175" t="str">
        <f>IFERROR(Summary!$AA$7*D214/J214," ")</f>
        <v xml:space="preserve"> </v>
      </c>
      <c r="L214" s="18"/>
      <c r="M214" s="175" t="str">
        <f>IFERROR(Summary!$AA$7*D214/L214," ")</f>
        <v xml:space="preserve"> </v>
      </c>
      <c r="N214" s="9">
        <v>0.1</v>
      </c>
      <c r="O214" s="175" t="str">
        <f>IFERROR(Summary!$AC$7*D214/N214," ")</f>
        <v xml:space="preserve"> </v>
      </c>
      <c r="P214" s="18"/>
      <c r="Q214" s="175" t="str">
        <f>IFERROR(Summary!$AC$7*D214/P214," ")</f>
        <v xml:space="preserve"> </v>
      </c>
      <c r="R214" s="22"/>
      <c r="S214" s="177" t="str">
        <f>IFERROR(Summary!$AE$7*E214/R214," ")</f>
        <v xml:space="preserve"> </v>
      </c>
    </row>
    <row r="215" spans="1:19" ht="16.8" customHeight="1" x14ac:dyDescent="0.25">
      <c r="A215" s="2" t="s">
        <v>421</v>
      </c>
      <c r="B215" s="2" t="s">
        <v>422</v>
      </c>
      <c r="C215" s="6" t="s">
        <v>404</v>
      </c>
      <c r="D215" s="56">
        <f>IFERROR(VLOOKUP($A215,'Emissions - TEU-2L2'!$A$6:$H$58,5,0), " ")</f>
        <v>2.8396910779321084E-13</v>
      </c>
      <c r="E215" s="56">
        <f>IFERROR(VLOOKUP($A215,'Emissions - TEU-2L2'!$A$6:$H$58,8,0), " ")</f>
        <v>4.9385931790123618E-15</v>
      </c>
      <c r="F215" s="11">
        <v>4.2999999999999999E-4</v>
      </c>
      <c r="G215" s="175">
        <f>IFERROR(Summary!$Y$7*D215/F215," ")</f>
        <v>6.6039327393769971E-14</v>
      </c>
      <c r="H215" s="18"/>
      <c r="I215" s="175" t="str">
        <f>IFERROR(Summary!$Y$7*D215/H215," ")</f>
        <v xml:space="preserve"> </v>
      </c>
      <c r="J215" s="4">
        <v>1.6E-2</v>
      </c>
      <c r="K215" s="175">
        <f>IFERROR(Summary!$AA$7*D215/J215," ")</f>
        <v>1.7748069237075679E-15</v>
      </c>
      <c r="L215" s="18"/>
      <c r="M215" s="175" t="str">
        <f>IFERROR(Summary!$AA$7*D215/L215," ")</f>
        <v xml:space="preserve"> </v>
      </c>
      <c r="N215" s="4">
        <v>0.03</v>
      </c>
      <c r="O215" s="175">
        <f>IFERROR(Summary!$AC$7*D215/N215," ")</f>
        <v>4.2595366168981621E-14</v>
      </c>
      <c r="P215" s="18"/>
      <c r="Q215" s="175" t="str">
        <f>IFERROR(Summary!$AC$7*D215/P215," ")</f>
        <v xml:space="preserve"> </v>
      </c>
      <c r="R215" s="22"/>
      <c r="S215" s="177" t="str">
        <f>IFERROR(Summary!$AE$7*E215/R215," ")</f>
        <v xml:space="preserve"> </v>
      </c>
    </row>
    <row r="216" spans="1:19" ht="16.95" customHeight="1" x14ac:dyDescent="0.25">
      <c r="A216" s="2" t="s">
        <v>423</v>
      </c>
      <c r="B216" s="2" t="s">
        <v>424</v>
      </c>
      <c r="C216" s="6" t="s">
        <v>404</v>
      </c>
      <c r="D216" s="56" t="str">
        <f>IFERROR(VLOOKUP($A216,'Emissions - TEU-2L2'!$A$6:$H$58,5,0), " ")</f>
        <v xml:space="preserve"> </v>
      </c>
      <c r="E216" s="56" t="str">
        <f>IFERROR(VLOOKUP($A216,'Emissions - TEU-2L2'!$A$6:$H$58,8,0), " ")</f>
        <v xml:space="preserve"> </v>
      </c>
      <c r="F216" s="11">
        <v>1.1E-4</v>
      </c>
      <c r="G216" s="175" t="str">
        <f>IFERROR(Summary!$Y$7*D216/F216," ")</f>
        <v xml:space="preserve"> </v>
      </c>
      <c r="H216" s="18"/>
      <c r="I216" s="175" t="str">
        <f>IFERROR(Summary!$Y$7*D216/H216," ")</f>
        <v xml:space="preserve"> </v>
      </c>
      <c r="J216" s="3">
        <v>3.8999999999999998E-3</v>
      </c>
      <c r="K216" s="175" t="str">
        <f>IFERROR(Summary!$AA$7*D216/J216," ")</f>
        <v xml:space="preserve"> </v>
      </c>
      <c r="L216" s="18"/>
      <c r="M216" s="175" t="str">
        <f>IFERROR(Summary!$AA$7*D216/L216," ")</f>
        <v xml:space="preserve"> </v>
      </c>
      <c r="N216" s="3">
        <v>7.6E-3</v>
      </c>
      <c r="O216" s="175" t="str">
        <f>IFERROR(Summary!$AC$7*D216/N216," ")</f>
        <v xml:space="preserve"> </v>
      </c>
      <c r="P216" s="18"/>
      <c r="Q216" s="175" t="str">
        <f>IFERROR(Summary!$AC$7*D216/P216," ")</f>
        <v xml:space="preserve"> </v>
      </c>
      <c r="R216" s="22"/>
      <c r="S216" s="177" t="str">
        <f>IFERROR(Summary!$AE$7*E216/R216," ")</f>
        <v xml:space="preserve"> </v>
      </c>
    </row>
    <row r="217" spans="1:19" ht="16.8" customHeight="1" x14ac:dyDescent="0.25">
      <c r="A217" s="2" t="s">
        <v>425</v>
      </c>
      <c r="B217" s="2" t="s">
        <v>426</v>
      </c>
      <c r="C217" s="6" t="s">
        <v>404</v>
      </c>
      <c r="D217" s="56" t="str">
        <f>IFERROR(VLOOKUP($A217,'Emissions - TEU-2L2'!$A$6:$H$58,5,0), " ")</f>
        <v xml:space="preserve"> </v>
      </c>
      <c r="E217" s="56" t="str">
        <f>IFERROR(VLOOKUP($A217,'Emissions - TEU-2L2'!$A$6:$H$58,8,0), " ")</f>
        <v xml:space="preserve"> </v>
      </c>
      <c r="F217" s="10">
        <v>4.3000000000000003E-6</v>
      </c>
      <c r="G217" s="175" t="str">
        <f>IFERROR(Summary!$Y$7*D217/F217," ")</f>
        <v xml:space="preserve"> </v>
      </c>
      <c r="H217" s="18"/>
      <c r="I217" s="175" t="str">
        <f>IFERROR(Summary!$Y$7*D217/H217," ")</f>
        <v xml:space="preserve"> </v>
      </c>
      <c r="J217" s="11">
        <v>1.6000000000000001E-4</v>
      </c>
      <c r="K217" s="175" t="str">
        <f>IFERROR(Summary!$AA$7*D217/J217," ")</f>
        <v xml:space="preserve"> </v>
      </c>
      <c r="L217" s="18"/>
      <c r="M217" s="175" t="str">
        <f>IFERROR(Summary!$AA$7*D217/L217," ")</f>
        <v xml:space="preserve"> </v>
      </c>
      <c r="N217" s="11">
        <v>2.9999999999999997E-4</v>
      </c>
      <c r="O217" s="175" t="str">
        <f>IFERROR(Summary!$AC$7*D217/N217," ")</f>
        <v xml:space="preserve"> </v>
      </c>
      <c r="P217" s="18"/>
      <c r="Q217" s="175" t="str">
        <f>IFERROR(Summary!$AC$7*D217/P217," ")</f>
        <v xml:space="preserve"> </v>
      </c>
      <c r="R217" s="22"/>
      <c r="S217" s="177" t="str">
        <f>IFERROR(Summary!$AE$7*E217/R217," ")</f>
        <v xml:space="preserve"> </v>
      </c>
    </row>
    <row r="218" spans="1:19" ht="16.8" customHeight="1" x14ac:dyDescent="0.25">
      <c r="A218" s="2" t="s">
        <v>427</v>
      </c>
      <c r="B218" s="2" t="s">
        <v>428</v>
      </c>
      <c r="C218" s="6" t="s">
        <v>404</v>
      </c>
      <c r="D218" s="56" t="str">
        <f>IFERROR(VLOOKUP($A218,'Emissions - TEU-2L2'!$A$6:$H$58,5,0), " ")</f>
        <v xml:space="preserve"> </v>
      </c>
      <c r="E218" s="56" t="str">
        <f>IFERROR(VLOOKUP($A218,'Emissions - TEU-2L2'!$A$6:$H$58,8,0), " ")</f>
        <v xml:space="preserve"> </v>
      </c>
      <c r="F218" s="11">
        <v>1.1E-4</v>
      </c>
      <c r="G218" s="175" t="str">
        <f>IFERROR(Summary!$Y$7*D218/F218," ")</f>
        <v xml:space="preserve"> </v>
      </c>
      <c r="H218" s="18"/>
      <c r="I218" s="175" t="str">
        <f>IFERROR(Summary!$Y$7*D218/H218," ")</f>
        <v xml:space="preserve"> </v>
      </c>
      <c r="J218" s="3">
        <v>3.8999999999999998E-3</v>
      </c>
      <c r="K218" s="175" t="str">
        <f>IFERROR(Summary!$AA$7*D218/J218," ")</f>
        <v xml:space="preserve"> </v>
      </c>
      <c r="L218" s="18"/>
      <c r="M218" s="175" t="str">
        <f>IFERROR(Summary!$AA$7*D218/L218," ")</f>
        <v xml:space="preserve"> </v>
      </c>
      <c r="N218" s="3">
        <v>7.6E-3</v>
      </c>
      <c r="O218" s="175" t="str">
        <f>IFERROR(Summary!$AC$7*D218/N218," ")</f>
        <v xml:space="preserve"> </v>
      </c>
      <c r="P218" s="18"/>
      <c r="Q218" s="175" t="str">
        <f>IFERROR(Summary!$AC$7*D218/P218," ")</f>
        <v xml:space="preserve"> </v>
      </c>
      <c r="R218" s="22"/>
      <c r="S218" s="177" t="str">
        <f>IFERROR(Summary!$AE$7*E218/R218," ")</f>
        <v xml:space="preserve"> </v>
      </c>
    </row>
    <row r="219" spans="1:19" ht="16.95" customHeight="1" x14ac:dyDescent="0.25">
      <c r="A219" s="2" t="s">
        <v>429</v>
      </c>
      <c r="B219" s="2" t="s">
        <v>430</v>
      </c>
      <c r="C219" s="6" t="s">
        <v>404</v>
      </c>
      <c r="D219" s="56" t="str">
        <f>IFERROR(VLOOKUP($A219,'Emissions - TEU-2L2'!$A$6:$H$58,5,0), " ")</f>
        <v xml:space="preserve"> </v>
      </c>
      <c r="E219" s="56" t="str">
        <f>IFERROR(VLOOKUP($A219,'Emissions - TEU-2L2'!$A$6:$H$58,8,0), " ")</f>
        <v xml:space="preserve"> </v>
      </c>
      <c r="F219" s="10">
        <v>4.6999999999999997E-5</v>
      </c>
      <c r="G219" s="175" t="str">
        <f>IFERROR(Summary!$Y$7*D219/F219," ")</f>
        <v xml:space="preserve"> </v>
      </c>
      <c r="H219" s="18"/>
      <c r="I219" s="175" t="str">
        <f>IFERROR(Summary!$Y$7*D219/H219," ")</f>
        <v xml:space="preserve"> </v>
      </c>
      <c r="J219" s="3">
        <v>1.6999999999999999E-3</v>
      </c>
      <c r="K219" s="175" t="str">
        <f>IFERROR(Summary!$AA$7*D219/J219," ")</f>
        <v xml:space="preserve"> </v>
      </c>
      <c r="L219" s="18"/>
      <c r="M219" s="175" t="str">
        <f>IFERROR(Summary!$AA$7*D219/L219," ")</f>
        <v xml:space="preserve"> </v>
      </c>
      <c r="N219" s="3">
        <v>3.3999999999999998E-3</v>
      </c>
      <c r="O219" s="175" t="str">
        <f>IFERROR(Summary!$AC$7*D219/N219," ")</f>
        <v xml:space="preserve"> </v>
      </c>
      <c r="P219" s="18"/>
      <c r="Q219" s="175" t="str">
        <f>IFERROR(Summary!$AC$7*D219/P219," ")</f>
        <v xml:space="preserve"> </v>
      </c>
      <c r="R219" s="22"/>
      <c r="S219" s="177" t="str">
        <f>IFERROR(Summary!$AE$7*E219/R219," ")</f>
        <v xml:space="preserve"> </v>
      </c>
    </row>
    <row r="220" spans="1:19" ht="16.8" customHeight="1" x14ac:dyDescent="0.25">
      <c r="A220" s="2" t="s">
        <v>431</v>
      </c>
      <c r="B220" s="2" t="s">
        <v>432</v>
      </c>
      <c r="C220" s="6" t="s">
        <v>404</v>
      </c>
      <c r="D220" s="56" t="str">
        <f>IFERROR(VLOOKUP($A220,'Emissions - TEU-2L2'!$A$6:$H$58,5,0), " ")</f>
        <v xml:space="preserve"> </v>
      </c>
      <c r="E220" s="56" t="str">
        <f>IFERROR(VLOOKUP($A220,'Emissions - TEU-2L2'!$A$6:$H$58,8,0), " ")</f>
        <v xml:space="preserve"> </v>
      </c>
      <c r="F220" s="10">
        <v>7.1000000000000005E-5</v>
      </c>
      <c r="G220" s="175" t="str">
        <f>IFERROR(Summary!$Y$7*D220/F220," ")</f>
        <v xml:space="preserve"> </v>
      </c>
      <c r="H220" s="18"/>
      <c r="I220" s="175" t="str">
        <f>IFERROR(Summary!$Y$7*D220/H220," ")</f>
        <v xml:space="preserve"> </v>
      </c>
      <c r="J220" s="3">
        <v>2.5999999999999999E-3</v>
      </c>
      <c r="K220" s="175" t="str">
        <f>IFERROR(Summary!$AA$7*D220/J220," ")</f>
        <v xml:space="preserve"> </v>
      </c>
      <c r="L220" s="18"/>
      <c r="M220" s="175" t="str">
        <f>IFERROR(Summary!$AA$7*D220/L220," ")</f>
        <v xml:space="preserve"> </v>
      </c>
      <c r="N220" s="3">
        <v>5.1000000000000004E-3</v>
      </c>
      <c r="O220" s="175" t="str">
        <f>IFERROR(Summary!$AC$7*D220/N220," ")</f>
        <v xml:space="preserve"> </v>
      </c>
      <c r="P220" s="18"/>
      <c r="Q220" s="175" t="str">
        <f>IFERROR(Summary!$AC$7*D220/P220," ")</f>
        <v xml:space="preserve"> </v>
      </c>
      <c r="R220" s="22"/>
      <c r="S220" s="177" t="str">
        <f>IFERROR(Summary!$AE$7*E220/R220," ")</f>
        <v xml:space="preserve"> </v>
      </c>
    </row>
    <row r="221" spans="1:19" ht="19.8" customHeight="1" x14ac:dyDescent="0.25">
      <c r="A221" s="2" t="s">
        <v>433</v>
      </c>
      <c r="B221" s="2" t="s">
        <v>434</v>
      </c>
      <c r="C221" s="6" t="s">
        <v>404</v>
      </c>
      <c r="D221" s="56" t="str">
        <f>IFERROR(VLOOKUP($A221,'Emissions - TEU-2L2'!$A$6:$H$58,5,0), " ")</f>
        <v xml:space="preserve"> </v>
      </c>
      <c r="E221" s="56" t="str">
        <f>IFERROR(VLOOKUP($A221,'Emissions - TEU-2L2'!$A$6:$H$58,8,0), " ")</f>
        <v xml:space="preserve"> </v>
      </c>
      <c r="F221" s="10">
        <v>1.3999999999999999E-6</v>
      </c>
      <c r="G221" s="175" t="str">
        <f>IFERROR(Summary!$Y$7*D221/F221," ")</f>
        <v xml:space="preserve"> </v>
      </c>
      <c r="H221" s="18"/>
      <c r="I221" s="175" t="str">
        <f>IFERROR(Summary!$Y$7*D221/H221," ")</f>
        <v xml:space="preserve"> </v>
      </c>
      <c r="J221" s="10">
        <v>5.1999999999999997E-5</v>
      </c>
      <c r="K221" s="175" t="str">
        <f>IFERROR(Summary!$AA$7*D221/J221," ")</f>
        <v xml:space="preserve"> </v>
      </c>
      <c r="L221" s="18"/>
      <c r="M221" s="175" t="str">
        <f>IFERROR(Summary!$AA$7*D221/L221," ")</f>
        <v xml:space="preserve"> </v>
      </c>
      <c r="N221" s="11">
        <v>1E-4</v>
      </c>
      <c r="O221" s="175" t="str">
        <f>IFERROR(Summary!$AC$7*D221/N221," ")</f>
        <v xml:space="preserve"> </v>
      </c>
      <c r="P221" s="18"/>
      <c r="Q221" s="175" t="str">
        <f>IFERROR(Summary!$AC$7*D221/P221," ")</f>
        <v xml:space="preserve"> </v>
      </c>
      <c r="R221" s="22"/>
      <c r="S221" s="177" t="str">
        <f>IFERROR(Summary!$AE$7*E221/R221," ")</f>
        <v xml:space="preserve"> </v>
      </c>
    </row>
    <row r="222" spans="1:19" ht="16.8" customHeight="1" x14ac:dyDescent="0.25">
      <c r="A222" s="2" t="s">
        <v>435</v>
      </c>
      <c r="B222" s="2" t="s">
        <v>436</v>
      </c>
      <c r="C222" s="6" t="s">
        <v>404</v>
      </c>
      <c r="D222" s="56" t="str">
        <f>IFERROR(VLOOKUP($A222,'Emissions - TEU-2L2'!$A$6:$H$58,5,0), " ")</f>
        <v xml:space="preserve"> </v>
      </c>
      <c r="E222" s="56" t="str">
        <f>IFERROR(VLOOKUP($A222,'Emissions - TEU-2L2'!$A$6:$H$58,8,0), " ")</f>
        <v xml:space="preserve"> </v>
      </c>
      <c r="F222" s="11">
        <v>5.2999999999999998E-4</v>
      </c>
      <c r="G222" s="175" t="str">
        <f>IFERROR(Summary!$Y$7*D222/F222," ")</f>
        <v xml:space="preserve"> </v>
      </c>
      <c r="H222" s="18"/>
      <c r="I222" s="175" t="str">
        <f>IFERROR(Summary!$Y$7*D222/H222," ")</f>
        <v xml:space="preserve"> </v>
      </c>
      <c r="J222" s="4">
        <v>0.02</v>
      </c>
      <c r="K222" s="175" t="str">
        <f>IFERROR(Summary!$AA$7*D222/J222," ")</f>
        <v xml:space="preserve"> </v>
      </c>
      <c r="L222" s="18"/>
      <c r="M222" s="175" t="str">
        <f>IFERROR(Summary!$AA$7*D222/L222," ")</f>
        <v xml:space="preserve"> </v>
      </c>
      <c r="N222" s="4">
        <v>3.7999999999999999E-2</v>
      </c>
      <c r="O222" s="175" t="str">
        <f>IFERROR(Summary!$AC$7*D222/N222," ")</f>
        <v xml:space="preserve"> </v>
      </c>
      <c r="P222" s="18"/>
      <c r="Q222" s="175" t="str">
        <f>IFERROR(Summary!$AC$7*D222/P222," ")</f>
        <v xml:space="preserve"> </v>
      </c>
      <c r="R222" s="22"/>
      <c r="S222" s="177" t="str">
        <f>IFERROR(Summary!$AE$7*E222/R222," ")</f>
        <v xml:space="preserve"> </v>
      </c>
    </row>
    <row r="223" spans="1:19" ht="16.95" customHeight="1" x14ac:dyDescent="0.25">
      <c r="A223" s="2" t="s">
        <v>437</v>
      </c>
      <c r="B223" s="2" t="s">
        <v>438</v>
      </c>
      <c r="C223" s="6" t="s">
        <v>404</v>
      </c>
      <c r="D223" s="56" t="str">
        <f>IFERROR(VLOOKUP($A223,'Emissions - TEU-2L2'!$A$6:$H$58,5,0), " ")</f>
        <v xml:space="preserve"> </v>
      </c>
      <c r="E223" s="56" t="str">
        <f>IFERROR(VLOOKUP($A223,'Emissions - TEU-2L2'!$A$6:$H$58,8,0), " ")</f>
        <v xml:space="preserve"> </v>
      </c>
      <c r="F223" s="11">
        <v>6.0999999999999997E-4</v>
      </c>
      <c r="G223" s="175" t="str">
        <f>IFERROR(Summary!$Y$7*D223/F223," ")</f>
        <v xml:space="preserve"> </v>
      </c>
      <c r="H223" s="18"/>
      <c r="I223" s="175" t="str">
        <f>IFERROR(Summary!$Y$7*D223/H223," ")</f>
        <v xml:space="preserve"> </v>
      </c>
      <c r="J223" s="4">
        <v>2.1999999999999999E-2</v>
      </c>
      <c r="K223" s="175" t="str">
        <f>IFERROR(Summary!$AA$7*D223/J223," ")</f>
        <v xml:space="preserve"> </v>
      </c>
      <c r="L223" s="18"/>
      <c r="M223" s="175" t="str">
        <f>IFERROR(Summary!$AA$7*D223/L223," ")</f>
        <v xml:space="preserve"> </v>
      </c>
      <c r="N223" s="4">
        <v>4.2999999999999997E-2</v>
      </c>
      <c r="O223" s="175" t="str">
        <f>IFERROR(Summary!$AC$7*D223/N223," ")</f>
        <v xml:space="preserve"> </v>
      </c>
      <c r="P223" s="18"/>
      <c r="Q223" s="175" t="str">
        <f>IFERROR(Summary!$AC$7*D223/P223," ")</f>
        <v xml:space="preserve"> </v>
      </c>
      <c r="R223" s="22"/>
      <c r="S223" s="177" t="str">
        <f>IFERROR(Summary!$AE$7*E223/R223," ")</f>
        <v xml:space="preserve"> </v>
      </c>
    </row>
    <row r="224" spans="1:19" ht="19.8" customHeight="1" x14ac:dyDescent="0.25">
      <c r="A224" s="2" t="s">
        <v>439</v>
      </c>
      <c r="B224" s="2" t="s">
        <v>440</v>
      </c>
      <c r="C224" s="6" t="s">
        <v>404</v>
      </c>
      <c r="D224" s="56" t="str">
        <f>IFERROR(VLOOKUP($A224,'Emissions - TEU-2L2'!$A$6:$H$58,5,0), " ")</f>
        <v xml:space="preserve"> </v>
      </c>
      <c r="E224" s="56" t="str">
        <f>IFERROR(VLOOKUP($A224,'Emissions - TEU-2L2'!$A$6:$H$58,8,0), " ")</f>
        <v xml:space="preserve"> </v>
      </c>
      <c r="F224" s="10">
        <v>4.3000000000000002E-5</v>
      </c>
      <c r="G224" s="175" t="str">
        <f>IFERROR(Summary!$Y$7*D224/F224," ")</f>
        <v xml:space="preserve"> </v>
      </c>
      <c r="H224" s="18"/>
      <c r="I224" s="175" t="str">
        <f>IFERROR(Summary!$Y$7*D224/H224," ")</f>
        <v xml:space="preserve"> </v>
      </c>
      <c r="J224" s="3">
        <v>1.6000000000000001E-3</v>
      </c>
      <c r="K224" s="175" t="str">
        <f>IFERROR(Summary!$AA$7*D224/J224," ")</f>
        <v xml:space="preserve"> </v>
      </c>
      <c r="L224" s="18"/>
      <c r="M224" s="175" t="str">
        <f>IFERROR(Summary!$AA$7*D224/L224," ")</f>
        <v xml:space="preserve"> </v>
      </c>
      <c r="N224" s="3">
        <v>3.0000000000000001E-3</v>
      </c>
      <c r="O224" s="175" t="str">
        <f>IFERROR(Summary!$AC$7*D224/N224," ")</f>
        <v xml:space="preserve"> </v>
      </c>
      <c r="P224" s="18"/>
      <c r="Q224" s="175" t="str">
        <f>IFERROR(Summary!$AC$7*D224/P224," ")</f>
        <v xml:space="preserve"> </v>
      </c>
      <c r="R224" s="22"/>
      <c r="S224" s="177" t="str">
        <f>IFERROR(Summary!$AE$7*E224/R224," ")</f>
        <v xml:space="preserve"> </v>
      </c>
    </row>
    <row r="225" spans="1:19" ht="16.8" customHeight="1" x14ac:dyDescent="0.25">
      <c r="A225" s="17">
        <v>2043937</v>
      </c>
      <c r="B225" s="2" t="s">
        <v>441</v>
      </c>
      <c r="C225" s="6" t="s">
        <v>404</v>
      </c>
      <c r="D225" s="56" t="str">
        <f>IFERROR(VLOOKUP($A225,'Emissions - TEU-2L2'!$A$6:$H$58,5,0), " ")</f>
        <v xml:space="preserve"> </v>
      </c>
      <c r="E225" s="56" t="str">
        <f>IFERROR(VLOOKUP($A225,'Emissions - TEU-2L2'!$A$6:$H$58,8,0), " ")</f>
        <v xml:space="preserve"> </v>
      </c>
      <c r="F225" s="10">
        <v>4.3000000000000003E-6</v>
      </c>
      <c r="G225" s="175" t="str">
        <f>IFERROR(Summary!$Y$7*D225/F225," ")</f>
        <v xml:space="preserve"> </v>
      </c>
      <c r="H225" s="18"/>
      <c r="I225" s="175" t="str">
        <f>IFERROR(Summary!$Y$7*D225/H225," ")</f>
        <v xml:space="preserve"> </v>
      </c>
      <c r="J225" s="11">
        <v>1.6000000000000001E-4</v>
      </c>
      <c r="K225" s="175" t="str">
        <f>IFERROR(Summary!$AA$7*D225/J225," ")</f>
        <v xml:space="preserve"> </v>
      </c>
      <c r="L225" s="18"/>
      <c r="M225" s="175" t="str">
        <f>IFERROR(Summary!$AA$7*D225/L225," ")</f>
        <v xml:space="preserve"> </v>
      </c>
      <c r="N225" s="11">
        <v>2.9999999999999997E-4</v>
      </c>
      <c r="O225" s="175" t="str">
        <f>IFERROR(Summary!$AC$7*D225/N225," ")</f>
        <v xml:space="preserve"> </v>
      </c>
      <c r="P225" s="18"/>
      <c r="Q225" s="175" t="str">
        <f>IFERROR(Summary!$AC$7*D225/P225," ")</f>
        <v xml:space="preserve"> </v>
      </c>
      <c r="R225" s="22"/>
      <c r="S225" s="177" t="str">
        <f>IFERROR(Summary!$AE$7*E225/R225," ")</f>
        <v xml:space="preserve"> </v>
      </c>
    </row>
    <row r="226" spans="1:19" ht="16.95" customHeight="1" x14ac:dyDescent="0.25">
      <c r="A226" s="17">
        <v>2139594</v>
      </c>
      <c r="B226" s="2" t="s">
        <v>442</v>
      </c>
      <c r="C226" s="18"/>
      <c r="D226" s="56" t="str">
        <f>IFERROR(VLOOKUP($A226,'Emissions - TEU-2L2'!$A$6:$H$58,5,0), " ")</f>
        <v xml:space="preserve"> </v>
      </c>
      <c r="E226" s="56" t="str">
        <f>IFERROR(VLOOKUP($A226,'Emissions - TEU-2L2'!$A$6:$H$58,8,0), " ")</f>
        <v xml:space="preserve"> </v>
      </c>
      <c r="F226" s="3">
        <v>7.1000000000000004E-3</v>
      </c>
      <c r="G226" s="175" t="str">
        <f>IFERROR(Summary!$Y$7*D226/F226," ")</f>
        <v xml:space="preserve"> </v>
      </c>
      <c r="H226" s="18"/>
      <c r="I226" s="175" t="str">
        <f>IFERROR(Summary!$Y$7*D226/H226," ")</f>
        <v xml:space="preserve"> </v>
      </c>
      <c r="J226" s="9">
        <v>0.19</v>
      </c>
      <c r="K226" s="175" t="str">
        <f>IFERROR(Summary!$AA$7*D226/J226," ")</f>
        <v xml:space="preserve"> </v>
      </c>
      <c r="L226" s="18"/>
      <c r="M226" s="175" t="str">
        <f>IFERROR(Summary!$AA$7*D226/L226," ")</f>
        <v xml:space="preserve"> </v>
      </c>
      <c r="N226" s="4">
        <v>8.5999999999999993E-2</v>
      </c>
      <c r="O226" s="175" t="str">
        <f>IFERROR(Summary!$AC$7*D226/N226," ")</f>
        <v xml:space="preserve"> </v>
      </c>
      <c r="P226" s="18"/>
      <c r="Q226" s="175" t="str">
        <f>IFERROR(Summary!$AC$7*D226/P226," ")</f>
        <v xml:space="preserve"> </v>
      </c>
      <c r="R226" s="22"/>
      <c r="S226" s="177" t="str">
        <f>IFERROR(Summary!$AE$7*E226/R226," ")</f>
        <v xml:space="preserve"> </v>
      </c>
    </row>
    <row r="227" spans="1:19" ht="16.8" customHeight="1" x14ac:dyDescent="0.25">
      <c r="A227" s="2" t="s">
        <v>443</v>
      </c>
      <c r="B227" s="2" t="s">
        <v>444</v>
      </c>
      <c r="C227" s="18"/>
      <c r="D227" s="56" t="str">
        <f>IFERROR(VLOOKUP($A227,'Emissions - TEU-2L2'!$A$6:$H$58,5,0), " ")</f>
        <v xml:space="preserve"> </v>
      </c>
      <c r="E227" s="56" t="str">
        <f>IFERROR(VLOOKUP($A227,'Emissions - TEU-2L2'!$A$6:$H$58,8,0), " ")</f>
        <v xml:space="preserve"> </v>
      </c>
      <c r="F227" s="3">
        <v>1.4E-3</v>
      </c>
      <c r="G227" s="175" t="str">
        <f>IFERROR(Summary!$Y$7*D227/F227," ")</f>
        <v xml:space="preserve"> </v>
      </c>
      <c r="H227" s="18"/>
      <c r="I227" s="175" t="str">
        <f>IFERROR(Summary!$Y$7*D227/H227," ")</f>
        <v xml:space="preserve"> </v>
      </c>
      <c r="J227" s="4">
        <v>3.7999999999999999E-2</v>
      </c>
      <c r="K227" s="175" t="str">
        <f>IFERROR(Summary!$AA$7*D227/J227," ")</f>
        <v xml:space="preserve"> </v>
      </c>
      <c r="L227" s="18"/>
      <c r="M227" s="175" t="str">
        <f>IFERROR(Summary!$AA$7*D227/L227," ")</f>
        <v xml:space="preserve"> </v>
      </c>
      <c r="N227" s="4">
        <v>1.7000000000000001E-2</v>
      </c>
      <c r="O227" s="175" t="str">
        <f>IFERROR(Summary!$AC$7*D227/N227," ")</f>
        <v xml:space="preserve"> </v>
      </c>
      <c r="P227" s="18"/>
      <c r="Q227" s="175" t="str">
        <f>IFERROR(Summary!$AC$7*D227/P227," ")</f>
        <v xml:space="preserve"> </v>
      </c>
      <c r="R227" s="22"/>
      <c r="S227" s="177" t="str">
        <f>IFERROR(Summary!$AE$7*E227/R227," ")</f>
        <v xml:space="preserve"> </v>
      </c>
    </row>
    <row r="228" spans="1:19" ht="16.8" customHeight="1" x14ac:dyDescent="0.25">
      <c r="A228" s="2" t="s">
        <v>445</v>
      </c>
      <c r="B228" s="2" t="s">
        <v>446</v>
      </c>
      <c r="C228" s="18"/>
      <c r="D228" s="56" t="str">
        <f>IFERROR(VLOOKUP($A228,'Emissions - TEU-2L2'!$A$6:$H$58,5,0), " ")</f>
        <v xml:space="preserve"> </v>
      </c>
      <c r="E228" s="56" t="str">
        <f>IFERROR(VLOOKUP($A228,'Emissions - TEU-2L2'!$A$6:$H$58,8,0), " ")</f>
        <v xml:space="preserve"> </v>
      </c>
      <c r="F228" s="18"/>
      <c r="G228" s="175" t="str">
        <f>IFERROR(Summary!$Y$7*D228/F228," ")</f>
        <v xml:space="preserve"> </v>
      </c>
      <c r="H228" s="7">
        <v>8</v>
      </c>
      <c r="I228" s="175" t="str">
        <f>IFERROR(Summary!$Y$7*D228/H228," ")</f>
        <v xml:space="preserve"> </v>
      </c>
      <c r="J228" s="18"/>
      <c r="K228" s="175" t="str">
        <f>IFERROR(Summary!$AA$7*D228/J228," ")</f>
        <v xml:space="preserve"> </v>
      </c>
      <c r="L228" s="5">
        <v>35</v>
      </c>
      <c r="M228" s="175" t="str">
        <f>IFERROR(Summary!$AA$7*D228/L228," ")</f>
        <v xml:space="preserve"> </v>
      </c>
      <c r="N228" s="18"/>
      <c r="O228" s="175" t="str">
        <f>IFERROR(Summary!$AC$7*D228/N228," ")</f>
        <v xml:space="preserve"> </v>
      </c>
      <c r="P228" s="5">
        <v>35</v>
      </c>
      <c r="Q228" s="175" t="str">
        <f>IFERROR(Summary!$AC$7*D228/P228," ")</f>
        <v xml:space="preserve"> </v>
      </c>
      <c r="R228" s="22"/>
      <c r="S228" s="177" t="str">
        <f>IFERROR(Summary!$AE$7*E228/R228," ")</f>
        <v xml:space="preserve"> </v>
      </c>
    </row>
    <row r="229" spans="1:19" ht="16.95" customHeight="1" x14ac:dyDescent="0.25">
      <c r="A229" s="2" t="s">
        <v>447</v>
      </c>
      <c r="B229" s="2" t="s">
        <v>448</v>
      </c>
      <c r="C229" s="18"/>
      <c r="D229" s="56" t="str">
        <f>IFERROR(VLOOKUP($A229,'Emissions - TEU-2L2'!$A$6:$H$58,5,0), " ")</f>
        <v xml:space="preserve"> </v>
      </c>
      <c r="E229" s="56" t="str">
        <f>IFERROR(VLOOKUP($A229,'Emissions - TEU-2L2'!$A$6:$H$58,8,0), " ")</f>
        <v xml:space="preserve"> </v>
      </c>
      <c r="F229" s="18"/>
      <c r="G229" s="175" t="str">
        <f>IFERROR(Summary!$Y$7*D229/F229," ")</f>
        <v xml:space="preserve"> </v>
      </c>
      <c r="H229" s="8">
        <v>3000</v>
      </c>
      <c r="I229" s="175" t="str">
        <f>IFERROR(Summary!$Y$7*D229/H229," ")</f>
        <v xml:space="preserve"> </v>
      </c>
      <c r="J229" s="18"/>
      <c r="K229" s="175" t="str">
        <f>IFERROR(Summary!$AA$7*D229/J229," ")</f>
        <v xml:space="preserve"> </v>
      </c>
      <c r="L229" s="8">
        <v>13000</v>
      </c>
      <c r="M229" s="175" t="str">
        <f>IFERROR(Summary!$AA$7*D229/L229," ")</f>
        <v xml:space="preserve"> </v>
      </c>
      <c r="N229" s="18"/>
      <c r="O229" s="175" t="str">
        <f>IFERROR(Summary!$AC$7*D229/N229," ")</f>
        <v xml:space="preserve"> </v>
      </c>
      <c r="P229" s="8">
        <v>13000</v>
      </c>
      <c r="Q229" s="175" t="str">
        <f>IFERROR(Summary!$AC$7*D229/P229," ")</f>
        <v xml:space="preserve"> </v>
      </c>
      <c r="R229" s="22"/>
      <c r="S229" s="177" t="str">
        <f>IFERROR(Summary!$AE$7*E229/R229," ")</f>
        <v xml:space="preserve"> </v>
      </c>
    </row>
    <row r="230" spans="1:19" ht="16.8" customHeight="1" x14ac:dyDescent="0.25">
      <c r="A230" s="2" t="s">
        <v>449</v>
      </c>
      <c r="B230" s="2" t="s">
        <v>450</v>
      </c>
      <c r="C230" s="18"/>
      <c r="D230" s="56" t="str">
        <f>IFERROR(VLOOKUP($A230,'Emissions - TEU-2L2'!$A$6:$H$58,5,0), " ")</f>
        <v xml:space="preserve"> </v>
      </c>
      <c r="E230" s="56" t="str">
        <f>IFERROR(VLOOKUP($A230,'Emissions - TEU-2L2'!$A$6:$H$58,8,0), " ")</f>
        <v xml:space="preserve"> </v>
      </c>
      <c r="F230" s="18"/>
      <c r="G230" s="175" t="str">
        <f>IFERROR(Summary!$Y$7*D230/F230," ")</f>
        <v xml:space="preserve"> </v>
      </c>
      <c r="H230" s="9">
        <v>0.27</v>
      </c>
      <c r="I230" s="175" t="str">
        <f>IFERROR(Summary!$Y$7*D230/H230," ")</f>
        <v xml:space="preserve"> </v>
      </c>
      <c r="J230" s="18"/>
      <c r="K230" s="175" t="str">
        <f>IFERROR(Summary!$AA$7*D230/J230," ")</f>
        <v xml:space="preserve"> </v>
      </c>
      <c r="L230" s="7">
        <v>1.2</v>
      </c>
      <c r="M230" s="175" t="str">
        <f>IFERROR(Summary!$AA$7*D230/L230," ")</f>
        <v xml:space="preserve"> </v>
      </c>
      <c r="N230" s="18"/>
      <c r="O230" s="175" t="str">
        <f>IFERROR(Summary!$AC$7*D230/N230," ")</f>
        <v xml:space="preserve"> </v>
      </c>
      <c r="P230" s="7">
        <v>1.2</v>
      </c>
      <c r="Q230" s="175" t="str">
        <f>IFERROR(Summary!$AC$7*D230/P230," ")</f>
        <v xml:space="preserve"> </v>
      </c>
      <c r="R230" s="21">
        <v>20</v>
      </c>
      <c r="S230" s="177" t="str">
        <f>IFERROR(Summary!$AE$7*E230/R230," ")</f>
        <v xml:space="preserve"> </v>
      </c>
    </row>
    <row r="231" spans="1:19" ht="29.25" customHeight="1" x14ac:dyDescent="0.25">
      <c r="A231" s="2" t="s">
        <v>451</v>
      </c>
      <c r="B231" s="2" t="s">
        <v>452</v>
      </c>
      <c r="C231" s="18"/>
      <c r="D231" s="56" t="str">
        <f>IFERROR(VLOOKUP($A231,'Emissions - TEU-2L2'!$A$6:$H$58,5,0), " ")</f>
        <v xml:space="preserve"> </v>
      </c>
      <c r="E231" s="56" t="str">
        <f>IFERROR(VLOOKUP($A231,'Emissions - TEU-2L2'!$A$6:$H$58,8,0), " ")</f>
        <v xml:space="preserve"> </v>
      </c>
      <c r="F231" s="18"/>
      <c r="G231" s="175" t="str">
        <f>IFERROR(Summary!$Y$7*D231/F231," ")</f>
        <v xml:space="preserve"> </v>
      </c>
      <c r="H231" s="8">
        <v>7000</v>
      </c>
      <c r="I231" s="175" t="str">
        <f>IFERROR(Summary!$Y$7*D231/H231," ")</f>
        <v xml:space="preserve"> </v>
      </c>
      <c r="J231" s="18"/>
      <c r="K231" s="175" t="str">
        <f>IFERROR(Summary!$AA$7*D231/J231," ")</f>
        <v xml:space="preserve"> </v>
      </c>
      <c r="L231" s="8">
        <v>31000</v>
      </c>
      <c r="M231" s="175" t="str">
        <f>IFERROR(Summary!$AA$7*D231/L231," ")</f>
        <v xml:space="preserve"> </v>
      </c>
      <c r="N231" s="18"/>
      <c r="O231" s="175" t="str">
        <f>IFERROR(Summary!$AC$7*D231/N231," ")</f>
        <v xml:space="preserve"> </v>
      </c>
      <c r="P231" s="8">
        <v>31000</v>
      </c>
      <c r="Q231" s="175" t="str">
        <f>IFERROR(Summary!$AC$7*D231/P231," ")</f>
        <v xml:space="preserve"> </v>
      </c>
      <c r="R231" s="22"/>
      <c r="S231" s="177" t="str">
        <f>IFERROR(Summary!$AE$7*E231/R231," ")</f>
        <v xml:space="preserve"> </v>
      </c>
    </row>
    <row r="232" spans="1:19" ht="16.8" customHeight="1" x14ac:dyDescent="0.25">
      <c r="A232" s="2" t="s">
        <v>453</v>
      </c>
      <c r="B232" s="2" t="s">
        <v>454</v>
      </c>
      <c r="C232" s="18"/>
      <c r="D232" s="56" t="str">
        <f>IFERROR(VLOOKUP($A232,'Emissions - TEU-2L2'!$A$6:$H$58,5,0), " ")</f>
        <v xml:space="preserve"> </v>
      </c>
      <c r="E232" s="56" t="str">
        <f>IFERROR(VLOOKUP($A232,'Emissions - TEU-2L2'!$A$6:$H$58,8,0), " ")</f>
        <v xml:space="preserve"> </v>
      </c>
      <c r="F232" s="9">
        <v>0.27</v>
      </c>
      <c r="G232" s="175" t="str">
        <f>IFERROR(Summary!$Y$7*D232/F232," ")</f>
        <v xml:space="preserve"> </v>
      </c>
      <c r="H232" s="5">
        <v>30</v>
      </c>
      <c r="I232" s="175" t="str">
        <f>IFERROR(Summary!$Y$7*D232/H232," ")</f>
        <v xml:space="preserve"> </v>
      </c>
      <c r="J232" s="7">
        <v>7</v>
      </c>
      <c r="K232" s="175" t="str">
        <f>IFERROR(Summary!$AA$7*D232/J232," ")</f>
        <v xml:space="preserve"> </v>
      </c>
      <c r="L232" s="5">
        <v>130</v>
      </c>
      <c r="M232" s="175" t="str">
        <f>IFERROR(Summary!$AA$7*D232/L232," ")</f>
        <v xml:space="preserve"> </v>
      </c>
      <c r="N232" s="7">
        <v>3.2</v>
      </c>
      <c r="O232" s="175" t="str">
        <f>IFERROR(Summary!$AC$7*D232/N232," ")</f>
        <v xml:space="preserve"> </v>
      </c>
      <c r="P232" s="5">
        <v>130</v>
      </c>
      <c r="Q232" s="175" t="str">
        <f>IFERROR(Summary!$AC$7*D232/P232," ")</f>
        <v xml:space="preserve"> </v>
      </c>
      <c r="R232" s="23">
        <v>3100</v>
      </c>
      <c r="S232" s="177" t="str">
        <f>IFERROR(Summary!$AE$7*E232/R232," ")</f>
        <v xml:space="preserve"> </v>
      </c>
    </row>
    <row r="233" spans="1:19" ht="16.95" customHeight="1" x14ac:dyDescent="0.25">
      <c r="A233" s="1"/>
      <c r="B233" s="2" t="s">
        <v>455</v>
      </c>
      <c r="C233" s="6" t="s">
        <v>48</v>
      </c>
      <c r="D233" s="56" t="str">
        <f>IFERROR(VLOOKUP($A233,'Emissions - TEU-2L2'!$A$6:$H$58,5,0), " ")</f>
        <v xml:space="preserve"> </v>
      </c>
      <c r="E233" s="56" t="str">
        <f>IFERROR(VLOOKUP($A233,'Emissions - TEU-2L2'!$A$6:$H$58,8,0), " ")</f>
        <v xml:space="preserve"> </v>
      </c>
      <c r="F233" s="18"/>
      <c r="G233" s="175" t="str">
        <f>IFERROR(Summary!$Y$7*D233/F233," ")</f>
        <v xml:space="preserve"> </v>
      </c>
      <c r="H233" s="4">
        <v>0.03</v>
      </c>
      <c r="I233" s="175" t="str">
        <f>IFERROR(Summary!$Y$7*D233/H233," ")</f>
        <v xml:space="preserve"> </v>
      </c>
      <c r="J233" s="18"/>
      <c r="K233" s="175" t="str">
        <f>IFERROR(Summary!$AA$7*D233/J233," ")</f>
        <v xml:space="preserve"> </v>
      </c>
      <c r="L233" s="9">
        <v>0.13</v>
      </c>
      <c r="M233" s="175" t="str">
        <f>IFERROR(Summary!$AA$7*D233/L233," ")</f>
        <v xml:space="preserve"> </v>
      </c>
      <c r="N233" s="18"/>
      <c r="O233" s="175" t="str">
        <f>IFERROR(Summary!$AC$7*D233/N233," ")</f>
        <v xml:space="preserve"> </v>
      </c>
      <c r="P233" s="9">
        <v>0.13</v>
      </c>
      <c r="Q233" s="175" t="str">
        <f>IFERROR(Summary!$AC$7*D233/P233," ")</f>
        <v xml:space="preserve"> </v>
      </c>
      <c r="R233" s="22"/>
      <c r="S233" s="177" t="str">
        <f>IFERROR(Summary!$AE$7*E233/R233," ")</f>
        <v xml:space="preserve"> </v>
      </c>
    </row>
    <row r="234" spans="1:19" ht="16.8" customHeight="1" x14ac:dyDescent="0.25">
      <c r="A234" s="17">
        <v>2148909</v>
      </c>
      <c r="B234" s="2" t="s">
        <v>456</v>
      </c>
      <c r="C234" s="18"/>
      <c r="D234" s="56" t="str">
        <f>IFERROR(VLOOKUP($A234,'Emissions - TEU-2L2'!$A$6:$H$58,5,0), " ")</f>
        <v xml:space="preserve"> </v>
      </c>
      <c r="E234" s="56" t="str">
        <f>IFERROR(VLOOKUP($A234,'Emissions - TEU-2L2'!$A$6:$H$58,8,0), " ")</f>
        <v xml:space="preserve"> </v>
      </c>
      <c r="F234" s="18"/>
      <c r="G234" s="175" t="str">
        <f>IFERROR(Summary!$Y$7*D234/F234," ")</f>
        <v xml:space="preserve"> </v>
      </c>
      <c r="H234" s="18"/>
      <c r="I234" s="175" t="str">
        <f>IFERROR(Summary!$Y$7*D234/H234," ")</f>
        <v xml:space="preserve"> </v>
      </c>
      <c r="J234" s="18"/>
      <c r="K234" s="175" t="str">
        <f>IFERROR(Summary!$AA$7*D234/J234," ")</f>
        <v xml:space="preserve"> </v>
      </c>
      <c r="L234" s="18"/>
      <c r="M234" s="175" t="str">
        <f>IFERROR(Summary!$AA$7*D234/L234," ")</f>
        <v xml:space="preserve"> </v>
      </c>
      <c r="N234" s="18"/>
      <c r="O234" s="175" t="str">
        <f>IFERROR(Summary!$AC$7*D234/N234," ")</f>
        <v xml:space="preserve"> </v>
      </c>
      <c r="P234" s="18"/>
      <c r="Q234" s="175" t="str">
        <f>IFERROR(Summary!$AC$7*D234/P234," ")</f>
        <v xml:space="preserve"> </v>
      </c>
      <c r="R234" s="24">
        <v>5</v>
      </c>
      <c r="S234" s="177" t="str">
        <f>IFERROR(Summary!$AE$7*E234/R234," ")</f>
        <v xml:space="preserve"> </v>
      </c>
    </row>
    <row r="235" spans="1:19" ht="16.95" customHeight="1" x14ac:dyDescent="0.25">
      <c r="A235" s="2" t="s">
        <v>457</v>
      </c>
      <c r="B235" s="2" t="s">
        <v>458</v>
      </c>
      <c r="C235" s="6" t="s">
        <v>33</v>
      </c>
      <c r="D235" s="56" t="str">
        <f>IFERROR(VLOOKUP($A235,'Emissions - TEU-2L2'!$A$6:$H$58,5,0), " ")</f>
        <v xml:space="preserve"> </v>
      </c>
      <c r="E235" s="56" t="str">
        <f>IFERROR(VLOOKUP($A235,'Emissions - TEU-2L2'!$A$6:$H$58,8,0), " ")</f>
        <v xml:space="preserve"> </v>
      </c>
      <c r="F235" s="18"/>
      <c r="G235" s="175" t="str">
        <f>IFERROR(Summary!$Y$7*D235/F235," ")</f>
        <v xml:space="preserve"> </v>
      </c>
      <c r="H235" s="18"/>
      <c r="I235" s="175" t="str">
        <f>IFERROR(Summary!$Y$7*D235/H235," ")</f>
        <v xml:space="preserve"> </v>
      </c>
      <c r="J235" s="18"/>
      <c r="K235" s="175" t="str">
        <f>IFERROR(Summary!$AA$7*D235/J235," ")</f>
        <v xml:space="preserve"> </v>
      </c>
      <c r="L235" s="18"/>
      <c r="M235" s="175" t="str">
        <f>IFERROR(Summary!$AA$7*D235/L235," ")</f>
        <v xml:space="preserve"> </v>
      </c>
      <c r="N235" s="18"/>
      <c r="O235" s="175" t="str">
        <f>IFERROR(Summary!$AC$7*D235/N235," ")</f>
        <v xml:space="preserve"> </v>
      </c>
      <c r="P235" s="18"/>
      <c r="Q235" s="175" t="str">
        <f>IFERROR(Summary!$AC$7*D235/P235," ")</f>
        <v xml:space="preserve"> </v>
      </c>
      <c r="R235" s="24">
        <v>2</v>
      </c>
      <c r="S235" s="177" t="str">
        <f>IFERROR(Summary!$AE$7*E235/R235," ")</f>
        <v xml:space="preserve"> </v>
      </c>
    </row>
    <row r="236" spans="1:19" ht="29.25" customHeight="1" x14ac:dyDescent="0.25">
      <c r="A236" s="2" t="s">
        <v>459</v>
      </c>
      <c r="B236" s="2" t="s">
        <v>460</v>
      </c>
      <c r="C236" s="18"/>
      <c r="D236" s="56" t="str">
        <f>IFERROR(VLOOKUP($A236,'Emissions - TEU-2L2'!$A$6:$H$58,5,0), " ")</f>
        <v xml:space="preserve"> </v>
      </c>
      <c r="E236" s="56" t="str">
        <f>IFERROR(VLOOKUP($A236,'Emissions - TEU-2L2'!$A$6:$H$58,8,0), " ")</f>
        <v xml:space="preserve"> </v>
      </c>
      <c r="F236" s="18"/>
      <c r="G236" s="175" t="str">
        <f>IFERROR(Summary!$Y$7*D236/F236," ")</f>
        <v xml:space="preserve"> </v>
      </c>
      <c r="H236" s="7">
        <v>3</v>
      </c>
      <c r="I236" s="175" t="str">
        <f>IFERROR(Summary!$Y$7*D236/H236," ")</f>
        <v xml:space="preserve"> </v>
      </c>
      <c r="J236" s="18"/>
      <c r="K236" s="175" t="str">
        <f>IFERROR(Summary!$AA$7*D236/J236," ")</f>
        <v xml:space="preserve"> </v>
      </c>
      <c r="L236" s="5">
        <v>13</v>
      </c>
      <c r="M236" s="175" t="str">
        <f>IFERROR(Summary!$AA$7*D236/L236," ")</f>
        <v xml:space="preserve"> </v>
      </c>
      <c r="N236" s="18"/>
      <c r="O236" s="175" t="str">
        <f>IFERROR(Summary!$AC$7*D236/N236," ")</f>
        <v xml:space="preserve"> </v>
      </c>
      <c r="P236" s="5">
        <v>13</v>
      </c>
      <c r="Q236" s="175" t="str">
        <f>IFERROR(Summary!$AC$7*D236/P236," ")</f>
        <v xml:space="preserve"> </v>
      </c>
      <c r="R236" s="22"/>
      <c r="S236" s="177" t="str">
        <f>IFERROR(Summary!$AE$7*E236/R236," ")</f>
        <v xml:space="preserve"> </v>
      </c>
    </row>
    <row r="237" spans="1:19" ht="16.95" customHeight="1" x14ac:dyDescent="0.25">
      <c r="A237" s="2" t="s">
        <v>461</v>
      </c>
      <c r="B237" s="2" t="s">
        <v>462</v>
      </c>
      <c r="C237" s="18"/>
      <c r="D237" s="56" t="str">
        <f>IFERROR(VLOOKUP($A237,'Emissions - TEU-2L2'!$A$6:$H$58,5,0), " ")</f>
        <v xml:space="preserve"> </v>
      </c>
      <c r="E237" s="56" t="str">
        <f>IFERROR(VLOOKUP($A237,'Emissions - TEU-2L2'!$A$6:$H$58,8,0), " ")</f>
        <v xml:space="preserve"> </v>
      </c>
      <c r="F237" s="18"/>
      <c r="G237" s="175" t="str">
        <f>IFERROR(Summary!$Y$7*D237/F237," ")</f>
        <v xml:space="preserve"> </v>
      </c>
      <c r="H237" s="18"/>
      <c r="I237" s="175" t="str">
        <f>IFERROR(Summary!$Y$7*D237/H237," ")</f>
        <v xml:space="preserve"> </v>
      </c>
      <c r="J237" s="18"/>
      <c r="K237" s="175" t="str">
        <f>IFERROR(Summary!$AA$7*D237/J237," ")</f>
        <v xml:space="preserve"> </v>
      </c>
      <c r="L237" s="18"/>
      <c r="M237" s="175" t="str">
        <f>IFERROR(Summary!$AA$7*D237/L237," ")</f>
        <v xml:space="preserve"> </v>
      </c>
      <c r="N237" s="18"/>
      <c r="O237" s="175" t="str">
        <f>IFERROR(Summary!$AC$7*D237/N237," ")</f>
        <v xml:space="preserve"> </v>
      </c>
      <c r="P237" s="18"/>
      <c r="Q237" s="175" t="str">
        <f>IFERROR(Summary!$AC$7*D237/P237," ")</f>
        <v xml:space="preserve"> </v>
      </c>
      <c r="R237" s="24">
        <v>8</v>
      </c>
      <c r="S237" s="177" t="str">
        <f>IFERROR(Summary!$AE$7*E237/R237," ")</f>
        <v xml:space="preserve"> </v>
      </c>
    </row>
    <row r="238" spans="1:19" ht="16.8" customHeight="1" x14ac:dyDescent="0.25">
      <c r="A238" s="2" t="s">
        <v>463</v>
      </c>
      <c r="B238" s="2" t="s">
        <v>464</v>
      </c>
      <c r="C238" s="18"/>
      <c r="D238" s="56" t="str">
        <f>IFERROR(VLOOKUP($A238,'Emissions - TEU-2L2'!$A$6:$H$58,5,0), " ")</f>
        <v xml:space="preserve"> </v>
      </c>
      <c r="E238" s="56" t="str">
        <f>IFERROR(VLOOKUP($A238,'Emissions - TEU-2L2'!$A$6:$H$58,8,0), " ")</f>
        <v xml:space="preserve"> </v>
      </c>
      <c r="F238" s="18"/>
      <c r="G238" s="175" t="str">
        <f>IFERROR(Summary!$Y$7*D238/F238," ")</f>
        <v xml:space="preserve"> </v>
      </c>
      <c r="H238" s="8">
        <v>1000</v>
      </c>
      <c r="I238" s="175" t="str">
        <f>IFERROR(Summary!$Y$7*D238/H238," ")</f>
        <v xml:space="preserve"> </v>
      </c>
      <c r="J238" s="18"/>
      <c r="K238" s="175" t="str">
        <f>IFERROR(Summary!$AA$7*D238/J238," ")</f>
        <v xml:space="preserve"> </v>
      </c>
      <c r="L238" s="8">
        <v>4400</v>
      </c>
      <c r="M238" s="175" t="str">
        <f>IFERROR(Summary!$AA$7*D238/L238," ")</f>
        <v xml:space="preserve"> </v>
      </c>
      <c r="N238" s="18"/>
      <c r="O238" s="175" t="str">
        <f>IFERROR(Summary!$AC$7*D238/N238," ")</f>
        <v xml:space="preserve"> </v>
      </c>
      <c r="P238" s="8">
        <v>4400</v>
      </c>
      <c r="Q238" s="175" t="str">
        <f>IFERROR(Summary!$AC$7*D238/P238," ")</f>
        <v xml:space="preserve"> </v>
      </c>
      <c r="R238" s="23">
        <v>21000</v>
      </c>
      <c r="S238" s="177" t="str">
        <f>IFERROR(Summary!$AE$7*E238/R238," ")</f>
        <v xml:space="preserve"> </v>
      </c>
    </row>
    <row r="239" spans="1:19" ht="16.8" customHeight="1" x14ac:dyDescent="0.25">
      <c r="A239" s="2" t="s">
        <v>465</v>
      </c>
      <c r="B239" s="2" t="s">
        <v>466</v>
      </c>
      <c r="C239" s="18"/>
      <c r="D239" s="56" t="str">
        <f>IFERROR(VLOOKUP($A239,'Emissions - TEU-2L2'!$A$6:$H$58,5,0), " ")</f>
        <v xml:space="preserve"> </v>
      </c>
      <c r="E239" s="56" t="str">
        <f>IFERROR(VLOOKUP($A239,'Emissions - TEU-2L2'!$A$6:$H$58,8,0), " ")</f>
        <v xml:space="preserve"> </v>
      </c>
      <c r="F239" s="18"/>
      <c r="G239" s="175" t="str">
        <f>IFERROR(Summary!$Y$7*D239/F239," ")</f>
        <v xml:space="preserve"> </v>
      </c>
      <c r="H239" s="7">
        <v>1</v>
      </c>
      <c r="I239" s="175" t="str">
        <f>IFERROR(Summary!$Y$7*D239/H239," ")</f>
        <v xml:space="preserve"> </v>
      </c>
      <c r="J239" s="18"/>
      <c r="K239" s="175" t="str">
        <f>IFERROR(Summary!$AA$7*D239/J239," ")</f>
        <v xml:space="preserve"> </v>
      </c>
      <c r="L239" s="7">
        <v>4.4000000000000004</v>
      </c>
      <c r="M239" s="175" t="str">
        <f>IFERROR(Summary!$AA$7*D239/L239," ")</f>
        <v xml:space="preserve"> </v>
      </c>
      <c r="N239" s="18"/>
      <c r="O239" s="175" t="str">
        <f>IFERROR(Summary!$AC$7*D239/N239," ")</f>
        <v xml:space="preserve"> </v>
      </c>
      <c r="P239" s="7">
        <v>4.4000000000000004</v>
      </c>
      <c r="Q239" s="175" t="str">
        <f>IFERROR(Summary!$AC$7*D239/P239," ")</f>
        <v xml:space="preserve"> </v>
      </c>
      <c r="R239" s="21">
        <v>120</v>
      </c>
      <c r="S239" s="177" t="str">
        <f>IFERROR(Summary!$AE$7*E239/R239," ")</f>
        <v xml:space="preserve"> </v>
      </c>
    </row>
    <row r="240" spans="1:19" ht="16.95" customHeight="1" x14ac:dyDescent="0.25">
      <c r="A240" s="2" t="s">
        <v>467</v>
      </c>
      <c r="B240" s="2" t="s">
        <v>468</v>
      </c>
      <c r="C240" s="18"/>
      <c r="D240" s="56" t="str">
        <f>IFERROR(VLOOKUP($A240,'Emissions - TEU-2L2'!$A$6:$H$58,5,0), " ")</f>
        <v xml:space="preserve"> </v>
      </c>
      <c r="E240" s="56" t="str">
        <f>IFERROR(VLOOKUP($A240,'Emissions - TEU-2L2'!$A$6:$H$58,8,0), " ")</f>
        <v xml:space="preserve"> </v>
      </c>
      <c r="F240" s="18"/>
      <c r="G240" s="175" t="str">
        <f>IFERROR(Summary!$Y$7*D240/F240," ")</f>
        <v xml:space="preserve"> </v>
      </c>
      <c r="H240" s="18"/>
      <c r="I240" s="175" t="str">
        <f>IFERROR(Summary!$Y$7*D240/H240," ")</f>
        <v xml:space="preserve"> </v>
      </c>
      <c r="J240" s="18"/>
      <c r="K240" s="175" t="str">
        <f>IFERROR(Summary!$AA$7*D240/J240," ")</f>
        <v xml:space="preserve"> </v>
      </c>
      <c r="L240" s="18"/>
      <c r="M240" s="175" t="str">
        <f>IFERROR(Summary!$AA$7*D240/L240," ")</f>
        <v xml:space="preserve"> </v>
      </c>
      <c r="N240" s="18"/>
      <c r="O240" s="175" t="str">
        <f>IFERROR(Summary!$AC$7*D240/N240," ")</f>
        <v xml:space="preserve"> </v>
      </c>
      <c r="P240" s="18"/>
      <c r="Q240" s="175" t="str">
        <f>IFERROR(Summary!$AC$7*D240/P240," ")</f>
        <v xml:space="preserve"> </v>
      </c>
      <c r="R240" s="25">
        <v>0.7</v>
      </c>
      <c r="S240" s="177" t="str">
        <f>IFERROR(Summary!$AE$7*E240/R240," ")</f>
        <v xml:space="preserve"> </v>
      </c>
    </row>
    <row r="241" spans="1:19" ht="16.8" customHeight="1" x14ac:dyDescent="0.25">
      <c r="A241" s="2" t="s">
        <v>469</v>
      </c>
      <c r="B241" s="2" t="s">
        <v>470</v>
      </c>
      <c r="C241" s="18"/>
      <c r="D241" s="56" t="str">
        <f>IFERROR(VLOOKUP($A241,'Emissions - TEU-2L2'!$A$6:$H$58,5,0), " ")</f>
        <v xml:space="preserve"> </v>
      </c>
      <c r="E241" s="56" t="str">
        <f>IFERROR(VLOOKUP($A241,'Emissions - TEU-2L2'!$A$6:$H$58,8,0), " ")</f>
        <v xml:space="preserve"> </v>
      </c>
      <c r="F241" s="18"/>
      <c r="G241" s="175" t="str">
        <f>IFERROR(Summary!$Y$7*D241/F241," ")</f>
        <v xml:space="preserve"> </v>
      </c>
      <c r="H241" s="7">
        <v>1</v>
      </c>
      <c r="I241" s="175" t="str">
        <f>IFERROR(Summary!$Y$7*D241/H241," ")</f>
        <v xml:space="preserve"> </v>
      </c>
      <c r="J241" s="18"/>
      <c r="K241" s="175" t="str">
        <f>IFERROR(Summary!$AA$7*D241/J241," ")</f>
        <v xml:space="preserve"> </v>
      </c>
      <c r="L241" s="7">
        <v>4.4000000000000004</v>
      </c>
      <c r="M241" s="175" t="str">
        <f>IFERROR(Summary!$AA$7*D241/L241," ")</f>
        <v xml:space="preserve"> </v>
      </c>
      <c r="N241" s="18"/>
      <c r="O241" s="175" t="str">
        <f>IFERROR(Summary!$AC$7*D241/N241," ")</f>
        <v xml:space="preserve"> </v>
      </c>
      <c r="P241" s="7">
        <v>4.4000000000000004</v>
      </c>
      <c r="Q241" s="175" t="str">
        <f>IFERROR(Summary!$AC$7*D241/P241," ")</f>
        <v xml:space="preserve"> </v>
      </c>
      <c r="R241" s="21">
        <v>120</v>
      </c>
      <c r="S241" s="177" t="str">
        <f>IFERROR(Summary!$AE$7*E241/R241," ")</f>
        <v xml:space="preserve"> </v>
      </c>
    </row>
    <row r="242" spans="1:19" ht="16.95" customHeight="1" x14ac:dyDescent="0.25">
      <c r="A242" s="2" t="s">
        <v>471</v>
      </c>
      <c r="B242" s="2" t="s">
        <v>472</v>
      </c>
      <c r="C242" s="18"/>
      <c r="D242" s="56" t="str">
        <f>IFERROR(VLOOKUP($A242,'Emissions - TEU-2L2'!$A$6:$H$58,5,0), " ")</f>
        <v xml:space="preserve"> </v>
      </c>
      <c r="E242" s="56" t="str">
        <f>IFERROR(VLOOKUP($A242,'Emissions - TEU-2L2'!$A$6:$H$58,8,0), " ")</f>
        <v xml:space="preserve"> </v>
      </c>
      <c r="F242" s="9">
        <v>0.14000000000000001</v>
      </c>
      <c r="G242" s="175" t="str">
        <f>IFERROR(Summary!$Y$7*D242/F242," ")</f>
        <v xml:space="preserve"> </v>
      </c>
      <c r="H242" s="18"/>
      <c r="I242" s="175" t="str">
        <f>IFERROR(Summary!$Y$7*D242/H242," ")</f>
        <v xml:space="preserve"> </v>
      </c>
      <c r="J242" s="7">
        <v>3.5</v>
      </c>
      <c r="K242" s="175" t="str">
        <f>IFERROR(Summary!$AA$7*D242/J242," ")</f>
        <v xml:space="preserve"> </v>
      </c>
      <c r="L242" s="18"/>
      <c r="M242" s="175" t="str">
        <f>IFERROR(Summary!$AA$7*D242/L242," ")</f>
        <v xml:space="preserve"> </v>
      </c>
      <c r="N242" s="7">
        <v>1.6</v>
      </c>
      <c r="O242" s="175" t="str">
        <f>IFERROR(Summary!$AC$7*D242/N242," ")</f>
        <v xml:space="preserve"> </v>
      </c>
      <c r="P242" s="18"/>
      <c r="Q242" s="175" t="str">
        <f>IFERROR(Summary!$AC$7*D242/P242," ")</f>
        <v xml:space="preserve"> </v>
      </c>
      <c r="R242" s="22"/>
      <c r="S242" s="177" t="str">
        <f>IFERROR(Summary!$AE$7*E242/R242," ")</f>
        <v xml:space="preserve"> </v>
      </c>
    </row>
    <row r="243" spans="1:19" ht="16.8" customHeight="1" x14ac:dyDescent="0.25">
      <c r="A243" s="2" t="s">
        <v>473</v>
      </c>
      <c r="B243" s="2" t="s">
        <v>474</v>
      </c>
      <c r="C243" s="18"/>
      <c r="D243" s="56" t="str">
        <f>IFERROR(VLOOKUP($A243,'Emissions - TEU-2L2'!$A$6:$H$58,5,0), " ")</f>
        <v xml:space="preserve"> </v>
      </c>
      <c r="E243" s="56" t="str">
        <f>IFERROR(VLOOKUP($A243,'Emissions - TEU-2L2'!$A$6:$H$58,8,0), " ")</f>
        <v xml:space="preserve"> </v>
      </c>
      <c r="F243" s="4">
        <v>1.7000000000000001E-2</v>
      </c>
      <c r="G243" s="175" t="str">
        <f>IFERROR(Summary!$Y$7*D243/F243," ")</f>
        <v xml:space="preserve"> </v>
      </c>
      <c r="H243" s="18"/>
      <c r="I243" s="175" t="str">
        <f>IFERROR(Summary!$Y$7*D243/H243," ")</f>
        <v xml:space="preserve"> </v>
      </c>
      <c r="J243" s="9">
        <v>0.45</v>
      </c>
      <c r="K243" s="175" t="str">
        <f>IFERROR(Summary!$AA$7*D243/J243," ")</f>
        <v xml:space="preserve"> </v>
      </c>
      <c r="L243" s="18"/>
      <c r="M243" s="175" t="str">
        <f>IFERROR(Summary!$AA$7*D243/L243," ")</f>
        <v xml:space="preserve"> </v>
      </c>
      <c r="N243" s="9">
        <v>0.21</v>
      </c>
      <c r="O243" s="175" t="str">
        <f>IFERROR(Summary!$AC$7*D243/N243," ")</f>
        <v xml:space="preserve"> </v>
      </c>
      <c r="P243" s="18"/>
      <c r="Q243" s="175" t="str">
        <f>IFERROR(Summary!$AC$7*D243/P243," ")</f>
        <v xml:space="preserve"> </v>
      </c>
      <c r="R243" s="22"/>
      <c r="S243" s="177" t="str">
        <f>IFERROR(Summary!$AE$7*E243/R243," ")</f>
        <v xml:space="preserve"> </v>
      </c>
    </row>
    <row r="244" spans="1:19" ht="29.25" customHeight="1" x14ac:dyDescent="0.25">
      <c r="A244" s="2" t="s">
        <v>475</v>
      </c>
      <c r="B244" s="2" t="s">
        <v>476</v>
      </c>
      <c r="C244" s="18"/>
      <c r="D244" s="56" t="str">
        <f>IFERROR(VLOOKUP($A244,'Emissions - TEU-2L2'!$A$6:$H$58,5,0), " ")</f>
        <v xml:space="preserve"> </v>
      </c>
      <c r="E244" s="56" t="str">
        <f>IFERROR(VLOOKUP($A244,'Emissions - TEU-2L2'!$A$6:$H$58,8,0), " ")</f>
        <v xml:space="preserve"> </v>
      </c>
      <c r="F244" s="7">
        <v>3.8</v>
      </c>
      <c r="G244" s="175" t="str">
        <f>IFERROR(Summary!$Y$7*D244/F244," ")</f>
        <v xml:space="preserve"> </v>
      </c>
      <c r="H244" s="5">
        <v>41</v>
      </c>
      <c r="I244" s="175" t="str">
        <f>IFERROR(Summary!$Y$7*D244/H244," ")</f>
        <v xml:space="preserve"> </v>
      </c>
      <c r="J244" s="5">
        <v>100</v>
      </c>
      <c r="K244" s="175" t="str">
        <f>IFERROR(Summary!$AA$7*D244/J244," ")</f>
        <v xml:space="preserve"> </v>
      </c>
      <c r="L244" s="5">
        <v>180</v>
      </c>
      <c r="M244" s="175" t="str">
        <f>IFERROR(Summary!$AA$7*D244/L244," ")</f>
        <v xml:space="preserve"> </v>
      </c>
      <c r="N244" s="5">
        <v>46</v>
      </c>
      <c r="O244" s="175" t="str">
        <f>IFERROR(Summary!$AC$7*D244/N244," ")</f>
        <v xml:space="preserve"> </v>
      </c>
      <c r="P244" s="5">
        <v>180</v>
      </c>
      <c r="Q244" s="175" t="str">
        <f>IFERROR(Summary!$AC$7*D244/P244," ")</f>
        <v xml:space="preserve"> </v>
      </c>
      <c r="R244" s="21">
        <v>41</v>
      </c>
      <c r="S244" s="177" t="str">
        <f>IFERROR(Summary!$AE$7*E244/R244," ")</f>
        <v xml:space="preserve"> </v>
      </c>
    </row>
    <row r="245" spans="1:19" ht="16.8" customHeight="1" x14ac:dyDescent="0.25">
      <c r="A245" s="2" t="s">
        <v>477</v>
      </c>
      <c r="B245" s="2" t="s">
        <v>478</v>
      </c>
      <c r="C245" s="18"/>
      <c r="D245" s="56" t="str">
        <f>IFERROR(VLOOKUP($A245,'Emissions - TEU-2L2'!$A$6:$H$58,5,0), " ")</f>
        <v xml:space="preserve"> </v>
      </c>
      <c r="E245" s="56" t="str">
        <f>IFERROR(VLOOKUP($A245,'Emissions - TEU-2L2'!$A$6:$H$58,8,0), " ")</f>
        <v xml:space="preserve"> </v>
      </c>
      <c r="F245" s="18"/>
      <c r="G245" s="175" t="str">
        <f>IFERROR(Summary!$Y$7*D245/F245," ")</f>
        <v xml:space="preserve"> </v>
      </c>
      <c r="H245" s="8">
        <v>80000</v>
      </c>
      <c r="I245" s="175" t="str">
        <f>IFERROR(Summary!$Y$7*D245/H245," ")</f>
        <v xml:space="preserve"> </v>
      </c>
      <c r="J245" s="18"/>
      <c r="K245" s="175" t="str">
        <f>IFERROR(Summary!$AA$7*D245/J245," ")</f>
        <v xml:space="preserve"> </v>
      </c>
      <c r="L245" s="8">
        <v>350000</v>
      </c>
      <c r="M245" s="175" t="str">
        <f>IFERROR(Summary!$AA$7*D245/L245," ")</f>
        <v xml:space="preserve"> </v>
      </c>
      <c r="N245" s="18"/>
      <c r="O245" s="175" t="str">
        <f>IFERROR(Summary!$AC$7*D245/N245," ")</f>
        <v xml:space="preserve"> </v>
      </c>
      <c r="P245" s="8">
        <v>350000</v>
      </c>
      <c r="Q245" s="175" t="str">
        <f>IFERROR(Summary!$AC$7*D245/P245," ")</f>
        <v xml:space="preserve"> </v>
      </c>
      <c r="R245" s="22"/>
      <c r="S245" s="177" t="str">
        <f>IFERROR(Summary!$AE$7*E245/R245," ")</f>
        <v xml:space="preserve"> </v>
      </c>
    </row>
    <row r="246" spans="1:19" ht="16.95" customHeight="1" x14ac:dyDescent="0.25">
      <c r="A246" s="2" t="s">
        <v>479</v>
      </c>
      <c r="B246" s="2" t="s">
        <v>480</v>
      </c>
      <c r="C246" s="18"/>
      <c r="D246" s="56" t="str">
        <f>IFERROR(VLOOKUP($A246,'Emissions - TEU-2L2'!$A$6:$H$58,5,0), " ")</f>
        <v xml:space="preserve"> </v>
      </c>
      <c r="E246" s="56" t="str">
        <f>IFERROR(VLOOKUP($A246,'Emissions - TEU-2L2'!$A$6:$H$58,8,0), " ")</f>
        <v xml:space="preserve"> </v>
      </c>
      <c r="F246" s="11">
        <v>5.9000000000000003E-4</v>
      </c>
      <c r="G246" s="175" t="str">
        <f>IFERROR(Summary!$Y$7*D246/F246," ")</f>
        <v xml:space="preserve"> </v>
      </c>
      <c r="H246" s="18"/>
      <c r="I246" s="175" t="str">
        <f>IFERROR(Summary!$Y$7*D246/H246," ")</f>
        <v xml:space="preserve"> </v>
      </c>
      <c r="J246" s="4">
        <v>1.4999999999999999E-2</v>
      </c>
      <c r="K246" s="175" t="str">
        <f>IFERROR(Summary!$AA$7*D246/J246," ")</f>
        <v xml:space="preserve"> </v>
      </c>
      <c r="L246" s="18"/>
      <c r="M246" s="175" t="str">
        <f>IFERROR(Summary!$AA$7*D246/L246," ")</f>
        <v xml:space="preserve"> </v>
      </c>
      <c r="N246" s="3">
        <v>7.1000000000000004E-3</v>
      </c>
      <c r="O246" s="175" t="str">
        <f>IFERROR(Summary!$AC$7*D246/N246," ")</f>
        <v xml:space="preserve"> </v>
      </c>
      <c r="P246" s="18"/>
      <c r="Q246" s="175" t="str">
        <f>IFERROR(Summary!$AC$7*D246/P246," ")</f>
        <v xml:space="preserve"> </v>
      </c>
      <c r="R246" s="22"/>
      <c r="S246" s="177" t="str">
        <f>IFERROR(Summary!$AE$7*E246/R246," ")</f>
        <v xml:space="preserve"> </v>
      </c>
    </row>
    <row r="247" spans="1:19" ht="16.8" customHeight="1" x14ac:dyDescent="0.25">
      <c r="A247" s="2" t="s">
        <v>481</v>
      </c>
      <c r="B247" s="2" t="s">
        <v>482</v>
      </c>
      <c r="C247" s="18"/>
      <c r="D247" s="56" t="str">
        <f>IFERROR(VLOOKUP($A247,'Emissions - TEU-2L2'!$A$6:$H$58,5,0), " ")</f>
        <v xml:space="preserve"> </v>
      </c>
      <c r="E247" s="56" t="str">
        <f>IFERROR(VLOOKUP($A247,'Emissions - TEU-2L2'!$A$6:$H$58,8,0), " ")</f>
        <v xml:space="preserve"> </v>
      </c>
      <c r="F247" s="18"/>
      <c r="G247" s="175" t="str">
        <f>IFERROR(Summary!$Y$7*D247/F247," ")</f>
        <v xml:space="preserve"> </v>
      </c>
      <c r="H247" s="9">
        <v>0.1</v>
      </c>
      <c r="I247" s="175" t="str">
        <f>IFERROR(Summary!$Y$7*D247/H247," ")</f>
        <v xml:space="preserve"> </v>
      </c>
      <c r="J247" s="18"/>
      <c r="K247" s="175" t="str">
        <f>IFERROR(Summary!$AA$7*D247/J247," ")</f>
        <v xml:space="preserve"> </v>
      </c>
      <c r="L247" s="9">
        <v>0.44</v>
      </c>
      <c r="M247" s="175" t="str">
        <f>IFERROR(Summary!$AA$7*D247/L247," ")</f>
        <v xml:space="preserve"> </v>
      </c>
      <c r="N247" s="18"/>
      <c r="O247" s="175" t="str">
        <f>IFERROR(Summary!$AC$7*D247/N247," ")</f>
        <v xml:space="preserve"> </v>
      </c>
      <c r="P247" s="9">
        <v>0.44</v>
      </c>
      <c r="Q247" s="175" t="str">
        <f>IFERROR(Summary!$AC$7*D247/P247," ")</f>
        <v xml:space="preserve"> </v>
      </c>
      <c r="R247" s="21">
        <v>10</v>
      </c>
      <c r="S247" s="177" t="str">
        <f>IFERROR(Summary!$AE$7*E247/R247," ")</f>
        <v xml:space="preserve"> </v>
      </c>
    </row>
    <row r="248" spans="1:19" ht="16.8" customHeight="1" x14ac:dyDescent="0.25">
      <c r="A248" s="2" t="s">
        <v>483</v>
      </c>
      <c r="B248" s="2" t="s">
        <v>484</v>
      </c>
      <c r="C248" s="18"/>
      <c r="D248" s="56">
        <f>IFERROR(VLOOKUP($A248,'Emissions - TEU-2L2'!$A$6:$H$58,5,0), " ")</f>
        <v>1.6411950466180889</v>
      </c>
      <c r="E248" s="56">
        <f>IFERROR(VLOOKUP($A248,'Emissions - TEU-2L2'!$A$6:$H$58,8,0), " ")</f>
        <v>2.8542522549879809E-2</v>
      </c>
      <c r="F248" s="18"/>
      <c r="G248" s="175" t="str">
        <f>IFERROR(Summary!$Y$7*D248/F248," ")</f>
        <v xml:space="preserve"> </v>
      </c>
      <c r="H248" s="8">
        <v>5000</v>
      </c>
      <c r="I248" s="175">
        <f>IFERROR(Summary!$Y$7*D248/H248," ")</f>
        <v>3.282390093236178E-8</v>
      </c>
      <c r="J248" s="18"/>
      <c r="K248" s="175" t="str">
        <f>IFERROR(Summary!$AA$7*D248/J248," ")</f>
        <v xml:space="preserve"> </v>
      </c>
      <c r="L248" s="8">
        <v>22000</v>
      </c>
      <c r="M248" s="175">
        <f>IFERROR(Summary!$AA$7*D248/L248," ")</f>
        <v>7.4599774846276769E-9</v>
      </c>
      <c r="N248" s="18"/>
      <c r="O248" s="175" t="str">
        <f>IFERROR(Summary!$AC$7*D248/N248," ")</f>
        <v xml:space="preserve"> </v>
      </c>
      <c r="P248" s="8">
        <v>22000</v>
      </c>
      <c r="Q248" s="175">
        <f>IFERROR(Summary!$AC$7*D248/P248," ")</f>
        <v>3.3569898680824545E-7</v>
      </c>
      <c r="R248" s="23">
        <v>7500</v>
      </c>
      <c r="S248" s="177">
        <f>IFERROR(Summary!$AE$7*E248/R248," ")</f>
        <v>1.8267214431923078E-5</v>
      </c>
    </row>
    <row r="249" spans="1:19" ht="29.25" customHeight="1" x14ac:dyDescent="0.25">
      <c r="A249" s="2" t="s">
        <v>485</v>
      </c>
      <c r="B249" s="2" t="s">
        <v>486</v>
      </c>
      <c r="C249" s="18"/>
      <c r="D249" s="56" t="str">
        <f>IFERROR(VLOOKUP($A249,'Emissions - TEU-2L2'!$A$6:$H$58,5,0), " ")</f>
        <v xml:space="preserve"> </v>
      </c>
      <c r="E249" s="56" t="str">
        <f>IFERROR(VLOOKUP($A249,'Emissions - TEU-2L2'!$A$6:$H$58,8,0), " ")</f>
        <v xml:space="preserve"> </v>
      </c>
      <c r="F249" s="4">
        <v>9.0999999999999998E-2</v>
      </c>
      <c r="G249" s="175" t="str">
        <f>IFERROR(Summary!$Y$7*D249/F249," ")</f>
        <v xml:space="preserve"> </v>
      </c>
      <c r="H249" s="4">
        <v>2.1000000000000001E-2</v>
      </c>
      <c r="I249" s="175" t="str">
        <f>IFERROR(Summary!$Y$7*D249/H249," ")</f>
        <v xml:space="preserve"> </v>
      </c>
      <c r="J249" s="7">
        <v>2.4</v>
      </c>
      <c r="K249" s="175" t="str">
        <f>IFERROR(Summary!$AA$7*D249/J249," ")</f>
        <v xml:space="preserve"> </v>
      </c>
      <c r="L249" s="4">
        <v>9.1999999999999998E-2</v>
      </c>
      <c r="M249" s="175" t="str">
        <f>IFERROR(Summary!$AA$7*D249/L249," ")</f>
        <v xml:space="preserve"> </v>
      </c>
      <c r="N249" s="7">
        <v>1.1000000000000001</v>
      </c>
      <c r="O249" s="175" t="str">
        <f>IFERROR(Summary!$AC$7*D249/N249," ")</f>
        <v xml:space="preserve"> </v>
      </c>
      <c r="P249" s="4">
        <v>9.1999999999999998E-2</v>
      </c>
      <c r="Q249" s="175" t="str">
        <f>IFERROR(Summary!$AC$7*D249/P249," ")</f>
        <v xml:space="preserve"> </v>
      </c>
      <c r="R249" s="26">
        <v>7.0999999999999994E-2</v>
      </c>
      <c r="S249" s="177" t="str">
        <f>IFERROR(Summary!$AE$7*E249/R249," ")</f>
        <v xml:space="preserve"> </v>
      </c>
    </row>
    <row r="250" spans="1:19" ht="42" customHeight="1" x14ac:dyDescent="0.25">
      <c r="A250" s="2" t="s">
        <v>487</v>
      </c>
      <c r="B250" s="2" t="s">
        <v>488</v>
      </c>
      <c r="C250" s="18"/>
      <c r="D250" s="56" t="str">
        <f>IFERROR(VLOOKUP($A250,'Emissions - TEU-2L2'!$A$6:$H$58,5,0), " ")</f>
        <v xml:space="preserve"> </v>
      </c>
      <c r="E250" s="56" t="str">
        <f>IFERROR(VLOOKUP($A250,'Emissions - TEU-2L2'!$A$6:$H$58,8,0), " ")</f>
        <v xml:space="preserve"> </v>
      </c>
      <c r="F250" s="3">
        <v>3.0999999999999999E-3</v>
      </c>
      <c r="G250" s="175" t="str">
        <f>IFERROR(Summary!$Y$7*D250/F250," ")</f>
        <v xml:space="preserve"> </v>
      </c>
      <c r="H250" s="18"/>
      <c r="I250" s="175" t="str">
        <f>IFERROR(Summary!$Y$7*D250/H250," ")</f>
        <v xml:space="preserve"> </v>
      </c>
      <c r="J250" s="4">
        <v>8.1000000000000003E-2</v>
      </c>
      <c r="K250" s="175" t="str">
        <f>IFERROR(Summary!$AA$7*D250/J250," ")</f>
        <v xml:space="preserve"> </v>
      </c>
      <c r="L250" s="18"/>
      <c r="M250" s="175" t="str">
        <f>IFERROR(Summary!$AA$7*D250/L250," ")</f>
        <v xml:space="preserve"> </v>
      </c>
      <c r="N250" s="4">
        <v>3.7999999999999999E-2</v>
      </c>
      <c r="O250" s="175" t="str">
        <f>IFERROR(Summary!$AC$7*D250/N250," ")</f>
        <v xml:space="preserve"> </v>
      </c>
      <c r="P250" s="18"/>
      <c r="Q250" s="175" t="str">
        <f>IFERROR(Summary!$AC$7*D250/P250," ")</f>
        <v xml:space="preserve"> </v>
      </c>
      <c r="R250" s="22"/>
      <c r="S250" s="177" t="str">
        <f>IFERROR(Summary!$AE$7*E250/R250," ")</f>
        <v xml:space="preserve"> </v>
      </c>
    </row>
    <row r="251" spans="1:19" ht="29.25" customHeight="1" x14ac:dyDescent="0.25">
      <c r="A251" s="2" t="s">
        <v>489</v>
      </c>
      <c r="B251" s="2" t="s">
        <v>490</v>
      </c>
      <c r="C251" s="18"/>
      <c r="D251" s="56" t="str">
        <f>IFERROR(VLOOKUP($A251,'Emissions - TEU-2L2'!$A$6:$H$58,5,0), " ")</f>
        <v xml:space="preserve"> </v>
      </c>
      <c r="E251" s="56" t="str">
        <f>IFERROR(VLOOKUP($A251,'Emissions - TEU-2L2'!$A$6:$H$58,8,0), " ")</f>
        <v xml:space="preserve"> </v>
      </c>
      <c r="F251" s="18"/>
      <c r="G251" s="175" t="str">
        <f>IFERROR(Summary!$Y$7*D251/F251," ")</f>
        <v xml:space="preserve"> </v>
      </c>
      <c r="H251" s="8">
        <v>5000</v>
      </c>
      <c r="I251" s="175" t="str">
        <f>IFERROR(Summary!$Y$7*D251/H251," ")</f>
        <v xml:space="preserve"> </v>
      </c>
      <c r="J251" s="18"/>
      <c r="K251" s="175" t="str">
        <f>IFERROR(Summary!$AA$7*D251/J251," ")</f>
        <v xml:space="preserve"> </v>
      </c>
      <c r="L251" s="8">
        <v>22000</v>
      </c>
      <c r="M251" s="175" t="str">
        <f>IFERROR(Summary!$AA$7*D251/L251," ")</f>
        <v xml:space="preserve"> </v>
      </c>
      <c r="N251" s="18"/>
      <c r="O251" s="175" t="str">
        <f>IFERROR(Summary!$AC$7*D251/N251," ")</f>
        <v xml:space="preserve"> </v>
      </c>
      <c r="P251" s="8">
        <v>22000</v>
      </c>
      <c r="Q251" s="175" t="str">
        <f>IFERROR(Summary!$AC$7*D251/P251," ")</f>
        <v xml:space="preserve"> </v>
      </c>
      <c r="R251" s="23">
        <v>11000</v>
      </c>
      <c r="S251" s="177" t="str">
        <f>IFERROR(Summary!$AE$7*E251/R251," ")</f>
        <v xml:space="preserve"> </v>
      </c>
    </row>
    <row r="252" spans="1:19" ht="29.25" customHeight="1" x14ac:dyDescent="0.25">
      <c r="A252" s="2" t="s">
        <v>491</v>
      </c>
      <c r="B252" s="2" t="s">
        <v>492</v>
      </c>
      <c r="C252" s="18"/>
      <c r="D252" s="56" t="str">
        <f>IFERROR(VLOOKUP($A252,'Emissions - TEU-2L2'!$A$6:$H$58,5,0), " ")</f>
        <v xml:space="preserve"> </v>
      </c>
      <c r="E252" s="56" t="str">
        <f>IFERROR(VLOOKUP($A252,'Emissions - TEU-2L2'!$A$6:$H$58,8,0), " ")</f>
        <v xml:space="preserve"> </v>
      </c>
      <c r="F252" s="4">
        <v>6.3E-2</v>
      </c>
      <c r="G252" s="175" t="str">
        <f>IFERROR(Summary!$Y$7*D252/F252," ")</f>
        <v xml:space="preserve"> </v>
      </c>
      <c r="H252" s="18"/>
      <c r="I252" s="175" t="str">
        <f>IFERROR(Summary!$Y$7*D252/H252," ")</f>
        <v xml:space="preserve"> </v>
      </c>
      <c r="J252" s="7">
        <v>1.6</v>
      </c>
      <c r="K252" s="175" t="str">
        <f>IFERROR(Summary!$AA$7*D252/J252," ")</f>
        <v xml:space="preserve"> </v>
      </c>
      <c r="L252" s="18"/>
      <c r="M252" s="175" t="str">
        <f>IFERROR(Summary!$AA$7*D252/L252," ")</f>
        <v xml:space="preserve"> </v>
      </c>
      <c r="N252" s="9">
        <v>0.75</v>
      </c>
      <c r="O252" s="175" t="str">
        <f>IFERROR(Summary!$AC$7*D252/N252," ")</f>
        <v xml:space="preserve"> </v>
      </c>
      <c r="P252" s="18"/>
      <c r="Q252" s="175" t="str">
        <f>IFERROR(Summary!$AC$7*D252/P252," ")</f>
        <v xml:space="preserve"> </v>
      </c>
      <c r="R252" s="22"/>
      <c r="S252" s="177" t="str">
        <f>IFERROR(Summary!$AE$7*E252/R252," ")</f>
        <v xml:space="preserve"> </v>
      </c>
    </row>
    <row r="253" spans="1:19" ht="29.25" customHeight="1" x14ac:dyDescent="0.25">
      <c r="A253" s="12">
        <v>65386</v>
      </c>
      <c r="B253" s="2" t="s">
        <v>493</v>
      </c>
      <c r="C253" s="6" t="s">
        <v>23</v>
      </c>
      <c r="D253" s="56" t="str">
        <f>IFERROR(VLOOKUP($A253,'Emissions - TEU-2L2'!$A$6:$H$58,5,0), " ")</f>
        <v xml:space="preserve"> </v>
      </c>
      <c r="E253" s="56" t="str">
        <f>IFERROR(VLOOKUP($A253,'Emissions - TEU-2L2'!$A$6:$H$58,8,0), " ")</f>
        <v xml:space="preserve"> </v>
      </c>
      <c r="F253" s="9">
        <v>0.2</v>
      </c>
      <c r="G253" s="175" t="str">
        <f>IFERROR(Summary!$Y$7*D253/F253," ")</f>
        <v xml:space="preserve"> </v>
      </c>
      <c r="H253" s="7">
        <v>2.1</v>
      </c>
      <c r="I253" s="175" t="str">
        <f>IFERROR(Summary!$Y$7*D253/H253," ")</f>
        <v xml:space="preserve"> </v>
      </c>
      <c r="J253" s="7">
        <v>3.5</v>
      </c>
      <c r="K253" s="175" t="str">
        <f>IFERROR(Summary!$AA$7*D253/J253," ")</f>
        <v xml:space="preserve"> </v>
      </c>
      <c r="L253" s="7">
        <v>9.1999999999999993</v>
      </c>
      <c r="M253" s="175" t="str">
        <f>IFERROR(Summary!$AA$7*D253/L253," ")</f>
        <v xml:space="preserve"> </v>
      </c>
      <c r="N253" s="7">
        <v>2.9</v>
      </c>
      <c r="O253" s="175" t="str">
        <f>IFERROR(Summary!$AC$7*D253/N253," ")</f>
        <v xml:space="preserve"> </v>
      </c>
      <c r="P253" s="7">
        <v>9.1999999999999993</v>
      </c>
      <c r="Q253" s="175" t="str">
        <f>IFERROR(Summary!$AC$7*D253/P253," ")</f>
        <v xml:space="preserve"> </v>
      </c>
      <c r="R253" s="24">
        <v>2.1</v>
      </c>
      <c r="S253" s="177" t="str">
        <f>IFERROR(Summary!$AE$7*E253/R253," ")</f>
        <v xml:space="preserve"> </v>
      </c>
    </row>
    <row r="254" spans="1:19" ht="16.8" customHeight="1" x14ac:dyDescent="0.25">
      <c r="A254" s="12">
        <v>68821</v>
      </c>
      <c r="B254" s="2" t="s">
        <v>494</v>
      </c>
      <c r="C254" s="18"/>
      <c r="D254" s="56" t="str">
        <f>IFERROR(VLOOKUP($A254,'Emissions - TEU-2L2'!$A$6:$H$58,5,0), " ")</f>
        <v xml:space="preserve"> </v>
      </c>
      <c r="E254" s="56" t="str">
        <f>IFERROR(VLOOKUP($A254,'Emissions - TEU-2L2'!$A$6:$H$58,8,0), " ")</f>
        <v xml:space="preserve"> </v>
      </c>
      <c r="F254" s="4">
        <v>0.05</v>
      </c>
      <c r="G254" s="175" t="str">
        <f>IFERROR(Summary!$Y$7*D254/F254," ")</f>
        <v xml:space="preserve"> </v>
      </c>
      <c r="H254" s="18"/>
      <c r="I254" s="175" t="str">
        <f>IFERROR(Summary!$Y$7*D254/H254," ")</f>
        <v xml:space="preserve"> </v>
      </c>
      <c r="J254" s="7">
        <v>1.3</v>
      </c>
      <c r="K254" s="175" t="str">
        <f>IFERROR(Summary!$AA$7*D254/J254," ")</f>
        <v xml:space="preserve"> </v>
      </c>
      <c r="L254" s="18"/>
      <c r="M254" s="175" t="str">
        <f>IFERROR(Summary!$AA$7*D254/L254," ")</f>
        <v xml:space="preserve"> </v>
      </c>
      <c r="N254" s="9">
        <v>0.6</v>
      </c>
      <c r="O254" s="175" t="str">
        <f>IFERROR(Summary!$AC$7*D254/N254," ")</f>
        <v xml:space="preserve"> </v>
      </c>
      <c r="P254" s="18"/>
      <c r="Q254" s="175" t="str">
        <f>IFERROR(Summary!$AC$7*D254/P254," ")</f>
        <v xml:space="preserve"> </v>
      </c>
      <c r="R254" s="22"/>
      <c r="S254" s="177" t="str">
        <f>IFERROR(Summary!$AE$7*E254/R254," ")</f>
        <v xml:space="preserve"> </v>
      </c>
    </row>
    <row r="255" spans="1:19" ht="16.95" customHeight="1" x14ac:dyDescent="0.25">
      <c r="A255" s="2" t="s">
        <v>495</v>
      </c>
      <c r="B255" s="2" t="s">
        <v>496</v>
      </c>
      <c r="C255" s="18"/>
      <c r="D255" s="56" t="str">
        <f>IFERROR(VLOOKUP($A255,'Emissions - TEU-2L2'!$A$6:$H$58,5,0), " ")</f>
        <v xml:space="preserve"> </v>
      </c>
      <c r="E255" s="56" t="str">
        <f>IFERROR(VLOOKUP($A255,'Emissions - TEU-2L2'!$A$6:$H$58,8,0), " ")</f>
        <v xml:space="preserve"> </v>
      </c>
      <c r="F255" s="18"/>
      <c r="G255" s="175" t="str">
        <f>IFERROR(Summary!$Y$7*D255/F255," ")</f>
        <v xml:space="preserve"> </v>
      </c>
      <c r="H255" s="9">
        <v>0.3</v>
      </c>
      <c r="I255" s="175" t="str">
        <f>IFERROR(Summary!$Y$7*D255/H255," ")</f>
        <v xml:space="preserve"> </v>
      </c>
      <c r="J255" s="18"/>
      <c r="K255" s="175" t="str">
        <f>IFERROR(Summary!$AA$7*D255/J255," ")</f>
        <v xml:space="preserve"> </v>
      </c>
      <c r="L255" s="7">
        <v>1.3</v>
      </c>
      <c r="M255" s="175" t="str">
        <f>IFERROR(Summary!$AA$7*D255/L255," ")</f>
        <v xml:space="preserve"> </v>
      </c>
      <c r="N255" s="18"/>
      <c r="O255" s="175" t="str">
        <f>IFERROR(Summary!$AC$7*D255/N255," ")</f>
        <v xml:space="preserve"> </v>
      </c>
      <c r="P255" s="7">
        <v>1.3</v>
      </c>
      <c r="Q255" s="175" t="str">
        <f>IFERROR(Summary!$AC$7*D255/P255," ")</f>
        <v xml:space="preserve"> </v>
      </c>
      <c r="R255" s="24">
        <v>1.8</v>
      </c>
      <c r="S255" s="177" t="str">
        <f>IFERROR(Summary!$AE$7*E255/R255," ")</f>
        <v xml:space="preserve"> </v>
      </c>
    </row>
    <row r="256" spans="1:19" ht="16.8" customHeight="1" x14ac:dyDescent="0.25">
      <c r="A256" s="2" t="s">
        <v>497</v>
      </c>
      <c r="B256" s="2" t="s">
        <v>498</v>
      </c>
      <c r="C256" s="18"/>
      <c r="D256" s="56" t="str">
        <f>IFERROR(VLOOKUP($A256,'Emissions - TEU-2L2'!$A$6:$H$58,5,0), " ")</f>
        <v xml:space="preserve"> </v>
      </c>
      <c r="E256" s="56" t="str">
        <f>IFERROR(VLOOKUP($A256,'Emissions - TEU-2L2'!$A$6:$H$58,8,0), " ")</f>
        <v xml:space="preserve"> </v>
      </c>
      <c r="F256" s="18"/>
      <c r="G256" s="175" t="str">
        <f>IFERROR(Summary!$Y$7*D256/F256," ")</f>
        <v xml:space="preserve"> </v>
      </c>
      <c r="H256" s="5">
        <v>200</v>
      </c>
      <c r="I256" s="175" t="str">
        <f>IFERROR(Summary!$Y$7*D256/H256," ")</f>
        <v xml:space="preserve"> </v>
      </c>
      <c r="J256" s="18"/>
      <c r="K256" s="175" t="str">
        <f>IFERROR(Summary!$AA$7*D256/J256," ")</f>
        <v xml:space="preserve"> </v>
      </c>
      <c r="L256" s="5">
        <v>880</v>
      </c>
      <c r="M256" s="175" t="str">
        <f>IFERROR(Summary!$AA$7*D256/L256," ")</f>
        <v xml:space="preserve"> </v>
      </c>
      <c r="N256" s="18"/>
      <c r="O256" s="175" t="str">
        <f>IFERROR(Summary!$AC$7*D256/N256," ")</f>
        <v xml:space="preserve"> </v>
      </c>
      <c r="P256" s="5">
        <v>880</v>
      </c>
      <c r="Q256" s="175" t="str">
        <f>IFERROR(Summary!$AC$7*D256/P256," ")</f>
        <v xml:space="preserve"> </v>
      </c>
      <c r="R256" s="23">
        <v>2800</v>
      </c>
      <c r="S256" s="177" t="str">
        <f>IFERROR(Summary!$AE$7*E256/R256," ")</f>
        <v xml:space="preserve"> </v>
      </c>
    </row>
    <row r="257" spans="1:19" ht="16.95" customHeight="1" x14ac:dyDescent="0.25">
      <c r="A257" s="2" t="s">
        <v>499</v>
      </c>
      <c r="B257" s="2" t="s">
        <v>500</v>
      </c>
      <c r="C257" s="18"/>
      <c r="D257" s="56" t="str">
        <f>IFERROR(VLOOKUP($A257,'Emissions - TEU-2L2'!$A$6:$H$58,5,0), " ")</f>
        <v xml:space="preserve"> </v>
      </c>
      <c r="E257" s="56" t="str">
        <f>IFERROR(VLOOKUP($A257,'Emissions - TEU-2L2'!$A$6:$H$58,8,0), " ")</f>
        <v xml:space="preserve"> </v>
      </c>
      <c r="F257" s="18"/>
      <c r="G257" s="175" t="str">
        <f>IFERROR(Summary!$Y$7*D257/F257," ")</f>
        <v xml:space="preserve"> </v>
      </c>
      <c r="H257" s="5">
        <v>60</v>
      </c>
      <c r="I257" s="175" t="str">
        <f>IFERROR(Summary!$Y$7*D257/H257," ")</f>
        <v xml:space="preserve"> </v>
      </c>
      <c r="J257" s="18"/>
      <c r="K257" s="175" t="str">
        <f>IFERROR(Summary!$AA$7*D257/J257," ")</f>
        <v xml:space="preserve"> </v>
      </c>
      <c r="L257" s="5">
        <v>260</v>
      </c>
      <c r="M257" s="175" t="str">
        <f>IFERROR(Summary!$AA$7*D257/L257," ")</f>
        <v xml:space="preserve"> </v>
      </c>
      <c r="N257" s="18"/>
      <c r="O257" s="175" t="str">
        <f>IFERROR(Summary!$AC$7*D257/N257," ")</f>
        <v xml:space="preserve"> </v>
      </c>
      <c r="P257" s="5">
        <v>260</v>
      </c>
      <c r="Q257" s="175" t="str">
        <f>IFERROR(Summary!$AC$7*D257/P257," ")</f>
        <v xml:space="preserve"> </v>
      </c>
      <c r="R257" s="22"/>
      <c r="S257" s="177" t="str">
        <f>IFERROR(Summary!$AE$7*E257/R257," ")</f>
        <v xml:space="preserve"> </v>
      </c>
    </row>
    <row r="258" spans="1:19" ht="16.8" customHeight="1" x14ac:dyDescent="0.25">
      <c r="A258" s="2" t="s">
        <v>501</v>
      </c>
      <c r="B258" s="2" t="s">
        <v>502</v>
      </c>
      <c r="C258" s="18"/>
      <c r="D258" s="56">
        <f>IFERROR(VLOOKUP($A258,'Emissions - TEU-2L2'!$A$6:$H$58,5,0), " ")</f>
        <v>0</v>
      </c>
      <c r="E258" s="56">
        <f>IFERROR(VLOOKUP($A258,'Emissions - TEU-2L2'!$A$6:$H$58,8,0), " ")</f>
        <v>0</v>
      </c>
      <c r="F258" s="18"/>
      <c r="G258" s="175" t="str">
        <f>IFERROR(Summary!$Y$7*D258/F258," ")</f>
        <v xml:space="preserve"> </v>
      </c>
      <c r="H258" s="5">
        <v>60</v>
      </c>
      <c r="I258" s="175">
        <f>IFERROR(Summary!$Y$7*D258/H258," ")</f>
        <v>0</v>
      </c>
      <c r="J258" s="18"/>
      <c r="K258" s="175" t="str">
        <f>IFERROR(Summary!$AA$7*D258/J258," ")</f>
        <v xml:space="preserve"> </v>
      </c>
      <c r="L258" s="5">
        <v>260</v>
      </c>
      <c r="M258" s="175">
        <f>IFERROR(Summary!$AA$7*D258/L258," ")</f>
        <v>0</v>
      </c>
      <c r="N258" s="18"/>
      <c r="O258" s="175" t="str">
        <f>IFERROR(Summary!$AC$7*D258/N258," ")</f>
        <v xml:space="preserve"> </v>
      </c>
      <c r="P258" s="5">
        <v>260</v>
      </c>
      <c r="Q258" s="175">
        <f>IFERROR(Summary!$AC$7*D258/P258," ")</f>
        <v>0</v>
      </c>
      <c r="R258" s="22"/>
      <c r="S258" s="177" t="str">
        <f>IFERROR(Summary!$AE$7*E258/R258," ")</f>
        <v xml:space="preserve"> </v>
      </c>
    </row>
    <row r="259" spans="1:19" ht="16.8" customHeight="1" x14ac:dyDescent="0.25">
      <c r="A259" s="2" t="s">
        <v>503</v>
      </c>
      <c r="B259" s="2" t="s">
        <v>504</v>
      </c>
      <c r="C259" s="18"/>
      <c r="D259" s="56" t="str">
        <f>IFERROR(VLOOKUP($A259,'Emissions - TEU-2L2'!$A$6:$H$58,5,0), " ")</f>
        <v xml:space="preserve"> </v>
      </c>
      <c r="E259" s="56" t="str">
        <f>IFERROR(VLOOKUP($A259,'Emissions - TEU-2L2'!$A$6:$H$58,8,0), " ")</f>
        <v xml:space="preserve"> </v>
      </c>
      <c r="F259" s="18"/>
      <c r="G259" s="175" t="str">
        <f>IFERROR(Summary!$Y$7*D259/F259," ")</f>
        <v xml:space="preserve"> </v>
      </c>
      <c r="H259" s="5">
        <v>60</v>
      </c>
      <c r="I259" s="175" t="str">
        <f>IFERROR(Summary!$Y$7*D259/H259," ")</f>
        <v xml:space="preserve"> </v>
      </c>
      <c r="J259" s="18"/>
      <c r="K259" s="175" t="str">
        <f>IFERROR(Summary!$AA$7*D259/J259," ")</f>
        <v xml:space="preserve"> </v>
      </c>
      <c r="L259" s="5">
        <v>260</v>
      </c>
      <c r="M259" s="175" t="str">
        <f>IFERROR(Summary!$AA$7*D259/L259," ")</f>
        <v xml:space="preserve"> </v>
      </c>
      <c r="N259" s="18"/>
      <c r="O259" s="175" t="str">
        <f>IFERROR(Summary!$AC$7*D259/N259," ")</f>
        <v xml:space="preserve"> </v>
      </c>
      <c r="P259" s="5">
        <v>260</v>
      </c>
      <c r="Q259" s="175" t="str">
        <f>IFERROR(Summary!$AC$7*D259/P259," ")</f>
        <v xml:space="preserve"> </v>
      </c>
      <c r="R259" s="22"/>
      <c r="S259" s="177" t="str">
        <f>IFERROR(Summary!$AE$7*E259/R259," ")</f>
        <v xml:space="preserve"> </v>
      </c>
    </row>
    <row r="260" spans="1:19" ht="29.25" customHeight="1" x14ac:dyDescent="0.25">
      <c r="A260" s="2" t="s">
        <v>505</v>
      </c>
      <c r="B260" s="2" t="s">
        <v>506</v>
      </c>
      <c r="C260" s="6" t="s">
        <v>23</v>
      </c>
      <c r="D260" s="56" t="str">
        <f>IFERROR(VLOOKUP($A260,'Emissions - TEU-2L2'!$A$6:$H$58,5,0), " ")</f>
        <v xml:space="preserve"> </v>
      </c>
      <c r="E260" s="56" t="str">
        <f>IFERROR(VLOOKUP($A260,'Emissions - TEU-2L2'!$A$6:$H$58,8,0), " ")</f>
        <v xml:space="preserve"> </v>
      </c>
      <c r="F260" s="3">
        <v>2E-3</v>
      </c>
      <c r="G260" s="175" t="str">
        <f>IFERROR(Summary!$Y$7*D260/F260," ")</f>
        <v xml:space="preserve"> </v>
      </c>
      <c r="H260" s="18"/>
      <c r="I260" s="175" t="str">
        <f>IFERROR(Summary!$Y$7*D260/H260," ")</f>
        <v xml:space="preserve"> </v>
      </c>
      <c r="J260" s="4">
        <v>2.1000000000000001E-2</v>
      </c>
      <c r="K260" s="175" t="str">
        <f>IFERROR(Summary!$AA$7*D260/J260," ")</f>
        <v xml:space="preserve"> </v>
      </c>
      <c r="L260" s="18"/>
      <c r="M260" s="175" t="str">
        <f>IFERROR(Summary!$AA$7*D260/L260," ")</f>
        <v xml:space="preserve"> </v>
      </c>
      <c r="N260" s="4">
        <v>4.1000000000000002E-2</v>
      </c>
      <c r="O260" s="175" t="str">
        <f>IFERROR(Summary!$AC$7*D260/N260," ")</f>
        <v xml:space="preserve"> </v>
      </c>
      <c r="P260" s="18"/>
      <c r="Q260" s="175" t="str">
        <f>IFERROR(Summary!$AC$7*D260/P260," ")</f>
        <v xml:space="preserve"> </v>
      </c>
      <c r="R260" s="22"/>
      <c r="S260" s="177" t="str">
        <f>IFERROR(Summary!$AE$7*E260/R260," ")</f>
        <v xml:space="preserve"> </v>
      </c>
    </row>
    <row r="261" spans="1:19" ht="16.8" customHeight="1" x14ac:dyDescent="0.25">
      <c r="A261" s="2" t="s">
        <v>507</v>
      </c>
      <c r="B261" s="2" t="s">
        <v>508</v>
      </c>
      <c r="C261" s="18"/>
      <c r="D261" s="56" t="str">
        <f>IFERROR(VLOOKUP($A261,'Emissions - TEU-2L2'!$A$6:$H$58,5,0), " ")</f>
        <v xml:space="preserve"> </v>
      </c>
      <c r="E261" s="56" t="str">
        <f>IFERROR(VLOOKUP($A261,'Emissions - TEU-2L2'!$A$6:$H$58,8,0), " ")</f>
        <v xml:space="preserve"> </v>
      </c>
      <c r="F261" s="18"/>
      <c r="G261" s="175" t="str">
        <f>IFERROR(Summary!$Y$7*D261/F261," ")</f>
        <v xml:space="preserve"> </v>
      </c>
      <c r="H261" s="9">
        <v>0.1</v>
      </c>
      <c r="I261" s="175" t="str">
        <f>IFERROR(Summary!$Y$7*D261/H261," ")</f>
        <v xml:space="preserve"> </v>
      </c>
      <c r="J261" s="18"/>
      <c r="K261" s="175" t="str">
        <f>IFERROR(Summary!$AA$7*D261/J261," ")</f>
        <v xml:space="preserve"> </v>
      </c>
      <c r="L261" s="9">
        <v>0.44</v>
      </c>
      <c r="M261" s="175" t="str">
        <f>IFERROR(Summary!$AA$7*D261/L261," ")</f>
        <v xml:space="preserve"> </v>
      </c>
      <c r="N261" s="18"/>
      <c r="O261" s="175" t="str">
        <f>IFERROR(Summary!$AC$7*D261/N261," ")</f>
        <v xml:space="preserve"> </v>
      </c>
      <c r="P261" s="9">
        <v>0.44</v>
      </c>
      <c r="Q261" s="175" t="str">
        <f>IFERROR(Summary!$AC$7*D261/P261," ")</f>
        <v xml:space="preserve"> </v>
      </c>
      <c r="R261" s="25">
        <v>0.8</v>
      </c>
      <c r="S261" s="177" t="str">
        <f>IFERROR(Summary!$AE$7*E261/R261," ")</f>
        <v xml:space="preserve"> </v>
      </c>
    </row>
    <row r="262" spans="1:19" ht="16.95" customHeight="1" x14ac:dyDescent="0.25">
      <c r="A262" s="2" t="s">
        <v>509</v>
      </c>
      <c r="B262" s="2" t="s">
        <v>510</v>
      </c>
      <c r="C262" s="18"/>
      <c r="D262" s="56" t="str">
        <f>IFERROR(VLOOKUP($A262,'Emissions - TEU-2L2'!$A$6:$H$58,5,0), " ")</f>
        <v xml:space="preserve"> </v>
      </c>
      <c r="E262" s="56" t="str">
        <f>IFERROR(VLOOKUP($A262,'Emissions - TEU-2L2'!$A$6:$H$58,8,0), " ")</f>
        <v xml:space="preserve"> </v>
      </c>
      <c r="F262" s="11">
        <v>1.2E-4</v>
      </c>
      <c r="G262" s="175" t="str">
        <f>IFERROR(Summary!$Y$7*D262/F262," ")</f>
        <v xml:space="preserve"> </v>
      </c>
      <c r="H262" s="3">
        <v>7.0000000000000001E-3</v>
      </c>
      <c r="I262" s="175" t="str">
        <f>IFERROR(Summary!$Y$7*D262/H262," ")</f>
        <v xml:space="preserve"> </v>
      </c>
      <c r="J262" s="3">
        <v>3.0999999999999999E-3</v>
      </c>
      <c r="K262" s="175" t="str">
        <f>IFERROR(Summary!$AA$7*D262/J262," ")</f>
        <v xml:space="preserve"> </v>
      </c>
      <c r="L262" s="4">
        <v>3.1E-2</v>
      </c>
      <c r="M262" s="175" t="str">
        <f>IFERROR(Summary!$AA$7*D262/L262," ")</f>
        <v xml:space="preserve"> </v>
      </c>
      <c r="N262" s="3">
        <v>1.4E-3</v>
      </c>
      <c r="O262" s="175" t="str">
        <f>IFERROR(Summary!$AC$7*D262/N262," ")</f>
        <v xml:space="preserve"> </v>
      </c>
      <c r="P262" s="4">
        <v>3.1E-2</v>
      </c>
      <c r="Q262" s="175" t="str">
        <f>IFERROR(Summary!$AC$7*D262/P262," ")</f>
        <v xml:space="preserve"> </v>
      </c>
      <c r="R262" s="21">
        <v>30</v>
      </c>
      <c r="S262" s="177" t="str">
        <f>IFERROR(Summary!$AE$7*E262/R262," ")</f>
        <v xml:space="preserve"> </v>
      </c>
    </row>
    <row r="263" spans="1:19" ht="16.8" customHeight="1" x14ac:dyDescent="0.25">
      <c r="A263" s="2" t="s">
        <v>511</v>
      </c>
      <c r="B263" s="2" t="s">
        <v>512</v>
      </c>
      <c r="C263" s="18"/>
      <c r="D263" s="56" t="str">
        <f>IFERROR(VLOOKUP($A263,'Emissions - TEU-2L2'!$A$6:$H$58,5,0), " ")</f>
        <v xml:space="preserve"> </v>
      </c>
      <c r="E263" s="56" t="str">
        <f>IFERROR(VLOOKUP($A263,'Emissions - TEU-2L2'!$A$6:$H$58,8,0), " ")</f>
        <v xml:space="preserve"> </v>
      </c>
      <c r="F263" s="18"/>
      <c r="G263" s="175" t="str">
        <f>IFERROR(Summary!$Y$7*D263/F263," ")</f>
        <v xml:space="preserve"> </v>
      </c>
      <c r="H263" s="5">
        <v>200</v>
      </c>
      <c r="I263" s="175" t="str">
        <f>IFERROR(Summary!$Y$7*D263/H263," ")</f>
        <v xml:space="preserve"> </v>
      </c>
      <c r="J263" s="18"/>
      <c r="K263" s="175" t="str">
        <f>IFERROR(Summary!$AA$7*D263/J263," ")</f>
        <v xml:space="preserve"> </v>
      </c>
      <c r="L263" s="5">
        <v>880</v>
      </c>
      <c r="M263" s="175" t="str">
        <f>IFERROR(Summary!$AA$7*D263/L263," ")</f>
        <v xml:space="preserve"> </v>
      </c>
      <c r="N263" s="18"/>
      <c r="O263" s="175" t="str">
        <f>IFERROR(Summary!$AC$7*D263/N263," ")</f>
        <v xml:space="preserve"> </v>
      </c>
      <c r="P263" s="5">
        <v>880</v>
      </c>
      <c r="Q263" s="175" t="str">
        <f>IFERROR(Summary!$AC$7*D263/P263," ")</f>
        <v xml:space="preserve"> </v>
      </c>
      <c r="R263" s="21">
        <v>200</v>
      </c>
      <c r="S263" s="177" t="str">
        <f>IFERROR(Summary!$AE$7*E263/R263," ")</f>
        <v xml:space="preserve"> </v>
      </c>
    </row>
    <row r="264" spans="1:19" ht="16.95" customHeight="1" x14ac:dyDescent="0.25">
      <c r="A264" s="2" t="s">
        <v>513</v>
      </c>
      <c r="B264" s="2" t="s">
        <v>514</v>
      </c>
      <c r="C264" s="18"/>
      <c r="D264" s="56" t="str">
        <f>IFERROR(VLOOKUP($A264,'Emissions - TEU-2L2'!$A$6:$H$58,5,0), " ")</f>
        <v xml:space="preserve"> </v>
      </c>
      <c r="E264" s="56" t="str">
        <f>IFERROR(VLOOKUP($A264,'Emissions - TEU-2L2'!$A$6:$H$58,8,0), " ")</f>
        <v xml:space="preserve"> </v>
      </c>
      <c r="F264" s="18"/>
      <c r="G264" s="175" t="str">
        <f>IFERROR(Summary!$Y$7*D264/F264," ")</f>
        <v xml:space="preserve"> </v>
      </c>
      <c r="H264" s="7">
        <v>3</v>
      </c>
      <c r="I264" s="175" t="str">
        <f>IFERROR(Summary!$Y$7*D264/H264," ")</f>
        <v xml:space="preserve"> </v>
      </c>
      <c r="J264" s="18"/>
      <c r="K264" s="175" t="str">
        <f>IFERROR(Summary!$AA$7*D264/J264," ")</f>
        <v xml:space="preserve"> </v>
      </c>
      <c r="L264" s="5">
        <v>13</v>
      </c>
      <c r="M264" s="175" t="str">
        <f>IFERROR(Summary!$AA$7*D264/L264," ")</f>
        <v xml:space="preserve"> </v>
      </c>
      <c r="N264" s="18"/>
      <c r="O264" s="175" t="str">
        <f>IFERROR(Summary!$AC$7*D264/N264," ")</f>
        <v xml:space="preserve"> </v>
      </c>
      <c r="P264" s="5">
        <v>13</v>
      </c>
      <c r="Q264" s="175" t="str">
        <f>IFERROR(Summary!$AC$7*D264/P264," ")</f>
        <v xml:space="preserve"> </v>
      </c>
      <c r="R264" s="22"/>
      <c r="S264" s="177" t="str">
        <f>IFERROR(Summary!$AE$7*E264/R264," ")</f>
        <v xml:space="preserve"> </v>
      </c>
    </row>
    <row r="265" spans="1:19" ht="16.8" customHeight="1" x14ac:dyDescent="0.25">
      <c r="A265" s="12">
        <v>63923</v>
      </c>
      <c r="B265" s="2" t="s">
        <v>515</v>
      </c>
      <c r="C265" s="6" t="s">
        <v>516</v>
      </c>
      <c r="D265" s="56" t="str">
        <f>IFERROR(VLOOKUP($A265,'Emissions - TEU-2L2'!$A$6:$H$58,5,0), " ")</f>
        <v xml:space="preserve"> </v>
      </c>
      <c r="E265" s="56" t="str">
        <f>IFERROR(VLOOKUP($A265,'Emissions - TEU-2L2'!$A$6:$H$58,8,0), " ")</f>
        <v xml:space="preserve"> </v>
      </c>
      <c r="F265" s="9">
        <v>0.11</v>
      </c>
      <c r="G265" s="175" t="str">
        <f>IFERROR(Summary!$Y$7*D265/F265," ")</f>
        <v xml:space="preserve"> </v>
      </c>
      <c r="H265" s="5">
        <v>100</v>
      </c>
      <c r="I265" s="175" t="str">
        <f>IFERROR(Summary!$Y$7*D265/H265," ")</f>
        <v xml:space="preserve"> </v>
      </c>
      <c r="J265" s="9">
        <v>0.22</v>
      </c>
      <c r="K265" s="175" t="str">
        <f>IFERROR(Summary!$AA$7*D265/J265," ")</f>
        <v xml:space="preserve"> </v>
      </c>
      <c r="L265" s="5">
        <v>440</v>
      </c>
      <c r="M265" s="175" t="str">
        <f>IFERROR(Summary!$AA$7*D265/L265," ")</f>
        <v xml:space="preserve"> </v>
      </c>
      <c r="N265" s="7">
        <v>2.7</v>
      </c>
      <c r="O265" s="175" t="str">
        <f>IFERROR(Summary!$AC$7*D265/N265," ")</f>
        <v xml:space="preserve"> </v>
      </c>
      <c r="P265" s="5">
        <v>440</v>
      </c>
      <c r="Q265" s="175" t="str">
        <f>IFERROR(Summary!$AC$7*D265/P265," ")</f>
        <v xml:space="preserve"> </v>
      </c>
      <c r="R265" s="23">
        <v>1300</v>
      </c>
      <c r="S265" s="177" t="str">
        <f>IFERROR(Summary!$AE$7*E265/R265," ")</f>
        <v xml:space="preserve"> </v>
      </c>
    </row>
    <row r="266" spans="1:19" ht="16.8" customHeight="1" x14ac:dyDescent="0.25">
      <c r="A266" s="2" t="s">
        <v>517</v>
      </c>
      <c r="B266" s="2" t="s">
        <v>518</v>
      </c>
      <c r="C266" s="18"/>
      <c r="D266" s="56" t="str">
        <f>IFERROR(VLOOKUP($A266,'Emissions - TEU-2L2'!$A$6:$H$58,5,0), " ")</f>
        <v xml:space="preserve"> </v>
      </c>
      <c r="E266" s="56" t="str">
        <f>IFERROR(VLOOKUP($A266,'Emissions - TEU-2L2'!$A$6:$H$58,8,0), " ")</f>
        <v xml:space="preserve"> </v>
      </c>
      <c r="F266" s="18"/>
      <c r="G266" s="175" t="str">
        <f>IFERROR(Summary!$Y$7*D266/F266," ")</f>
        <v xml:space="preserve"> </v>
      </c>
      <c r="H266" s="5">
        <v>200</v>
      </c>
      <c r="I266" s="175" t="str">
        <f>IFERROR(Summary!$Y$7*D266/H266," ")</f>
        <v xml:space="preserve"> </v>
      </c>
      <c r="J266" s="18"/>
      <c r="K266" s="175" t="str">
        <f>IFERROR(Summary!$AA$7*D266/J266," ")</f>
        <v xml:space="preserve"> </v>
      </c>
      <c r="L266" s="5">
        <v>880</v>
      </c>
      <c r="M266" s="175" t="str">
        <f>IFERROR(Summary!$AA$7*D266/L266," ")</f>
        <v xml:space="preserve"> </v>
      </c>
      <c r="N266" s="18"/>
      <c r="O266" s="175" t="str">
        <f>IFERROR(Summary!$AC$7*D266/N266," ")</f>
        <v xml:space="preserve"> </v>
      </c>
      <c r="P266" s="5">
        <v>880</v>
      </c>
      <c r="Q266" s="175" t="str">
        <f>IFERROR(Summary!$AC$7*D266/P266," ")</f>
        <v xml:space="preserve"> </v>
      </c>
      <c r="R266" s="21">
        <v>200</v>
      </c>
      <c r="S266" s="177" t="str">
        <f>IFERROR(Summary!$AE$7*E266/R266," ")</f>
        <v xml:space="preserve"> </v>
      </c>
    </row>
    <row r="267" spans="1:19" ht="42" customHeight="1" x14ac:dyDescent="0.25">
      <c r="A267" s="42" t="s">
        <v>590</v>
      </c>
      <c r="B267" s="1" t="s">
        <v>520</v>
      </c>
      <c r="C267" s="18"/>
      <c r="D267" s="56">
        <f>IFERROR(VLOOKUP($A267,'Emissions - TEU-2L2'!$A$6:$H$58,5,0), " ")</f>
        <v>1.0080243801720552</v>
      </c>
      <c r="E267" s="56">
        <f>IFERROR(VLOOKUP($A267,'Emissions - TEU-2L2'!$A$6:$H$58,8,0), " ")</f>
        <v>1.7530858785600959E-2</v>
      </c>
      <c r="F267" s="18"/>
      <c r="G267" s="175" t="str">
        <f>IFERROR(Summary!$Y$7*D267/F267," ")</f>
        <v xml:space="preserve"> </v>
      </c>
      <c r="H267" s="5">
        <v>220</v>
      </c>
      <c r="I267" s="175">
        <f>IFERROR(Summary!$Y$7*D267/H267," ")</f>
        <v>4.5819290007820696E-7</v>
      </c>
      <c r="J267" s="18"/>
      <c r="K267" s="175" t="str">
        <f>IFERROR(Summary!$AA$7*D267/J267," ")</f>
        <v xml:space="preserve"> </v>
      </c>
      <c r="L267" s="5">
        <v>970</v>
      </c>
      <c r="M267" s="175">
        <f>IFERROR(Summary!$AA$7*D267/L267," ")</f>
        <v>1.0392003919299539E-7</v>
      </c>
      <c r="N267" s="18"/>
      <c r="O267" s="175" t="str">
        <f>IFERROR(Summary!$AC$7*D267/N267," ")</f>
        <v xml:space="preserve"> </v>
      </c>
      <c r="P267" s="5">
        <v>970</v>
      </c>
      <c r="Q267" s="175">
        <f>IFERROR(Summary!$AC$7*D267/P267," ")</f>
        <v>4.6764017636847926E-6</v>
      </c>
      <c r="R267" s="23">
        <v>8700</v>
      </c>
      <c r="S267" s="177">
        <f>IFERROR(Summary!$AE$7*E267/R267," ")</f>
        <v>9.6721979506763904E-6</v>
      </c>
    </row>
    <row r="268" spans="1:19" ht="42" customHeight="1" x14ac:dyDescent="0.25">
      <c r="A268" s="49"/>
      <c r="B268" s="48"/>
      <c r="C268" s="50"/>
      <c r="D268" s="57">
        <f>COUNT(D7:D267)</f>
        <v>9</v>
      </c>
      <c r="E268" s="57"/>
      <c r="F268" s="57"/>
      <c r="G268" s="57">
        <f>COUNT(G7:G267)</f>
        <v>5</v>
      </c>
      <c r="H268" s="57"/>
      <c r="I268" s="57">
        <f>COUNT(I7:I267)</f>
        <v>7</v>
      </c>
      <c r="J268" s="50"/>
      <c r="K268" s="57">
        <f>COUNT(K7:K267)</f>
        <v>5</v>
      </c>
      <c r="L268" s="52"/>
      <c r="M268" s="53"/>
      <c r="N268" s="50"/>
      <c r="O268" s="53"/>
      <c r="P268" s="52"/>
      <c r="Q268" s="53"/>
      <c r="R268" s="54"/>
      <c r="S268" s="53"/>
    </row>
    <row r="269" spans="1:19" ht="63" customHeight="1" x14ac:dyDescent="0.25">
      <c r="A269" s="49"/>
      <c r="B269" s="48"/>
      <c r="C269" s="50"/>
      <c r="D269" s="51"/>
      <c r="E269" s="51"/>
      <c r="F269" s="33" t="s">
        <v>535</v>
      </c>
      <c r="G269" s="178" t="s">
        <v>743</v>
      </c>
      <c r="H269" s="33" t="s">
        <v>536</v>
      </c>
      <c r="I269" s="178" t="s">
        <v>750</v>
      </c>
      <c r="J269" s="33" t="s">
        <v>537</v>
      </c>
      <c r="K269" s="178" t="s">
        <v>746</v>
      </c>
      <c r="L269" s="33" t="s">
        <v>538</v>
      </c>
      <c r="M269" s="178" t="s">
        <v>747</v>
      </c>
      <c r="N269" s="33" t="s">
        <v>539</v>
      </c>
      <c r="O269" s="178" t="s">
        <v>748</v>
      </c>
      <c r="P269" s="33" t="s">
        <v>540</v>
      </c>
      <c r="Q269" s="178" t="s">
        <v>749</v>
      </c>
      <c r="R269" s="33" t="s">
        <v>536</v>
      </c>
      <c r="S269" s="178" t="s">
        <v>750</v>
      </c>
    </row>
    <row r="270" spans="1:19" ht="42" customHeight="1" x14ac:dyDescent="0.25">
      <c r="A270" s="49"/>
      <c r="B270" s="48"/>
      <c r="C270" s="50"/>
      <c r="D270" s="51"/>
      <c r="E270" s="51"/>
      <c r="F270" s="33" t="s">
        <v>542</v>
      </c>
      <c r="G270" s="32" t="s">
        <v>524</v>
      </c>
      <c r="H270" s="35" t="s">
        <v>542</v>
      </c>
      <c r="I270" s="32" t="s">
        <v>524</v>
      </c>
      <c r="J270" s="33" t="s">
        <v>542</v>
      </c>
      <c r="K270" s="32" t="s">
        <v>524</v>
      </c>
      <c r="L270" s="33" t="s">
        <v>542</v>
      </c>
      <c r="M270" s="32" t="s">
        <v>524</v>
      </c>
      <c r="N270" s="33" t="s">
        <v>542</v>
      </c>
      <c r="O270" s="32" t="s">
        <v>524</v>
      </c>
      <c r="P270" s="33" t="s">
        <v>542</v>
      </c>
      <c r="Q270" s="32" t="s">
        <v>524</v>
      </c>
      <c r="R270" s="33" t="s">
        <v>542</v>
      </c>
      <c r="S270" s="34" t="s">
        <v>524</v>
      </c>
    </row>
    <row r="271" spans="1:19" ht="42" customHeight="1" x14ac:dyDescent="0.25">
      <c r="A271" s="60" t="s">
        <v>677</v>
      </c>
      <c r="B271" s="61"/>
      <c r="C271" s="62"/>
      <c r="D271" s="63"/>
      <c r="E271" s="63"/>
      <c r="F271" s="59"/>
      <c r="G271" s="58">
        <f t="shared" ref="G271:S271" si="0">SUM(G7:G267)</f>
        <v>2.7864418496686613E-4</v>
      </c>
      <c r="H271" s="58"/>
      <c r="I271" s="58">
        <f t="shared" si="0"/>
        <v>6.8829719798125275E-6</v>
      </c>
      <c r="J271" s="58"/>
      <c r="K271" s="58">
        <f t="shared" si="0"/>
        <v>1.102208639238027E-5</v>
      </c>
      <c r="L271" s="58"/>
      <c r="M271" s="58">
        <f t="shared" si="0"/>
        <v>1.5872871915250557E-6</v>
      </c>
      <c r="N271" s="58"/>
      <c r="O271" s="58">
        <f t="shared" si="0"/>
        <v>1.0651715975465111E-3</v>
      </c>
      <c r="P271" s="58"/>
      <c r="Q271" s="58">
        <f t="shared" si="0"/>
        <v>7.1427923618627495E-5</v>
      </c>
      <c r="R271" s="58"/>
      <c r="S271" s="58">
        <f t="shared" si="0"/>
        <v>5.4930008993191745E-4</v>
      </c>
    </row>
    <row r="272" spans="1:19" ht="230.7" customHeight="1" x14ac:dyDescent="0.25">
      <c r="A272" s="257" t="s">
        <v>521</v>
      </c>
      <c r="B272" s="257"/>
      <c r="C272" s="257"/>
      <c r="D272" s="257"/>
      <c r="E272" s="257"/>
      <c r="F272" s="257"/>
      <c r="G272" s="257"/>
      <c r="H272" s="257"/>
      <c r="I272" s="257"/>
      <c r="J272" s="257"/>
      <c r="K272" s="257"/>
      <c r="L272" s="257"/>
      <c r="M272" s="257"/>
      <c r="N272" s="257"/>
      <c r="O272" s="257"/>
      <c r="P272" s="257"/>
      <c r="Q272" s="257"/>
      <c r="R272" s="257"/>
      <c r="S272" s="257"/>
    </row>
    <row r="273" spans="1:19" ht="126" customHeight="1" x14ac:dyDescent="0.25">
      <c r="A273" s="257" t="s">
        <v>522</v>
      </c>
      <c r="B273" s="257"/>
      <c r="C273" s="257"/>
      <c r="D273" s="257"/>
      <c r="E273" s="257"/>
      <c r="F273" s="257"/>
      <c r="G273" s="257"/>
      <c r="H273" s="257"/>
      <c r="I273" s="257"/>
      <c r="J273" s="257"/>
      <c r="K273" s="257"/>
      <c r="L273" s="257"/>
      <c r="M273" s="257"/>
      <c r="N273" s="257"/>
      <c r="O273" s="257"/>
      <c r="P273" s="257"/>
      <c r="Q273" s="257"/>
      <c r="R273" s="257"/>
      <c r="S273" s="257"/>
    </row>
    <row r="274" spans="1:19" ht="45" customHeight="1" x14ac:dyDescent="0.25">
      <c r="A274" s="258" t="s">
        <v>523</v>
      </c>
      <c r="B274" s="258"/>
      <c r="C274" s="258"/>
      <c r="D274" s="258"/>
      <c r="E274" s="258"/>
      <c r="F274" s="258"/>
      <c r="G274" s="258"/>
      <c r="H274" s="258"/>
      <c r="I274" s="258"/>
      <c r="J274" s="258"/>
      <c r="K274" s="258"/>
      <c r="L274" s="258"/>
      <c r="M274" s="258"/>
      <c r="N274" s="258"/>
      <c r="O274" s="258"/>
      <c r="P274" s="258"/>
      <c r="Q274" s="258"/>
      <c r="R274" s="258"/>
      <c r="S274" s="258"/>
    </row>
    <row r="276" spans="1:19" ht="35.4" customHeight="1" x14ac:dyDescent="0.25">
      <c r="A276" s="259" t="s">
        <v>525</v>
      </c>
      <c r="B276" s="259"/>
      <c r="C276" s="259"/>
      <c r="D276" s="259"/>
      <c r="E276" s="259"/>
      <c r="F276" s="259"/>
      <c r="G276" s="259"/>
      <c r="H276" s="259"/>
    </row>
  </sheetData>
  <mergeCells count="10">
    <mergeCell ref="A272:S272"/>
    <mergeCell ref="A273:S273"/>
    <mergeCell ref="A274:S274"/>
    <mergeCell ref="A276:H276"/>
    <mergeCell ref="A3:S3"/>
    <mergeCell ref="A4:C5"/>
    <mergeCell ref="D4:E4"/>
    <mergeCell ref="F4:I4"/>
    <mergeCell ref="J4:Q4"/>
    <mergeCell ref="R4:S4"/>
  </mergeCells>
  <pageMargins left="0.7" right="0.7" top="0.75" bottom="0.75" header="0.3" footer="0.3"/>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B2964-F76A-4684-945E-9BDA56C04E27}">
  <dimension ref="A1:S276"/>
  <sheetViews>
    <sheetView workbookViewId="0">
      <selection activeCell="A2" sqref="A2"/>
    </sheetView>
  </sheetViews>
  <sheetFormatPr defaultRowHeight="13.2" x14ac:dyDescent="0.25"/>
  <cols>
    <col min="1" max="1" width="15.6640625" style="15" customWidth="1"/>
    <col min="2" max="2" width="25.5546875" style="15" customWidth="1"/>
    <col min="3" max="5" width="9.33203125" style="15" customWidth="1"/>
    <col min="6" max="13" width="10.44140625" style="15" customWidth="1"/>
    <col min="14" max="19" width="9.33203125" style="15" customWidth="1"/>
    <col min="20" max="16384" width="8.88671875" style="15"/>
  </cols>
  <sheetData>
    <row r="1" spans="1:19" ht="40.200000000000003" customHeight="1" x14ac:dyDescent="0.25">
      <c r="A1" s="31" t="s">
        <v>867</v>
      </c>
      <c r="B1" s="31"/>
    </row>
    <row r="2" spans="1:19" s="30" customFormat="1" ht="30" customHeight="1" x14ac:dyDescent="0.25">
      <c r="A2" s="43" t="str" cm="1">
        <f t="array" ref="A2:B2">Summary!A27:B27</f>
        <v>TEU-2AF</v>
      </c>
      <c r="B2" s="44" t="str">
        <v>Spent Antifreeze Storage Tank</v>
      </c>
      <c r="C2" s="44"/>
      <c r="D2" s="44"/>
      <c r="G2" s="46"/>
    </row>
    <row r="3" spans="1:19" ht="48.75" customHeight="1" x14ac:dyDescent="0.25">
      <c r="A3" s="260" t="s">
        <v>526</v>
      </c>
      <c r="B3" s="261"/>
      <c r="C3" s="261"/>
      <c r="D3" s="261"/>
      <c r="E3" s="261"/>
      <c r="F3" s="261"/>
      <c r="G3" s="261"/>
      <c r="H3" s="261"/>
      <c r="I3" s="261"/>
      <c r="J3" s="261"/>
      <c r="K3" s="261"/>
      <c r="L3" s="261"/>
      <c r="M3" s="261"/>
      <c r="N3" s="261"/>
      <c r="O3" s="261"/>
      <c r="P3" s="261"/>
      <c r="Q3" s="261"/>
      <c r="R3" s="261"/>
      <c r="S3" s="261"/>
    </row>
    <row r="4" spans="1:19" ht="23.55" customHeight="1" x14ac:dyDescent="0.25">
      <c r="A4" s="262"/>
      <c r="B4" s="263"/>
      <c r="C4" s="264"/>
      <c r="D4" s="268" t="s">
        <v>527</v>
      </c>
      <c r="E4" s="269"/>
      <c r="F4" s="268" t="s">
        <v>530</v>
      </c>
      <c r="G4" s="269"/>
      <c r="H4" s="269"/>
      <c r="I4" s="270"/>
      <c r="J4" s="268" t="s">
        <v>531</v>
      </c>
      <c r="K4" s="269"/>
      <c r="L4" s="269"/>
      <c r="M4" s="269"/>
      <c r="N4" s="269"/>
      <c r="O4" s="269"/>
      <c r="P4" s="269"/>
      <c r="Q4" s="270"/>
      <c r="R4" s="268" t="s">
        <v>532</v>
      </c>
      <c r="S4" s="270"/>
    </row>
    <row r="5" spans="1:19" ht="61.8" customHeight="1" x14ac:dyDescent="0.25">
      <c r="A5" s="265"/>
      <c r="B5" s="266"/>
      <c r="C5" s="267"/>
      <c r="D5" s="32" t="s">
        <v>528</v>
      </c>
      <c r="E5" s="32" t="s">
        <v>529</v>
      </c>
      <c r="F5" s="33" t="s">
        <v>535</v>
      </c>
      <c r="G5" s="178" t="s">
        <v>743</v>
      </c>
      <c r="H5" s="33" t="s">
        <v>536</v>
      </c>
      <c r="I5" s="178" t="s">
        <v>750</v>
      </c>
      <c r="J5" s="33" t="s">
        <v>537</v>
      </c>
      <c r="K5" s="178" t="s">
        <v>746</v>
      </c>
      <c r="L5" s="33" t="s">
        <v>538</v>
      </c>
      <c r="M5" s="178" t="s">
        <v>747</v>
      </c>
      <c r="N5" s="33" t="s">
        <v>539</v>
      </c>
      <c r="O5" s="178" t="s">
        <v>748</v>
      </c>
      <c r="P5" s="33" t="s">
        <v>540</v>
      </c>
      <c r="Q5" s="178" t="s">
        <v>749</v>
      </c>
      <c r="R5" s="33" t="s">
        <v>536</v>
      </c>
      <c r="S5" s="178" t="s">
        <v>750</v>
      </c>
    </row>
    <row r="6" spans="1:19" ht="17.55" customHeight="1" x14ac:dyDescent="0.25">
      <c r="A6" s="33" t="s">
        <v>541</v>
      </c>
      <c r="B6" s="35" t="s">
        <v>533</v>
      </c>
      <c r="C6" s="35" t="s">
        <v>534</v>
      </c>
      <c r="D6" s="35" t="s">
        <v>543</v>
      </c>
      <c r="E6" s="35" t="s">
        <v>544</v>
      </c>
      <c r="F6" s="33" t="s">
        <v>542</v>
      </c>
      <c r="G6" s="32" t="s">
        <v>524</v>
      </c>
      <c r="H6" s="35" t="s">
        <v>542</v>
      </c>
      <c r="I6" s="32" t="s">
        <v>524</v>
      </c>
      <c r="J6" s="33" t="s">
        <v>542</v>
      </c>
      <c r="K6" s="32" t="s">
        <v>524</v>
      </c>
      <c r="L6" s="33" t="s">
        <v>542</v>
      </c>
      <c r="M6" s="32" t="s">
        <v>524</v>
      </c>
      <c r="N6" s="33" t="s">
        <v>542</v>
      </c>
      <c r="O6" s="32" t="s">
        <v>524</v>
      </c>
      <c r="P6" s="33" t="s">
        <v>542</v>
      </c>
      <c r="Q6" s="32" t="s">
        <v>524</v>
      </c>
      <c r="R6" s="33" t="s">
        <v>542</v>
      </c>
      <c r="S6" s="34" t="s">
        <v>524</v>
      </c>
    </row>
    <row r="7" spans="1:19" ht="16.8" customHeight="1" x14ac:dyDescent="0.25">
      <c r="A7" s="2" t="s">
        <v>13</v>
      </c>
      <c r="B7" s="2" t="s">
        <v>14</v>
      </c>
      <c r="C7" s="18"/>
      <c r="D7" s="56" t="str">
        <f>IFERROR(VLOOKUP($A7,'Emissions - TEU-2AF'!$A$6:$H$58,5,0), " ")</f>
        <v xml:space="preserve"> </v>
      </c>
      <c r="E7" s="56" t="str">
        <f>IFERROR(VLOOKUP($A7,'Emissions - TEU-2AF'!$A$6:$H$58,8,0), " ")</f>
        <v xml:space="preserve"> </v>
      </c>
      <c r="F7" s="9">
        <v>0.45</v>
      </c>
      <c r="G7" s="175" t="str">
        <f>IFERROR(Summary!$Y$7*D7/F7," ")</f>
        <v xml:space="preserve"> </v>
      </c>
      <c r="H7" s="5">
        <v>140</v>
      </c>
      <c r="I7" s="175" t="str">
        <f>IFERROR(Summary!$Y$7*D7/H7," ")</f>
        <v xml:space="preserve"> </v>
      </c>
      <c r="J7" s="5">
        <v>12</v>
      </c>
      <c r="K7" s="175" t="str">
        <f>IFERROR(Summary!$AA$7*D7/J7," ")</f>
        <v xml:space="preserve"> </v>
      </c>
      <c r="L7" s="5">
        <v>620</v>
      </c>
      <c r="M7" s="175" t="str">
        <f>IFERROR(Summary!$AA$7*D7/L7," ")</f>
        <v xml:space="preserve"> </v>
      </c>
      <c r="N7" s="7">
        <v>5.5</v>
      </c>
      <c r="O7" s="175" t="str">
        <f>IFERROR(Summary!$AC$7*D7/N7," ")</f>
        <v xml:space="preserve"> </v>
      </c>
      <c r="P7" s="5">
        <v>620</v>
      </c>
      <c r="Q7" s="175" t="str">
        <f>IFERROR(Summary!$AC$7*D7/P7," ")</f>
        <v xml:space="preserve"> </v>
      </c>
      <c r="R7" s="21">
        <v>470</v>
      </c>
      <c r="S7" s="177" t="str">
        <f>IFERROR(Summary!$AE$7*E7/R7," ")</f>
        <v xml:space="preserve"> </v>
      </c>
    </row>
    <row r="8" spans="1:19" ht="16.8" customHeight="1" x14ac:dyDescent="0.25">
      <c r="A8" s="2" t="s">
        <v>15</v>
      </c>
      <c r="B8" s="2" t="s">
        <v>16</v>
      </c>
      <c r="C8" s="18"/>
      <c r="D8" s="56" t="str">
        <f>IFERROR(VLOOKUP($A8,'Emissions - TEU-2AF'!$A$6:$H$58,5,0), " ")</f>
        <v xml:space="preserve"> </v>
      </c>
      <c r="E8" s="56" t="str">
        <f>IFERROR(VLOOKUP($A8,'Emissions - TEU-2AF'!$A$6:$H$58,8,0), " ")</f>
        <v xml:space="preserve"> </v>
      </c>
      <c r="F8" s="4">
        <v>0.05</v>
      </c>
      <c r="G8" s="175" t="str">
        <f>IFERROR(Summary!$Y$7*D8/F8," ")</f>
        <v xml:space="preserve"> </v>
      </c>
      <c r="H8" s="18"/>
      <c r="I8" s="175" t="str">
        <f>IFERROR(Summary!$Y$7*D8/H8," ")</f>
        <v xml:space="preserve"> </v>
      </c>
      <c r="J8" s="7">
        <v>1.3</v>
      </c>
      <c r="K8" s="175" t="str">
        <f>IFERROR(Summary!$AA$7*D8/J8," ")</f>
        <v xml:space="preserve"> </v>
      </c>
      <c r="L8" s="18"/>
      <c r="M8" s="175" t="str">
        <f>IFERROR(Summary!$AA$7*D8/L8," ")</f>
        <v xml:space="preserve"> </v>
      </c>
      <c r="N8" s="9">
        <v>0.6</v>
      </c>
      <c r="O8" s="175" t="str">
        <f>IFERROR(Summary!$AC$7*D8/N8," ")</f>
        <v xml:space="preserve"> </v>
      </c>
      <c r="P8" s="18"/>
      <c r="Q8" s="175" t="str">
        <f>IFERROR(Summary!$AC$7*D8/P8," ")</f>
        <v xml:space="preserve"> </v>
      </c>
      <c r="R8" s="22"/>
      <c r="S8" s="177" t="str">
        <f>IFERROR(Summary!$AE$7*E8/R8," ")</f>
        <v xml:space="preserve"> </v>
      </c>
    </row>
    <row r="9" spans="1:19" ht="16.95" customHeight="1" x14ac:dyDescent="0.25">
      <c r="A9" s="2" t="s">
        <v>17</v>
      </c>
      <c r="B9" s="2" t="s">
        <v>18</v>
      </c>
      <c r="C9" s="18"/>
      <c r="D9" s="56" t="str">
        <f>IFERROR(VLOOKUP($A9,'Emissions - TEU-2AF'!$A$6:$H$58,5,0), " ")</f>
        <v xml:space="preserve"> </v>
      </c>
      <c r="E9" s="56" t="str">
        <f>IFERROR(VLOOKUP($A9,'Emissions - TEU-2AF'!$A$6:$H$58,8,0), " ")</f>
        <v xml:space="preserve"> </v>
      </c>
      <c r="F9" s="18"/>
      <c r="G9" s="175" t="str">
        <f>IFERROR(Summary!$Y$7*D9/F9," ")</f>
        <v xml:space="preserve"> </v>
      </c>
      <c r="H9" s="8">
        <v>31000</v>
      </c>
      <c r="I9" s="175" t="str">
        <f>IFERROR(Summary!$Y$7*D9/H9," ")</f>
        <v xml:space="preserve"> </v>
      </c>
      <c r="J9" s="18"/>
      <c r="K9" s="175" t="str">
        <f>IFERROR(Summary!$AA$7*D9/J9," ")</f>
        <v xml:space="preserve"> </v>
      </c>
      <c r="L9" s="8">
        <v>140000</v>
      </c>
      <c r="M9" s="175" t="str">
        <f>IFERROR(Summary!$AA$7*D9/L9," ")</f>
        <v xml:space="preserve"> </v>
      </c>
      <c r="N9" s="18"/>
      <c r="O9" s="175" t="str">
        <f>IFERROR(Summary!$AC$7*D9/N9," ")</f>
        <v xml:space="preserve"> </v>
      </c>
      <c r="P9" s="8">
        <v>140000</v>
      </c>
      <c r="Q9" s="175" t="str">
        <f>IFERROR(Summary!$AC$7*D9/P9," ")</f>
        <v xml:space="preserve"> </v>
      </c>
      <c r="R9" s="23">
        <v>62000</v>
      </c>
      <c r="S9" s="177" t="str">
        <f>IFERROR(Summary!$AE$7*E9/R9," ")</f>
        <v xml:space="preserve"> </v>
      </c>
    </row>
    <row r="10" spans="1:19" ht="16.8" customHeight="1" x14ac:dyDescent="0.25">
      <c r="A10" s="12">
        <v>64047</v>
      </c>
      <c r="B10" s="2" t="s">
        <v>19</v>
      </c>
      <c r="C10" s="18"/>
      <c r="D10" s="56" t="str">
        <f>IFERROR(VLOOKUP($A10,'Emissions - TEU-2AF'!$A$6:$H$58,5,0), " ")</f>
        <v xml:space="preserve"> </v>
      </c>
      <c r="E10" s="56" t="str">
        <f>IFERROR(VLOOKUP($A10,'Emissions - TEU-2AF'!$A$6:$H$58,8,0), " ")</f>
        <v xml:space="preserve"> </v>
      </c>
      <c r="F10" s="18"/>
      <c r="G10" s="175" t="str">
        <f>IFERROR(Summary!$Y$7*D10/F10," ")</f>
        <v xml:space="preserve"> </v>
      </c>
      <c r="H10" s="5">
        <v>60</v>
      </c>
      <c r="I10" s="175" t="str">
        <f>IFERROR(Summary!$Y$7*D10/H10," ")</f>
        <v xml:space="preserve"> </v>
      </c>
      <c r="J10" s="18"/>
      <c r="K10" s="175" t="str">
        <f>IFERROR(Summary!$AA$7*D10/J10," ")</f>
        <v xml:space="preserve"> </v>
      </c>
      <c r="L10" s="5">
        <v>260</v>
      </c>
      <c r="M10" s="175" t="str">
        <f>IFERROR(Summary!$AA$7*D10/L10," ")</f>
        <v xml:space="preserve"> </v>
      </c>
      <c r="N10" s="18"/>
      <c r="O10" s="175" t="str">
        <f>IFERROR(Summary!$AC$7*D10/N10," ")</f>
        <v xml:space="preserve"> </v>
      </c>
      <c r="P10" s="5">
        <v>260</v>
      </c>
      <c r="Q10" s="175" t="str">
        <f>IFERROR(Summary!$AC$7*D10/P10," ")</f>
        <v xml:space="preserve"> </v>
      </c>
      <c r="R10" s="22"/>
      <c r="S10" s="177" t="str">
        <f>IFERROR(Summary!$AE$7*E10/R10," ")</f>
        <v xml:space="preserve"> </v>
      </c>
    </row>
    <row r="11" spans="1:19" ht="16.95" customHeight="1" x14ac:dyDescent="0.25">
      <c r="A11" s="2" t="s">
        <v>20</v>
      </c>
      <c r="B11" s="2" t="s">
        <v>21</v>
      </c>
      <c r="C11" s="18"/>
      <c r="D11" s="56" t="str">
        <f>IFERROR(VLOOKUP($A11,'Emissions - TEU-2AF'!$A$6:$H$58,5,0), " ")</f>
        <v xml:space="preserve"> </v>
      </c>
      <c r="E11" s="56" t="str">
        <f>IFERROR(VLOOKUP($A11,'Emissions - TEU-2AF'!$A$6:$H$58,8,0), " ")</f>
        <v xml:space="preserve"> </v>
      </c>
      <c r="F11" s="18"/>
      <c r="G11" s="175" t="str">
        <f>IFERROR(Summary!$Y$7*D11/F11," ")</f>
        <v xml:space="preserve"> </v>
      </c>
      <c r="H11" s="9">
        <v>0.35</v>
      </c>
      <c r="I11" s="175" t="str">
        <f>IFERROR(Summary!$Y$7*D11/H11," ")</f>
        <v xml:space="preserve"> </v>
      </c>
      <c r="J11" s="18"/>
      <c r="K11" s="175" t="str">
        <f>IFERROR(Summary!$AA$7*D11/J11," ")</f>
        <v xml:space="preserve"> </v>
      </c>
      <c r="L11" s="7">
        <v>1.5</v>
      </c>
      <c r="M11" s="175" t="str">
        <f>IFERROR(Summary!$AA$7*D11/L11," ")</f>
        <v xml:space="preserve"> </v>
      </c>
      <c r="N11" s="18"/>
      <c r="O11" s="175" t="str">
        <f>IFERROR(Summary!$AC$7*D11/N11," ")</f>
        <v xml:space="preserve"> </v>
      </c>
      <c r="P11" s="7">
        <v>1.5</v>
      </c>
      <c r="Q11" s="175" t="str">
        <f>IFERROR(Summary!$AC$7*D11/P11," ")</f>
        <v xml:space="preserve"> </v>
      </c>
      <c r="R11" s="24">
        <v>6.9</v>
      </c>
      <c r="S11" s="177" t="str">
        <f>IFERROR(Summary!$AE$7*E11/R11," ")</f>
        <v xml:space="preserve"> </v>
      </c>
    </row>
    <row r="12" spans="1:19" ht="16.8" customHeight="1" x14ac:dyDescent="0.25">
      <c r="A12" s="12">
        <v>65532</v>
      </c>
      <c r="B12" s="2" t="s">
        <v>22</v>
      </c>
      <c r="C12" s="6" t="s">
        <v>23</v>
      </c>
      <c r="D12" s="56" t="str">
        <f>IFERROR(VLOOKUP($A12,'Emissions - TEU-2AF'!$A$6:$H$58,5,0), " ")</f>
        <v xml:space="preserve"> </v>
      </c>
      <c r="E12" s="56" t="str">
        <f>IFERROR(VLOOKUP($A12,'Emissions - TEU-2AF'!$A$6:$H$58,8,0), " ")</f>
        <v xml:space="preserve"> </v>
      </c>
      <c r="F12" s="3">
        <v>5.8999999999999999E-3</v>
      </c>
      <c r="G12" s="175" t="str">
        <f>IFERROR(Summary!$Y$7*D12/F12," ")</f>
        <v xml:space="preserve"> </v>
      </c>
      <c r="H12" s="7">
        <v>6</v>
      </c>
      <c r="I12" s="175" t="str">
        <f>IFERROR(Summary!$Y$7*D12/H12," ")</f>
        <v xml:space="preserve"> </v>
      </c>
      <c r="J12" s="4">
        <v>6.2E-2</v>
      </c>
      <c r="K12" s="175" t="str">
        <f>IFERROR(Summary!$AA$7*D12/J12," ")</f>
        <v xml:space="preserve"> </v>
      </c>
      <c r="L12" s="5">
        <v>26</v>
      </c>
      <c r="M12" s="175" t="str">
        <f>IFERROR(Summary!$AA$7*D12/L12," ")</f>
        <v xml:space="preserve"> </v>
      </c>
      <c r="N12" s="9">
        <v>0.12</v>
      </c>
      <c r="O12" s="175" t="str">
        <f>IFERROR(Summary!$AC$7*D12/N12," ")</f>
        <v xml:space="preserve"> </v>
      </c>
      <c r="P12" s="5">
        <v>26</v>
      </c>
      <c r="Q12" s="175" t="str">
        <f>IFERROR(Summary!$AC$7*D12/P12," ")</f>
        <v xml:space="preserve"> </v>
      </c>
      <c r="R12" s="22"/>
      <c r="S12" s="177" t="str">
        <f>IFERROR(Summary!$AE$7*E12/R12," ")</f>
        <v xml:space="preserve"> </v>
      </c>
    </row>
    <row r="13" spans="1:19" ht="16.8" customHeight="1" x14ac:dyDescent="0.25">
      <c r="A13" s="12">
        <v>65660</v>
      </c>
      <c r="B13" s="2" t="s">
        <v>24</v>
      </c>
      <c r="C13" s="18"/>
      <c r="D13" s="56" t="str">
        <f>IFERROR(VLOOKUP($A13,'Emissions - TEU-2AF'!$A$6:$H$58,5,0), " ")</f>
        <v xml:space="preserve"> </v>
      </c>
      <c r="E13" s="56" t="str">
        <f>IFERROR(VLOOKUP($A13,'Emissions - TEU-2AF'!$A$6:$H$58,8,0), " ")</f>
        <v xml:space="preserve"> </v>
      </c>
      <c r="F13" s="18"/>
      <c r="G13" s="175" t="str">
        <f>IFERROR(Summary!$Y$7*D13/F13," ")</f>
        <v xml:space="preserve"> </v>
      </c>
      <c r="H13" s="7">
        <v>1</v>
      </c>
      <c r="I13" s="175" t="str">
        <f>IFERROR(Summary!$Y$7*D13/H13," ")</f>
        <v xml:space="preserve"> </v>
      </c>
      <c r="J13" s="18"/>
      <c r="K13" s="175" t="str">
        <f>IFERROR(Summary!$AA$7*D13/J13," ")</f>
        <v xml:space="preserve"> </v>
      </c>
      <c r="L13" s="7">
        <v>4.4000000000000004</v>
      </c>
      <c r="M13" s="175" t="str">
        <f>IFERROR(Summary!$AA$7*D13/L13," ")</f>
        <v xml:space="preserve"> </v>
      </c>
      <c r="N13" s="18"/>
      <c r="O13" s="175" t="str">
        <f>IFERROR(Summary!$AC$7*D13/N13," ")</f>
        <v xml:space="preserve"> </v>
      </c>
      <c r="P13" s="7">
        <v>4.4000000000000004</v>
      </c>
      <c r="Q13" s="175" t="str">
        <f>IFERROR(Summary!$AC$7*D13/P13," ")</f>
        <v xml:space="preserve"> </v>
      </c>
      <c r="R13" s="23">
        <v>6000</v>
      </c>
      <c r="S13" s="177" t="str">
        <f>IFERROR(Summary!$AE$7*E13/R13," ")</f>
        <v xml:space="preserve"> </v>
      </c>
    </row>
    <row r="14" spans="1:19" ht="16.95" customHeight="1" x14ac:dyDescent="0.25">
      <c r="A14" s="2" t="s">
        <v>25</v>
      </c>
      <c r="B14" s="2" t="s">
        <v>26</v>
      </c>
      <c r="C14" s="18"/>
      <c r="D14" s="56" t="str">
        <f>IFERROR(VLOOKUP($A14,'Emissions - TEU-2AF'!$A$6:$H$58,5,0), " ")</f>
        <v xml:space="preserve"> </v>
      </c>
      <c r="E14" s="56" t="str">
        <f>IFERROR(VLOOKUP($A14,'Emissions - TEU-2AF'!$A$6:$H$58,8,0), " ")</f>
        <v xml:space="preserve"> </v>
      </c>
      <c r="F14" s="4">
        <v>1.4999999999999999E-2</v>
      </c>
      <c r="G14" s="175" t="str">
        <f>IFERROR(Summary!$Y$7*D14/F14," ")</f>
        <v xml:space="preserve"> </v>
      </c>
      <c r="H14" s="7">
        <v>5</v>
      </c>
      <c r="I14" s="175" t="str">
        <f>IFERROR(Summary!$Y$7*D14/H14," ")</f>
        <v xml:space="preserve"> </v>
      </c>
      <c r="J14" s="9">
        <v>0.38</v>
      </c>
      <c r="K14" s="175" t="str">
        <f>IFERROR(Summary!$AA$7*D14/J14," ")</f>
        <v xml:space="preserve"> </v>
      </c>
      <c r="L14" s="5">
        <v>22</v>
      </c>
      <c r="M14" s="175" t="str">
        <f>IFERROR(Summary!$AA$7*D14/L14," ")</f>
        <v xml:space="preserve"> </v>
      </c>
      <c r="N14" s="9">
        <v>0.18</v>
      </c>
      <c r="O14" s="175" t="str">
        <f>IFERROR(Summary!$AC$7*D14/N14," ")</f>
        <v xml:space="preserve"> </v>
      </c>
      <c r="P14" s="5">
        <v>22</v>
      </c>
      <c r="Q14" s="175" t="str">
        <f>IFERROR(Summary!$AC$7*D14/P14," ")</f>
        <v xml:space="preserve"> </v>
      </c>
      <c r="R14" s="21">
        <v>220</v>
      </c>
      <c r="S14" s="177" t="str">
        <f>IFERROR(Summary!$AE$7*E14/R14," ")</f>
        <v xml:space="preserve"> </v>
      </c>
    </row>
    <row r="15" spans="1:19" ht="16.8" customHeight="1" x14ac:dyDescent="0.25">
      <c r="A15" s="2" t="s">
        <v>27</v>
      </c>
      <c r="B15" s="2" t="s">
        <v>28</v>
      </c>
      <c r="C15" s="18"/>
      <c r="D15" s="56" t="str">
        <f>IFERROR(VLOOKUP($A15,'Emissions - TEU-2AF'!$A$6:$H$58,5,0), " ")</f>
        <v xml:space="preserve"> </v>
      </c>
      <c r="E15" s="56" t="str">
        <f>IFERROR(VLOOKUP($A15,'Emissions - TEU-2AF'!$A$6:$H$58,8,0), " ")</f>
        <v xml:space="preserve"> </v>
      </c>
      <c r="F15" s="11">
        <v>2.0000000000000001E-4</v>
      </c>
      <c r="G15" s="175" t="str">
        <f>IFERROR(Summary!$Y$7*D15/F15," ")</f>
        <v xml:space="preserve"> </v>
      </c>
      <c r="H15" s="18"/>
      <c r="I15" s="175" t="str">
        <f>IFERROR(Summary!$Y$7*D15/H15," ")</f>
        <v xml:space="preserve"> </v>
      </c>
      <c r="J15" s="3">
        <v>5.3E-3</v>
      </c>
      <c r="K15" s="175" t="str">
        <f>IFERROR(Summary!$AA$7*D15/J15," ")</f>
        <v xml:space="preserve"> </v>
      </c>
      <c r="L15" s="18"/>
      <c r="M15" s="175" t="str">
        <f>IFERROR(Summary!$AA$7*D15/L15," ")</f>
        <v xml:space="preserve"> </v>
      </c>
      <c r="N15" s="3">
        <v>2.3999999999999998E-3</v>
      </c>
      <c r="O15" s="175" t="str">
        <f>IFERROR(Summary!$AC$7*D15/N15," ")</f>
        <v xml:space="preserve"> </v>
      </c>
      <c r="P15" s="18"/>
      <c r="Q15" s="175" t="str">
        <f>IFERROR(Summary!$AC$7*D15/P15," ")</f>
        <v xml:space="preserve"> </v>
      </c>
      <c r="R15" s="22"/>
      <c r="S15" s="177" t="str">
        <f>IFERROR(Summary!$AE$7*E15/R15," ")</f>
        <v xml:space="preserve"> </v>
      </c>
    </row>
    <row r="16" spans="1:19" ht="16.95" customHeight="1" x14ac:dyDescent="0.25">
      <c r="A16" s="2" t="s">
        <v>29</v>
      </c>
      <c r="B16" s="2" t="s">
        <v>30</v>
      </c>
      <c r="C16" s="18"/>
      <c r="D16" s="56" t="str">
        <f>IFERROR(VLOOKUP($A16,'Emissions - TEU-2AF'!$A$6:$H$58,5,0), " ")</f>
        <v xml:space="preserve"> </v>
      </c>
      <c r="E16" s="56" t="str">
        <f>IFERROR(VLOOKUP($A16,'Emissions - TEU-2AF'!$A$6:$H$58,8,0), " ")</f>
        <v xml:space="preserve"> </v>
      </c>
      <c r="F16" s="9">
        <v>0.17</v>
      </c>
      <c r="G16" s="175" t="str">
        <f>IFERROR(Summary!$Y$7*D16/F16," ")</f>
        <v xml:space="preserve"> </v>
      </c>
      <c r="H16" s="7">
        <v>1</v>
      </c>
      <c r="I16" s="175" t="str">
        <f>IFERROR(Summary!$Y$7*D16/H16," ")</f>
        <v xml:space="preserve"> </v>
      </c>
      <c r="J16" s="7">
        <v>4.3</v>
      </c>
      <c r="K16" s="175" t="str">
        <f>IFERROR(Summary!$AA$7*D16/J16," ")</f>
        <v xml:space="preserve"> </v>
      </c>
      <c r="L16" s="7">
        <v>4.4000000000000004</v>
      </c>
      <c r="M16" s="175" t="str">
        <f>IFERROR(Summary!$AA$7*D16/L16," ")</f>
        <v xml:space="preserve"> </v>
      </c>
      <c r="N16" s="7">
        <v>2</v>
      </c>
      <c r="O16" s="175" t="str">
        <f>IFERROR(Summary!$AC$7*D16/N16," ")</f>
        <v xml:space="preserve"> </v>
      </c>
      <c r="P16" s="7">
        <v>4.4000000000000004</v>
      </c>
      <c r="Q16" s="175" t="str">
        <f>IFERROR(Summary!$AC$7*D16/P16," ")</f>
        <v xml:space="preserve"> </v>
      </c>
      <c r="R16" s="22"/>
      <c r="S16" s="177" t="str">
        <f>IFERROR(Summary!$AE$7*E16/R16," ")</f>
        <v xml:space="preserve"> </v>
      </c>
    </row>
    <row r="17" spans="1:19" ht="16.8" customHeight="1" x14ac:dyDescent="0.25">
      <c r="A17" s="2" t="s">
        <v>31</v>
      </c>
      <c r="B17" s="2" t="s">
        <v>32</v>
      </c>
      <c r="C17" s="6" t="s">
        <v>33</v>
      </c>
      <c r="D17" s="56" t="str">
        <f>IFERROR(VLOOKUP($A17,'Emissions - TEU-2AF'!$A$6:$H$58,5,0), " ")</f>
        <v xml:space="preserve"> </v>
      </c>
      <c r="E17" s="56" t="str">
        <f>IFERROR(VLOOKUP($A17,'Emissions - TEU-2AF'!$A$6:$H$58,8,0), " ")</f>
        <v xml:space="preserve"> </v>
      </c>
      <c r="F17" s="18"/>
      <c r="G17" s="175" t="str">
        <f>IFERROR(Summary!$Y$7*D17/F17," ")</f>
        <v xml:space="preserve"> </v>
      </c>
      <c r="H17" s="7">
        <v>5</v>
      </c>
      <c r="I17" s="175" t="str">
        <f>IFERROR(Summary!$Y$7*D17/H17," ")</f>
        <v xml:space="preserve"> </v>
      </c>
      <c r="J17" s="18"/>
      <c r="K17" s="175" t="str">
        <f>IFERROR(Summary!$AA$7*D17/J17," ")</f>
        <v xml:space="preserve"> </v>
      </c>
      <c r="L17" s="5">
        <v>22</v>
      </c>
      <c r="M17" s="175" t="str">
        <f>IFERROR(Summary!$AA$7*D17/L17," ")</f>
        <v xml:space="preserve"> </v>
      </c>
      <c r="N17" s="18"/>
      <c r="O17" s="175" t="str">
        <f>IFERROR(Summary!$AC$7*D17/N17," ")</f>
        <v xml:space="preserve"> </v>
      </c>
      <c r="P17" s="5">
        <v>22</v>
      </c>
      <c r="Q17" s="175" t="str">
        <f>IFERROR(Summary!$AC$7*D17/P17," ")</f>
        <v xml:space="preserve"> </v>
      </c>
      <c r="R17" s="22"/>
      <c r="S17" s="177" t="str">
        <f>IFERROR(Summary!$AE$7*E17/R17," ")</f>
        <v xml:space="preserve"> </v>
      </c>
    </row>
    <row r="18" spans="1:19" ht="16.8" customHeight="1" x14ac:dyDescent="0.25">
      <c r="A18" s="2" t="s">
        <v>34</v>
      </c>
      <c r="B18" s="2" t="s">
        <v>35</v>
      </c>
      <c r="C18" s="18"/>
      <c r="D18" s="56" t="str">
        <f>IFERROR(VLOOKUP($A18,'Emissions - TEU-2AF'!$A$6:$H$58,5,0), " ")</f>
        <v xml:space="preserve"> </v>
      </c>
      <c r="E18" s="56" t="str">
        <f>IFERROR(VLOOKUP($A18,'Emissions - TEU-2AF'!$A$6:$H$58,8,0), " ")</f>
        <v xml:space="preserve"> </v>
      </c>
      <c r="F18" s="18"/>
      <c r="G18" s="175" t="str">
        <f>IFERROR(Summary!$Y$7*D18/F18," ")</f>
        <v xml:space="preserve"> </v>
      </c>
      <c r="H18" s="5">
        <v>500</v>
      </c>
      <c r="I18" s="175" t="str">
        <f>IFERROR(Summary!$Y$7*D18/H18," ")</f>
        <v xml:space="preserve"> </v>
      </c>
      <c r="J18" s="18"/>
      <c r="K18" s="175" t="str">
        <f>IFERROR(Summary!$AA$7*D18/J18," ")</f>
        <v xml:space="preserve"> </v>
      </c>
      <c r="L18" s="8">
        <v>2200</v>
      </c>
      <c r="M18" s="175" t="str">
        <f>IFERROR(Summary!$AA$7*D18/L18," ")</f>
        <v xml:space="preserve"> </v>
      </c>
      <c r="N18" s="18"/>
      <c r="O18" s="175" t="str">
        <f>IFERROR(Summary!$AC$7*D18/N18," ")</f>
        <v xml:space="preserve"> </v>
      </c>
      <c r="P18" s="8">
        <v>2200</v>
      </c>
      <c r="Q18" s="175" t="str">
        <f>IFERROR(Summary!$AC$7*D18/P18," ")</f>
        <v xml:space="preserve"> </v>
      </c>
      <c r="R18" s="23">
        <v>1200</v>
      </c>
      <c r="S18" s="177" t="str">
        <f>IFERROR(Summary!$AE$7*E18/R18," ")</f>
        <v xml:space="preserve"> </v>
      </c>
    </row>
    <row r="19" spans="1:19" ht="16.95" customHeight="1" x14ac:dyDescent="0.25">
      <c r="A19" s="2" t="s">
        <v>36</v>
      </c>
      <c r="B19" s="2" t="s">
        <v>37</v>
      </c>
      <c r="C19" s="18"/>
      <c r="D19" s="56" t="str">
        <f>IFERROR(VLOOKUP($A19,'Emissions - TEU-2AF'!$A$6:$H$58,5,0), " ")</f>
        <v xml:space="preserve"> </v>
      </c>
      <c r="E19" s="56" t="str">
        <f>IFERROR(VLOOKUP($A19,'Emissions - TEU-2AF'!$A$6:$H$58,8,0), " ")</f>
        <v xml:space="preserve"> </v>
      </c>
      <c r="F19" s="9">
        <v>0.63</v>
      </c>
      <c r="G19" s="175" t="str">
        <f>IFERROR(Summary!$Y$7*D19/F19," ")</f>
        <v xml:space="preserve"> </v>
      </c>
      <c r="H19" s="7">
        <v>1</v>
      </c>
      <c r="I19" s="175" t="str">
        <f>IFERROR(Summary!$Y$7*D19/H19," ")</f>
        <v xml:space="preserve"> </v>
      </c>
      <c r="J19" s="5">
        <v>16</v>
      </c>
      <c r="K19" s="175" t="str">
        <f>IFERROR(Summary!$AA$7*D19/J19," ")</f>
        <v xml:space="preserve"> </v>
      </c>
      <c r="L19" s="7">
        <v>4.4000000000000004</v>
      </c>
      <c r="M19" s="175" t="str">
        <f>IFERROR(Summary!$AA$7*D19/L19," ")</f>
        <v xml:space="preserve"> </v>
      </c>
      <c r="N19" s="7">
        <v>7.5</v>
      </c>
      <c r="O19" s="175" t="str">
        <f>IFERROR(Summary!$AC$7*D19/N19," ")</f>
        <v xml:space="preserve"> </v>
      </c>
      <c r="P19" s="7">
        <v>4.4000000000000004</v>
      </c>
      <c r="Q19" s="175" t="str">
        <f>IFERROR(Summary!$AC$7*D19/P19," ")</f>
        <v xml:space="preserve"> </v>
      </c>
      <c r="R19" s="22"/>
      <c r="S19" s="177" t="str">
        <f>IFERROR(Summary!$AE$7*E19/R19," ")</f>
        <v xml:space="preserve"> </v>
      </c>
    </row>
    <row r="20" spans="1:19" ht="16.8" customHeight="1" x14ac:dyDescent="0.25">
      <c r="A20" s="2" t="s">
        <v>38</v>
      </c>
      <c r="B20" s="2" t="s">
        <v>39</v>
      </c>
      <c r="C20" s="6" t="s">
        <v>33</v>
      </c>
      <c r="D20" s="56" t="str">
        <f>IFERROR(VLOOKUP($A20,'Emissions - TEU-2AF'!$A$6:$H$58,5,0), " ")</f>
        <v xml:space="preserve"> </v>
      </c>
      <c r="E20" s="56" t="str">
        <f>IFERROR(VLOOKUP($A20,'Emissions - TEU-2AF'!$A$6:$H$58,8,0), " ")</f>
        <v xml:space="preserve"> </v>
      </c>
      <c r="F20" s="18"/>
      <c r="G20" s="175" t="str">
        <f>IFERROR(Summary!$Y$7*D20/F20," ")</f>
        <v xml:space="preserve"> </v>
      </c>
      <c r="H20" s="9">
        <v>0.3</v>
      </c>
      <c r="I20" s="175" t="str">
        <f>IFERROR(Summary!$Y$7*D20/H20," ")</f>
        <v xml:space="preserve"> </v>
      </c>
      <c r="J20" s="18"/>
      <c r="K20" s="175" t="str">
        <f>IFERROR(Summary!$AA$7*D20/J20," ")</f>
        <v xml:space="preserve"> </v>
      </c>
      <c r="L20" s="7">
        <v>1.3</v>
      </c>
      <c r="M20" s="175" t="str">
        <f>IFERROR(Summary!$AA$7*D20/L20," ")</f>
        <v xml:space="preserve"> </v>
      </c>
      <c r="N20" s="18"/>
      <c r="O20" s="175" t="str">
        <f>IFERROR(Summary!$AC$7*D20/N20," ")</f>
        <v xml:space="preserve"> </v>
      </c>
      <c r="P20" s="7">
        <v>1.3</v>
      </c>
      <c r="Q20" s="175" t="str">
        <f>IFERROR(Summary!$AC$7*D20/P20," ")</f>
        <v xml:space="preserve"> </v>
      </c>
      <c r="R20" s="22"/>
      <c r="S20" s="177" t="str">
        <f>IFERROR(Summary!$AE$7*E20/R20," ")</f>
        <v xml:space="preserve"> </v>
      </c>
    </row>
    <row r="21" spans="1:19" ht="16.95" customHeight="1" x14ac:dyDescent="0.25">
      <c r="A21" s="2" t="s">
        <v>40</v>
      </c>
      <c r="B21" s="2" t="s">
        <v>41</v>
      </c>
      <c r="C21" s="18"/>
      <c r="D21" s="56" t="str">
        <f>IFERROR(VLOOKUP($A21,'Emissions - TEU-2AF'!$A$6:$H$58,5,0), " ")</f>
        <v xml:space="preserve"> </v>
      </c>
      <c r="E21" s="56" t="str">
        <f>IFERROR(VLOOKUP($A21,'Emissions - TEU-2AF'!$A$6:$H$58,8,0), " ")</f>
        <v xml:space="preserve"> </v>
      </c>
      <c r="F21" s="9">
        <v>0.14000000000000001</v>
      </c>
      <c r="G21" s="175" t="str">
        <f>IFERROR(Summary!$Y$7*D21/F21," ")</f>
        <v xml:space="preserve"> </v>
      </c>
      <c r="H21" s="18"/>
      <c r="I21" s="175" t="str">
        <f>IFERROR(Summary!$Y$7*D21/H21," ")</f>
        <v xml:space="preserve"> </v>
      </c>
      <c r="J21" s="7">
        <v>3.7</v>
      </c>
      <c r="K21" s="175" t="str">
        <f>IFERROR(Summary!$AA$7*D21/J21," ")</f>
        <v xml:space="preserve"> </v>
      </c>
      <c r="L21" s="18"/>
      <c r="M21" s="175" t="str">
        <f>IFERROR(Summary!$AA$7*D21/L21," ")</f>
        <v xml:space="preserve"> </v>
      </c>
      <c r="N21" s="7">
        <v>1.7</v>
      </c>
      <c r="O21" s="175" t="str">
        <f>IFERROR(Summary!$AC$7*D21/N21," ")</f>
        <v xml:space="preserve"> </v>
      </c>
      <c r="P21" s="18"/>
      <c r="Q21" s="175" t="str">
        <f>IFERROR(Summary!$AC$7*D21/P21," ")</f>
        <v xml:space="preserve"> </v>
      </c>
      <c r="R21" s="22"/>
      <c r="S21" s="177" t="str">
        <f>IFERROR(Summary!$AE$7*E21/R21," ")</f>
        <v xml:space="preserve"> </v>
      </c>
    </row>
    <row r="22" spans="1:19" ht="16.8" customHeight="1" x14ac:dyDescent="0.25">
      <c r="A22" s="2" t="s">
        <v>42</v>
      </c>
      <c r="B22" s="2" t="s">
        <v>43</v>
      </c>
      <c r="C22" s="6" t="s">
        <v>33</v>
      </c>
      <c r="D22" s="56" t="str">
        <f>IFERROR(VLOOKUP($A22,'Emissions - TEU-2AF'!$A$6:$H$58,5,0), " ")</f>
        <v xml:space="preserve"> </v>
      </c>
      <c r="E22" s="56" t="str">
        <f>IFERROR(VLOOKUP($A22,'Emissions - TEU-2AF'!$A$6:$H$58,8,0), " ")</f>
        <v xml:space="preserve"> </v>
      </c>
      <c r="F22" s="10">
        <v>2.4000000000000001E-5</v>
      </c>
      <c r="G22" s="175" t="str">
        <f>IFERROR(Summary!$Y$7*D22/F22," ")</f>
        <v xml:space="preserve"> </v>
      </c>
      <c r="H22" s="11">
        <v>1.7000000000000001E-4</v>
      </c>
      <c r="I22" s="175" t="str">
        <f>IFERROR(Summary!$Y$7*D22/H22," ")</f>
        <v xml:space="preserve"> </v>
      </c>
      <c r="J22" s="3">
        <v>1.2999999999999999E-3</v>
      </c>
      <c r="K22" s="175" t="str">
        <f>IFERROR(Summary!$AA$7*D22/J22," ")</f>
        <v xml:space="preserve"> </v>
      </c>
      <c r="L22" s="3">
        <v>2.3999999999999998E-3</v>
      </c>
      <c r="M22" s="175" t="str">
        <f>IFERROR(Summary!$AA$7*D22/L22," ")</f>
        <v xml:space="preserve"> </v>
      </c>
      <c r="N22" s="11">
        <v>6.2E-4</v>
      </c>
      <c r="O22" s="175" t="str">
        <f>IFERROR(Summary!$AC$7*D22/N22," ")</f>
        <v xml:space="preserve"> </v>
      </c>
      <c r="P22" s="3">
        <v>2.3999999999999998E-3</v>
      </c>
      <c r="Q22" s="175" t="str">
        <f>IFERROR(Summary!$AC$7*D22/P22," ")</f>
        <v xml:space="preserve"> </v>
      </c>
      <c r="R22" s="25">
        <v>0.2</v>
      </c>
      <c r="S22" s="177" t="str">
        <f>IFERROR(Summary!$AE$7*E22/R22," ")</f>
        <v xml:space="preserve"> </v>
      </c>
    </row>
    <row r="23" spans="1:19" ht="16.8" customHeight="1" x14ac:dyDescent="0.25">
      <c r="A23" s="2" t="s">
        <v>44</v>
      </c>
      <c r="B23" s="2" t="s">
        <v>45</v>
      </c>
      <c r="C23" s="18"/>
      <c r="D23" s="56" t="str">
        <f>IFERROR(VLOOKUP($A23,'Emissions - TEU-2AF'!$A$6:$H$58,5,0), " ")</f>
        <v xml:space="preserve"> </v>
      </c>
      <c r="E23" s="56" t="str">
        <f>IFERROR(VLOOKUP($A23,'Emissions - TEU-2AF'!$A$6:$H$58,8,0), " ")</f>
        <v xml:space="preserve"> </v>
      </c>
      <c r="F23" s="18"/>
      <c r="G23" s="175" t="str">
        <f>IFERROR(Summary!$Y$7*D23/F23," ")</f>
        <v xml:space="preserve"> </v>
      </c>
      <c r="H23" s="4">
        <v>1.4999999999999999E-2</v>
      </c>
      <c r="I23" s="175" t="str">
        <f>IFERROR(Summary!$Y$7*D23/H23," ")</f>
        <v xml:space="preserve"> </v>
      </c>
      <c r="J23" s="18"/>
      <c r="K23" s="175" t="str">
        <f>IFERROR(Summary!$AA$7*D23/J23," ")</f>
        <v xml:space="preserve"> </v>
      </c>
      <c r="L23" s="4">
        <v>6.6000000000000003E-2</v>
      </c>
      <c r="M23" s="175" t="str">
        <f>IFERROR(Summary!$AA$7*D23/L23," ")</f>
        <v xml:space="preserve"> </v>
      </c>
      <c r="N23" s="18"/>
      <c r="O23" s="175" t="str">
        <f>IFERROR(Summary!$AC$7*D23/N23," ")</f>
        <v xml:space="preserve"> </v>
      </c>
      <c r="P23" s="4">
        <v>6.6000000000000003E-2</v>
      </c>
      <c r="Q23" s="175" t="str">
        <f>IFERROR(Summary!$AC$7*D23/P23," ")</f>
        <v xml:space="preserve"> </v>
      </c>
      <c r="R23" s="25">
        <v>0.2</v>
      </c>
      <c r="S23" s="177" t="str">
        <f>IFERROR(Summary!$AE$7*E23/R23," ")</f>
        <v xml:space="preserve"> </v>
      </c>
    </row>
    <row r="24" spans="1:19" ht="16.95" customHeight="1" x14ac:dyDescent="0.25">
      <c r="A24" s="2" t="s">
        <v>46</v>
      </c>
      <c r="B24" s="2" t="s">
        <v>47</v>
      </c>
      <c r="C24" s="6" t="s">
        <v>48</v>
      </c>
      <c r="D24" s="56" t="str">
        <f>IFERROR(VLOOKUP($A24,'Emissions - TEU-2AF'!$A$6:$H$58,5,0), " ")</f>
        <v xml:space="preserve"> </v>
      </c>
      <c r="E24" s="56" t="str">
        <f>IFERROR(VLOOKUP($A24,'Emissions - TEU-2AF'!$A$6:$H$58,8,0), " ")</f>
        <v xml:space="preserve"> </v>
      </c>
      <c r="F24" s="10">
        <v>4.3000000000000003E-6</v>
      </c>
      <c r="G24" s="175" t="str">
        <f>IFERROR(Summary!$Y$7*D24/F24," ")</f>
        <v xml:space="preserve"> </v>
      </c>
      <c r="H24" s="18"/>
      <c r="I24" s="175" t="str">
        <f>IFERROR(Summary!$Y$7*D24/H24," ")</f>
        <v xml:space="preserve"> </v>
      </c>
      <c r="J24" s="11">
        <v>1.1E-4</v>
      </c>
      <c r="K24" s="175" t="str">
        <f>IFERROR(Summary!$AA$7*D24/J24," ")</f>
        <v xml:space="preserve"> </v>
      </c>
      <c r="L24" s="18"/>
      <c r="M24" s="175" t="str">
        <f>IFERROR(Summary!$AA$7*D24/L24," ")</f>
        <v xml:space="preserve"> </v>
      </c>
      <c r="N24" s="10">
        <v>5.1999999999999997E-5</v>
      </c>
      <c r="O24" s="175" t="str">
        <f>IFERROR(Summary!$AC$7*D24/N24," ")</f>
        <v xml:space="preserve"> </v>
      </c>
      <c r="P24" s="18"/>
      <c r="Q24" s="175" t="str">
        <f>IFERROR(Summary!$AC$7*D24/P24," ")</f>
        <v xml:space="preserve"> </v>
      </c>
      <c r="R24" s="22"/>
      <c r="S24" s="177" t="str">
        <f>IFERROR(Summary!$AE$7*E24/R24," ")</f>
        <v xml:space="preserve"> </v>
      </c>
    </row>
    <row r="25" spans="1:19" ht="16.8" customHeight="1" x14ac:dyDescent="0.25">
      <c r="A25" s="2" t="s">
        <v>49</v>
      </c>
      <c r="B25" s="2" t="s">
        <v>50</v>
      </c>
      <c r="C25" s="18"/>
      <c r="D25" s="56" t="str">
        <f>IFERROR(VLOOKUP($A25,'Emissions - TEU-2AF'!$A$6:$H$58,5,0), " ")</f>
        <v xml:space="preserve"> </v>
      </c>
      <c r="E25" s="56" t="str">
        <f>IFERROR(VLOOKUP($A25,'Emissions - TEU-2AF'!$A$6:$H$58,8,0), " ")</f>
        <v xml:space="preserve"> </v>
      </c>
      <c r="F25" s="4">
        <v>3.2000000000000001E-2</v>
      </c>
      <c r="G25" s="175" t="str">
        <f>IFERROR(Summary!$Y$7*D25/F25," ")</f>
        <v xml:space="preserve"> </v>
      </c>
      <c r="H25" s="18"/>
      <c r="I25" s="175" t="str">
        <f>IFERROR(Summary!$Y$7*D25/H25," ")</f>
        <v xml:space="preserve"> </v>
      </c>
      <c r="J25" s="9">
        <v>0.84</v>
      </c>
      <c r="K25" s="175" t="str">
        <f>IFERROR(Summary!$AA$7*D25/J25," ")</f>
        <v xml:space="preserve"> </v>
      </c>
      <c r="L25" s="18"/>
      <c r="M25" s="175" t="str">
        <f>IFERROR(Summary!$AA$7*D25/L25," ")</f>
        <v xml:space="preserve"> </v>
      </c>
      <c r="N25" s="9">
        <v>0.39</v>
      </c>
      <c r="O25" s="175" t="str">
        <f>IFERROR(Summary!$AC$7*D25/N25," ")</f>
        <v xml:space="preserve"> </v>
      </c>
      <c r="P25" s="18"/>
      <c r="Q25" s="175" t="str">
        <f>IFERROR(Summary!$AC$7*D25/P25," ")</f>
        <v xml:space="preserve"> </v>
      </c>
      <c r="R25" s="22"/>
      <c r="S25" s="177" t="str">
        <f>IFERROR(Summary!$AE$7*E25/R25," ")</f>
        <v xml:space="preserve"> </v>
      </c>
    </row>
    <row r="26" spans="1:19" ht="16.95" customHeight="1" x14ac:dyDescent="0.25">
      <c r="A26" s="2" t="s">
        <v>51</v>
      </c>
      <c r="B26" s="2" t="s">
        <v>52</v>
      </c>
      <c r="C26" s="18"/>
      <c r="D26" s="56" t="str">
        <f>IFERROR(VLOOKUP($A26,'Emissions - TEU-2AF'!$A$6:$H$58,5,0), " ")</f>
        <v xml:space="preserve"> </v>
      </c>
      <c r="E26" s="56" t="str">
        <f>IFERROR(VLOOKUP($A26,'Emissions - TEU-2AF'!$A$6:$H$58,8,0), " ")</f>
        <v xml:space="preserve"> </v>
      </c>
      <c r="F26" s="9">
        <v>0.13</v>
      </c>
      <c r="G26" s="175" t="str">
        <f>IFERROR(Summary!$Y$7*D26/F26," ")</f>
        <v xml:space="preserve"> </v>
      </c>
      <c r="H26" s="7">
        <v>3</v>
      </c>
      <c r="I26" s="175" t="str">
        <f>IFERROR(Summary!$Y$7*D26/H26," ")</f>
        <v xml:space="preserve"> </v>
      </c>
      <c r="J26" s="7">
        <v>3.3</v>
      </c>
      <c r="K26" s="175" t="str">
        <f>IFERROR(Summary!$AA$7*D26/J26," ")</f>
        <v xml:space="preserve"> </v>
      </c>
      <c r="L26" s="5">
        <v>13</v>
      </c>
      <c r="M26" s="175" t="str">
        <f>IFERROR(Summary!$AA$7*D26/L26," ")</f>
        <v xml:space="preserve"> </v>
      </c>
      <c r="N26" s="7">
        <v>1.5</v>
      </c>
      <c r="O26" s="175" t="str">
        <f>IFERROR(Summary!$AC$7*D26/N26," ")</f>
        <v xml:space="preserve"> </v>
      </c>
      <c r="P26" s="5">
        <v>13</v>
      </c>
      <c r="Q26" s="175" t="str">
        <f>IFERROR(Summary!$AC$7*D26/P26," ")</f>
        <v xml:space="preserve"> </v>
      </c>
      <c r="R26" s="21">
        <v>29</v>
      </c>
      <c r="S26" s="177" t="str">
        <f>IFERROR(Summary!$AE$7*E26/R26," ")</f>
        <v xml:space="preserve"> </v>
      </c>
    </row>
    <row r="27" spans="1:19" ht="19.8" customHeight="1" x14ac:dyDescent="0.25">
      <c r="A27" s="2" t="s">
        <v>53</v>
      </c>
      <c r="B27" s="2" t="s">
        <v>54</v>
      </c>
      <c r="C27" s="6" t="s">
        <v>23</v>
      </c>
      <c r="D27" s="56" t="str">
        <f>IFERROR(VLOOKUP($A27,'Emissions - TEU-2AF'!$A$6:$H$58,5,0), " ")</f>
        <v xml:space="preserve"> </v>
      </c>
      <c r="E27" s="56" t="str">
        <f>IFERROR(VLOOKUP($A27,'Emissions - TEU-2AF'!$A$6:$H$58,8,0), " ")</f>
        <v xml:space="preserve"> </v>
      </c>
      <c r="F27" s="10">
        <v>4.1999999999999996E-6</v>
      </c>
      <c r="G27" s="175" t="str">
        <f>IFERROR(Summary!$Y$7*D27/F27," ")</f>
        <v xml:space="preserve"> </v>
      </c>
      <c r="H27" s="18"/>
      <c r="I27" s="175" t="str">
        <f>IFERROR(Summary!$Y$7*D27/H27," ")</f>
        <v xml:space="preserve"> </v>
      </c>
      <c r="J27" s="10">
        <v>4.3999999999999999E-5</v>
      </c>
      <c r="K27" s="175" t="str">
        <f>IFERROR(Summary!$AA$7*D27/J27," ")</f>
        <v xml:space="preserve"> </v>
      </c>
      <c r="L27" s="18"/>
      <c r="M27" s="175" t="str">
        <f>IFERROR(Summary!$AA$7*D27/L27," ")</f>
        <v xml:space="preserve"> </v>
      </c>
      <c r="N27" s="10">
        <v>8.6000000000000003E-5</v>
      </c>
      <c r="O27" s="175" t="str">
        <f>IFERROR(Summary!$AC$7*D27/N27," ")</f>
        <v xml:space="preserve"> </v>
      </c>
      <c r="P27" s="18"/>
      <c r="Q27" s="175" t="str">
        <f>IFERROR(Summary!$AC$7*D27/P27," ")</f>
        <v xml:space="preserve"> </v>
      </c>
      <c r="R27" s="22"/>
      <c r="S27" s="177" t="str">
        <f>IFERROR(Summary!$AE$7*E27/R27," ")</f>
        <v xml:space="preserve"> </v>
      </c>
    </row>
    <row r="28" spans="1:19" ht="16.8" customHeight="1" x14ac:dyDescent="0.25">
      <c r="A28" s="2" t="s">
        <v>55</v>
      </c>
      <c r="B28" s="2" t="s">
        <v>56</v>
      </c>
      <c r="C28" s="18"/>
      <c r="D28" s="56" t="str">
        <f>IFERROR(VLOOKUP($A28,'Emissions - TEU-2AF'!$A$6:$H$58,5,0), " ")</f>
        <v xml:space="preserve"> </v>
      </c>
      <c r="E28" s="56" t="str">
        <f>IFERROR(VLOOKUP($A28,'Emissions - TEU-2AF'!$A$6:$H$58,8,0), " ")</f>
        <v xml:space="preserve"> </v>
      </c>
      <c r="F28" s="4">
        <v>0.02</v>
      </c>
      <c r="G28" s="175" t="str">
        <f>IFERROR(Summary!$Y$7*D28/F28," ")</f>
        <v xml:space="preserve"> </v>
      </c>
      <c r="H28" s="7">
        <v>1</v>
      </c>
      <c r="I28" s="175" t="str">
        <f>IFERROR(Summary!$Y$7*D28/H28," ")</f>
        <v xml:space="preserve"> </v>
      </c>
      <c r="J28" s="9">
        <v>0.53</v>
      </c>
      <c r="K28" s="175" t="str">
        <f>IFERROR(Summary!$AA$7*D28/J28," ")</f>
        <v xml:space="preserve"> </v>
      </c>
      <c r="L28" s="7">
        <v>4.4000000000000004</v>
      </c>
      <c r="M28" s="175" t="str">
        <f>IFERROR(Summary!$AA$7*D28/L28," ")</f>
        <v xml:space="preserve"> </v>
      </c>
      <c r="N28" s="9">
        <v>0.24</v>
      </c>
      <c r="O28" s="175" t="str">
        <f>IFERROR(Summary!$AC$7*D28/N28," ")</f>
        <v xml:space="preserve"> </v>
      </c>
      <c r="P28" s="7">
        <v>4.4000000000000004</v>
      </c>
      <c r="Q28" s="175" t="str">
        <f>IFERROR(Summary!$AC$7*D28/P28," ")</f>
        <v xml:space="preserve"> </v>
      </c>
      <c r="R28" s="21">
        <v>240</v>
      </c>
      <c r="S28" s="177" t="str">
        <f>IFERROR(Summary!$AE$7*E28/R28," ")</f>
        <v xml:space="preserve"> </v>
      </c>
    </row>
    <row r="29" spans="1:19" ht="16.95" customHeight="1" x14ac:dyDescent="0.25">
      <c r="A29" s="2" t="s">
        <v>57</v>
      </c>
      <c r="B29" s="2" t="s">
        <v>58</v>
      </c>
      <c r="C29" s="6" t="s">
        <v>33</v>
      </c>
      <c r="D29" s="56" t="str">
        <f>IFERROR(VLOOKUP($A29,'Emissions - TEU-2AF'!$A$6:$H$58,5,0), " ")</f>
        <v xml:space="preserve"> </v>
      </c>
      <c r="E29" s="56" t="str">
        <f>IFERROR(VLOOKUP($A29,'Emissions - TEU-2AF'!$A$6:$H$58,8,0), " ")</f>
        <v xml:space="preserve"> </v>
      </c>
      <c r="F29" s="11">
        <v>4.2000000000000002E-4</v>
      </c>
      <c r="G29" s="175" t="str">
        <f>IFERROR(Summary!$Y$7*D29/F29," ")</f>
        <v xml:space="preserve"> </v>
      </c>
      <c r="H29" s="3">
        <v>7.0000000000000001E-3</v>
      </c>
      <c r="I29" s="175" t="str">
        <f>IFERROR(Summary!$Y$7*D29/H29," ")</f>
        <v xml:space="preserve"> </v>
      </c>
      <c r="J29" s="4">
        <v>1.0999999999999999E-2</v>
      </c>
      <c r="K29" s="175" t="str">
        <f>IFERROR(Summary!$AA$7*D29/J29," ")</f>
        <v xml:space="preserve"> </v>
      </c>
      <c r="L29" s="4">
        <v>3.1E-2</v>
      </c>
      <c r="M29" s="175" t="str">
        <f>IFERROR(Summary!$AA$7*D29/L29," ")</f>
        <v xml:space="preserve"> </v>
      </c>
      <c r="N29" s="3">
        <v>5.0000000000000001E-3</v>
      </c>
      <c r="O29" s="175" t="str">
        <f>IFERROR(Summary!$AC$7*D29/N29," ")</f>
        <v xml:space="preserve"> </v>
      </c>
      <c r="P29" s="4">
        <v>3.1E-2</v>
      </c>
      <c r="Q29" s="175" t="str">
        <f>IFERROR(Summary!$AC$7*D29/P29," ")</f>
        <v xml:space="preserve"> </v>
      </c>
      <c r="R29" s="26">
        <v>0.02</v>
      </c>
      <c r="S29" s="177" t="str">
        <f>IFERROR(Summary!$AE$7*E29/R29," ")</f>
        <v xml:space="preserve"> </v>
      </c>
    </row>
    <row r="30" spans="1:19" ht="29.25" customHeight="1" x14ac:dyDescent="0.25">
      <c r="A30" s="2" t="s">
        <v>59</v>
      </c>
      <c r="B30" s="1" t="s">
        <v>60</v>
      </c>
      <c r="C30" s="18"/>
      <c r="D30" s="56" t="str">
        <f>IFERROR(VLOOKUP($A30,'Emissions - TEU-2AF'!$A$6:$H$58,5,0), " ")</f>
        <v xml:space="preserve"> </v>
      </c>
      <c r="E30" s="56" t="str">
        <f>IFERROR(VLOOKUP($A30,'Emissions - TEU-2AF'!$A$6:$H$58,8,0), " ")</f>
        <v xml:space="preserve"> </v>
      </c>
      <c r="F30" s="3">
        <v>1.4E-3</v>
      </c>
      <c r="G30" s="175" t="str">
        <f>IFERROR(Summary!$Y$7*D30/F30," ")</f>
        <v xml:space="preserve"> </v>
      </c>
      <c r="H30" s="18"/>
      <c r="I30" s="175" t="str">
        <f>IFERROR(Summary!$Y$7*D30/H30," ")</f>
        <v xml:space="preserve"> </v>
      </c>
      <c r="J30" s="4">
        <v>3.6999999999999998E-2</v>
      </c>
      <c r="K30" s="175" t="str">
        <f>IFERROR(Summary!$AA$7*D30/J30," ")</f>
        <v xml:space="preserve"> </v>
      </c>
      <c r="L30" s="18"/>
      <c r="M30" s="175" t="str">
        <f>IFERROR(Summary!$AA$7*D30/L30," ")</f>
        <v xml:space="preserve"> </v>
      </c>
      <c r="N30" s="4">
        <v>1.7000000000000001E-2</v>
      </c>
      <c r="O30" s="175" t="str">
        <f>IFERROR(Summary!$AC$7*D30/N30," ")</f>
        <v xml:space="preserve"> </v>
      </c>
      <c r="P30" s="18"/>
      <c r="Q30" s="175" t="str">
        <f>IFERROR(Summary!$AC$7*D30/P30," ")</f>
        <v xml:space="preserve"> </v>
      </c>
      <c r="R30" s="21">
        <v>120</v>
      </c>
      <c r="S30" s="177" t="str">
        <f>IFERROR(Summary!$AE$7*E30/R30," ")</f>
        <v xml:space="preserve"> </v>
      </c>
    </row>
    <row r="31" spans="1:19" ht="16.95" customHeight="1" x14ac:dyDescent="0.25">
      <c r="A31" s="2" t="s">
        <v>61</v>
      </c>
      <c r="B31" s="1" t="s">
        <v>62</v>
      </c>
      <c r="C31" s="18"/>
      <c r="D31" s="56" t="str">
        <f>IFERROR(VLOOKUP($A31,'Emissions - TEU-2AF'!$A$6:$H$58,5,0), " ")</f>
        <v xml:space="preserve"> </v>
      </c>
      <c r="E31" s="56" t="str">
        <f>IFERROR(VLOOKUP($A31,'Emissions - TEU-2AF'!$A$6:$H$58,8,0), " ")</f>
        <v xml:space="preserve"> </v>
      </c>
      <c r="F31" s="10">
        <v>7.7000000000000001E-5</v>
      </c>
      <c r="G31" s="175" t="str">
        <f>IFERROR(Summary!$Y$7*D31/F31," ")</f>
        <v xml:space="preserve"> </v>
      </c>
      <c r="H31" s="18"/>
      <c r="I31" s="175" t="str">
        <f>IFERROR(Summary!$Y$7*D31/H31," ")</f>
        <v xml:space="preserve"> </v>
      </c>
      <c r="J31" s="3">
        <v>2E-3</v>
      </c>
      <c r="K31" s="175" t="str">
        <f>IFERROR(Summary!$AA$7*D31/J31," ")</f>
        <v xml:space="preserve"> </v>
      </c>
      <c r="L31" s="18"/>
      <c r="M31" s="175" t="str">
        <f>IFERROR(Summary!$AA$7*D31/L31," ")</f>
        <v xml:space="preserve"> </v>
      </c>
      <c r="N31" s="11">
        <v>9.2000000000000003E-4</v>
      </c>
      <c r="O31" s="175" t="str">
        <f>IFERROR(Summary!$AC$7*D31/N31," ")</f>
        <v xml:space="preserve"> </v>
      </c>
      <c r="P31" s="18"/>
      <c r="Q31" s="175" t="str">
        <f>IFERROR(Summary!$AC$7*D31/P31," ")</f>
        <v xml:space="preserve"> </v>
      </c>
      <c r="R31" s="24">
        <v>1.4</v>
      </c>
      <c r="S31" s="177" t="str">
        <f>IFERROR(Summary!$AE$7*E31/R31," ")</f>
        <v xml:space="preserve"> </v>
      </c>
    </row>
    <row r="32" spans="1:19" ht="29.25" customHeight="1" x14ac:dyDescent="0.25">
      <c r="A32" s="2" t="s">
        <v>63</v>
      </c>
      <c r="B32" s="1" t="s">
        <v>64</v>
      </c>
      <c r="C32" s="6" t="s">
        <v>65</v>
      </c>
      <c r="D32" s="56" t="str">
        <f>IFERROR(VLOOKUP($A32,'Emissions - TEU-2AF'!$A$6:$H$58,5,0), " ")</f>
        <v xml:space="preserve"> </v>
      </c>
      <c r="E32" s="56" t="str">
        <f>IFERROR(VLOOKUP($A32,'Emissions - TEU-2AF'!$A$6:$H$58,8,0), " ")</f>
        <v xml:space="preserve"> </v>
      </c>
      <c r="F32" s="4">
        <v>0.08</v>
      </c>
      <c r="G32" s="175" t="str">
        <f>IFERROR(Summary!$Y$7*D32/F32," ")</f>
        <v xml:space="preserve"> </v>
      </c>
      <c r="H32" s="18"/>
      <c r="I32" s="175" t="str">
        <f>IFERROR(Summary!$Y$7*D32/H32," ")</f>
        <v xml:space="preserve"> </v>
      </c>
      <c r="J32" s="5">
        <v>11</v>
      </c>
      <c r="K32" s="175" t="str">
        <f>IFERROR(Summary!$AA$7*D32/J32," ")</f>
        <v xml:space="preserve"> </v>
      </c>
      <c r="L32" s="18"/>
      <c r="M32" s="175" t="str">
        <f>IFERROR(Summary!$AA$7*D32/L32," ")</f>
        <v xml:space="preserve"> </v>
      </c>
      <c r="N32" s="7">
        <v>5</v>
      </c>
      <c r="O32" s="175" t="str">
        <f>IFERROR(Summary!$AC$7*D32/N32," ")</f>
        <v xml:space="preserve"> </v>
      </c>
      <c r="P32" s="18"/>
      <c r="Q32" s="175" t="str">
        <f>IFERROR(Summary!$AC$7*D32/P32," ")</f>
        <v xml:space="preserve"> </v>
      </c>
      <c r="R32" s="22"/>
      <c r="S32" s="177" t="str">
        <f>IFERROR(Summary!$AE$7*E32/R32," ")</f>
        <v xml:space="preserve"> </v>
      </c>
    </row>
    <row r="33" spans="1:19" ht="16.95" customHeight="1" x14ac:dyDescent="0.25">
      <c r="A33" s="2" t="s">
        <v>66</v>
      </c>
      <c r="B33" s="2" t="s">
        <v>67</v>
      </c>
      <c r="C33" s="18"/>
      <c r="D33" s="56" t="str">
        <f>IFERROR(VLOOKUP($A33,'Emissions - TEU-2AF'!$A$6:$H$58,5,0), " ")</f>
        <v xml:space="preserve"> </v>
      </c>
      <c r="E33" s="56" t="str">
        <f>IFERROR(VLOOKUP($A33,'Emissions - TEU-2AF'!$A$6:$H$58,8,0), " ")</f>
        <v xml:space="preserve"> </v>
      </c>
      <c r="F33" s="9">
        <v>0.91</v>
      </c>
      <c r="G33" s="175" t="str">
        <f>IFERROR(Summary!$Y$7*D33/F33," ")</f>
        <v xml:space="preserve"> </v>
      </c>
      <c r="H33" s="18"/>
      <c r="I33" s="175" t="str">
        <f>IFERROR(Summary!$Y$7*D33/H33," ")</f>
        <v xml:space="preserve"> </v>
      </c>
      <c r="J33" s="5">
        <v>24</v>
      </c>
      <c r="K33" s="175" t="str">
        <f>IFERROR(Summary!$AA$7*D33/J33," ")</f>
        <v xml:space="preserve"> </v>
      </c>
      <c r="L33" s="18"/>
      <c r="M33" s="175" t="str">
        <f>IFERROR(Summary!$AA$7*D33/L33," ")</f>
        <v xml:space="preserve"> </v>
      </c>
      <c r="N33" s="5">
        <v>11</v>
      </c>
      <c r="O33" s="175" t="str">
        <f>IFERROR(Summary!$AC$7*D33/N33," ")</f>
        <v xml:space="preserve"> </v>
      </c>
      <c r="P33" s="18"/>
      <c r="Q33" s="175" t="str">
        <f>IFERROR(Summary!$AC$7*D33/P33," ")</f>
        <v xml:space="preserve"> </v>
      </c>
      <c r="R33" s="22"/>
      <c r="S33" s="177" t="str">
        <f>IFERROR(Summary!$AE$7*E33/R33," ")</f>
        <v xml:space="preserve"> </v>
      </c>
    </row>
    <row r="34" spans="1:19" ht="29.25" customHeight="1" x14ac:dyDescent="0.25">
      <c r="A34" s="2" t="s">
        <v>68</v>
      </c>
      <c r="B34" s="2" t="s">
        <v>69</v>
      </c>
      <c r="C34" s="18"/>
      <c r="D34" s="56" t="str">
        <f>IFERROR(VLOOKUP($A34,'Emissions - TEU-2AF'!$A$6:$H$58,5,0), " ")</f>
        <v xml:space="preserve"> </v>
      </c>
      <c r="E34" s="56" t="str">
        <f>IFERROR(VLOOKUP($A34,'Emissions - TEU-2AF'!$A$6:$H$58,8,0), " ")</f>
        <v xml:space="preserve"> </v>
      </c>
      <c r="F34" s="18"/>
      <c r="G34" s="175" t="str">
        <f>IFERROR(Summary!$Y$7*D34/F34," ")</f>
        <v xml:space="preserve"> </v>
      </c>
      <c r="H34" s="7">
        <v>5</v>
      </c>
      <c r="I34" s="175" t="str">
        <f>IFERROR(Summary!$Y$7*D34/H34," ")</f>
        <v xml:space="preserve"> </v>
      </c>
      <c r="J34" s="18"/>
      <c r="K34" s="175" t="str">
        <f>IFERROR(Summary!$AA$7*D34/J34," ")</f>
        <v xml:space="preserve"> </v>
      </c>
      <c r="L34" s="5">
        <v>22</v>
      </c>
      <c r="M34" s="175" t="str">
        <f>IFERROR(Summary!$AA$7*D34/L34," ")</f>
        <v xml:space="preserve"> </v>
      </c>
      <c r="N34" s="18"/>
      <c r="O34" s="175" t="str">
        <f>IFERROR(Summary!$AC$7*D34/N34," ")</f>
        <v xml:space="preserve"> </v>
      </c>
      <c r="P34" s="5">
        <v>22</v>
      </c>
      <c r="Q34" s="175" t="str">
        <f>IFERROR(Summary!$AC$7*D34/P34," ")</f>
        <v xml:space="preserve"> </v>
      </c>
      <c r="R34" s="23">
        <v>3900</v>
      </c>
      <c r="S34" s="177" t="str">
        <f>IFERROR(Summary!$AE$7*E34/R34," ")</f>
        <v xml:space="preserve"> </v>
      </c>
    </row>
    <row r="35" spans="1:19" ht="29.25" customHeight="1" x14ac:dyDescent="0.25">
      <c r="A35" s="2" t="s">
        <v>70</v>
      </c>
      <c r="B35" s="2" t="s">
        <v>71</v>
      </c>
      <c r="C35" s="18"/>
      <c r="D35" s="56" t="str">
        <f>IFERROR(VLOOKUP($A35,'Emissions - TEU-2AF'!$A$6:$H$58,5,0), " ")</f>
        <v xml:space="preserve"> </v>
      </c>
      <c r="E35" s="56" t="str">
        <f>IFERROR(VLOOKUP($A35,'Emissions - TEU-2AF'!$A$6:$H$58,8,0), " ")</f>
        <v xml:space="preserve"> </v>
      </c>
      <c r="F35" s="9">
        <v>0.48</v>
      </c>
      <c r="G35" s="175" t="str">
        <f>IFERROR(Summary!$Y$7*D35/F35," ")</f>
        <v xml:space="preserve"> </v>
      </c>
      <c r="H35" s="5">
        <v>33</v>
      </c>
      <c r="I35" s="175" t="str">
        <f>IFERROR(Summary!$Y$7*D35/H35," ")</f>
        <v xml:space="preserve"> </v>
      </c>
      <c r="J35" s="5">
        <v>12</v>
      </c>
      <c r="K35" s="175" t="str">
        <f>IFERROR(Summary!$AA$7*D35/J35," ")</f>
        <v xml:space="preserve"> </v>
      </c>
      <c r="L35" s="5">
        <v>150</v>
      </c>
      <c r="M35" s="175" t="str">
        <f>IFERROR(Summary!$AA$7*D35/L35," ")</f>
        <v xml:space="preserve"> </v>
      </c>
      <c r="N35" s="7">
        <v>5.7</v>
      </c>
      <c r="O35" s="175" t="str">
        <f>IFERROR(Summary!$AC$7*D35/N35," ")</f>
        <v xml:space="preserve"> </v>
      </c>
      <c r="P35" s="5">
        <v>150</v>
      </c>
      <c r="Q35" s="175" t="str">
        <f>IFERROR(Summary!$AC$7*D35/P35," ")</f>
        <v xml:space="preserve"> </v>
      </c>
      <c r="R35" s="23">
        <v>1700</v>
      </c>
      <c r="S35" s="177" t="str">
        <f>IFERROR(Summary!$AE$7*E35/R35," ")</f>
        <v xml:space="preserve"> </v>
      </c>
    </row>
    <row r="36" spans="1:19" ht="16.8" customHeight="1" x14ac:dyDescent="0.25">
      <c r="A36" s="2" t="s">
        <v>72</v>
      </c>
      <c r="B36" s="2" t="s">
        <v>73</v>
      </c>
      <c r="C36" s="18"/>
      <c r="D36" s="56" t="str">
        <f>IFERROR(VLOOKUP($A36,'Emissions - TEU-2AF'!$A$6:$H$58,5,0), " ")</f>
        <v xml:space="preserve"> </v>
      </c>
      <c r="E36" s="56" t="str">
        <f>IFERROR(VLOOKUP($A36,'Emissions - TEU-2AF'!$A$6:$H$58,8,0), " ")</f>
        <v xml:space="preserve"> </v>
      </c>
      <c r="F36" s="4">
        <v>3.3000000000000002E-2</v>
      </c>
      <c r="G36" s="175" t="str">
        <f>IFERROR(Summary!$Y$7*D36/F36," ")</f>
        <v xml:space="preserve"> </v>
      </c>
      <c r="H36" s="7">
        <v>2</v>
      </c>
      <c r="I36" s="175" t="str">
        <f>IFERROR(Summary!$Y$7*D36/H36," ")</f>
        <v xml:space="preserve"> </v>
      </c>
      <c r="J36" s="9">
        <v>0.86</v>
      </c>
      <c r="K36" s="175" t="str">
        <f>IFERROR(Summary!$AA$7*D36/J36," ")</f>
        <v xml:space="preserve"> </v>
      </c>
      <c r="L36" s="7">
        <v>8.8000000000000007</v>
      </c>
      <c r="M36" s="175" t="str">
        <f>IFERROR(Summary!$AA$7*D36/L36," ")</f>
        <v xml:space="preserve"> </v>
      </c>
      <c r="N36" s="9">
        <v>0.4</v>
      </c>
      <c r="O36" s="175" t="str">
        <f>IFERROR(Summary!$AC$7*D36/N36," ")</f>
        <v xml:space="preserve"> </v>
      </c>
      <c r="P36" s="7">
        <v>8.8000000000000007</v>
      </c>
      <c r="Q36" s="175" t="str">
        <f>IFERROR(Summary!$AC$7*D36/P36," ")</f>
        <v xml:space="preserve"> </v>
      </c>
      <c r="R36" s="21">
        <v>660</v>
      </c>
      <c r="S36" s="177" t="str">
        <f>IFERROR(Summary!$AE$7*E36/R36," ")</f>
        <v xml:space="preserve"> </v>
      </c>
    </row>
    <row r="37" spans="1:19" ht="29.25" customHeight="1" x14ac:dyDescent="0.25">
      <c r="A37" s="2" t="s">
        <v>74</v>
      </c>
      <c r="B37" s="2" t="s">
        <v>75</v>
      </c>
      <c r="C37" s="18"/>
      <c r="D37" s="56" t="str">
        <f>IFERROR(VLOOKUP($A37,'Emissions - TEU-2AF'!$A$6:$H$58,5,0), " ")</f>
        <v xml:space="preserve"> </v>
      </c>
      <c r="E37" s="56" t="str">
        <f>IFERROR(VLOOKUP($A37,'Emissions - TEU-2AF'!$A$6:$H$58,8,0), " ")</f>
        <v xml:space="preserve"> </v>
      </c>
      <c r="F37" s="18"/>
      <c r="G37" s="175" t="str">
        <f>IFERROR(Summary!$Y$7*D37/F37," ")</f>
        <v xml:space="preserve"> </v>
      </c>
      <c r="H37" s="8">
        <v>5000</v>
      </c>
      <c r="I37" s="175" t="str">
        <f>IFERROR(Summary!$Y$7*D37/H37," ")</f>
        <v xml:space="preserve"> </v>
      </c>
      <c r="J37" s="18"/>
      <c r="K37" s="175" t="str">
        <f>IFERROR(Summary!$AA$7*D37/J37," ")</f>
        <v xml:space="preserve"> </v>
      </c>
      <c r="L37" s="8">
        <v>22000</v>
      </c>
      <c r="M37" s="175" t="str">
        <f>IFERROR(Summary!$AA$7*D37/L37," ")</f>
        <v xml:space="preserve"> </v>
      </c>
      <c r="N37" s="18"/>
      <c r="O37" s="175" t="str">
        <f>IFERROR(Summary!$AC$7*D37/N37," ")</f>
        <v xml:space="preserve"> </v>
      </c>
      <c r="P37" s="8">
        <v>22000</v>
      </c>
      <c r="Q37" s="175" t="str">
        <f>IFERROR(Summary!$AC$7*D37/P37," ")</f>
        <v xml:space="preserve"> </v>
      </c>
      <c r="R37" s="23">
        <v>5000</v>
      </c>
      <c r="S37" s="177" t="str">
        <f>IFERROR(Summary!$AE$7*E37/R37," ")</f>
        <v xml:space="preserve"> </v>
      </c>
    </row>
    <row r="38" spans="1:19" ht="16.8" customHeight="1" x14ac:dyDescent="0.25">
      <c r="A38" s="2" t="s">
        <v>76</v>
      </c>
      <c r="B38" s="1" t="s">
        <v>77</v>
      </c>
      <c r="C38" s="18"/>
      <c r="D38" s="56" t="str">
        <f>IFERROR(VLOOKUP($A38,'Emissions - TEU-2AF'!$A$6:$H$58,5,0), " ")</f>
        <v xml:space="preserve"> </v>
      </c>
      <c r="E38" s="56" t="str">
        <f>IFERROR(VLOOKUP($A38,'Emissions - TEU-2AF'!$A$6:$H$58,8,0), " ")</f>
        <v xml:space="preserve"> </v>
      </c>
      <c r="F38" s="18"/>
      <c r="G38" s="175" t="str">
        <f>IFERROR(Summary!$Y$7*D38/F38," ")</f>
        <v xml:space="preserve"> </v>
      </c>
      <c r="H38" s="8">
        <v>30000</v>
      </c>
      <c r="I38" s="175" t="str">
        <f>IFERROR(Summary!$Y$7*D38/H38," ")</f>
        <v xml:space="preserve"> </v>
      </c>
      <c r="J38" s="18"/>
      <c r="K38" s="175" t="str">
        <f>IFERROR(Summary!$AA$7*D38/J38," ")</f>
        <v xml:space="preserve"> </v>
      </c>
      <c r="L38" s="8">
        <v>130000</v>
      </c>
      <c r="M38" s="175" t="str">
        <f>IFERROR(Summary!$AA$7*D38/L38," ")</f>
        <v xml:space="preserve"> </v>
      </c>
      <c r="N38" s="18"/>
      <c r="O38" s="175" t="str">
        <f>IFERROR(Summary!$AC$7*D38/N38," ")</f>
        <v xml:space="preserve"> </v>
      </c>
      <c r="P38" s="8">
        <v>130000</v>
      </c>
      <c r="Q38" s="175" t="str">
        <f>IFERROR(Summary!$AC$7*D38/P38," ")</f>
        <v xml:space="preserve"> </v>
      </c>
      <c r="R38" s="22"/>
      <c r="S38" s="177" t="str">
        <f>IFERROR(Summary!$AE$7*E38/R38," ")</f>
        <v xml:space="preserve"> </v>
      </c>
    </row>
    <row r="39" spans="1:19" ht="16.95" customHeight="1" x14ac:dyDescent="0.25">
      <c r="A39" s="2" t="s">
        <v>78</v>
      </c>
      <c r="B39" s="2" t="s">
        <v>79</v>
      </c>
      <c r="C39" s="6" t="s">
        <v>80</v>
      </c>
      <c r="D39" s="56" t="str">
        <f>IFERROR(VLOOKUP($A39,'Emissions - TEU-2AF'!$A$6:$H$58,5,0), " ")</f>
        <v xml:space="preserve"> </v>
      </c>
      <c r="E39" s="56" t="str">
        <f>IFERROR(VLOOKUP($A39,'Emissions - TEU-2AF'!$A$6:$H$58,8,0), " ")</f>
        <v xml:space="preserve"> </v>
      </c>
      <c r="F39" s="11">
        <v>5.5999999999999995E-4</v>
      </c>
      <c r="G39" s="175" t="str">
        <f>IFERROR(Summary!$Y$7*D39/F39," ")</f>
        <v xml:space="preserve"> </v>
      </c>
      <c r="H39" s="3">
        <v>5.0000000000000001E-3</v>
      </c>
      <c r="I39" s="175" t="str">
        <f>IFERROR(Summary!$Y$7*D39/H39," ")</f>
        <v xml:space="preserve"> </v>
      </c>
      <c r="J39" s="4">
        <v>1.4E-2</v>
      </c>
      <c r="K39" s="175" t="str">
        <f>IFERROR(Summary!$AA$7*D39/J39," ")</f>
        <v xml:space="preserve"> </v>
      </c>
      <c r="L39" s="4">
        <v>3.6999999999999998E-2</v>
      </c>
      <c r="M39" s="175" t="str">
        <f>IFERROR(Summary!$AA$7*D39/L39," ")</f>
        <v xml:space="preserve"> </v>
      </c>
      <c r="N39" s="3">
        <v>6.7000000000000002E-3</v>
      </c>
      <c r="O39" s="175" t="str">
        <f>IFERROR(Summary!$AC$7*D39/N39," ")</f>
        <v xml:space="preserve"> </v>
      </c>
      <c r="P39" s="4">
        <v>3.6999999999999998E-2</v>
      </c>
      <c r="Q39" s="175" t="str">
        <f>IFERROR(Summary!$AC$7*D39/P39," ")</f>
        <v xml:space="preserve"> </v>
      </c>
      <c r="R39" s="26">
        <v>0.03</v>
      </c>
      <c r="S39" s="177" t="str">
        <f>IFERROR(Summary!$AE$7*E39/R39," ")</f>
        <v xml:space="preserve"> </v>
      </c>
    </row>
    <row r="40" spans="1:19" ht="16.8" customHeight="1" x14ac:dyDescent="0.25">
      <c r="A40" s="2" t="s">
        <v>81</v>
      </c>
      <c r="B40" s="2" t="s">
        <v>82</v>
      </c>
      <c r="C40" s="18"/>
      <c r="D40" s="56" t="str">
        <f>IFERROR(VLOOKUP($A40,'Emissions - TEU-2AF'!$A$6:$H$58,5,0), " ")</f>
        <v xml:space="preserve"> </v>
      </c>
      <c r="E40" s="56" t="str">
        <f>IFERROR(VLOOKUP($A40,'Emissions - TEU-2AF'!$A$6:$H$58,8,0), " ")</f>
        <v xml:space="preserve"> </v>
      </c>
      <c r="F40" s="18"/>
      <c r="G40" s="175" t="str">
        <f>IFERROR(Summary!$Y$7*D40/F40," ")</f>
        <v xml:space="preserve"> </v>
      </c>
      <c r="H40" s="7">
        <v>2.2000000000000002</v>
      </c>
      <c r="I40" s="175" t="str">
        <f>IFERROR(Summary!$Y$7*D40/H40," ")</f>
        <v xml:space="preserve"> </v>
      </c>
      <c r="J40" s="18"/>
      <c r="K40" s="175" t="str">
        <f>IFERROR(Summary!$AA$7*D40/J40," ")</f>
        <v xml:space="preserve"> </v>
      </c>
      <c r="L40" s="7">
        <v>9.6999999999999993</v>
      </c>
      <c r="M40" s="175" t="str">
        <f>IFERROR(Summary!$AA$7*D40/L40," ")</f>
        <v xml:space="preserve"> </v>
      </c>
      <c r="N40" s="18"/>
      <c r="O40" s="175" t="str">
        <f>IFERROR(Summary!$AC$7*D40/N40," ")</f>
        <v xml:space="preserve"> </v>
      </c>
      <c r="P40" s="7">
        <v>9.6999999999999993</v>
      </c>
      <c r="Q40" s="175" t="str">
        <f>IFERROR(Summary!$AC$7*D40/P40," ")</f>
        <v xml:space="preserve"> </v>
      </c>
      <c r="R40" s="21">
        <v>50</v>
      </c>
      <c r="S40" s="177" t="str">
        <f>IFERROR(Summary!$AE$7*E40/R40," ")</f>
        <v xml:space="preserve"> </v>
      </c>
    </row>
    <row r="41" spans="1:19" ht="16.95" customHeight="1" x14ac:dyDescent="0.25">
      <c r="A41" s="2" t="s">
        <v>83</v>
      </c>
      <c r="B41" s="2" t="s">
        <v>84</v>
      </c>
      <c r="C41" s="18"/>
      <c r="D41" s="56" t="str">
        <f>IFERROR(VLOOKUP($A41,'Emissions - TEU-2AF'!$A$6:$H$58,5,0), " ")</f>
        <v xml:space="preserve"> </v>
      </c>
      <c r="E41" s="56" t="str">
        <f>IFERROR(VLOOKUP($A41,'Emissions - TEU-2AF'!$A$6:$H$58,8,0), " ")</f>
        <v xml:space="preserve"> </v>
      </c>
      <c r="F41" s="18"/>
      <c r="G41" s="175" t="str">
        <f>IFERROR(Summary!$Y$7*D41/F41," ")</f>
        <v xml:space="preserve"> </v>
      </c>
      <c r="H41" s="5">
        <v>800</v>
      </c>
      <c r="I41" s="175" t="str">
        <f>IFERROR(Summary!$Y$7*D41/H41," ")</f>
        <v xml:space="preserve"> </v>
      </c>
      <c r="J41" s="18"/>
      <c r="K41" s="175" t="str">
        <f>IFERROR(Summary!$AA$7*D41/J41," ")</f>
        <v xml:space="preserve"> </v>
      </c>
      <c r="L41" s="8">
        <v>3500</v>
      </c>
      <c r="M41" s="175" t="str">
        <f>IFERROR(Summary!$AA$7*D41/L41," ")</f>
        <v xml:space="preserve"> </v>
      </c>
      <c r="N41" s="18"/>
      <c r="O41" s="175" t="str">
        <f>IFERROR(Summary!$AC$7*D41/N41," ")</f>
        <v xml:space="preserve"> </v>
      </c>
      <c r="P41" s="8">
        <v>3500</v>
      </c>
      <c r="Q41" s="175" t="str">
        <f>IFERROR(Summary!$AC$7*D41/P41," ")</f>
        <v xml:space="preserve"> </v>
      </c>
      <c r="R41" s="23">
        <v>6200</v>
      </c>
      <c r="S41" s="177" t="str">
        <f>IFERROR(Summary!$AE$7*E41/R41," ")</f>
        <v xml:space="preserve"> </v>
      </c>
    </row>
    <row r="42" spans="1:19" ht="16.8" customHeight="1" x14ac:dyDescent="0.25">
      <c r="A42" s="2" t="s">
        <v>85</v>
      </c>
      <c r="B42" s="2" t="s">
        <v>86</v>
      </c>
      <c r="C42" s="18"/>
      <c r="D42" s="56" t="str">
        <f>IFERROR(VLOOKUP($A42,'Emissions - TEU-2AF'!$A$6:$H$58,5,0), " ")</f>
        <v xml:space="preserve"> </v>
      </c>
      <c r="E42" s="56" t="str">
        <f>IFERROR(VLOOKUP($A42,'Emissions - TEU-2AF'!$A$6:$H$58,8,0), " ")</f>
        <v xml:space="preserve"> </v>
      </c>
      <c r="F42" s="9">
        <v>0.17</v>
      </c>
      <c r="G42" s="175" t="str">
        <f>IFERROR(Summary!$Y$7*D42/F42," ")</f>
        <v xml:space="preserve"> </v>
      </c>
      <c r="H42" s="5">
        <v>100</v>
      </c>
      <c r="I42" s="175" t="str">
        <f>IFERROR(Summary!$Y$7*D42/H42," ")</f>
        <v xml:space="preserve"> </v>
      </c>
      <c r="J42" s="7">
        <v>4.3</v>
      </c>
      <c r="K42" s="175" t="str">
        <f>IFERROR(Summary!$AA$7*D42/J42," ")</f>
        <v xml:space="preserve"> </v>
      </c>
      <c r="L42" s="5">
        <v>440</v>
      </c>
      <c r="M42" s="175" t="str">
        <f>IFERROR(Summary!$AA$7*D42/L42," ")</f>
        <v xml:space="preserve"> </v>
      </c>
      <c r="N42" s="7">
        <v>2</v>
      </c>
      <c r="O42" s="175" t="str">
        <f>IFERROR(Summary!$AC$7*D42/N42," ")</f>
        <v xml:space="preserve"> </v>
      </c>
      <c r="P42" s="5">
        <v>440</v>
      </c>
      <c r="Q42" s="175" t="str">
        <f>IFERROR(Summary!$AC$7*D42/P42," ")</f>
        <v xml:space="preserve"> </v>
      </c>
      <c r="R42" s="23">
        <v>1900</v>
      </c>
      <c r="S42" s="177" t="str">
        <f>IFERROR(Summary!$AE$7*E42/R42," ")</f>
        <v xml:space="preserve"> </v>
      </c>
    </row>
    <row r="43" spans="1:19" ht="16.95" customHeight="1" x14ac:dyDescent="0.25">
      <c r="A43" s="2" t="s">
        <v>87</v>
      </c>
      <c r="B43" s="2" t="s">
        <v>88</v>
      </c>
      <c r="C43" s="18"/>
      <c r="D43" s="56" t="str">
        <f>IFERROR(VLOOKUP($A43,'Emissions - TEU-2AF'!$A$6:$H$58,5,0), " ")</f>
        <v xml:space="preserve"> </v>
      </c>
      <c r="E43" s="56" t="str">
        <f>IFERROR(VLOOKUP($A43,'Emissions - TEU-2AF'!$A$6:$H$58,8,0), " ")</f>
        <v xml:space="preserve"> </v>
      </c>
      <c r="F43" s="18"/>
      <c r="G43" s="175" t="str">
        <f>IFERROR(Summary!$Y$7*D43/F43," ")</f>
        <v xml:space="preserve"> </v>
      </c>
      <c r="H43" s="5">
        <v>10</v>
      </c>
      <c r="I43" s="175" t="str">
        <f>IFERROR(Summary!$Y$7*D43/H43," ")</f>
        <v xml:space="preserve"> </v>
      </c>
      <c r="J43" s="18"/>
      <c r="K43" s="175" t="str">
        <f>IFERROR(Summary!$AA$7*D43/J43," ")</f>
        <v xml:space="preserve"> </v>
      </c>
      <c r="L43" s="5">
        <v>44</v>
      </c>
      <c r="M43" s="175" t="str">
        <f>IFERROR(Summary!$AA$7*D43/L43," ")</f>
        <v xml:space="preserve"> </v>
      </c>
      <c r="N43" s="18"/>
      <c r="O43" s="175" t="str">
        <f>IFERROR(Summary!$AC$7*D43/N43," ")</f>
        <v xml:space="preserve"> </v>
      </c>
      <c r="P43" s="5">
        <v>44</v>
      </c>
      <c r="Q43" s="175" t="str">
        <f>IFERROR(Summary!$AC$7*D43/P43," ")</f>
        <v xml:space="preserve"> </v>
      </c>
      <c r="R43" s="21">
        <v>660</v>
      </c>
      <c r="S43" s="177" t="str">
        <f>IFERROR(Summary!$AE$7*E43/R43," ")</f>
        <v xml:space="preserve"> </v>
      </c>
    </row>
    <row r="44" spans="1:19" ht="16.8" customHeight="1" x14ac:dyDescent="0.25">
      <c r="A44" s="2" t="s">
        <v>89</v>
      </c>
      <c r="B44" s="2" t="s">
        <v>90</v>
      </c>
      <c r="C44" s="18"/>
      <c r="D44" s="56" t="str">
        <f>IFERROR(VLOOKUP($A44,'Emissions - TEU-2AF'!$A$6:$H$58,5,0), " ")</f>
        <v xml:space="preserve"> </v>
      </c>
      <c r="E44" s="56" t="str">
        <f>IFERROR(VLOOKUP($A44,'Emissions - TEU-2AF'!$A$6:$H$58,8,0), " ")</f>
        <v xml:space="preserve"> </v>
      </c>
      <c r="F44" s="4">
        <v>0.01</v>
      </c>
      <c r="G44" s="175" t="str">
        <f>IFERROR(Summary!$Y$7*D44/F44," ")</f>
        <v xml:space="preserve"> </v>
      </c>
      <c r="H44" s="4">
        <v>0.02</v>
      </c>
      <c r="I44" s="175" t="str">
        <f>IFERROR(Summary!$Y$7*D44/H44," ")</f>
        <v xml:space="preserve"> </v>
      </c>
      <c r="J44" s="9">
        <v>0.26</v>
      </c>
      <c r="K44" s="175" t="str">
        <f>IFERROR(Summary!$AA$7*D44/J44," ")</f>
        <v xml:space="preserve"> </v>
      </c>
      <c r="L44" s="4">
        <v>8.7999999999999995E-2</v>
      </c>
      <c r="M44" s="175" t="str">
        <f>IFERROR(Summary!$AA$7*D44/L44," ")</f>
        <v xml:space="preserve"> </v>
      </c>
      <c r="N44" s="9">
        <v>0.12</v>
      </c>
      <c r="O44" s="175" t="str">
        <f>IFERROR(Summary!$AC$7*D44/N44," ")</f>
        <v xml:space="preserve"> </v>
      </c>
      <c r="P44" s="4">
        <v>8.7999999999999995E-2</v>
      </c>
      <c r="Q44" s="175" t="str">
        <f>IFERROR(Summary!$AC$7*D44/P44," ")</f>
        <v xml:space="preserve"> </v>
      </c>
      <c r="R44" s="25">
        <v>0.2</v>
      </c>
      <c r="S44" s="177" t="str">
        <f>IFERROR(Summary!$AE$7*E44/R44," ")</f>
        <v xml:space="preserve"> </v>
      </c>
    </row>
    <row r="45" spans="1:19" ht="16.8" customHeight="1" x14ac:dyDescent="0.25">
      <c r="A45" s="2" t="s">
        <v>91</v>
      </c>
      <c r="B45" s="2" t="s">
        <v>92</v>
      </c>
      <c r="C45" s="6" t="s">
        <v>93</v>
      </c>
      <c r="D45" s="56" t="str">
        <f>IFERROR(VLOOKUP($A45,'Emissions - TEU-2AF'!$A$6:$H$58,5,0), " ")</f>
        <v xml:space="preserve"> </v>
      </c>
      <c r="E45" s="56" t="str">
        <f>IFERROR(VLOOKUP($A45,'Emissions - TEU-2AF'!$A$6:$H$58,8,0), " ")</f>
        <v xml:space="preserve"> </v>
      </c>
      <c r="F45" s="4">
        <v>0.04</v>
      </c>
      <c r="G45" s="175" t="str">
        <f>IFERROR(Summary!$Y$7*D45/F45," ")</f>
        <v xml:space="preserve"> </v>
      </c>
      <c r="H45" s="18"/>
      <c r="I45" s="175" t="str">
        <f>IFERROR(Summary!$Y$7*D45/H45," ")</f>
        <v xml:space="preserve"> </v>
      </c>
      <c r="J45" s="7">
        <v>1</v>
      </c>
      <c r="K45" s="175" t="str">
        <f>IFERROR(Summary!$AA$7*D45/J45," ")</f>
        <v xml:space="preserve"> </v>
      </c>
      <c r="L45" s="18"/>
      <c r="M45" s="175" t="str">
        <f>IFERROR(Summary!$AA$7*D45/L45," ")</f>
        <v xml:space="preserve"> </v>
      </c>
      <c r="N45" s="9">
        <v>0.48</v>
      </c>
      <c r="O45" s="175" t="str">
        <f>IFERROR(Summary!$AC$7*D45/N45," ")</f>
        <v xml:space="preserve"> </v>
      </c>
      <c r="P45" s="18"/>
      <c r="Q45" s="175" t="str">
        <f>IFERROR(Summary!$AC$7*D45/P45," ")</f>
        <v xml:space="preserve"> </v>
      </c>
      <c r="R45" s="22"/>
      <c r="S45" s="177" t="str">
        <f>IFERROR(Summary!$AE$7*E45/R45," ")</f>
        <v xml:space="preserve"> </v>
      </c>
    </row>
    <row r="46" spans="1:19" ht="16.95" customHeight="1" x14ac:dyDescent="0.25">
      <c r="A46" s="2" t="s">
        <v>94</v>
      </c>
      <c r="B46" s="2" t="s">
        <v>95</v>
      </c>
      <c r="C46" s="18"/>
      <c r="D46" s="56" t="str">
        <f>IFERROR(VLOOKUP($A46,'Emissions - TEU-2AF'!$A$6:$H$58,5,0), " ")</f>
        <v xml:space="preserve"> </v>
      </c>
      <c r="E46" s="56" t="str">
        <f>IFERROR(VLOOKUP($A46,'Emissions - TEU-2AF'!$A$6:$H$58,8,0), " ")</f>
        <v xml:space="preserve"> </v>
      </c>
      <c r="F46" s="18"/>
      <c r="G46" s="175" t="str">
        <f>IFERROR(Summary!$Y$7*D46/F46," ")</f>
        <v xml:space="preserve"> </v>
      </c>
      <c r="H46" s="9">
        <v>0.15</v>
      </c>
      <c r="I46" s="175" t="str">
        <f>IFERROR(Summary!$Y$7*D46/H46," ")</f>
        <v xml:space="preserve"> </v>
      </c>
      <c r="J46" s="18"/>
      <c r="K46" s="175" t="str">
        <f>IFERROR(Summary!$AA$7*D46/J46," ")</f>
        <v xml:space="preserve"> </v>
      </c>
      <c r="L46" s="9">
        <v>0.66</v>
      </c>
      <c r="M46" s="175" t="str">
        <f>IFERROR(Summary!$AA$7*D46/L46," ")</f>
        <v xml:space="preserve"> </v>
      </c>
      <c r="N46" s="18"/>
      <c r="O46" s="175" t="str">
        <f>IFERROR(Summary!$AC$7*D46/N46," ")</f>
        <v xml:space="preserve"> </v>
      </c>
      <c r="P46" s="9">
        <v>0.66</v>
      </c>
      <c r="Q46" s="175" t="str">
        <f>IFERROR(Summary!$AC$7*D46/P46," ")</f>
        <v xml:space="preserve"> </v>
      </c>
      <c r="R46" s="21">
        <v>170</v>
      </c>
      <c r="S46" s="177" t="str">
        <f>IFERROR(Summary!$AE$7*E46/R46," ")</f>
        <v xml:space="preserve"> </v>
      </c>
    </row>
    <row r="47" spans="1:19" ht="16.8" customHeight="1" x14ac:dyDescent="0.25">
      <c r="A47" s="2" t="s">
        <v>96</v>
      </c>
      <c r="B47" s="2" t="s">
        <v>97</v>
      </c>
      <c r="C47" s="18"/>
      <c r="D47" s="56" t="str">
        <f>IFERROR(VLOOKUP($A47,'Emissions - TEU-2AF'!$A$6:$H$58,5,0), " ")</f>
        <v xml:space="preserve"> </v>
      </c>
      <c r="E47" s="56" t="str">
        <f>IFERROR(VLOOKUP($A47,'Emissions - TEU-2AF'!$A$6:$H$58,8,0), " ")</f>
        <v xml:space="preserve"> </v>
      </c>
      <c r="F47" s="18"/>
      <c r="G47" s="175" t="str">
        <f>IFERROR(Summary!$Y$7*D47/F47," ")</f>
        <v xml:space="preserve"> </v>
      </c>
      <c r="H47" s="9">
        <v>0.6</v>
      </c>
      <c r="I47" s="175" t="str">
        <f>IFERROR(Summary!$Y$7*D47/H47," ")</f>
        <v xml:space="preserve"> </v>
      </c>
      <c r="J47" s="18"/>
      <c r="K47" s="175" t="str">
        <f>IFERROR(Summary!$AA$7*D47/J47," ")</f>
        <v xml:space="preserve"> </v>
      </c>
      <c r="L47" s="7">
        <v>2.6</v>
      </c>
      <c r="M47" s="175" t="str">
        <f>IFERROR(Summary!$AA$7*D47/L47," ")</f>
        <v xml:space="preserve"> </v>
      </c>
      <c r="N47" s="18"/>
      <c r="O47" s="175" t="str">
        <f>IFERROR(Summary!$AC$7*D47/N47," ")</f>
        <v xml:space="preserve"> </v>
      </c>
      <c r="P47" s="7">
        <v>2.6</v>
      </c>
      <c r="Q47" s="175" t="str">
        <f>IFERROR(Summary!$AC$7*D47/P47," ")</f>
        <v xml:space="preserve"> </v>
      </c>
      <c r="R47" s="24">
        <v>2.8</v>
      </c>
      <c r="S47" s="177" t="str">
        <f>IFERROR(Summary!$AE$7*E47/R47," ")</f>
        <v xml:space="preserve"> </v>
      </c>
    </row>
    <row r="48" spans="1:19" ht="16.95" customHeight="1" x14ac:dyDescent="0.25">
      <c r="A48" s="2" t="s">
        <v>98</v>
      </c>
      <c r="B48" s="2" t="s">
        <v>99</v>
      </c>
      <c r="C48" s="18"/>
      <c r="D48" s="56" t="str">
        <f>IFERROR(VLOOKUP($A48,'Emissions - TEU-2AF'!$A$6:$H$58,5,0), " ")</f>
        <v xml:space="preserve"> </v>
      </c>
      <c r="E48" s="56" t="str">
        <f>IFERROR(VLOOKUP($A48,'Emissions - TEU-2AF'!$A$6:$H$58,8,0), " ")</f>
        <v xml:space="preserve"> </v>
      </c>
      <c r="F48" s="18"/>
      <c r="G48" s="175" t="str">
        <f>IFERROR(Summary!$Y$7*D48/F48," ")</f>
        <v xml:space="preserve"> </v>
      </c>
      <c r="H48" s="4">
        <v>0.03</v>
      </c>
      <c r="I48" s="175" t="str">
        <f>IFERROR(Summary!$Y$7*D48/H48," ")</f>
        <v xml:space="preserve"> </v>
      </c>
      <c r="J48" s="18"/>
      <c r="K48" s="175" t="str">
        <f>IFERROR(Summary!$AA$7*D48/J48," ")</f>
        <v xml:space="preserve"> </v>
      </c>
      <c r="L48" s="9">
        <v>0.13</v>
      </c>
      <c r="M48" s="175" t="str">
        <f>IFERROR(Summary!$AA$7*D48/L48," ")</f>
        <v xml:space="preserve"> </v>
      </c>
      <c r="N48" s="18"/>
      <c r="O48" s="175" t="str">
        <f>IFERROR(Summary!$AC$7*D48/N48," ")</f>
        <v xml:space="preserve"> </v>
      </c>
      <c r="P48" s="9">
        <v>0.13</v>
      </c>
      <c r="Q48" s="175" t="str">
        <f>IFERROR(Summary!$AC$7*D48/P48," ")</f>
        <v xml:space="preserve"> </v>
      </c>
      <c r="R48" s="22"/>
      <c r="S48" s="177" t="str">
        <f>IFERROR(Summary!$AE$7*E48/R48," ")</f>
        <v xml:space="preserve"> </v>
      </c>
    </row>
    <row r="49" spans="1:19" ht="16.8" customHeight="1" x14ac:dyDescent="0.25">
      <c r="A49" s="2" t="s">
        <v>100</v>
      </c>
      <c r="B49" s="2" t="s">
        <v>101</v>
      </c>
      <c r="C49" s="18"/>
      <c r="D49" s="56" t="str">
        <f>IFERROR(VLOOKUP($A49,'Emissions - TEU-2AF'!$A$6:$H$58,5,0), " ")</f>
        <v xml:space="preserve"> </v>
      </c>
      <c r="E49" s="56" t="str">
        <f>IFERROR(VLOOKUP($A49,'Emissions - TEU-2AF'!$A$6:$H$58,8,0), " ")</f>
        <v xml:space="preserve"> </v>
      </c>
      <c r="F49" s="18"/>
      <c r="G49" s="175" t="str">
        <f>IFERROR(Summary!$Y$7*D49/F49," ")</f>
        <v xml:space="preserve"> </v>
      </c>
      <c r="H49" s="5">
        <v>50</v>
      </c>
      <c r="I49" s="175" t="str">
        <f>IFERROR(Summary!$Y$7*D49/H49," ")</f>
        <v xml:space="preserve"> </v>
      </c>
      <c r="J49" s="18"/>
      <c r="K49" s="175" t="str">
        <f>IFERROR(Summary!$AA$7*D49/J49," ")</f>
        <v xml:space="preserve"> </v>
      </c>
      <c r="L49" s="5">
        <v>220</v>
      </c>
      <c r="M49" s="175" t="str">
        <f>IFERROR(Summary!$AA$7*D49/L49," ")</f>
        <v xml:space="preserve"> </v>
      </c>
      <c r="N49" s="18"/>
      <c r="O49" s="175" t="str">
        <f>IFERROR(Summary!$AC$7*D49/N49," ")</f>
        <v xml:space="preserve"> </v>
      </c>
      <c r="P49" s="5">
        <v>220</v>
      </c>
      <c r="Q49" s="175" t="str">
        <f>IFERROR(Summary!$AC$7*D49/P49," ")</f>
        <v xml:space="preserve"> </v>
      </c>
      <c r="R49" s="22"/>
      <c r="S49" s="177" t="str">
        <f>IFERROR(Summary!$AE$7*E49/R49," ")</f>
        <v xml:space="preserve"> </v>
      </c>
    </row>
    <row r="50" spans="1:19" ht="29.25" customHeight="1" x14ac:dyDescent="0.25">
      <c r="A50" s="2" t="s">
        <v>102</v>
      </c>
      <c r="B50" s="2" t="s">
        <v>103</v>
      </c>
      <c r="C50" s="18"/>
      <c r="D50" s="56" t="str">
        <f>IFERROR(VLOOKUP($A50,'Emissions - TEU-2AF'!$A$6:$H$58,5,0), " ")</f>
        <v xml:space="preserve"> </v>
      </c>
      <c r="E50" s="56" t="str">
        <f>IFERROR(VLOOKUP($A50,'Emissions - TEU-2AF'!$A$6:$H$58,8,0), " ")</f>
        <v xml:space="preserve"> </v>
      </c>
      <c r="F50" s="18"/>
      <c r="G50" s="175" t="str">
        <f>IFERROR(Summary!$Y$7*D50/F50," ")</f>
        <v xml:space="preserve"> </v>
      </c>
      <c r="H50" s="8">
        <v>50000</v>
      </c>
      <c r="I50" s="175" t="str">
        <f>IFERROR(Summary!$Y$7*D50/H50," ")</f>
        <v xml:space="preserve"> </v>
      </c>
      <c r="J50" s="18"/>
      <c r="K50" s="175" t="str">
        <f>IFERROR(Summary!$AA$7*D50/J50," ")</f>
        <v xml:space="preserve"> </v>
      </c>
      <c r="L50" s="8">
        <v>220000</v>
      </c>
      <c r="M50" s="175" t="str">
        <f>IFERROR(Summary!$AA$7*D50/L50," ")</f>
        <v xml:space="preserve"> </v>
      </c>
      <c r="N50" s="18"/>
      <c r="O50" s="175" t="str">
        <f>IFERROR(Summary!$AC$7*D50/N50," ")</f>
        <v xml:space="preserve"> </v>
      </c>
      <c r="P50" s="8">
        <v>220000</v>
      </c>
      <c r="Q50" s="175" t="str">
        <f>IFERROR(Summary!$AC$7*D50/P50," ")</f>
        <v xml:space="preserve"> </v>
      </c>
      <c r="R50" s="22"/>
      <c r="S50" s="177" t="str">
        <f>IFERROR(Summary!$AE$7*E50/R50," ")</f>
        <v xml:space="preserve"> </v>
      </c>
    </row>
    <row r="51" spans="1:19" ht="29.25" customHeight="1" x14ac:dyDescent="0.25">
      <c r="A51" s="2" t="s">
        <v>104</v>
      </c>
      <c r="B51" s="2" t="s">
        <v>105</v>
      </c>
      <c r="C51" s="18"/>
      <c r="D51" s="56" t="str">
        <f>IFERROR(VLOOKUP($A51,'Emissions - TEU-2AF'!$A$6:$H$58,5,0), " ")</f>
        <v xml:space="preserve"> </v>
      </c>
      <c r="E51" s="56" t="str">
        <f>IFERROR(VLOOKUP($A51,'Emissions - TEU-2AF'!$A$6:$H$58,8,0), " ")</f>
        <v xml:space="preserve"> </v>
      </c>
      <c r="F51" s="18"/>
      <c r="G51" s="175" t="str">
        <f>IFERROR(Summary!$Y$7*D51/F51," ")</f>
        <v xml:space="preserve"> </v>
      </c>
      <c r="H51" s="8">
        <v>50000</v>
      </c>
      <c r="I51" s="175" t="str">
        <f>IFERROR(Summary!$Y$7*D51/H51," ")</f>
        <v xml:space="preserve"> </v>
      </c>
      <c r="J51" s="18"/>
      <c r="K51" s="175" t="str">
        <f>IFERROR(Summary!$AA$7*D51/J51," ")</f>
        <v xml:space="preserve"> </v>
      </c>
      <c r="L51" s="8">
        <v>220000</v>
      </c>
      <c r="M51" s="175" t="str">
        <f>IFERROR(Summary!$AA$7*D51/L51," ")</f>
        <v xml:space="preserve"> </v>
      </c>
      <c r="N51" s="18"/>
      <c r="O51" s="175" t="str">
        <f>IFERROR(Summary!$AC$7*D51/N51," ")</f>
        <v xml:space="preserve"> </v>
      </c>
      <c r="P51" s="8">
        <v>220000</v>
      </c>
      <c r="Q51" s="175" t="str">
        <f>IFERROR(Summary!$AC$7*D51/P51," ")</f>
        <v xml:space="preserve"> </v>
      </c>
      <c r="R51" s="22"/>
      <c r="S51" s="177" t="str">
        <f>IFERROR(Summary!$AE$7*E51/R51," ")</f>
        <v xml:space="preserve"> </v>
      </c>
    </row>
    <row r="52" spans="1:19" ht="29.25" customHeight="1" x14ac:dyDescent="0.25">
      <c r="A52" s="2" t="s">
        <v>106</v>
      </c>
      <c r="B52" s="2" t="s">
        <v>107</v>
      </c>
      <c r="C52" s="18"/>
      <c r="D52" s="56" t="str">
        <f>IFERROR(VLOOKUP($A52,'Emissions - TEU-2AF'!$A$6:$H$58,5,0), " ")</f>
        <v xml:space="preserve"> </v>
      </c>
      <c r="E52" s="56" t="str">
        <f>IFERROR(VLOOKUP($A52,'Emissions - TEU-2AF'!$A$6:$H$58,8,0), " ")</f>
        <v xml:space="preserve"> </v>
      </c>
      <c r="F52" s="18"/>
      <c r="G52" s="175" t="str">
        <f>IFERROR(Summary!$Y$7*D52/F52," ")</f>
        <v xml:space="preserve"> </v>
      </c>
      <c r="H52" s="8">
        <v>30000</v>
      </c>
      <c r="I52" s="175" t="str">
        <f>IFERROR(Summary!$Y$7*D52/H52," ")</f>
        <v xml:space="preserve"> </v>
      </c>
      <c r="J52" s="18"/>
      <c r="K52" s="175" t="str">
        <f>IFERROR(Summary!$AA$7*D52/J52," ")</f>
        <v xml:space="preserve"> </v>
      </c>
      <c r="L52" s="8">
        <v>130000</v>
      </c>
      <c r="M52" s="175" t="str">
        <f>IFERROR(Summary!$AA$7*D52/L52," ")</f>
        <v xml:space="preserve"> </v>
      </c>
      <c r="N52" s="18"/>
      <c r="O52" s="175" t="str">
        <f>IFERROR(Summary!$AC$7*D52/N52," ")</f>
        <v xml:space="preserve"> </v>
      </c>
      <c r="P52" s="8">
        <v>130000</v>
      </c>
      <c r="Q52" s="175" t="str">
        <f>IFERROR(Summary!$AC$7*D52/P52," ")</f>
        <v xml:space="preserve"> </v>
      </c>
      <c r="R52" s="23">
        <v>40000</v>
      </c>
      <c r="S52" s="177" t="str">
        <f>IFERROR(Summary!$AE$7*E52/R52," ")</f>
        <v xml:space="preserve"> </v>
      </c>
    </row>
    <row r="53" spans="1:19" ht="16.95" customHeight="1" x14ac:dyDescent="0.25">
      <c r="A53" s="2" t="s">
        <v>108</v>
      </c>
      <c r="B53" s="2" t="s">
        <v>109</v>
      </c>
      <c r="C53" s="18"/>
      <c r="D53" s="56" t="str">
        <f>IFERROR(VLOOKUP($A53,'Emissions - TEU-2AF'!$A$6:$H$58,5,0), " ")</f>
        <v xml:space="preserve"> </v>
      </c>
      <c r="E53" s="56" t="str">
        <f>IFERROR(VLOOKUP($A53,'Emissions - TEU-2AF'!$A$6:$H$58,8,0), " ")</f>
        <v xml:space="preserve"> </v>
      </c>
      <c r="F53" s="18"/>
      <c r="G53" s="175" t="str">
        <f>IFERROR(Summary!$Y$7*D53/F53," ")</f>
        <v xml:space="preserve"> </v>
      </c>
      <c r="H53" s="5">
        <v>300</v>
      </c>
      <c r="I53" s="175" t="str">
        <f>IFERROR(Summary!$Y$7*D53/H53," ")</f>
        <v xml:space="preserve"> </v>
      </c>
      <c r="J53" s="18"/>
      <c r="K53" s="175" t="str">
        <f>IFERROR(Summary!$AA$7*D53/J53," ")</f>
        <v xml:space="preserve"> </v>
      </c>
      <c r="L53" s="8">
        <v>1300</v>
      </c>
      <c r="M53" s="175" t="str">
        <f>IFERROR(Summary!$AA$7*D53/L53," ")</f>
        <v xml:space="preserve"> </v>
      </c>
      <c r="N53" s="18"/>
      <c r="O53" s="175" t="str">
        <f>IFERROR(Summary!$AC$7*D53/N53," ")</f>
        <v xml:space="preserve"> </v>
      </c>
      <c r="P53" s="8">
        <v>1300</v>
      </c>
      <c r="Q53" s="175" t="str">
        <f>IFERROR(Summary!$AC$7*D53/P53," ")</f>
        <v xml:space="preserve"> </v>
      </c>
      <c r="R53" s="21">
        <v>490</v>
      </c>
      <c r="S53" s="177" t="str">
        <f>IFERROR(Summary!$AE$7*E53/R53," ")</f>
        <v xml:space="preserve"> </v>
      </c>
    </row>
    <row r="54" spans="1:19" ht="29.25" customHeight="1" x14ac:dyDescent="0.25">
      <c r="A54" s="2" t="s">
        <v>110</v>
      </c>
      <c r="B54" s="2" t="s">
        <v>111</v>
      </c>
      <c r="C54" s="18"/>
      <c r="D54" s="56" t="str">
        <f>IFERROR(VLOOKUP($A54,'Emissions - TEU-2AF'!$A$6:$H$58,5,0), " ")</f>
        <v xml:space="preserve"> </v>
      </c>
      <c r="E54" s="56" t="str">
        <f>IFERROR(VLOOKUP($A54,'Emissions - TEU-2AF'!$A$6:$H$58,8,0), " ")</f>
        <v xml:space="preserve"> </v>
      </c>
      <c r="F54" s="18"/>
      <c r="G54" s="175" t="str">
        <f>IFERROR(Summary!$Y$7*D54/F54," ")</f>
        <v xml:space="preserve"> </v>
      </c>
      <c r="H54" s="5">
        <v>90</v>
      </c>
      <c r="I54" s="175" t="str">
        <f>IFERROR(Summary!$Y$7*D54/H54," ")</f>
        <v xml:space="preserve"> </v>
      </c>
      <c r="J54" s="18"/>
      <c r="K54" s="175" t="str">
        <f>IFERROR(Summary!$AA$7*D54/J54," ")</f>
        <v xml:space="preserve"> </v>
      </c>
      <c r="L54" s="5">
        <v>400</v>
      </c>
      <c r="M54" s="175" t="str">
        <f>IFERROR(Summary!$AA$7*D54/L54," ")</f>
        <v xml:space="preserve"> </v>
      </c>
      <c r="N54" s="18"/>
      <c r="O54" s="175" t="str">
        <f>IFERROR(Summary!$AC$7*D54/N54," ")</f>
        <v xml:space="preserve"> </v>
      </c>
      <c r="P54" s="5">
        <v>400</v>
      </c>
      <c r="Q54" s="175" t="str">
        <f>IFERROR(Summary!$AC$7*D54/P54," ")</f>
        <v xml:space="preserve"> </v>
      </c>
      <c r="R54" s="23">
        <v>1000</v>
      </c>
      <c r="S54" s="177" t="str">
        <f>IFERROR(Summary!$AE$7*E54/R54," ")</f>
        <v xml:space="preserve"> </v>
      </c>
    </row>
    <row r="55" spans="1:19" ht="29.25" customHeight="1" x14ac:dyDescent="0.25">
      <c r="A55" s="2" t="s">
        <v>112</v>
      </c>
      <c r="B55" s="1" t="s">
        <v>113</v>
      </c>
      <c r="C55" s="18"/>
      <c r="D55" s="56" t="str">
        <f>IFERROR(VLOOKUP($A55,'Emissions - TEU-2AF'!$A$6:$H$58,5,0), " ")</f>
        <v xml:space="preserve"> </v>
      </c>
      <c r="E55" s="56" t="str">
        <f>IFERROR(VLOOKUP($A55,'Emissions - TEU-2AF'!$A$6:$H$58,8,0), " ")</f>
        <v xml:space="preserve"> </v>
      </c>
      <c r="F55" s="9">
        <v>0.22</v>
      </c>
      <c r="G55" s="175" t="str">
        <f>IFERROR(Summary!$Y$7*D55/F55," ")</f>
        <v xml:space="preserve"> </v>
      </c>
      <c r="H55" s="18"/>
      <c r="I55" s="175" t="str">
        <f>IFERROR(Summary!$Y$7*D55/H55," ")</f>
        <v xml:space="preserve"> </v>
      </c>
      <c r="J55" s="7">
        <v>5.7</v>
      </c>
      <c r="K55" s="175" t="str">
        <f>IFERROR(Summary!$AA$7*D55/J55," ")</f>
        <v xml:space="preserve"> </v>
      </c>
      <c r="L55" s="18"/>
      <c r="M55" s="175" t="str">
        <f>IFERROR(Summary!$AA$7*D55/L55," ")</f>
        <v xml:space="preserve"> </v>
      </c>
      <c r="N55" s="7">
        <v>2.6</v>
      </c>
      <c r="O55" s="175" t="str">
        <f>IFERROR(Summary!$AC$7*D55/N55," ")</f>
        <v xml:space="preserve"> </v>
      </c>
      <c r="P55" s="18"/>
      <c r="Q55" s="175" t="str">
        <f>IFERROR(Summary!$AC$7*D55/P55," ")</f>
        <v xml:space="preserve"> </v>
      </c>
      <c r="R55" s="22"/>
      <c r="S55" s="177" t="str">
        <f>IFERROR(Summary!$AE$7*E55/R55," ")</f>
        <v xml:space="preserve"> </v>
      </c>
    </row>
    <row r="56" spans="1:19" ht="16.8" customHeight="1" x14ac:dyDescent="0.25">
      <c r="A56" s="12">
        <v>64438</v>
      </c>
      <c r="B56" s="2" t="s">
        <v>114</v>
      </c>
      <c r="C56" s="18"/>
      <c r="D56" s="56" t="str">
        <f>IFERROR(VLOOKUP($A56,'Emissions - TEU-2AF'!$A$6:$H$58,5,0), " ")</f>
        <v xml:space="preserve"> </v>
      </c>
      <c r="E56" s="56" t="str">
        <f>IFERROR(VLOOKUP($A56,'Emissions - TEU-2AF'!$A$6:$H$58,8,0), " ")</f>
        <v xml:space="preserve"> </v>
      </c>
      <c r="F56" s="18"/>
      <c r="G56" s="175" t="str">
        <f>IFERROR(Summary!$Y$7*D56/F56," ")</f>
        <v xml:space="preserve"> </v>
      </c>
      <c r="H56" s="9">
        <v>0.4</v>
      </c>
      <c r="I56" s="175" t="str">
        <f>IFERROR(Summary!$Y$7*D56/H56," ")</f>
        <v xml:space="preserve"> </v>
      </c>
      <c r="J56" s="18"/>
      <c r="K56" s="175" t="str">
        <f>IFERROR(Summary!$AA$7*D56/J56," ")</f>
        <v xml:space="preserve"> </v>
      </c>
      <c r="L56" s="7">
        <v>1.8</v>
      </c>
      <c r="M56" s="175" t="str">
        <f>IFERROR(Summary!$AA$7*D56/L56," ")</f>
        <v xml:space="preserve"> </v>
      </c>
      <c r="N56" s="18"/>
      <c r="O56" s="175" t="str">
        <f>IFERROR(Summary!$AC$7*D56/N56," ")</f>
        <v xml:space="preserve"> </v>
      </c>
      <c r="P56" s="7">
        <v>1.8</v>
      </c>
      <c r="Q56" s="175" t="str">
        <f>IFERROR(Summary!$AC$7*D56/P56," ")</f>
        <v xml:space="preserve"> </v>
      </c>
      <c r="R56" s="21">
        <v>29</v>
      </c>
      <c r="S56" s="177" t="str">
        <f>IFERROR(Summary!$AE$7*E56/R56," ")</f>
        <v xml:space="preserve"> </v>
      </c>
    </row>
    <row r="57" spans="1:19" ht="16.95" customHeight="1" x14ac:dyDescent="0.25">
      <c r="A57" s="2" t="s">
        <v>115</v>
      </c>
      <c r="B57" s="2" t="s">
        <v>116</v>
      </c>
      <c r="C57" s="18"/>
      <c r="D57" s="56" t="str">
        <f>IFERROR(VLOOKUP($A57,'Emissions - TEU-2AF'!$A$6:$H$58,5,0), " ")</f>
        <v xml:space="preserve"> </v>
      </c>
      <c r="E57" s="56" t="str">
        <f>IFERROR(VLOOKUP($A57,'Emissions - TEU-2AF'!$A$6:$H$58,8,0), " ")</f>
        <v xml:space="preserve"> </v>
      </c>
      <c r="F57" s="3">
        <v>3.3E-3</v>
      </c>
      <c r="G57" s="175" t="str">
        <f>IFERROR(Summary!$Y$7*D57/F57," ")</f>
        <v xml:space="preserve"> </v>
      </c>
      <c r="H57" s="5">
        <v>20</v>
      </c>
      <c r="I57" s="175" t="str">
        <f>IFERROR(Summary!$Y$7*D57/H57," ")</f>
        <v xml:space="preserve"> </v>
      </c>
      <c r="J57" s="4">
        <v>8.6999999999999994E-2</v>
      </c>
      <c r="K57" s="175" t="str">
        <f>IFERROR(Summary!$AA$7*D57/J57," ")</f>
        <v xml:space="preserve"> </v>
      </c>
      <c r="L57" s="5">
        <v>88</v>
      </c>
      <c r="M57" s="175" t="str">
        <f>IFERROR(Summary!$AA$7*D57/L57," ")</f>
        <v xml:space="preserve"> </v>
      </c>
      <c r="N57" s="4">
        <v>0.04</v>
      </c>
      <c r="O57" s="175" t="str">
        <f>IFERROR(Summary!$AC$7*D57/N57," ")</f>
        <v xml:space="preserve"> </v>
      </c>
      <c r="P57" s="5">
        <v>88</v>
      </c>
      <c r="Q57" s="175" t="str">
        <f>IFERROR(Summary!$AC$7*D57/P57," ")</f>
        <v xml:space="preserve"> </v>
      </c>
      <c r="R57" s="22"/>
      <c r="S57" s="177" t="str">
        <f>IFERROR(Summary!$AE$7*E57/R57," ")</f>
        <v xml:space="preserve"> </v>
      </c>
    </row>
    <row r="58" spans="1:19" ht="16.8" customHeight="1" x14ac:dyDescent="0.25">
      <c r="A58" s="2" t="s">
        <v>117</v>
      </c>
      <c r="B58" s="1" t="s">
        <v>118</v>
      </c>
      <c r="C58" s="18"/>
      <c r="D58" s="56" t="str">
        <f>IFERROR(VLOOKUP($A58,'Emissions - TEU-2AF'!$A$6:$H$58,5,0), " ")</f>
        <v xml:space="preserve"> </v>
      </c>
      <c r="E58" s="56" t="str">
        <f>IFERROR(VLOOKUP($A58,'Emissions - TEU-2AF'!$A$6:$H$58,8,0), " ")</f>
        <v xml:space="preserve"> </v>
      </c>
      <c r="F58" s="4">
        <v>1.2999999999999999E-2</v>
      </c>
      <c r="G58" s="175" t="str">
        <f>IFERROR(Summary!$Y$7*D58/F58," ")</f>
        <v xml:space="preserve"> </v>
      </c>
      <c r="H58" s="18"/>
      <c r="I58" s="175" t="str">
        <f>IFERROR(Summary!$Y$7*D58/H58," ")</f>
        <v xml:space="preserve"> </v>
      </c>
      <c r="J58" s="9">
        <v>0.34</v>
      </c>
      <c r="K58" s="175" t="str">
        <f>IFERROR(Summary!$AA$7*D58/J58," ")</f>
        <v xml:space="preserve"> </v>
      </c>
      <c r="L58" s="18"/>
      <c r="M58" s="175" t="str">
        <f>IFERROR(Summary!$AA$7*D58/L58," ")</f>
        <v xml:space="preserve"> </v>
      </c>
      <c r="N58" s="9">
        <v>0.16</v>
      </c>
      <c r="O58" s="175" t="str">
        <f>IFERROR(Summary!$AC$7*D58/N58," ")</f>
        <v xml:space="preserve"> </v>
      </c>
      <c r="P58" s="18"/>
      <c r="Q58" s="175" t="str">
        <f>IFERROR(Summary!$AC$7*D58/P58," ")</f>
        <v xml:space="preserve"> </v>
      </c>
      <c r="R58" s="22"/>
      <c r="S58" s="177" t="str">
        <f>IFERROR(Summary!$AE$7*E58/R58," ")</f>
        <v xml:space="preserve"> </v>
      </c>
    </row>
    <row r="59" spans="1:19" ht="29.25" customHeight="1" x14ac:dyDescent="0.25">
      <c r="A59" s="2" t="s">
        <v>119</v>
      </c>
      <c r="B59" s="2" t="s">
        <v>120</v>
      </c>
      <c r="C59" s="6" t="s">
        <v>121</v>
      </c>
      <c r="D59" s="56" t="str">
        <f>IFERROR(VLOOKUP($A59,'Emissions - TEU-2AF'!$A$6:$H$58,5,0), " ")</f>
        <v xml:space="preserve"> </v>
      </c>
      <c r="E59" s="56" t="str">
        <f>IFERROR(VLOOKUP($A59,'Emissions - TEU-2AF'!$A$6:$H$58,8,0), " ")</f>
        <v xml:space="preserve"> </v>
      </c>
      <c r="F59" s="10">
        <v>3.1000000000000001E-5</v>
      </c>
      <c r="G59" s="175" t="str">
        <f>IFERROR(Summary!$Y$7*D59/F59," ")</f>
        <v xml:space="preserve"> </v>
      </c>
      <c r="H59" s="4">
        <v>8.3000000000000004E-2</v>
      </c>
      <c r="I59" s="175" t="str">
        <f>IFERROR(Summary!$Y$7*D59/H59," ")</f>
        <v xml:space="preserve"> </v>
      </c>
      <c r="J59" s="11">
        <v>5.1999999999999995E-4</v>
      </c>
      <c r="K59" s="175" t="str">
        <f>IFERROR(Summary!$AA$7*D59/J59," ")</f>
        <v xml:space="preserve"> </v>
      </c>
      <c r="L59" s="9">
        <v>0.88</v>
      </c>
      <c r="M59" s="175" t="str">
        <f>IFERROR(Summary!$AA$7*D59/L59," ")</f>
        <v xml:space="preserve"> </v>
      </c>
      <c r="N59" s="3">
        <v>1E-3</v>
      </c>
      <c r="O59" s="175" t="str">
        <f>IFERROR(Summary!$AC$7*D59/N59," ")</f>
        <v xml:space="preserve"> </v>
      </c>
      <c r="P59" s="9">
        <v>0.88</v>
      </c>
      <c r="Q59" s="175" t="str">
        <f>IFERROR(Summary!$AC$7*D59/P59," ")</f>
        <v xml:space="preserve"> </v>
      </c>
      <c r="R59" s="25">
        <v>0.3</v>
      </c>
      <c r="S59" s="177" t="str">
        <f>IFERROR(Summary!$AE$7*E59/R59," ")</f>
        <v xml:space="preserve"> </v>
      </c>
    </row>
    <row r="60" spans="1:19" ht="29.25" customHeight="1" x14ac:dyDescent="0.25">
      <c r="A60" s="2" t="s">
        <v>119</v>
      </c>
      <c r="B60" s="2" t="s">
        <v>122</v>
      </c>
      <c r="C60" s="6" t="s">
        <v>121</v>
      </c>
      <c r="D60" s="56" t="str">
        <f>IFERROR(VLOOKUP($A60,'Emissions - TEU-2AF'!$A$6:$H$58,5,0), " ")</f>
        <v xml:space="preserve"> </v>
      </c>
      <c r="E60" s="56" t="str">
        <f>IFERROR(VLOOKUP($A60,'Emissions - TEU-2AF'!$A$6:$H$58,8,0), " ")</f>
        <v xml:space="preserve"> </v>
      </c>
      <c r="F60" s="10">
        <v>3.1000000000000001E-5</v>
      </c>
      <c r="G60" s="175" t="str">
        <f>IFERROR(Summary!$Y$7*D60/F60," ")</f>
        <v xml:space="preserve"> </v>
      </c>
      <c r="H60" s="3">
        <v>2.0999999999999999E-3</v>
      </c>
      <c r="I60" s="175" t="str">
        <f>IFERROR(Summary!$Y$7*D60/H60," ")</f>
        <v xml:space="preserve"> </v>
      </c>
      <c r="J60" s="11">
        <v>5.1999999999999995E-4</v>
      </c>
      <c r="K60" s="175" t="str">
        <f>IFERROR(Summary!$AA$7*D60/J60," ")</f>
        <v xml:space="preserve"> </v>
      </c>
      <c r="L60" s="4">
        <v>2.1999999999999999E-2</v>
      </c>
      <c r="M60" s="175" t="str">
        <f>IFERROR(Summary!$AA$7*D60/L60," ")</f>
        <v xml:space="preserve"> </v>
      </c>
      <c r="N60" s="3">
        <v>1E-3</v>
      </c>
      <c r="O60" s="175" t="str">
        <f>IFERROR(Summary!$AC$7*D60/N60," ")</f>
        <v xml:space="preserve"> </v>
      </c>
      <c r="P60" s="4">
        <v>2.1999999999999999E-2</v>
      </c>
      <c r="Q60" s="175" t="str">
        <f>IFERROR(Summary!$AC$7*D60/P60," ")</f>
        <v xml:space="preserve"> </v>
      </c>
      <c r="R60" s="27">
        <v>5.0000000000000001E-3</v>
      </c>
      <c r="S60" s="177" t="str">
        <f>IFERROR(Summary!$AE$7*E60/R60," ")</f>
        <v xml:space="preserve"> </v>
      </c>
    </row>
    <row r="61" spans="1:19" ht="16.95" customHeight="1" x14ac:dyDescent="0.25">
      <c r="A61" s="2" t="s">
        <v>123</v>
      </c>
      <c r="B61" s="2" t="s">
        <v>124</v>
      </c>
      <c r="C61" s="6" t="s">
        <v>33</v>
      </c>
      <c r="D61" s="56" t="str">
        <f>IFERROR(VLOOKUP($A61,'Emissions - TEU-2AF'!$A$6:$H$58,5,0), " ")</f>
        <v xml:space="preserve"> </v>
      </c>
      <c r="E61" s="56" t="str">
        <f>IFERROR(VLOOKUP($A61,'Emissions - TEU-2AF'!$A$6:$H$58,8,0), " ")</f>
        <v xml:space="preserve"> </v>
      </c>
      <c r="F61" s="18"/>
      <c r="G61" s="175" t="str">
        <f>IFERROR(Summary!$Y$7*D61/F61," ")</f>
        <v xml:space="preserve"> </v>
      </c>
      <c r="H61" s="9">
        <v>0.1</v>
      </c>
      <c r="I61" s="175" t="str">
        <f>IFERROR(Summary!$Y$7*D61/H61," ")</f>
        <v xml:space="preserve"> </v>
      </c>
      <c r="J61" s="18"/>
      <c r="K61" s="175" t="str">
        <f>IFERROR(Summary!$AA$7*D61/J61," ")</f>
        <v xml:space="preserve"> </v>
      </c>
      <c r="L61" s="9">
        <v>0.44</v>
      </c>
      <c r="M61" s="175" t="str">
        <f>IFERROR(Summary!$AA$7*D61/L61," ")</f>
        <v xml:space="preserve"> </v>
      </c>
      <c r="N61" s="18"/>
      <c r="O61" s="175" t="str">
        <f>IFERROR(Summary!$AC$7*D61/N61," ")</f>
        <v xml:space="preserve"> </v>
      </c>
      <c r="P61" s="9">
        <v>0.44</v>
      </c>
      <c r="Q61" s="175" t="str">
        <f>IFERROR(Summary!$AC$7*D61/P61," ")</f>
        <v xml:space="preserve"> </v>
      </c>
      <c r="R61" s="22"/>
      <c r="S61" s="177" t="str">
        <f>IFERROR(Summary!$AE$7*E61/R61," ")</f>
        <v xml:space="preserve"> </v>
      </c>
    </row>
    <row r="62" spans="1:19" ht="16.8" customHeight="1" x14ac:dyDescent="0.25">
      <c r="A62" s="1"/>
      <c r="B62" s="2" t="s">
        <v>125</v>
      </c>
      <c r="C62" s="6" t="s">
        <v>23</v>
      </c>
      <c r="D62" s="56" t="str">
        <f>IFERROR(VLOOKUP($A62,'Emissions - TEU-2AF'!$A$6:$H$58,5,0), " ")</f>
        <v xml:space="preserve"> </v>
      </c>
      <c r="E62" s="56" t="str">
        <f>IFERROR(VLOOKUP($A62,'Emissions - TEU-2AF'!$A$6:$H$58,8,0), " ")</f>
        <v xml:space="preserve"> </v>
      </c>
      <c r="F62" s="11">
        <v>9.5E-4</v>
      </c>
      <c r="G62" s="175" t="str">
        <f>IFERROR(Summary!$Y$7*D62/F62," ")</f>
        <v xml:space="preserve"> </v>
      </c>
      <c r="H62" s="18"/>
      <c r="I62" s="175" t="str">
        <f>IFERROR(Summary!$Y$7*D62/H62," ")</f>
        <v xml:space="preserve"> </v>
      </c>
      <c r="J62" s="3">
        <v>0.01</v>
      </c>
      <c r="K62" s="175" t="str">
        <f>IFERROR(Summary!$AA$7*D62/J62," ")</f>
        <v xml:space="preserve"> </v>
      </c>
      <c r="L62" s="18"/>
      <c r="M62" s="175" t="str">
        <f>IFERROR(Summary!$AA$7*D62/L62," ")</f>
        <v xml:space="preserve"> </v>
      </c>
      <c r="N62" s="4">
        <v>1.9E-2</v>
      </c>
      <c r="O62" s="175" t="str">
        <f>IFERROR(Summary!$AC$7*D62/N62," ")</f>
        <v xml:space="preserve"> </v>
      </c>
      <c r="P62" s="18"/>
      <c r="Q62" s="175" t="str">
        <f>IFERROR(Summary!$AC$7*D62/P62," ")</f>
        <v xml:space="preserve"> </v>
      </c>
      <c r="R62" s="22"/>
      <c r="S62" s="177" t="str">
        <f>IFERROR(Summary!$AE$7*E62/R62," ")</f>
        <v xml:space="preserve"> </v>
      </c>
    </row>
    <row r="63" spans="1:19" ht="16.95" customHeight="1" x14ac:dyDescent="0.25">
      <c r="A63" s="2" t="s">
        <v>126</v>
      </c>
      <c r="B63" s="2" t="s">
        <v>127</v>
      </c>
      <c r="C63" s="6" t="s">
        <v>33</v>
      </c>
      <c r="D63" s="56" t="str">
        <f>IFERROR(VLOOKUP($A63,'Emissions - TEU-2AF'!$A$6:$H$58,5,0), " ")</f>
        <v xml:space="preserve"> </v>
      </c>
      <c r="E63" s="56" t="str">
        <f>IFERROR(VLOOKUP($A63,'Emissions - TEU-2AF'!$A$6:$H$58,8,0), " ")</f>
        <v xml:space="preserve"> </v>
      </c>
      <c r="F63" s="18"/>
      <c r="G63" s="175" t="str">
        <f>IFERROR(Summary!$Y$7*D63/F63," ")</f>
        <v xml:space="preserve"> </v>
      </c>
      <c r="H63" s="18"/>
      <c r="I63" s="175" t="str">
        <f>IFERROR(Summary!$Y$7*D63/H63," ")</f>
        <v xml:space="preserve"> </v>
      </c>
      <c r="J63" s="18"/>
      <c r="K63" s="175" t="str">
        <f>IFERROR(Summary!$AA$7*D63/J63," ")</f>
        <v xml:space="preserve"> </v>
      </c>
      <c r="L63" s="18"/>
      <c r="M63" s="175" t="str">
        <f>IFERROR(Summary!$AA$7*D63/L63," ")</f>
        <v xml:space="preserve"> </v>
      </c>
      <c r="N63" s="18"/>
      <c r="O63" s="175" t="str">
        <f>IFERROR(Summary!$AC$7*D63/N63," ")</f>
        <v xml:space="preserve"> </v>
      </c>
      <c r="P63" s="18"/>
      <c r="Q63" s="175" t="str">
        <f>IFERROR(Summary!$AC$7*D63/P63," ")</f>
        <v xml:space="preserve"> </v>
      </c>
      <c r="R63" s="21">
        <v>100</v>
      </c>
      <c r="S63" s="177" t="str">
        <f>IFERROR(Summary!$AE$7*E63/R63," ")</f>
        <v xml:space="preserve"> </v>
      </c>
    </row>
    <row r="64" spans="1:19" ht="16.8" customHeight="1" x14ac:dyDescent="0.25">
      <c r="A64" s="2" t="s">
        <v>128</v>
      </c>
      <c r="B64" s="1" t="s">
        <v>129</v>
      </c>
      <c r="C64" s="18"/>
      <c r="D64" s="56" t="str">
        <f>IFERROR(VLOOKUP($A64,'Emissions - TEU-2AF'!$A$6:$H$58,5,0), " ")</f>
        <v xml:space="preserve"> </v>
      </c>
      <c r="E64" s="56" t="str">
        <f>IFERROR(VLOOKUP($A64,'Emissions - TEU-2AF'!$A$6:$H$58,8,0), " ")</f>
        <v xml:space="preserve"> </v>
      </c>
      <c r="F64" s="4">
        <v>2.3E-2</v>
      </c>
      <c r="G64" s="175" t="str">
        <f>IFERROR(Summary!$Y$7*D64/F64," ")</f>
        <v xml:space="preserve"> </v>
      </c>
      <c r="H64" s="18"/>
      <c r="I64" s="175" t="str">
        <f>IFERROR(Summary!$Y$7*D64/H64," ")</f>
        <v xml:space="preserve"> </v>
      </c>
      <c r="J64" s="9">
        <v>0.6</v>
      </c>
      <c r="K64" s="175" t="str">
        <f>IFERROR(Summary!$AA$7*D64/J64," ")</f>
        <v xml:space="preserve"> </v>
      </c>
      <c r="L64" s="18"/>
      <c r="M64" s="175" t="str">
        <f>IFERROR(Summary!$AA$7*D64/L64," ")</f>
        <v xml:space="preserve"> </v>
      </c>
      <c r="N64" s="9">
        <v>0.28000000000000003</v>
      </c>
      <c r="O64" s="175" t="str">
        <f>IFERROR(Summary!$AC$7*D64/N64," ")</f>
        <v xml:space="preserve"> </v>
      </c>
      <c r="P64" s="18"/>
      <c r="Q64" s="175" t="str">
        <f>IFERROR(Summary!$AC$7*D64/P64," ")</f>
        <v xml:space="preserve"> </v>
      </c>
      <c r="R64" s="22"/>
      <c r="S64" s="177" t="str">
        <f>IFERROR(Summary!$AE$7*E64/R64," ")</f>
        <v xml:space="preserve"> </v>
      </c>
    </row>
    <row r="65" spans="1:19" ht="42" customHeight="1" x14ac:dyDescent="0.25">
      <c r="A65" s="2" t="s">
        <v>130</v>
      </c>
      <c r="B65" s="1" t="s">
        <v>131</v>
      </c>
      <c r="C65" s="18"/>
      <c r="D65" s="56" t="str">
        <f>IFERROR(VLOOKUP($A65,'Emissions - TEU-2AF'!$A$6:$H$58,5,0), " ")</f>
        <v xml:space="preserve"> </v>
      </c>
      <c r="E65" s="56" t="str">
        <f>IFERROR(VLOOKUP($A65,'Emissions - TEU-2AF'!$A$6:$H$58,8,0), " ")</f>
        <v xml:space="preserve"> </v>
      </c>
      <c r="F65" s="18"/>
      <c r="G65" s="175" t="str">
        <f>IFERROR(Summary!$Y$7*D65/F65," ")</f>
        <v xml:space="preserve"> </v>
      </c>
      <c r="H65" s="5">
        <v>600</v>
      </c>
      <c r="I65" s="175" t="str">
        <f>IFERROR(Summary!$Y$7*D65/H65," ")</f>
        <v xml:space="preserve"> </v>
      </c>
      <c r="J65" s="18"/>
      <c r="K65" s="175" t="str">
        <f>IFERROR(Summary!$AA$7*D65/J65," ")</f>
        <v xml:space="preserve"> </v>
      </c>
      <c r="L65" s="8">
        <v>2600</v>
      </c>
      <c r="M65" s="175" t="str">
        <f>IFERROR(Summary!$AA$7*D65/L65," ")</f>
        <v xml:space="preserve"> </v>
      </c>
      <c r="N65" s="18"/>
      <c r="O65" s="175" t="str">
        <f>IFERROR(Summary!$AC$7*D65/N65," ")</f>
        <v xml:space="preserve"> </v>
      </c>
      <c r="P65" s="8">
        <v>2600</v>
      </c>
      <c r="Q65" s="175" t="str">
        <f>IFERROR(Summary!$AC$7*D65/P65," ")</f>
        <v xml:space="preserve"> </v>
      </c>
      <c r="R65" s="22"/>
      <c r="S65" s="177" t="str">
        <f>IFERROR(Summary!$AE$7*E65/R65," ")</f>
        <v xml:space="preserve"> </v>
      </c>
    </row>
    <row r="66" spans="1:19" ht="16.8" customHeight="1" x14ac:dyDescent="0.25">
      <c r="A66" s="2" t="s">
        <v>132</v>
      </c>
      <c r="B66" s="2" t="s">
        <v>133</v>
      </c>
      <c r="C66" s="18"/>
      <c r="D66" s="56" t="str">
        <f>IFERROR(VLOOKUP($A66,'Emissions - TEU-2AF'!$A$6:$H$58,5,0), " ")</f>
        <v xml:space="preserve"> </v>
      </c>
      <c r="E66" s="56" t="str">
        <f>IFERROR(VLOOKUP($A66,'Emissions - TEU-2AF'!$A$6:$H$58,8,0), " ")</f>
        <v xml:space="preserve"> </v>
      </c>
      <c r="F66" s="4">
        <v>1.6E-2</v>
      </c>
      <c r="G66" s="175" t="str">
        <f>IFERROR(Summary!$Y$7*D66/F66," ")</f>
        <v xml:space="preserve"> </v>
      </c>
      <c r="H66" s="18"/>
      <c r="I66" s="175" t="str">
        <f>IFERROR(Summary!$Y$7*D66/H66," ")</f>
        <v xml:space="preserve"> </v>
      </c>
      <c r="J66" s="9">
        <v>0.41</v>
      </c>
      <c r="K66" s="175" t="str">
        <f>IFERROR(Summary!$AA$7*D66/J66," ")</f>
        <v xml:space="preserve"> </v>
      </c>
      <c r="L66" s="18"/>
      <c r="M66" s="175" t="str">
        <f>IFERROR(Summary!$AA$7*D66/L66," ")</f>
        <v xml:space="preserve"> </v>
      </c>
      <c r="N66" s="9">
        <v>0.19</v>
      </c>
      <c r="O66" s="175" t="str">
        <f>IFERROR(Summary!$AC$7*D66/N66," ")</f>
        <v xml:space="preserve"> </v>
      </c>
      <c r="P66" s="18"/>
      <c r="Q66" s="175" t="str">
        <f>IFERROR(Summary!$AC$7*D66/P66," ")</f>
        <v xml:space="preserve"> </v>
      </c>
      <c r="R66" s="22"/>
      <c r="S66" s="177" t="str">
        <f>IFERROR(Summary!$AE$7*E66/R66," ")</f>
        <v xml:space="preserve"> </v>
      </c>
    </row>
    <row r="67" spans="1:19" ht="16.95" customHeight="1" x14ac:dyDescent="0.25">
      <c r="A67" s="2" t="s">
        <v>134</v>
      </c>
      <c r="B67" s="2" t="s">
        <v>135</v>
      </c>
      <c r="C67" s="18"/>
      <c r="D67" s="56" t="str">
        <f>IFERROR(VLOOKUP($A67,'Emissions - TEU-2AF'!$A$6:$H$58,5,0), " ")</f>
        <v xml:space="preserve"> </v>
      </c>
      <c r="E67" s="56" t="str">
        <f>IFERROR(VLOOKUP($A67,'Emissions - TEU-2AF'!$A$6:$H$58,8,0), " ")</f>
        <v xml:space="preserve"> </v>
      </c>
      <c r="F67" s="18"/>
      <c r="G67" s="175" t="str">
        <f>IFERROR(Summary!$Y$7*D67/F67," ")</f>
        <v xml:space="preserve"> </v>
      </c>
      <c r="H67" s="9">
        <v>0.8</v>
      </c>
      <c r="I67" s="175" t="str">
        <f>IFERROR(Summary!$Y$7*D67/H67," ")</f>
        <v xml:space="preserve"> </v>
      </c>
      <c r="J67" s="18"/>
      <c r="K67" s="175" t="str">
        <f>IFERROR(Summary!$AA$7*D67/J67," ")</f>
        <v xml:space="preserve"> </v>
      </c>
      <c r="L67" s="7">
        <v>3.5</v>
      </c>
      <c r="M67" s="175" t="str">
        <f>IFERROR(Summary!$AA$7*D67/L67," ")</f>
        <v xml:space="preserve"> </v>
      </c>
      <c r="N67" s="18"/>
      <c r="O67" s="175" t="str">
        <f>IFERROR(Summary!$AC$7*D67/N67," ")</f>
        <v xml:space="preserve"> </v>
      </c>
      <c r="P67" s="7">
        <v>3.5</v>
      </c>
      <c r="Q67" s="175" t="str">
        <f>IFERROR(Summary!$AC$7*D67/P67," ")</f>
        <v xml:space="preserve"> </v>
      </c>
      <c r="R67" s="21">
        <v>340</v>
      </c>
      <c r="S67" s="177" t="str">
        <f>IFERROR(Summary!$AE$7*E67/R67," ")</f>
        <v xml:space="preserve"> </v>
      </c>
    </row>
    <row r="68" spans="1:19" ht="16.8" customHeight="1" x14ac:dyDescent="0.25">
      <c r="A68" s="2" t="s">
        <v>136</v>
      </c>
      <c r="B68" s="2" t="s">
        <v>137</v>
      </c>
      <c r="C68" s="18"/>
      <c r="D68" s="56" t="str">
        <f>IFERROR(VLOOKUP($A68,'Emissions - TEU-2AF'!$A$6:$H$58,5,0), " ")</f>
        <v xml:space="preserve"> </v>
      </c>
      <c r="E68" s="56" t="str">
        <f>IFERROR(VLOOKUP($A68,'Emissions - TEU-2AF'!$A$6:$H$58,8,0), " ")</f>
        <v xml:space="preserve"> </v>
      </c>
      <c r="F68" s="18"/>
      <c r="G68" s="175" t="str">
        <f>IFERROR(Summary!$Y$7*D68/F68," ")</f>
        <v xml:space="preserve"> </v>
      </c>
      <c r="H68" s="8">
        <v>6000</v>
      </c>
      <c r="I68" s="175" t="str">
        <f>IFERROR(Summary!$Y$7*D68/H68," ")</f>
        <v xml:space="preserve"> </v>
      </c>
      <c r="J68" s="18"/>
      <c r="K68" s="175" t="str">
        <f>IFERROR(Summary!$AA$7*D68/J68," ")</f>
        <v xml:space="preserve"> </v>
      </c>
      <c r="L68" s="8">
        <v>26000</v>
      </c>
      <c r="M68" s="175" t="str">
        <f>IFERROR(Summary!$AA$7*D68/L68," ")</f>
        <v xml:space="preserve"> </v>
      </c>
      <c r="N68" s="18"/>
      <c r="O68" s="175" t="str">
        <f>IFERROR(Summary!$AC$7*D68/N68," ")</f>
        <v xml:space="preserve"> </v>
      </c>
      <c r="P68" s="8">
        <v>26000</v>
      </c>
      <c r="Q68" s="175" t="str">
        <f>IFERROR(Summary!$AC$7*D68/P68," ")</f>
        <v xml:space="preserve"> </v>
      </c>
      <c r="R68" s="22"/>
      <c r="S68" s="177" t="str">
        <f>IFERROR(Summary!$AE$7*E68/R68," ")</f>
        <v xml:space="preserve"> </v>
      </c>
    </row>
    <row r="69" spans="1:19" ht="16.95" customHeight="1" x14ac:dyDescent="0.25">
      <c r="A69" s="2" t="s">
        <v>138</v>
      </c>
      <c r="B69" s="2" t="s">
        <v>139</v>
      </c>
      <c r="C69" s="6" t="s">
        <v>140</v>
      </c>
      <c r="D69" s="56" t="str">
        <f>IFERROR(VLOOKUP($A69,'Emissions - TEU-2AF'!$A$6:$H$58,5,0), " ")</f>
        <v xml:space="preserve"> </v>
      </c>
      <c r="E69" s="56" t="str">
        <f>IFERROR(VLOOKUP($A69,'Emissions - TEU-2AF'!$A$6:$H$58,8,0), " ")</f>
        <v xml:space="preserve"> </v>
      </c>
      <c r="F69" s="4">
        <v>0.01</v>
      </c>
      <c r="G69" s="175" t="str">
        <f>IFERROR(Summary!$Y$7*D69/F69," ")</f>
        <v xml:space="preserve"> </v>
      </c>
      <c r="H69" s="18"/>
      <c r="I69" s="175" t="str">
        <f>IFERROR(Summary!$Y$7*D69/H69," ")</f>
        <v xml:space="preserve"> </v>
      </c>
      <c r="J69" s="9">
        <v>0.27</v>
      </c>
      <c r="K69" s="175" t="str">
        <f>IFERROR(Summary!$AA$7*D69/J69," ")</f>
        <v xml:space="preserve"> </v>
      </c>
      <c r="L69" s="18"/>
      <c r="M69" s="175" t="str">
        <f>IFERROR(Summary!$AA$7*D69/L69," ")</f>
        <v xml:space="preserve"> </v>
      </c>
      <c r="N69" s="9">
        <v>0.12</v>
      </c>
      <c r="O69" s="175" t="str">
        <f>IFERROR(Summary!$AC$7*D69/N69," ")</f>
        <v xml:space="preserve"> </v>
      </c>
      <c r="P69" s="18"/>
      <c r="Q69" s="175" t="str">
        <f>IFERROR(Summary!$AC$7*D69/P69," ")</f>
        <v xml:space="preserve"> </v>
      </c>
      <c r="R69" s="22"/>
      <c r="S69" s="177" t="str">
        <f>IFERROR(Summary!$AE$7*E69/R69," ")</f>
        <v xml:space="preserve"> </v>
      </c>
    </row>
    <row r="70" spans="1:19" ht="16.8" customHeight="1" x14ac:dyDescent="0.25">
      <c r="A70" s="2" t="s">
        <v>141</v>
      </c>
      <c r="B70" s="2" t="s">
        <v>142</v>
      </c>
      <c r="C70" s="18"/>
      <c r="D70" s="56" t="str">
        <f>IFERROR(VLOOKUP($A70,'Emissions - TEU-2AF'!$A$6:$H$58,5,0), " ")</f>
        <v xml:space="preserve"> </v>
      </c>
      <c r="E70" s="56" t="str">
        <f>IFERROR(VLOOKUP($A70,'Emissions - TEU-2AF'!$A$6:$H$58,8,0), " ")</f>
        <v xml:space="preserve"> </v>
      </c>
      <c r="F70" s="9">
        <v>0.15</v>
      </c>
      <c r="G70" s="175" t="str">
        <f>IFERROR(Summary!$Y$7*D70/F70," ")</f>
        <v xml:space="preserve"> </v>
      </c>
      <c r="H70" s="18"/>
      <c r="I70" s="175" t="str">
        <f>IFERROR(Summary!$Y$7*D70/H70," ")</f>
        <v xml:space="preserve"> </v>
      </c>
      <c r="J70" s="7">
        <v>3.9</v>
      </c>
      <c r="K70" s="175" t="str">
        <f>IFERROR(Summary!$AA$7*D70/J70," ")</f>
        <v xml:space="preserve"> </v>
      </c>
      <c r="L70" s="18"/>
      <c r="M70" s="175" t="str">
        <f>IFERROR(Summary!$AA$7*D70/L70," ")</f>
        <v xml:space="preserve"> </v>
      </c>
      <c r="N70" s="7">
        <v>1.8</v>
      </c>
      <c r="O70" s="175" t="str">
        <f>IFERROR(Summary!$AC$7*D70/N70," ")</f>
        <v xml:space="preserve"> </v>
      </c>
      <c r="P70" s="18"/>
      <c r="Q70" s="175" t="str">
        <f>IFERROR(Summary!$AC$7*D70/P70," ")</f>
        <v xml:space="preserve"> </v>
      </c>
      <c r="R70" s="22"/>
      <c r="S70" s="177" t="str">
        <f>IFERROR(Summary!$AE$7*E70/R70," ")</f>
        <v xml:space="preserve"> </v>
      </c>
    </row>
    <row r="71" spans="1:19" ht="29.25" customHeight="1" x14ac:dyDescent="0.25">
      <c r="A71" s="2" t="s">
        <v>143</v>
      </c>
      <c r="B71" s="2" t="s">
        <v>144</v>
      </c>
      <c r="C71" s="18"/>
      <c r="D71" s="56" t="str">
        <f>IFERROR(VLOOKUP($A71,'Emissions - TEU-2AF'!$A$6:$H$58,5,0), " ")</f>
        <v xml:space="preserve"> </v>
      </c>
      <c r="E71" s="56" t="str">
        <f>IFERROR(VLOOKUP($A71,'Emissions - TEU-2AF'!$A$6:$H$58,8,0), " ")</f>
        <v xml:space="preserve"> </v>
      </c>
      <c r="F71" s="11">
        <v>9.1E-4</v>
      </c>
      <c r="G71" s="175" t="str">
        <f>IFERROR(Summary!$Y$7*D71/F71," ")</f>
        <v xml:space="preserve"> </v>
      </c>
      <c r="H71" s="18"/>
      <c r="I71" s="175" t="str">
        <f>IFERROR(Summary!$Y$7*D71/H71," ")</f>
        <v xml:space="preserve"> </v>
      </c>
      <c r="J71" s="4">
        <v>2.4E-2</v>
      </c>
      <c r="K71" s="175" t="str">
        <f>IFERROR(Summary!$AA$7*D71/J71," ")</f>
        <v xml:space="preserve"> </v>
      </c>
      <c r="L71" s="18"/>
      <c r="M71" s="175" t="str">
        <f>IFERROR(Summary!$AA$7*D71/L71," ")</f>
        <v xml:space="preserve"> </v>
      </c>
      <c r="N71" s="4">
        <v>1.0999999999999999E-2</v>
      </c>
      <c r="O71" s="175" t="str">
        <f>IFERROR(Summary!$AC$7*D71/N71," ")</f>
        <v xml:space="preserve"> </v>
      </c>
      <c r="P71" s="18"/>
      <c r="Q71" s="175" t="str">
        <f>IFERROR(Summary!$AC$7*D71/P71," ")</f>
        <v xml:space="preserve"> </v>
      </c>
      <c r="R71" s="22"/>
      <c r="S71" s="177" t="str">
        <f>IFERROR(Summary!$AE$7*E71/R71," ")</f>
        <v xml:space="preserve"> </v>
      </c>
    </row>
    <row r="72" spans="1:19" ht="16.8" customHeight="1" x14ac:dyDescent="0.25">
      <c r="A72" s="2" t="s">
        <v>145</v>
      </c>
      <c r="B72" s="2" t="s">
        <v>146</v>
      </c>
      <c r="C72" s="18"/>
      <c r="D72" s="56" t="str">
        <f>IFERROR(VLOOKUP($A72,'Emissions - TEU-2AF'!$A$6:$H$58,5,0), " ")</f>
        <v xml:space="preserve"> </v>
      </c>
      <c r="E72" s="56" t="str">
        <f>IFERROR(VLOOKUP($A72,'Emissions - TEU-2AF'!$A$6:$H$58,8,0), " ")</f>
        <v xml:space="preserve"> </v>
      </c>
      <c r="F72" s="18"/>
      <c r="G72" s="175" t="str">
        <f>IFERROR(Summary!$Y$7*D72/F72," ")</f>
        <v xml:space="preserve"> </v>
      </c>
      <c r="H72" s="18"/>
      <c r="I72" s="175" t="str">
        <f>IFERROR(Summary!$Y$7*D72/H72," ")</f>
        <v xml:space="preserve"> </v>
      </c>
      <c r="J72" s="18"/>
      <c r="K72" s="175" t="str">
        <f>IFERROR(Summary!$AA$7*D72/J72," ")</f>
        <v xml:space="preserve"> </v>
      </c>
      <c r="L72" s="18"/>
      <c r="M72" s="175" t="str">
        <f>IFERROR(Summary!$AA$7*D72/L72," ")</f>
        <v xml:space="preserve"> </v>
      </c>
      <c r="N72" s="18"/>
      <c r="O72" s="175" t="str">
        <f>IFERROR(Summary!$AC$7*D72/N72," ")</f>
        <v xml:space="preserve"> </v>
      </c>
      <c r="P72" s="18"/>
      <c r="Q72" s="175" t="str">
        <f>IFERROR(Summary!$AC$7*D72/P72," ")</f>
        <v xml:space="preserve"> </v>
      </c>
      <c r="R72" s="21">
        <v>10</v>
      </c>
      <c r="S72" s="177" t="str">
        <f>IFERROR(Summary!$AE$7*E72/R72," ")</f>
        <v xml:space="preserve"> </v>
      </c>
    </row>
    <row r="73" spans="1:19" ht="29.25" customHeight="1" x14ac:dyDescent="0.25">
      <c r="A73" s="12">
        <v>71932</v>
      </c>
      <c r="B73" s="2" t="s">
        <v>147</v>
      </c>
      <c r="C73" s="6" t="s">
        <v>23</v>
      </c>
      <c r="D73" s="56" t="str">
        <f>IFERROR(VLOOKUP($A73,'Emissions - TEU-2AF'!$A$6:$H$58,5,0), " ")</f>
        <v xml:space="preserve"> </v>
      </c>
      <c r="E73" s="56" t="str">
        <f>IFERROR(VLOOKUP($A73,'Emissions - TEU-2AF'!$A$6:$H$58,8,0), " ")</f>
        <v xml:space="preserve"> </v>
      </c>
      <c r="F73" s="10">
        <v>9.7999999999999997E-5</v>
      </c>
      <c r="G73" s="175" t="str">
        <f>IFERROR(Summary!$Y$7*D73/F73," ")</f>
        <v xml:space="preserve"> </v>
      </c>
      <c r="H73" s="9">
        <v>0.2</v>
      </c>
      <c r="I73" s="175" t="str">
        <f>IFERROR(Summary!$Y$7*D73/H73," ")</f>
        <v xml:space="preserve"> </v>
      </c>
      <c r="J73" s="3">
        <v>1E-3</v>
      </c>
      <c r="K73" s="175" t="str">
        <f>IFERROR(Summary!$AA$7*D73/J73," ")</f>
        <v xml:space="preserve"> </v>
      </c>
      <c r="L73" s="9">
        <v>0.88</v>
      </c>
      <c r="M73" s="175" t="str">
        <f>IFERROR(Summary!$AA$7*D73/L73," ")</f>
        <v xml:space="preserve"> </v>
      </c>
      <c r="N73" s="3">
        <v>2E-3</v>
      </c>
      <c r="O73" s="175" t="str">
        <f>IFERROR(Summary!$AC$7*D73/N73," ")</f>
        <v xml:space="preserve"> </v>
      </c>
      <c r="P73" s="9">
        <v>0.88</v>
      </c>
      <c r="Q73" s="175" t="str">
        <f>IFERROR(Summary!$AC$7*D73/P73," ")</f>
        <v xml:space="preserve"> </v>
      </c>
      <c r="R73" s="24">
        <v>1.9</v>
      </c>
      <c r="S73" s="177" t="str">
        <f>IFERROR(Summary!$AE$7*E73/R73," ")</f>
        <v xml:space="preserve"> </v>
      </c>
    </row>
    <row r="74" spans="1:19" ht="29.25" customHeight="1" x14ac:dyDescent="0.25">
      <c r="A74" s="2" t="s">
        <v>148</v>
      </c>
      <c r="B74" s="1" t="s">
        <v>149</v>
      </c>
      <c r="C74" s="18"/>
      <c r="D74" s="56" t="str">
        <f>IFERROR(VLOOKUP($A74,'Emissions - TEU-2AF'!$A$6:$H$58,5,0), " ")</f>
        <v xml:space="preserve"> </v>
      </c>
      <c r="E74" s="56" t="str">
        <f>IFERROR(VLOOKUP($A74,'Emissions - TEU-2AF'!$A$6:$H$58,8,0), " ")</f>
        <v xml:space="preserve"> </v>
      </c>
      <c r="F74" s="4">
        <v>9.0999999999999998E-2</v>
      </c>
      <c r="G74" s="175" t="str">
        <f>IFERROR(Summary!$Y$7*D74/F74," ")</f>
        <v xml:space="preserve"> </v>
      </c>
      <c r="H74" s="5">
        <v>60</v>
      </c>
      <c r="I74" s="175" t="str">
        <f>IFERROR(Summary!$Y$7*D74/H74," ")</f>
        <v xml:space="preserve"> </v>
      </c>
      <c r="J74" s="7">
        <v>2.4</v>
      </c>
      <c r="K74" s="175" t="str">
        <f>IFERROR(Summary!$AA$7*D74/J74," ")</f>
        <v xml:space="preserve"> </v>
      </c>
      <c r="L74" s="5">
        <v>260</v>
      </c>
      <c r="M74" s="175" t="str">
        <f>IFERROR(Summary!$AA$7*D74/L74," ")</f>
        <v xml:space="preserve"> </v>
      </c>
      <c r="N74" s="7">
        <v>1.1000000000000001</v>
      </c>
      <c r="O74" s="175" t="str">
        <f>IFERROR(Summary!$AC$7*D74/N74," ")</f>
        <v xml:space="preserve"> </v>
      </c>
      <c r="P74" s="5">
        <v>260</v>
      </c>
      <c r="Q74" s="175" t="str">
        <f>IFERROR(Summary!$AC$7*D74/P74," ")</f>
        <v xml:space="preserve"> </v>
      </c>
      <c r="R74" s="23">
        <v>12000</v>
      </c>
      <c r="S74" s="177" t="str">
        <f>IFERROR(Summary!$AE$7*E74/R74," ")</f>
        <v xml:space="preserve"> </v>
      </c>
    </row>
    <row r="75" spans="1:19" ht="16.95" customHeight="1" x14ac:dyDescent="0.25">
      <c r="A75" s="2" t="s">
        <v>150</v>
      </c>
      <c r="B75" s="2" t="s">
        <v>151</v>
      </c>
      <c r="C75" s="18"/>
      <c r="D75" s="56" t="str">
        <f>IFERROR(VLOOKUP($A75,'Emissions - TEU-2AF'!$A$6:$H$58,5,0), " ")</f>
        <v xml:space="preserve"> </v>
      </c>
      <c r="E75" s="56" t="str">
        <f>IFERROR(VLOOKUP($A75,'Emissions - TEU-2AF'!$A$6:$H$58,8,0), " ")</f>
        <v xml:space="preserve"> </v>
      </c>
      <c r="F75" s="3">
        <v>2.8999999999999998E-3</v>
      </c>
      <c r="G75" s="175" t="str">
        <f>IFERROR(Summary!$Y$7*D75/F75," ")</f>
        <v xml:space="preserve"> </v>
      </c>
      <c r="H75" s="18"/>
      <c r="I75" s="175" t="str">
        <f>IFERROR(Summary!$Y$7*D75/H75," ")</f>
        <v xml:space="preserve"> </v>
      </c>
      <c r="J75" s="4">
        <v>7.5999999999999998E-2</v>
      </c>
      <c r="K75" s="175" t="str">
        <f>IFERROR(Summary!$AA$7*D75/J75," ")</f>
        <v xml:space="preserve"> </v>
      </c>
      <c r="L75" s="18"/>
      <c r="M75" s="175" t="str">
        <f>IFERROR(Summary!$AA$7*D75/L75," ")</f>
        <v xml:space="preserve"> </v>
      </c>
      <c r="N75" s="4">
        <v>3.5000000000000003E-2</v>
      </c>
      <c r="O75" s="175" t="str">
        <f>IFERROR(Summary!$AC$7*D75/N75," ")</f>
        <v xml:space="preserve"> </v>
      </c>
      <c r="P75" s="18"/>
      <c r="Q75" s="175" t="str">
        <f>IFERROR(Summary!$AC$7*D75/P75," ")</f>
        <v xml:space="preserve"> </v>
      </c>
      <c r="R75" s="22"/>
      <c r="S75" s="177" t="str">
        <f>IFERROR(Summary!$AE$7*E75/R75," ")</f>
        <v xml:space="preserve"> </v>
      </c>
    </row>
    <row r="76" spans="1:19" ht="29.25" customHeight="1" x14ac:dyDescent="0.25">
      <c r="A76" s="2" t="s">
        <v>152</v>
      </c>
      <c r="B76" s="2" t="s">
        <v>153</v>
      </c>
      <c r="C76" s="18"/>
      <c r="D76" s="56" t="str">
        <f>IFERROR(VLOOKUP($A76,'Emissions - TEU-2AF'!$A$6:$H$58,5,0), " ")</f>
        <v xml:space="preserve"> </v>
      </c>
      <c r="E76" s="56" t="str">
        <f>IFERROR(VLOOKUP($A76,'Emissions - TEU-2AF'!$A$6:$H$58,8,0), " ")</f>
        <v xml:space="preserve"> </v>
      </c>
      <c r="F76" s="9">
        <v>0.63</v>
      </c>
      <c r="G76" s="175" t="str">
        <f>IFERROR(Summary!$Y$7*D76/F76," ")</f>
        <v xml:space="preserve"> </v>
      </c>
      <c r="H76" s="18"/>
      <c r="I76" s="175" t="str">
        <f>IFERROR(Summary!$Y$7*D76/H76," ")</f>
        <v xml:space="preserve"> </v>
      </c>
      <c r="J76" s="5">
        <v>16</v>
      </c>
      <c r="K76" s="175" t="str">
        <f>IFERROR(Summary!$AA$7*D76/J76," ")</f>
        <v xml:space="preserve"> </v>
      </c>
      <c r="L76" s="18"/>
      <c r="M76" s="175" t="str">
        <f>IFERROR(Summary!$AA$7*D76/L76," ")</f>
        <v xml:space="preserve"> </v>
      </c>
      <c r="N76" s="7">
        <v>7.5</v>
      </c>
      <c r="O76" s="175" t="str">
        <f>IFERROR(Summary!$AC$7*D76/N76," ")</f>
        <v xml:space="preserve"> </v>
      </c>
      <c r="P76" s="18"/>
      <c r="Q76" s="175" t="str">
        <f>IFERROR(Summary!$AC$7*D76/P76," ")</f>
        <v xml:space="preserve"> </v>
      </c>
      <c r="R76" s="22"/>
      <c r="S76" s="177" t="str">
        <f>IFERROR(Summary!$AE$7*E76/R76," ")</f>
        <v xml:space="preserve"> </v>
      </c>
    </row>
    <row r="77" spans="1:19" ht="16.95" customHeight="1" x14ac:dyDescent="0.25">
      <c r="A77" s="2" t="s">
        <v>154</v>
      </c>
      <c r="B77" s="1" t="s">
        <v>155</v>
      </c>
      <c r="C77" s="18"/>
      <c r="D77" s="56" t="str">
        <f>IFERROR(VLOOKUP($A77,'Emissions - TEU-2AF'!$A$6:$H$58,5,0), " ")</f>
        <v xml:space="preserve"> </v>
      </c>
      <c r="E77" s="56" t="str">
        <f>IFERROR(VLOOKUP($A77,'Emissions - TEU-2AF'!$A$6:$H$58,8,0), " ")</f>
        <v xml:space="preserve"> </v>
      </c>
      <c r="F77" s="18"/>
      <c r="G77" s="175" t="str">
        <f>IFERROR(Summary!$Y$7*D77/F77," ")</f>
        <v xml:space="preserve"> </v>
      </c>
      <c r="H77" s="18"/>
      <c r="I77" s="175" t="str">
        <f>IFERROR(Summary!$Y$7*D77/H77," ")</f>
        <v xml:space="preserve"> </v>
      </c>
      <c r="J77" s="18"/>
      <c r="K77" s="175" t="str">
        <f>IFERROR(Summary!$AA$7*D77/J77," ")</f>
        <v xml:space="preserve"> </v>
      </c>
      <c r="L77" s="18"/>
      <c r="M77" s="175" t="str">
        <f>IFERROR(Summary!$AA$7*D77/L77," ")</f>
        <v xml:space="preserve"> </v>
      </c>
      <c r="N77" s="18"/>
      <c r="O77" s="175" t="str">
        <f>IFERROR(Summary!$AC$7*D77/N77," ")</f>
        <v xml:space="preserve"> </v>
      </c>
      <c r="P77" s="18"/>
      <c r="Q77" s="175" t="str">
        <f>IFERROR(Summary!$AC$7*D77/P77," ")</f>
        <v xml:space="preserve"> </v>
      </c>
      <c r="R77" s="21">
        <v>790</v>
      </c>
      <c r="S77" s="177" t="str">
        <f>IFERROR(Summary!$AE$7*E77/R77," ")</f>
        <v xml:space="preserve"> </v>
      </c>
    </row>
    <row r="78" spans="1:19" ht="29.25" customHeight="1" x14ac:dyDescent="0.25">
      <c r="A78" s="12">
        <v>64164</v>
      </c>
      <c r="B78" s="2" t="s">
        <v>156</v>
      </c>
      <c r="C78" s="18"/>
      <c r="D78" s="56" t="str">
        <f>IFERROR(VLOOKUP($A78,'Emissions - TEU-2AF'!$A$6:$H$58,5,0), " ")</f>
        <v xml:space="preserve"> </v>
      </c>
      <c r="E78" s="56" t="str">
        <f>IFERROR(VLOOKUP($A78,'Emissions - TEU-2AF'!$A$6:$H$58,8,0), " ")</f>
        <v xml:space="preserve"> </v>
      </c>
      <c r="F78" s="5">
        <v>59</v>
      </c>
      <c r="G78" s="175" t="str">
        <f>IFERROR(Summary!$Y$7*D78/F78," ")</f>
        <v xml:space="preserve"> </v>
      </c>
      <c r="H78" s="5">
        <v>600</v>
      </c>
      <c r="I78" s="175" t="str">
        <f>IFERROR(Summary!$Y$7*D78/H78," ")</f>
        <v xml:space="preserve"> </v>
      </c>
      <c r="J78" s="5">
        <v>620</v>
      </c>
      <c r="K78" s="175" t="str">
        <f>IFERROR(Summary!$AA$7*D78/J78," ")</f>
        <v xml:space="preserve"> </v>
      </c>
      <c r="L78" s="8">
        <v>2600</v>
      </c>
      <c r="M78" s="175" t="str">
        <f>IFERROR(Summary!$AA$7*D78/L78," ")</f>
        <v xml:space="preserve"> </v>
      </c>
      <c r="N78" s="8">
        <v>1200</v>
      </c>
      <c r="O78" s="175" t="str">
        <f>IFERROR(Summary!$AC$7*D78/N78," ")</f>
        <v xml:space="preserve"> </v>
      </c>
      <c r="P78" s="8">
        <v>2600</v>
      </c>
      <c r="Q78" s="175" t="str">
        <f>IFERROR(Summary!$AC$7*D78/P78," ")</f>
        <v xml:space="preserve"> </v>
      </c>
      <c r="R78" s="23">
        <v>2100</v>
      </c>
      <c r="S78" s="177" t="str">
        <f>IFERROR(Summary!$AE$7*E78/R78," ")</f>
        <v xml:space="preserve"> </v>
      </c>
    </row>
    <row r="79" spans="1:19" ht="29.25" customHeight="1" x14ac:dyDescent="0.25">
      <c r="A79" s="2" t="s">
        <v>157</v>
      </c>
      <c r="B79" s="2" t="s">
        <v>158</v>
      </c>
      <c r="C79" s="18"/>
      <c r="D79" s="56" t="str">
        <f>IFERROR(VLOOKUP($A79,'Emissions - TEU-2AF'!$A$6:$H$58,5,0), " ")</f>
        <v xml:space="preserve"> </v>
      </c>
      <c r="E79" s="56" t="str">
        <f>IFERROR(VLOOKUP($A79,'Emissions - TEU-2AF'!$A$6:$H$58,8,0), " ")</f>
        <v xml:space="preserve"> </v>
      </c>
      <c r="F79" s="18"/>
      <c r="G79" s="175" t="str">
        <f>IFERROR(Summary!$Y$7*D79/F79," ")</f>
        <v xml:space="preserve"> </v>
      </c>
      <c r="H79" s="7">
        <v>4</v>
      </c>
      <c r="I79" s="175" t="str">
        <f>IFERROR(Summary!$Y$7*D79/H79," ")</f>
        <v xml:space="preserve"> </v>
      </c>
      <c r="J79" s="18"/>
      <c r="K79" s="175" t="str">
        <f>IFERROR(Summary!$AA$7*D79/J79," ")</f>
        <v xml:space="preserve"> </v>
      </c>
      <c r="L79" s="5">
        <v>18</v>
      </c>
      <c r="M79" s="175" t="str">
        <f>IFERROR(Summary!$AA$7*D79/L79," ")</f>
        <v xml:space="preserve"> </v>
      </c>
      <c r="N79" s="18"/>
      <c r="O79" s="175" t="str">
        <f>IFERROR(Summary!$AC$7*D79/N79," ")</f>
        <v xml:space="preserve"> </v>
      </c>
      <c r="P79" s="5">
        <v>18</v>
      </c>
      <c r="Q79" s="175" t="str">
        <f>IFERROR(Summary!$AC$7*D79/P79," ")</f>
        <v xml:space="preserve"> </v>
      </c>
      <c r="R79" s="21">
        <v>230</v>
      </c>
      <c r="S79" s="177" t="str">
        <f>IFERROR(Summary!$AE$7*E79/R79," ")</f>
        <v xml:space="preserve"> </v>
      </c>
    </row>
    <row r="80" spans="1:19" ht="16.8" customHeight="1" x14ac:dyDescent="0.25">
      <c r="A80" s="2" t="s">
        <v>159</v>
      </c>
      <c r="B80" s="2" t="s">
        <v>160</v>
      </c>
      <c r="C80" s="18"/>
      <c r="D80" s="56" t="str">
        <f>IFERROR(VLOOKUP($A80,'Emissions - TEU-2AF'!$A$6:$H$58,5,0), " ")</f>
        <v xml:space="preserve"> </v>
      </c>
      <c r="E80" s="56" t="str">
        <f>IFERROR(VLOOKUP($A80,'Emissions - TEU-2AF'!$A$6:$H$58,8,0), " ")</f>
        <v xml:space="preserve"> </v>
      </c>
      <c r="F80" s="9">
        <v>0.25</v>
      </c>
      <c r="G80" s="175" t="str">
        <f>IFERROR(Summary!$Y$7*D80/F80," ")</f>
        <v xml:space="preserve"> </v>
      </c>
      <c r="H80" s="5">
        <v>32</v>
      </c>
      <c r="I80" s="175" t="str">
        <f>IFERROR(Summary!$Y$7*D80/H80," ")</f>
        <v xml:space="preserve"> </v>
      </c>
      <c r="J80" s="7">
        <v>6.5</v>
      </c>
      <c r="K80" s="175" t="str">
        <f>IFERROR(Summary!$AA$7*D80/J80," ")</f>
        <v xml:space="preserve"> </v>
      </c>
      <c r="L80" s="5">
        <v>140</v>
      </c>
      <c r="M80" s="175" t="str">
        <f>IFERROR(Summary!$AA$7*D80/L80," ")</f>
        <v xml:space="preserve"> </v>
      </c>
      <c r="N80" s="7">
        <v>3</v>
      </c>
      <c r="O80" s="175" t="str">
        <f>IFERROR(Summary!$AC$7*D80/N80," ")</f>
        <v xml:space="preserve"> </v>
      </c>
      <c r="P80" s="5">
        <v>140</v>
      </c>
      <c r="Q80" s="175" t="str">
        <f>IFERROR(Summary!$AC$7*D80/P80," ")</f>
        <v xml:space="preserve"> </v>
      </c>
      <c r="R80" s="21">
        <v>36</v>
      </c>
      <c r="S80" s="177" t="str">
        <f>IFERROR(Summary!$AE$7*E80/R80," ")</f>
        <v xml:space="preserve"> </v>
      </c>
    </row>
    <row r="81" spans="1:19" ht="16.95" customHeight="1" x14ac:dyDescent="0.25">
      <c r="A81" s="2" t="s">
        <v>161</v>
      </c>
      <c r="B81" s="2" t="s">
        <v>162</v>
      </c>
      <c r="C81" s="18"/>
      <c r="D81" s="56" t="str">
        <f>IFERROR(VLOOKUP($A81,'Emissions - TEU-2AF'!$A$6:$H$58,5,0), " ")</f>
        <v xml:space="preserve"> </v>
      </c>
      <c r="E81" s="56" t="str">
        <f>IFERROR(VLOOKUP($A81,'Emissions - TEU-2AF'!$A$6:$H$58,8,0), " ")</f>
        <v xml:space="preserve"> </v>
      </c>
      <c r="F81" s="18"/>
      <c r="G81" s="175" t="str">
        <f>IFERROR(Summary!$Y$7*D81/F81," ")</f>
        <v xml:space="preserve"> </v>
      </c>
      <c r="H81" s="9">
        <v>0.54</v>
      </c>
      <c r="I81" s="175" t="str">
        <f>IFERROR(Summary!$Y$7*D81/H81," ")</f>
        <v xml:space="preserve"> </v>
      </c>
      <c r="J81" s="18"/>
      <c r="K81" s="175" t="str">
        <f>IFERROR(Summary!$AA$7*D81/J81," ")</f>
        <v xml:space="preserve"> </v>
      </c>
      <c r="L81" s="7">
        <v>2.4</v>
      </c>
      <c r="M81" s="175" t="str">
        <f>IFERROR(Summary!$AA$7*D81/L81," ")</f>
        <v xml:space="preserve"> </v>
      </c>
      <c r="N81" s="18"/>
      <c r="O81" s="175" t="str">
        <f>IFERROR(Summary!$AC$7*D81/N81," ")</f>
        <v xml:space="preserve"> </v>
      </c>
      <c r="P81" s="7">
        <v>2.4</v>
      </c>
      <c r="Q81" s="175" t="str">
        <f>IFERROR(Summary!$AC$7*D81/P81," ")</f>
        <v xml:space="preserve"> </v>
      </c>
      <c r="R81" s="21">
        <v>18</v>
      </c>
      <c r="S81" s="177" t="str">
        <f>IFERROR(Summary!$AE$7*E81/R81," ")</f>
        <v xml:space="preserve"> </v>
      </c>
    </row>
    <row r="82" spans="1:19" ht="16.8" customHeight="1" x14ac:dyDescent="0.25">
      <c r="A82" s="2" t="s">
        <v>163</v>
      </c>
      <c r="B82" s="2" t="s">
        <v>164</v>
      </c>
      <c r="C82" s="18"/>
      <c r="D82" s="56" t="str">
        <f>IFERROR(VLOOKUP($A82,'Emissions - TEU-2AF'!$A$6:$H$58,5,0), " ")</f>
        <v xml:space="preserve"> </v>
      </c>
      <c r="E82" s="56" t="str">
        <f>IFERROR(VLOOKUP($A82,'Emissions - TEU-2AF'!$A$6:$H$58,8,0), " ")</f>
        <v xml:space="preserve"> </v>
      </c>
      <c r="F82" s="11">
        <v>2.2000000000000001E-4</v>
      </c>
      <c r="G82" s="175" t="str">
        <f>IFERROR(Summary!$Y$7*D82/F82," ")</f>
        <v xml:space="preserve"> </v>
      </c>
      <c r="H82" s="18"/>
      <c r="I82" s="175" t="str">
        <f>IFERROR(Summary!$Y$7*D82/H82," ")</f>
        <v xml:space="preserve"> </v>
      </c>
      <c r="J82" s="3">
        <v>5.7000000000000002E-3</v>
      </c>
      <c r="K82" s="175" t="str">
        <f>IFERROR(Summary!$AA$7*D82/J82," ")</f>
        <v xml:space="preserve"> </v>
      </c>
      <c r="L82" s="18"/>
      <c r="M82" s="175" t="str">
        <f>IFERROR(Summary!$AA$7*D82/L82," ")</f>
        <v xml:space="preserve"> </v>
      </c>
      <c r="N82" s="3">
        <v>2.5999999999999999E-3</v>
      </c>
      <c r="O82" s="175" t="str">
        <f>IFERROR(Summary!$AC$7*D82/N82," ")</f>
        <v xml:space="preserve"> </v>
      </c>
      <c r="P82" s="18"/>
      <c r="Q82" s="175" t="str">
        <f>IFERROR(Summary!$AC$7*D82/P82," ")</f>
        <v xml:space="preserve"> </v>
      </c>
      <c r="R82" s="22"/>
      <c r="S82" s="177" t="str">
        <f>IFERROR(Summary!$AE$7*E82/R82," ")</f>
        <v xml:space="preserve"> </v>
      </c>
    </row>
    <row r="83" spans="1:19" ht="16.95" customHeight="1" x14ac:dyDescent="0.25">
      <c r="A83" s="1"/>
      <c r="B83" s="2" t="s">
        <v>165</v>
      </c>
      <c r="C83" s="18"/>
      <c r="D83" s="56" t="str">
        <f>IFERROR(VLOOKUP($A83,'Emissions - TEU-2AF'!$A$6:$H$58,5,0), " ")</f>
        <v xml:space="preserve"> </v>
      </c>
      <c r="E83" s="56" t="str">
        <f>IFERROR(VLOOKUP($A83,'Emissions - TEU-2AF'!$A$6:$H$58,8,0), " ")</f>
        <v xml:space="preserve"> </v>
      </c>
      <c r="F83" s="9">
        <v>0.1</v>
      </c>
      <c r="G83" s="175" t="str">
        <f>IFERROR(Summary!$Y$7*D83/F83," ")</f>
        <v xml:space="preserve"> </v>
      </c>
      <c r="H83" s="7">
        <v>5</v>
      </c>
      <c r="I83" s="175" t="str">
        <f>IFERROR(Summary!$Y$7*D83/H83," ")</f>
        <v xml:space="preserve"> </v>
      </c>
      <c r="J83" s="7">
        <v>2.6</v>
      </c>
      <c r="K83" s="175" t="str">
        <f>IFERROR(Summary!$AA$7*D83/J83," ")</f>
        <v xml:space="preserve"> </v>
      </c>
      <c r="L83" s="5">
        <v>22</v>
      </c>
      <c r="M83" s="175" t="str">
        <f>IFERROR(Summary!$AA$7*D83/L83," ")</f>
        <v xml:space="preserve"> </v>
      </c>
      <c r="N83" s="7">
        <v>1.2</v>
      </c>
      <c r="O83" s="175" t="str">
        <f>IFERROR(Summary!$AC$7*D83/N83," ")</f>
        <v xml:space="preserve"> </v>
      </c>
      <c r="P83" s="5">
        <v>22</v>
      </c>
      <c r="Q83" s="175" t="str">
        <f>IFERROR(Summary!$AC$7*D83/P83," ")</f>
        <v xml:space="preserve"> </v>
      </c>
      <c r="R83" s="22"/>
      <c r="S83" s="177" t="str">
        <f>IFERROR(Summary!$AE$7*E83/R83," ")</f>
        <v xml:space="preserve"> </v>
      </c>
    </row>
    <row r="84" spans="1:19" ht="16.8" customHeight="1" x14ac:dyDescent="0.25">
      <c r="A84" s="2" t="s">
        <v>166</v>
      </c>
      <c r="B84" s="2" t="s">
        <v>167</v>
      </c>
      <c r="C84" s="18"/>
      <c r="D84" s="56" t="str">
        <f>IFERROR(VLOOKUP($A84,'Emissions - TEU-2AF'!$A$6:$H$58,5,0), " ")</f>
        <v xml:space="preserve"> </v>
      </c>
      <c r="E84" s="56" t="str">
        <f>IFERROR(VLOOKUP($A84,'Emissions - TEU-2AF'!$A$6:$H$58,8,0), " ")</f>
        <v xml:space="preserve"> </v>
      </c>
      <c r="F84" s="18"/>
      <c r="G84" s="175" t="str">
        <f>IFERROR(Summary!$Y$7*D84/F84," ")</f>
        <v xml:space="preserve"> </v>
      </c>
      <c r="H84" s="9">
        <v>0.2</v>
      </c>
      <c r="I84" s="175" t="str">
        <f>IFERROR(Summary!$Y$7*D84/H84," ")</f>
        <v xml:space="preserve"> </v>
      </c>
      <c r="J84" s="18"/>
      <c r="K84" s="175" t="str">
        <f>IFERROR(Summary!$AA$7*D84/J84," ")</f>
        <v xml:space="preserve"> </v>
      </c>
      <c r="L84" s="9">
        <v>0.88</v>
      </c>
      <c r="M84" s="175" t="str">
        <f>IFERROR(Summary!$AA$7*D84/L84," ")</f>
        <v xml:space="preserve"> </v>
      </c>
      <c r="N84" s="18"/>
      <c r="O84" s="175" t="str">
        <f>IFERROR(Summary!$AC$7*D84/N84," ")</f>
        <v xml:space="preserve"> </v>
      </c>
      <c r="P84" s="9">
        <v>0.88</v>
      </c>
      <c r="Q84" s="175" t="str">
        <f>IFERROR(Summary!$AC$7*D84/P84," ")</f>
        <v xml:space="preserve"> </v>
      </c>
      <c r="R84" s="22"/>
      <c r="S84" s="177" t="str">
        <f>IFERROR(Summary!$AE$7*E84/R84," ")</f>
        <v xml:space="preserve"> </v>
      </c>
    </row>
    <row r="85" spans="1:19" ht="29.25" customHeight="1" x14ac:dyDescent="0.25">
      <c r="A85" s="2" t="s">
        <v>168</v>
      </c>
      <c r="B85" s="2" t="s">
        <v>169</v>
      </c>
      <c r="C85" s="18"/>
      <c r="D85" s="56" t="str">
        <f>IFERROR(VLOOKUP($A85,'Emissions - TEU-2AF'!$A$6:$H$58,5,0), " ")</f>
        <v xml:space="preserve"> </v>
      </c>
      <c r="E85" s="56" t="str">
        <f>IFERROR(VLOOKUP($A85,'Emissions - TEU-2AF'!$A$6:$H$58,8,0), " ")</f>
        <v xml:space="preserve"> </v>
      </c>
      <c r="F85" s="18"/>
      <c r="G85" s="175" t="str">
        <f>IFERROR(Summary!$Y$7*D85/F85," ")</f>
        <v xml:space="preserve"> </v>
      </c>
      <c r="H85" s="9">
        <v>0.1</v>
      </c>
      <c r="I85" s="175" t="str">
        <f>IFERROR(Summary!$Y$7*D85/H85," ")</f>
        <v xml:space="preserve"> </v>
      </c>
      <c r="J85" s="18"/>
      <c r="K85" s="175" t="str">
        <f>IFERROR(Summary!$AA$7*D85/J85," ")</f>
        <v xml:space="preserve"> </v>
      </c>
      <c r="L85" s="9">
        <v>0.44</v>
      </c>
      <c r="M85" s="175" t="str">
        <f>IFERROR(Summary!$AA$7*D85/L85," ")</f>
        <v xml:space="preserve"> </v>
      </c>
      <c r="N85" s="18"/>
      <c r="O85" s="175" t="str">
        <f>IFERROR(Summary!$AC$7*D85/N85," ")</f>
        <v xml:space="preserve"> </v>
      </c>
      <c r="P85" s="9">
        <v>0.44</v>
      </c>
      <c r="Q85" s="175" t="str">
        <f>IFERROR(Summary!$AC$7*D85/P85," ")</f>
        <v xml:space="preserve"> </v>
      </c>
      <c r="R85" s="22"/>
      <c r="S85" s="177" t="str">
        <f>IFERROR(Summary!$AE$7*E85/R85," ")</f>
        <v xml:space="preserve"> </v>
      </c>
    </row>
    <row r="86" spans="1:19" ht="29.25" customHeight="1" x14ac:dyDescent="0.25">
      <c r="A86" s="2" t="s">
        <v>170</v>
      </c>
      <c r="B86" s="2" t="s">
        <v>171</v>
      </c>
      <c r="C86" s="18"/>
      <c r="D86" s="56" t="str">
        <f>IFERROR(VLOOKUP($A86,'Emissions - TEU-2AF'!$A$6:$H$58,5,0), " ")</f>
        <v xml:space="preserve"> </v>
      </c>
      <c r="E86" s="56" t="str">
        <f>IFERROR(VLOOKUP($A86,'Emissions - TEU-2AF'!$A$6:$H$58,8,0), " ")</f>
        <v xml:space="preserve"> </v>
      </c>
      <c r="F86" s="18"/>
      <c r="G86" s="175" t="str">
        <f>IFERROR(Summary!$Y$7*D86/F86," ")</f>
        <v xml:space="preserve"> </v>
      </c>
      <c r="H86" s="9">
        <v>0.3</v>
      </c>
      <c r="I86" s="175" t="str">
        <f>IFERROR(Summary!$Y$7*D86/H86," ")</f>
        <v xml:space="preserve"> </v>
      </c>
      <c r="J86" s="18"/>
      <c r="K86" s="175" t="str">
        <f>IFERROR(Summary!$AA$7*D86/J86," ")</f>
        <v xml:space="preserve"> </v>
      </c>
      <c r="L86" s="7">
        <v>1.3</v>
      </c>
      <c r="M86" s="175" t="str">
        <f>IFERROR(Summary!$AA$7*D86/L86," ")</f>
        <v xml:space="preserve"> </v>
      </c>
      <c r="N86" s="18"/>
      <c r="O86" s="175" t="str">
        <f>IFERROR(Summary!$AC$7*D86/N86," ")</f>
        <v xml:space="preserve"> </v>
      </c>
      <c r="P86" s="7">
        <v>1.3</v>
      </c>
      <c r="Q86" s="175" t="str">
        <f>IFERROR(Summary!$AC$7*D86/P86," ")</f>
        <v xml:space="preserve"> </v>
      </c>
      <c r="R86" s="22"/>
      <c r="S86" s="177" t="str">
        <f>IFERROR(Summary!$AE$7*E86/R86," ")</f>
        <v xml:space="preserve"> </v>
      </c>
    </row>
    <row r="87" spans="1:19" ht="16.95" customHeight="1" x14ac:dyDescent="0.25">
      <c r="A87" s="2" t="s">
        <v>172</v>
      </c>
      <c r="B87" s="2" t="s">
        <v>173</v>
      </c>
      <c r="C87" s="18"/>
      <c r="D87" s="56" t="str">
        <f>IFERROR(VLOOKUP($A87,'Emissions - TEU-2AF'!$A$6:$H$58,5,0), " ")</f>
        <v xml:space="preserve"> </v>
      </c>
      <c r="E87" s="56" t="str">
        <f>IFERROR(VLOOKUP($A87,'Emissions - TEU-2AF'!$A$6:$H$58,8,0), " ")</f>
        <v xml:space="preserve"> </v>
      </c>
      <c r="F87" s="18"/>
      <c r="G87" s="175" t="str">
        <f>IFERROR(Summary!$Y$7*D87/F87," ")</f>
        <v xml:space="preserve"> </v>
      </c>
      <c r="H87" s="8">
        <v>40000</v>
      </c>
      <c r="I87" s="175" t="str">
        <f>IFERROR(Summary!$Y$7*D87/H87," ")</f>
        <v xml:space="preserve"> </v>
      </c>
      <c r="J87" s="18"/>
      <c r="K87" s="175" t="str">
        <f>IFERROR(Summary!$AA$7*D87/J87," ")</f>
        <v xml:space="preserve"> </v>
      </c>
      <c r="L87" s="8">
        <v>180000</v>
      </c>
      <c r="M87" s="175" t="str">
        <f>IFERROR(Summary!$AA$7*D87/L87," ")</f>
        <v xml:space="preserve"> </v>
      </c>
      <c r="N87" s="18"/>
      <c r="O87" s="175" t="str">
        <f>IFERROR(Summary!$AC$7*D87/N87," ")</f>
        <v xml:space="preserve"> </v>
      </c>
      <c r="P87" s="8">
        <v>180000</v>
      </c>
      <c r="Q87" s="175" t="str">
        <f>IFERROR(Summary!$AC$7*D87/P87," ")</f>
        <v xml:space="preserve"> </v>
      </c>
      <c r="R87" s="22"/>
      <c r="S87" s="177" t="str">
        <f>IFERROR(Summary!$AE$7*E87/R87," ")</f>
        <v xml:space="preserve"> </v>
      </c>
    </row>
    <row r="88" spans="1:19" ht="42" customHeight="1" x14ac:dyDescent="0.25">
      <c r="A88" s="12">
        <v>58752</v>
      </c>
      <c r="B88" s="1" t="s">
        <v>174</v>
      </c>
      <c r="C88" s="18"/>
      <c r="D88" s="56" t="str">
        <f>IFERROR(VLOOKUP($A88,'Emissions - TEU-2AF'!$A$6:$H$58,5,0), " ")</f>
        <v xml:space="preserve"> </v>
      </c>
      <c r="E88" s="56" t="str">
        <f>IFERROR(VLOOKUP($A88,'Emissions - TEU-2AF'!$A$6:$H$58,8,0), " ")</f>
        <v xml:space="preserve"> </v>
      </c>
      <c r="F88" s="11">
        <v>7.6999999999999996E-4</v>
      </c>
      <c r="G88" s="175" t="str">
        <f>IFERROR(Summary!$Y$7*D88/F88," ")</f>
        <v xml:space="preserve"> </v>
      </c>
      <c r="H88" s="18"/>
      <c r="I88" s="175" t="str">
        <f>IFERROR(Summary!$Y$7*D88/H88," ")</f>
        <v xml:space="preserve"> </v>
      </c>
      <c r="J88" s="4">
        <v>0.02</v>
      </c>
      <c r="K88" s="175" t="str">
        <f>IFERROR(Summary!$AA$7*D88/J88," ")</f>
        <v xml:space="preserve"> </v>
      </c>
      <c r="L88" s="18"/>
      <c r="M88" s="175" t="str">
        <f>IFERROR(Summary!$AA$7*D88/L88," ")</f>
        <v xml:space="preserve"> </v>
      </c>
      <c r="N88" s="3">
        <v>9.1999999999999998E-3</v>
      </c>
      <c r="O88" s="175" t="str">
        <f>IFERROR(Summary!$AC$7*D88/N88," ")</f>
        <v xml:space="preserve"> </v>
      </c>
      <c r="P88" s="18"/>
      <c r="Q88" s="175" t="str">
        <f>IFERROR(Summary!$AC$7*D88/P88," ")</f>
        <v xml:space="preserve"> </v>
      </c>
      <c r="R88" s="22"/>
      <c r="S88" s="177" t="str">
        <f>IFERROR(Summary!$AE$7*E88/R88," ")</f>
        <v xml:space="preserve"> </v>
      </c>
    </row>
    <row r="89" spans="1:19" ht="16.8" customHeight="1" x14ac:dyDescent="0.25">
      <c r="A89" s="12">
        <v>61699</v>
      </c>
      <c r="B89" s="2" t="s">
        <v>175</v>
      </c>
      <c r="C89" s="18"/>
      <c r="D89" s="56" t="str">
        <f>IFERROR(VLOOKUP($A89,'Emissions - TEU-2AF'!$A$6:$H$58,5,0), " ")</f>
        <v xml:space="preserve"> </v>
      </c>
      <c r="E89" s="56" t="str">
        <f>IFERROR(VLOOKUP($A89,'Emissions - TEU-2AF'!$A$6:$H$58,8,0), " ")</f>
        <v xml:space="preserve"> </v>
      </c>
      <c r="F89" s="18"/>
      <c r="G89" s="175" t="str">
        <f>IFERROR(Summary!$Y$7*D89/F89," ")</f>
        <v xml:space="preserve"> </v>
      </c>
      <c r="H89" s="5">
        <v>80</v>
      </c>
      <c r="I89" s="175" t="str">
        <f>IFERROR(Summary!$Y$7*D89/H89," ")</f>
        <v xml:space="preserve"> </v>
      </c>
      <c r="J89" s="18"/>
      <c r="K89" s="175" t="str">
        <f>IFERROR(Summary!$AA$7*D89/J89," ")</f>
        <v xml:space="preserve"> </v>
      </c>
      <c r="L89" s="5">
        <v>350</v>
      </c>
      <c r="M89" s="175" t="str">
        <f>IFERROR(Summary!$AA$7*D89/L89," ")</f>
        <v xml:space="preserve"> </v>
      </c>
      <c r="N89" s="18"/>
      <c r="O89" s="175" t="str">
        <f>IFERROR(Summary!$AC$7*D89/N89," ")</f>
        <v xml:space="preserve"> </v>
      </c>
      <c r="P89" s="5">
        <v>350</v>
      </c>
      <c r="Q89" s="175" t="str">
        <f>IFERROR(Summary!$AC$7*D89/P89," ")</f>
        <v xml:space="preserve"> </v>
      </c>
      <c r="R89" s="22"/>
      <c r="S89" s="177" t="str">
        <f>IFERROR(Summary!$AE$7*E89/R89," ")</f>
        <v xml:space="preserve"> </v>
      </c>
    </row>
    <row r="90" spans="1:19" ht="16.8" customHeight="1" x14ac:dyDescent="0.25">
      <c r="A90" s="2" t="s">
        <v>176</v>
      </c>
      <c r="B90" s="2" t="s">
        <v>177</v>
      </c>
      <c r="C90" s="18"/>
      <c r="D90" s="56" t="str">
        <f>IFERROR(VLOOKUP($A90,'Emissions - TEU-2AF'!$A$6:$H$58,5,0), " ")</f>
        <v xml:space="preserve"> </v>
      </c>
      <c r="E90" s="56" t="str">
        <f>IFERROR(VLOOKUP($A90,'Emissions - TEU-2AF'!$A$6:$H$58,8,0), " ")</f>
        <v xml:space="preserve"> </v>
      </c>
      <c r="F90" s="18"/>
      <c r="G90" s="175" t="str">
        <f>IFERROR(Summary!$Y$7*D90/F90," ")</f>
        <v xml:space="preserve"> </v>
      </c>
      <c r="H90" s="18"/>
      <c r="I90" s="175" t="str">
        <f>IFERROR(Summary!$Y$7*D90/H90," ")</f>
        <v xml:space="preserve"> </v>
      </c>
      <c r="J90" s="18"/>
      <c r="K90" s="175" t="str">
        <f>IFERROR(Summary!$AA$7*D90/J90," ")</f>
        <v xml:space="preserve"> </v>
      </c>
      <c r="L90" s="18"/>
      <c r="M90" s="175" t="str">
        <f>IFERROR(Summary!$AA$7*D90/L90," ")</f>
        <v xml:space="preserve"> </v>
      </c>
      <c r="N90" s="18"/>
      <c r="O90" s="175" t="str">
        <f>IFERROR(Summary!$AC$7*D90/N90," ")</f>
        <v xml:space="preserve"> </v>
      </c>
      <c r="P90" s="18"/>
      <c r="Q90" s="175" t="str">
        <f>IFERROR(Summary!$AC$7*D90/P90," ")</f>
        <v xml:space="preserve"> </v>
      </c>
      <c r="R90" s="25">
        <v>0.49</v>
      </c>
      <c r="S90" s="177" t="str">
        <f>IFERROR(Summary!$AE$7*E90/R90," ")</f>
        <v xml:space="preserve"> </v>
      </c>
    </row>
    <row r="91" spans="1:19" ht="16.95" customHeight="1" x14ac:dyDescent="0.25">
      <c r="A91" s="2" t="s">
        <v>178</v>
      </c>
      <c r="B91" s="2" t="s">
        <v>179</v>
      </c>
      <c r="C91" s="18"/>
      <c r="D91" s="56" t="str">
        <f>IFERROR(VLOOKUP($A91,'Emissions - TEU-2AF'!$A$6:$H$58,5,0), " ")</f>
        <v xml:space="preserve"> </v>
      </c>
      <c r="E91" s="56" t="str">
        <f>IFERROR(VLOOKUP($A91,'Emissions - TEU-2AF'!$A$6:$H$58,8,0), " ")</f>
        <v xml:space="preserve"> </v>
      </c>
      <c r="F91" s="4">
        <v>1.0999999999999999E-2</v>
      </c>
      <c r="G91" s="175" t="str">
        <f>IFERROR(Summary!$Y$7*D91/F91," ")</f>
        <v xml:space="preserve"> </v>
      </c>
      <c r="H91" s="18"/>
      <c r="I91" s="175" t="str">
        <f>IFERROR(Summary!$Y$7*D91/H91," ")</f>
        <v xml:space="preserve"> </v>
      </c>
      <c r="J91" s="9">
        <v>0.28999999999999998</v>
      </c>
      <c r="K91" s="175" t="str">
        <f>IFERROR(Summary!$AA$7*D91/J91," ")</f>
        <v xml:space="preserve"> </v>
      </c>
      <c r="L91" s="18"/>
      <c r="M91" s="175" t="str">
        <f>IFERROR(Summary!$AA$7*D91/L91," ")</f>
        <v xml:space="preserve"> </v>
      </c>
      <c r="N91" s="9">
        <v>0.13</v>
      </c>
      <c r="O91" s="175" t="str">
        <f>IFERROR(Summary!$AC$7*D91/N91," ")</f>
        <v xml:space="preserve"> </v>
      </c>
      <c r="P91" s="18"/>
      <c r="Q91" s="175" t="str">
        <f>IFERROR(Summary!$AC$7*D91/P91," ")</f>
        <v xml:space="preserve"> </v>
      </c>
      <c r="R91" s="22"/>
      <c r="S91" s="177" t="str">
        <f>IFERROR(Summary!$AE$7*E91/R91," ")</f>
        <v xml:space="preserve"> </v>
      </c>
    </row>
    <row r="92" spans="1:19" ht="16.8" customHeight="1" x14ac:dyDescent="0.25">
      <c r="A92" s="2" t="s">
        <v>180</v>
      </c>
      <c r="B92" s="2" t="s">
        <v>181</v>
      </c>
      <c r="C92" s="18"/>
      <c r="D92" s="56" t="str">
        <f>IFERROR(VLOOKUP($A92,'Emissions - TEU-2AF'!$A$6:$H$58,5,0), " ")</f>
        <v xml:space="preserve"> </v>
      </c>
      <c r="E92" s="56" t="str">
        <f>IFERROR(VLOOKUP($A92,'Emissions - TEU-2AF'!$A$6:$H$58,8,0), " ")</f>
        <v xml:space="preserve"> </v>
      </c>
      <c r="F92" s="9">
        <v>0.2</v>
      </c>
      <c r="G92" s="175" t="str">
        <f>IFERROR(Summary!$Y$7*D92/F92," ")</f>
        <v xml:space="preserve"> </v>
      </c>
      <c r="H92" s="5">
        <v>30</v>
      </c>
      <c r="I92" s="175" t="str">
        <f>IFERROR(Summary!$Y$7*D92/H92," ")</f>
        <v xml:space="preserve"> </v>
      </c>
      <c r="J92" s="7">
        <v>5.2</v>
      </c>
      <c r="K92" s="175" t="str">
        <f>IFERROR(Summary!$AA$7*D92/J92," ")</f>
        <v xml:space="preserve"> </v>
      </c>
      <c r="L92" s="5">
        <v>130</v>
      </c>
      <c r="M92" s="175" t="str">
        <f>IFERROR(Summary!$AA$7*D92/L92," ")</f>
        <v xml:space="preserve"> </v>
      </c>
      <c r="N92" s="7">
        <v>2.4</v>
      </c>
      <c r="O92" s="175" t="str">
        <f>IFERROR(Summary!$AC$7*D92/N92," ")</f>
        <v xml:space="preserve"> </v>
      </c>
      <c r="P92" s="5">
        <v>130</v>
      </c>
      <c r="Q92" s="175" t="str">
        <f>IFERROR(Summary!$AC$7*D92/P92," ")</f>
        <v xml:space="preserve"> </v>
      </c>
      <c r="R92" s="23">
        <v>7200</v>
      </c>
      <c r="S92" s="177" t="str">
        <f>IFERROR(Summary!$AE$7*E92/R92," ")</f>
        <v xml:space="preserve"> </v>
      </c>
    </row>
    <row r="93" spans="1:19" ht="29.25" customHeight="1" x14ac:dyDescent="0.25">
      <c r="A93" s="2" t="s">
        <v>182</v>
      </c>
      <c r="B93" s="2" t="s">
        <v>183</v>
      </c>
      <c r="C93" s="18"/>
      <c r="D93" s="56" t="str">
        <f>IFERROR(VLOOKUP($A93,'Emissions - TEU-2AF'!$A$6:$H$58,5,0), " ")</f>
        <v xml:space="preserve"> </v>
      </c>
      <c r="E93" s="56" t="str">
        <f>IFERROR(VLOOKUP($A93,'Emissions - TEU-2AF'!$A$6:$H$58,8,0), " ")</f>
        <v xml:space="preserve"> </v>
      </c>
      <c r="F93" s="3">
        <v>4.4999999999999997E-3</v>
      </c>
      <c r="G93" s="175" t="str">
        <f>IFERROR(Summary!$Y$7*D93/F93," ")</f>
        <v xml:space="preserve"> </v>
      </c>
      <c r="H93" s="18"/>
      <c r="I93" s="175" t="str">
        <f>IFERROR(Summary!$Y$7*D93/H93," ")</f>
        <v xml:space="preserve"> </v>
      </c>
      <c r="J93" s="9">
        <v>0.12</v>
      </c>
      <c r="K93" s="175" t="str">
        <f>IFERROR(Summary!$AA$7*D93/J93," ")</f>
        <v xml:space="preserve"> </v>
      </c>
      <c r="L93" s="18"/>
      <c r="M93" s="175" t="str">
        <f>IFERROR(Summary!$AA$7*D93/L93," ")</f>
        <v xml:space="preserve"> </v>
      </c>
      <c r="N93" s="4">
        <v>5.5E-2</v>
      </c>
      <c r="O93" s="175" t="str">
        <f>IFERROR(Summary!$AC$7*D93/N93," ")</f>
        <v xml:space="preserve"> </v>
      </c>
      <c r="P93" s="18"/>
      <c r="Q93" s="175" t="str">
        <f>IFERROR(Summary!$AC$7*D93/P93," ")</f>
        <v xml:space="preserve"> </v>
      </c>
      <c r="R93" s="22"/>
      <c r="S93" s="177" t="str">
        <f>IFERROR(Summary!$AE$7*E93/R93," ")</f>
        <v xml:space="preserve"> </v>
      </c>
    </row>
    <row r="94" spans="1:19" ht="16.8" customHeight="1" x14ac:dyDescent="0.25">
      <c r="A94" s="2" t="s">
        <v>184</v>
      </c>
      <c r="B94" s="2" t="s">
        <v>185</v>
      </c>
      <c r="C94" s="18"/>
      <c r="D94" s="56" t="str">
        <f>IFERROR(VLOOKUP($A94,'Emissions - TEU-2AF'!$A$6:$H$58,5,0), " ")</f>
        <v xml:space="preserve"> </v>
      </c>
      <c r="E94" s="56" t="str">
        <f>IFERROR(VLOOKUP($A94,'Emissions - TEU-2AF'!$A$6:$H$58,8,0), " ")</f>
        <v xml:space="preserve"> </v>
      </c>
      <c r="F94" s="10">
        <v>7.0999999999999998E-6</v>
      </c>
      <c r="G94" s="175" t="str">
        <f>IFERROR(Summary!$Y$7*D94/F94," ")</f>
        <v xml:space="preserve"> </v>
      </c>
      <c r="H94" s="18"/>
      <c r="I94" s="175" t="str">
        <f>IFERROR(Summary!$Y$7*D94/H94," ")</f>
        <v xml:space="preserve"> </v>
      </c>
      <c r="J94" s="11">
        <v>1.9000000000000001E-4</v>
      </c>
      <c r="K94" s="175" t="str">
        <f>IFERROR(Summary!$AA$7*D94/J94," ")</f>
        <v xml:space="preserve"> </v>
      </c>
      <c r="L94" s="18"/>
      <c r="M94" s="175" t="str">
        <f>IFERROR(Summary!$AA$7*D94/L94," ")</f>
        <v xml:space="preserve"> </v>
      </c>
      <c r="N94" s="10">
        <v>8.6000000000000003E-5</v>
      </c>
      <c r="O94" s="175" t="str">
        <f>IFERROR(Summary!$AC$7*D94/N94," ")</f>
        <v xml:space="preserve"> </v>
      </c>
      <c r="P94" s="18"/>
      <c r="Q94" s="175" t="str">
        <f>IFERROR(Summary!$AC$7*D94/P94," ")</f>
        <v xml:space="preserve"> </v>
      </c>
      <c r="R94" s="22"/>
      <c r="S94" s="177" t="str">
        <f>IFERROR(Summary!$AE$7*E94/R94," ")</f>
        <v xml:space="preserve"> </v>
      </c>
    </row>
    <row r="95" spans="1:19" ht="16.95" customHeight="1" x14ac:dyDescent="0.25">
      <c r="A95" s="2" t="s">
        <v>186</v>
      </c>
      <c r="B95" s="2" t="s">
        <v>187</v>
      </c>
      <c r="C95" s="18"/>
      <c r="D95" s="56" t="str">
        <f>IFERROR(VLOOKUP($A95,'Emissions - TEU-2AF'!$A$6:$H$58,5,0), " ")</f>
        <v xml:space="preserve"> </v>
      </c>
      <c r="E95" s="56" t="str">
        <f>IFERROR(VLOOKUP($A95,'Emissions - TEU-2AF'!$A$6:$H$58,8,0), " ")</f>
        <v xml:space="preserve"> </v>
      </c>
      <c r="F95" s="10">
        <v>7.0999999999999998E-6</v>
      </c>
      <c r="G95" s="175" t="str">
        <f>IFERROR(Summary!$Y$7*D95/F95," ")</f>
        <v xml:space="preserve"> </v>
      </c>
      <c r="H95" s="18"/>
      <c r="I95" s="175" t="str">
        <f>IFERROR(Summary!$Y$7*D95/H95," ")</f>
        <v xml:space="preserve"> </v>
      </c>
      <c r="J95" s="11">
        <v>1.9000000000000001E-4</v>
      </c>
      <c r="K95" s="175" t="str">
        <f>IFERROR(Summary!$AA$7*D95/J95," ")</f>
        <v xml:space="preserve"> </v>
      </c>
      <c r="L95" s="18"/>
      <c r="M95" s="175" t="str">
        <f>IFERROR(Summary!$AA$7*D95/L95," ")</f>
        <v xml:space="preserve"> </v>
      </c>
      <c r="N95" s="10">
        <v>8.6000000000000003E-5</v>
      </c>
      <c r="O95" s="175" t="str">
        <f>IFERROR(Summary!$AC$7*D95/N95," ")</f>
        <v xml:space="preserve"> </v>
      </c>
      <c r="P95" s="18"/>
      <c r="Q95" s="175" t="str">
        <f>IFERROR(Summary!$AC$7*D95/P95," ")</f>
        <v xml:space="preserve"> </v>
      </c>
      <c r="R95" s="22"/>
      <c r="S95" s="177" t="str">
        <f>IFERROR(Summary!$AE$7*E95/R95," ")</f>
        <v xml:space="preserve"> </v>
      </c>
    </row>
    <row r="96" spans="1:19" ht="29.25" customHeight="1" x14ac:dyDescent="0.25">
      <c r="A96" s="2" t="s">
        <v>188</v>
      </c>
      <c r="B96" s="2" t="s">
        <v>189</v>
      </c>
      <c r="C96" s="18"/>
      <c r="D96" s="56" t="str">
        <f>IFERROR(VLOOKUP($A96,'Emissions - TEU-2AF'!$A$6:$H$58,5,0), " ")</f>
        <v xml:space="preserve"> </v>
      </c>
      <c r="E96" s="56" t="str">
        <f>IFERROR(VLOOKUP($A96,'Emissions - TEU-2AF'!$A$6:$H$58,8,0), " ")</f>
        <v xml:space="preserve"> </v>
      </c>
      <c r="F96" s="10">
        <v>7.0999999999999998E-6</v>
      </c>
      <c r="G96" s="175" t="str">
        <f>IFERROR(Summary!$Y$7*D96/F96," ")</f>
        <v xml:space="preserve"> </v>
      </c>
      <c r="H96" s="18"/>
      <c r="I96" s="175" t="str">
        <f>IFERROR(Summary!$Y$7*D96/H96," ")</f>
        <v xml:space="preserve"> </v>
      </c>
      <c r="J96" s="11">
        <v>1.9000000000000001E-4</v>
      </c>
      <c r="K96" s="175" t="str">
        <f>IFERROR(Summary!$AA$7*D96/J96," ")</f>
        <v xml:space="preserve"> </v>
      </c>
      <c r="L96" s="18"/>
      <c r="M96" s="175" t="str">
        <f>IFERROR(Summary!$AA$7*D96/L96," ")</f>
        <v xml:space="preserve"> </v>
      </c>
      <c r="N96" s="10">
        <v>8.6000000000000003E-5</v>
      </c>
      <c r="O96" s="175" t="str">
        <f>IFERROR(Summary!$AC$7*D96/N96," ")</f>
        <v xml:space="preserve"> </v>
      </c>
      <c r="P96" s="18"/>
      <c r="Q96" s="175" t="str">
        <f>IFERROR(Summary!$AC$7*D96/P96," ")</f>
        <v xml:space="preserve"> </v>
      </c>
      <c r="R96" s="22"/>
      <c r="S96" s="177" t="str">
        <f>IFERROR(Summary!$AE$7*E96/R96," ")</f>
        <v xml:space="preserve"> </v>
      </c>
    </row>
    <row r="97" spans="1:19" ht="16.95" customHeight="1" x14ac:dyDescent="0.25">
      <c r="A97" s="2" t="s">
        <v>190</v>
      </c>
      <c r="B97" s="2" t="s">
        <v>191</v>
      </c>
      <c r="C97" s="18"/>
      <c r="D97" s="56" t="str">
        <f>IFERROR(VLOOKUP($A97,'Emissions - TEU-2AF'!$A$6:$H$58,5,0), " ")</f>
        <v xml:space="preserve"> </v>
      </c>
      <c r="E97" s="56" t="str">
        <f>IFERROR(VLOOKUP($A97,'Emissions - TEU-2AF'!$A$6:$H$58,8,0), " ")</f>
        <v xml:space="preserve"> </v>
      </c>
      <c r="F97" s="18"/>
      <c r="G97" s="175" t="str">
        <f>IFERROR(Summary!$Y$7*D97/F97," ")</f>
        <v xml:space="preserve"> </v>
      </c>
      <c r="H97" s="18"/>
      <c r="I97" s="175" t="str">
        <f>IFERROR(Summary!$Y$7*D97/H97," ")</f>
        <v xml:space="preserve"> </v>
      </c>
      <c r="J97" s="18"/>
      <c r="K97" s="175" t="str">
        <f>IFERROR(Summary!$AA$7*D97/J97," ")</f>
        <v xml:space="preserve"> </v>
      </c>
      <c r="L97" s="18"/>
      <c r="M97" s="175" t="str">
        <f>IFERROR(Summary!$AA$7*D97/L97," ")</f>
        <v xml:space="preserve"> </v>
      </c>
      <c r="N97" s="18"/>
      <c r="O97" s="175" t="str">
        <f>IFERROR(Summary!$AC$7*D97/N97," ")</f>
        <v xml:space="preserve"> </v>
      </c>
      <c r="P97" s="18"/>
      <c r="Q97" s="175" t="str">
        <f>IFERROR(Summary!$AC$7*D97/P97," ")</f>
        <v xml:space="preserve"> </v>
      </c>
      <c r="R97" s="24">
        <v>6</v>
      </c>
      <c r="S97" s="177" t="str">
        <f>IFERROR(Summary!$AE$7*E97/R97," ")</f>
        <v xml:space="preserve"> </v>
      </c>
    </row>
    <row r="98" spans="1:19" ht="16.8" customHeight="1" x14ac:dyDescent="0.25">
      <c r="A98" s="2" t="s">
        <v>192</v>
      </c>
      <c r="B98" s="2" t="s">
        <v>193</v>
      </c>
      <c r="C98" s="18"/>
      <c r="D98" s="56" t="str">
        <f>IFERROR(VLOOKUP($A98,'Emissions - TEU-2AF'!$A$6:$H$58,5,0), " ")</f>
        <v xml:space="preserve"> </v>
      </c>
      <c r="E98" s="56" t="str">
        <f>IFERROR(VLOOKUP($A98,'Emissions - TEU-2AF'!$A$6:$H$58,8,0), " ")</f>
        <v xml:space="preserve"> </v>
      </c>
      <c r="F98" s="4">
        <v>4.2999999999999997E-2</v>
      </c>
      <c r="G98" s="175" t="str">
        <f>IFERROR(Summary!$Y$7*D98/F98," ")</f>
        <v xml:space="preserve"> </v>
      </c>
      <c r="H98" s="7">
        <v>3</v>
      </c>
      <c r="I98" s="175" t="str">
        <f>IFERROR(Summary!$Y$7*D98/H98," ")</f>
        <v xml:space="preserve"> </v>
      </c>
      <c r="J98" s="7">
        <v>1.1000000000000001</v>
      </c>
      <c r="K98" s="175" t="str">
        <f>IFERROR(Summary!$AA$7*D98/J98," ")</f>
        <v xml:space="preserve"> </v>
      </c>
      <c r="L98" s="5">
        <v>13</v>
      </c>
      <c r="M98" s="175" t="str">
        <f>IFERROR(Summary!$AA$7*D98/L98," ")</f>
        <v xml:space="preserve"> </v>
      </c>
      <c r="N98" s="9">
        <v>0.52</v>
      </c>
      <c r="O98" s="175" t="str">
        <f>IFERROR(Summary!$AC$7*D98/N98," ")</f>
        <v xml:space="preserve"> </v>
      </c>
      <c r="P98" s="5">
        <v>13</v>
      </c>
      <c r="Q98" s="175" t="str">
        <f>IFERROR(Summary!$AC$7*D98/P98," ")</f>
        <v xml:space="preserve"> </v>
      </c>
      <c r="R98" s="23">
        <v>1300</v>
      </c>
      <c r="S98" s="177" t="str">
        <f>IFERROR(Summary!$AE$7*E98/R98," ")</f>
        <v xml:space="preserve"> </v>
      </c>
    </row>
    <row r="99" spans="1:19" ht="16.8" customHeight="1" x14ac:dyDescent="0.25">
      <c r="A99" s="2" t="s">
        <v>194</v>
      </c>
      <c r="B99" s="2" t="s">
        <v>195</v>
      </c>
      <c r="C99" s="18"/>
      <c r="D99" s="56" t="str">
        <f>IFERROR(VLOOKUP($A99,'Emissions - TEU-2AF'!$A$6:$H$58,5,0), " ")</f>
        <v xml:space="preserve"> </v>
      </c>
      <c r="E99" s="56" t="str">
        <f>IFERROR(VLOOKUP($A99,'Emissions - TEU-2AF'!$A$6:$H$58,8,0), " ")</f>
        <v xml:space="preserve"> </v>
      </c>
      <c r="F99" s="18"/>
      <c r="G99" s="175" t="str">
        <f>IFERROR(Summary!$Y$7*D99/F99," ")</f>
        <v xml:space="preserve"> </v>
      </c>
      <c r="H99" s="5">
        <v>20</v>
      </c>
      <c r="I99" s="175" t="str">
        <f>IFERROR(Summary!$Y$7*D99/H99," ")</f>
        <v xml:space="preserve"> </v>
      </c>
      <c r="J99" s="18"/>
      <c r="K99" s="175" t="str">
        <f>IFERROR(Summary!$AA$7*D99/J99," ")</f>
        <v xml:space="preserve"> </v>
      </c>
      <c r="L99" s="5">
        <v>88</v>
      </c>
      <c r="M99" s="175" t="str">
        <f>IFERROR(Summary!$AA$7*D99/L99," ")</f>
        <v xml:space="preserve"> </v>
      </c>
      <c r="N99" s="18"/>
      <c r="O99" s="175" t="str">
        <f>IFERROR(Summary!$AC$7*D99/N99," ")</f>
        <v xml:space="preserve"> </v>
      </c>
      <c r="P99" s="5">
        <v>88</v>
      </c>
      <c r="Q99" s="175" t="str">
        <f>IFERROR(Summary!$AC$7*D99/P99," ")</f>
        <v xml:space="preserve"> </v>
      </c>
      <c r="R99" s="22"/>
      <c r="S99" s="177" t="str">
        <f>IFERROR(Summary!$AE$7*E99/R99," ")</f>
        <v xml:space="preserve"> </v>
      </c>
    </row>
    <row r="100" spans="1:19" ht="16.95" customHeight="1" x14ac:dyDescent="0.25">
      <c r="A100" s="2" t="s">
        <v>196</v>
      </c>
      <c r="B100" s="2" t="s">
        <v>197</v>
      </c>
      <c r="C100" s="18"/>
      <c r="D100" s="56" t="str">
        <f>IFERROR(VLOOKUP($A100,'Emissions - TEU-2AF'!$A$6:$H$58,5,0), " ")</f>
        <v xml:space="preserve"> </v>
      </c>
      <c r="E100" s="56" t="str">
        <f>IFERROR(VLOOKUP($A100,'Emissions - TEU-2AF'!$A$6:$H$58,8,0), " ")</f>
        <v xml:space="preserve"> </v>
      </c>
      <c r="F100" s="18"/>
      <c r="G100" s="175" t="str">
        <f>IFERROR(Summary!$Y$7*D100/F100," ")</f>
        <v xml:space="preserve"> </v>
      </c>
      <c r="H100" s="7">
        <v>8</v>
      </c>
      <c r="I100" s="175" t="str">
        <f>IFERROR(Summary!$Y$7*D100/H100," ")</f>
        <v xml:space="preserve"> </v>
      </c>
      <c r="J100" s="18"/>
      <c r="K100" s="175" t="str">
        <f>IFERROR(Summary!$AA$7*D100/J100," ")</f>
        <v xml:space="preserve"> </v>
      </c>
      <c r="L100" s="5">
        <v>35</v>
      </c>
      <c r="M100" s="175" t="str">
        <f>IFERROR(Summary!$AA$7*D100/L100," ")</f>
        <v xml:space="preserve"> </v>
      </c>
      <c r="N100" s="18"/>
      <c r="O100" s="175" t="str">
        <f>IFERROR(Summary!$AC$7*D100/N100," ")</f>
        <v xml:space="preserve"> </v>
      </c>
      <c r="P100" s="5">
        <v>35</v>
      </c>
      <c r="Q100" s="175" t="str">
        <f>IFERROR(Summary!$AC$7*D100/P100," ")</f>
        <v xml:space="preserve"> </v>
      </c>
      <c r="R100" s="22"/>
      <c r="S100" s="177" t="str">
        <f>IFERROR(Summary!$AE$7*E100/R100," ")</f>
        <v xml:space="preserve"> </v>
      </c>
    </row>
    <row r="101" spans="1:19" ht="16.8" customHeight="1" x14ac:dyDescent="0.25">
      <c r="A101" s="2" t="s">
        <v>198</v>
      </c>
      <c r="B101" s="2" t="s">
        <v>199</v>
      </c>
      <c r="C101" s="18"/>
      <c r="D101" s="56" t="str">
        <f>IFERROR(VLOOKUP($A101,'Emissions - TEU-2AF'!$A$6:$H$58,5,0), " ")</f>
        <v xml:space="preserve"> </v>
      </c>
      <c r="E101" s="56" t="str">
        <f>IFERROR(VLOOKUP($A101,'Emissions - TEU-2AF'!$A$6:$H$58,8,0), " ")</f>
        <v xml:space="preserve"> </v>
      </c>
      <c r="F101" s="9">
        <v>0.4</v>
      </c>
      <c r="G101" s="175" t="str">
        <f>IFERROR(Summary!$Y$7*D101/F101," ")</f>
        <v xml:space="preserve"> </v>
      </c>
      <c r="H101" s="5">
        <v>260</v>
      </c>
      <c r="I101" s="175" t="str">
        <f>IFERROR(Summary!$Y$7*D101/H101," ")</f>
        <v xml:space="preserve"> </v>
      </c>
      <c r="J101" s="5">
        <v>10</v>
      </c>
      <c r="K101" s="175" t="str">
        <f>IFERROR(Summary!$AA$7*D101/J101," ")</f>
        <v xml:space="preserve"> </v>
      </c>
      <c r="L101" s="8">
        <v>1100</v>
      </c>
      <c r="M101" s="175" t="str">
        <f>IFERROR(Summary!$AA$7*D101/L101," ")</f>
        <v xml:space="preserve"> </v>
      </c>
      <c r="N101" s="7">
        <v>4.8</v>
      </c>
      <c r="O101" s="175" t="str">
        <f>IFERROR(Summary!$AC$7*D101/N101," ")</f>
        <v xml:space="preserve"> </v>
      </c>
      <c r="P101" s="8">
        <v>1100</v>
      </c>
      <c r="Q101" s="175" t="str">
        <f>IFERROR(Summary!$AC$7*D101/P101," ")</f>
        <v xml:space="preserve"> </v>
      </c>
      <c r="R101" s="23">
        <v>22000</v>
      </c>
      <c r="S101" s="177" t="str">
        <f>IFERROR(Summary!$AE$7*E101/R101," ")</f>
        <v xml:space="preserve"> </v>
      </c>
    </row>
    <row r="102" spans="1:19" ht="29.25" customHeight="1" x14ac:dyDescent="0.25">
      <c r="A102" s="2" t="s">
        <v>200</v>
      </c>
      <c r="B102" s="2" t="s">
        <v>201</v>
      </c>
      <c r="C102" s="18"/>
      <c r="D102" s="56" t="str">
        <f>IFERROR(VLOOKUP($A102,'Emissions - TEU-2AF'!$A$6:$H$58,5,0), " ")</f>
        <v xml:space="preserve"> </v>
      </c>
      <c r="E102" s="56" t="str">
        <f>IFERROR(VLOOKUP($A102,'Emissions - TEU-2AF'!$A$6:$H$58,8,0), " ")</f>
        <v xml:space="preserve"> </v>
      </c>
      <c r="F102" s="3">
        <v>1.6999999999999999E-3</v>
      </c>
      <c r="G102" s="175" t="str">
        <f>IFERROR(Summary!$Y$7*D102/F102," ")</f>
        <v xml:space="preserve"> </v>
      </c>
      <c r="H102" s="7">
        <v>9</v>
      </c>
      <c r="I102" s="175" t="str">
        <f>IFERROR(Summary!$Y$7*D102/H102," ")</f>
        <v xml:space="preserve"> </v>
      </c>
      <c r="J102" s="4">
        <v>4.2999999999999997E-2</v>
      </c>
      <c r="K102" s="175" t="str">
        <f>IFERROR(Summary!$AA$7*D102/J102," ")</f>
        <v xml:space="preserve"> </v>
      </c>
      <c r="L102" s="5">
        <v>40</v>
      </c>
      <c r="M102" s="175" t="str">
        <f>IFERROR(Summary!$AA$7*D102/L102," ")</f>
        <v xml:space="preserve"> </v>
      </c>
      <c r="N102" s="4">
        <v>0.02</v>
      </c>
      <c r="O102" s="175" t="str">
        <f>IFERROR(Summary!$AC$7*D102/N102," ")</f>
        <v xml:space="preserve"> </v>
      </c>
      <c r="P102" s="5">
        <v>40</v>
      </c>
      <c r="Q102" s="175" t="str">
        <f>IFERROR(Summary!$AC$7*D102/P102," ")</f>
        <v xml:space="preserve"> </v>
      </c>
      <c r="R102" s="22"/>
      <c r="S102" s="177" t="str">
        <f>IFERROR(Summary!$AE$7*E102/R102," ")</f>
        <v xml:space="preserve"> </v>
      </c>
    </row>
    <row r="103" spans="1:19" ht="29.25" customHeight="1" x14ac:dyDescent="0.25">
      <c r="A103" s="2" t="s">
        <v>202</v>
      </c>
      <c r="B103" s="2" t="s">
        <v>203</v>
      </c>
      <c r="C103" s="18"/>
      <c r="D103" s="56" t="str">
        <f>IFERROR(VLOOKUP($A103,'Emissions - TEU-2AF'!$A$6:$H$58,5,0), " ")</f>
        <v xml:space="preserve"> </v>
      </c>
      <c r="E103" s="56" t="str">
        <f>IFERROR(VLOOKUP($A103,'Emissions - TEU-2AF'!$A$6:$H$58,8,0), " ")</f>
        <v xml:space="preserve"> </v>
      </c>
      <c r="F103" s="4">
        <v>3.7999999999999999E-2</v>
      </c>
      <c r="G103" s="175" t="str">
        <f>IFERROR(Summary!$Y$7*D103/F103," ")</f>
        <v xml:space="preserve"> </v>
      </c>
      <c r="H103" s="7">
        <v>7</v>
      </c>
      <c r="I103" s="175" t="str">
        <f>IFERROR(Summary!$Y$7*D103/H103," ")</f>
        <v xml:space="preserve"> </v>
      </c>
      <c r="J103" s="7">
        <v>1</v>
      </c>
      <c r="K103" s="175" t="str">
        <f>IFERROR(Summary!$AA$7*D103/J103," ")</f>
        <v xml:space="preserve"> </v>
      </c>
      <c r="L103" s="5">
        <v>31</v>
      </c>
      <c r="M103" s="175" t="str">
        <f>IFERROR(Summary!$AA$7*D103/L103," ")</f>
        <v xml:space="preserve"> </v>
      </c>
      <c r="N103" s="9">
        <v>0.46</v>
      </c>
      <c r="O103" s="175" t="str">
        <f>IFERROR(Summary!$AC$7*D103/N103," ")</f>
        <v xml:space="preserve"> </v>
      </c>
      <c r="P103" s="5">
        <v>31</v>
      </c>
      <c r="Q103" s="175" t="str">
        <f>IFERROR(Summary!$AC$7*D103/P103," ")</f>
        <v xml:space="preserve"> </v>
      </c>
      <c r="R103" s="22"/>
      <c r="S103" s="177" t="str">
        <f>IFERROR(Summary!$AE$7*E103/R103," ")</f>
        <v xml:space="preserve"> </v>
      </c>
    </row>
    <row r="104" spans="1:19" ht="16.8" customHeight="1" x14ac:dyDescent="0.25">
      <c r="A104" s="2" t="s">
        <v>204</v>
      </c>
      <c r="B104" s="2" t="s">
        <v>205</v>
      </c>
      <c r="C104" s="18"/>
      <c r="D104" s="56">
        <f>IFERROR(VLOOKUP($A104,'Emissions - TEU-2AF'!$A$6:$H$58,5,0), " ")</f>
        <v>0.58743145540592334</v>
      </c>
      <c r="E104" s="56">
        <f>IFERROR(VLOOKUP($A104,'Emissions - TEU-2AF'!$A$6:$H$58,8,0), " ")</f>
        <v>9.3989032864947725E-3</v>
      </c>
      <c r="F104" s="18"/>
      <c r="G104" s="175" t="str">
        <f>IFERROR(Summary!$Y$7*D104/F104," ")</f>
        <v xml:space="preserve"> </v>
      </c>
      <c r="H104" s="5">
        <v>400</v>
      </c>
      <c r="I104" s="175">
        <f>IFERROR(Summary!$Y$7*D104/H104," ")</f>
        <v>1.4685786385148083E-7</v>
      </c>
      <c r="J104" s="18"/>
      <c r="K104" s="175" t="str">
        <f>IFERROR(Summary!$AA$7*D104/J104," ")</f>
        <v xml:space="preserve"> </v>
      </c>
      <c r="L104" s="8">
        <v>1800</v>
      </c>
      <c r="M104" s="175">
        <f>IFERROR(Summary!$AA$7*D104/L104," ")</f>
        <v>3.2635080855884633E-8</v>
      </c>
      <c r="N104" s="18"/>
      <c r="O104" s="175" t="str">
        <f>IFERROR(Summary!$AC$7*D104/N104," ")</f>
        <v xml:space="preserve"> </v>
      </c>
      <c r="P104" s="8">
        <v>1800</v>
      </c>
      <c r="Q104" s="175">
        <f>IFERROR(Summary!$AC$7*D104/P104," ")</f>
        <v>1.4685786385148082E-6</v>
      </c>
      <c r="R104" s="23">
        <v>2000</v>
      </c>
      <c r="S104" s="177">
        <f>IFERROR(Summary!$AE$7*E104/R104," ")</f>
        <v>2.2557367887587453E-5</v>
      </c>
    </row>
    <row r="105" spans="1:19" ht="29.25" customHeight="1" x14ac:dyDescent="0.25">
      <c r="A105" s="2" t="s">
        <v>206</v>
      </c>
      <c r="B105" s="2" t="s">
        <v>207</v>
      </c>
      <c r="C105" s="18"/>
      <c r="D105" s="56" t="str">
        <f>IFERROR(VLOOKUP($A105,'Emissions - TEU-2AF'!$A$6:$H$58,5,0), " ")</f>
        <v xml:space="preserve"> </v>
      </c>
      <c r="E105" s="56" t="str">
        <f>IFERROR(VLOOKUP($A105,'Emissions - TEU-2AF'!$A$6:$H$58,8,0), " ")</f>
        <v xml:space="preserve"> </v>
      </c>
      <c r="F105" s="18"/>
      <c r="G105" s="175" t="str">
        <f>IFERROR(Summary!$Y$7*D105/F105," ")</f>
        <v xml:space="preserve"> </v>
      </c>
      <c r="H105" s="5">
        <v>82</v>
      </c>
      <c r="I105" s="175" t="str">
        <f>IFERROR(Summary!$Y$7*D105/H105," ")</f>
        <v xml:space="preserve"> </v>
      </c>
      <c r="J105" s="18"/>
      <c r="K105" s="175" t="str">
        <f>IFERROR(Summary!$AA$7*D105/J105," ")</f>
        <v xml:space="preserve"> </v>
      </c>
      <c r="L105" s="5">
        <v>360</v>
      </c>
      <c r="M105" s="175" t="str">
        <f>IFERROR(Summary!$AA$7*D105/L105," ")</f>
        <v xml:space="preserve"> </v>
      </c>
      <c r="N105" s="18"/>
      <c r="O105" s="175" t="str">
        <f>IFERROR(Summary!$AC$7*D105/N105," ")</f>
        <v xml:space="preserve"> </v>
      </c>
      <c r="P105" s="5">
        <v>360</v>
      </c>
      <c r="Q105" s="175" t="str">
        <f>IFERROR(Summary!$AC$7*D105/P105," ")</f>
        <v xml:space="preserve"> </v>
      </c>
      <c r="R105" s="23">
        <v>29000</v>
      </c>
      <c r="S105" s="177" t="str">
        <f>IFERROR(Summary!$AE$7*E105/R105," ")</f>
        <v xml:space="preserve"> </v>
      </c>
    </row>
    <row r="106" spans="1:19" ht="29.25" customHeight="1" x14ac:dyDescent="0.25">
      <c r="A106" s="2" t="s">
        <v>208</v>
      </c>
      <c r="B106" s="2" t="s">
        <v>209</v>
      </c>
      <c r="C106" s="18"/>
      <c r="D106" s="56" t="str">
        <f>IFERROR(VLOOKUP($A106,'Emissions - TEU-2AF'!$A$6:$H$58,5,0), " ")</f>
        <v xml:space="preserve"> </v>
      </c>
      <c r="E106" s="56" t="str">
        <f>IFERROR(VLOOKUP($A106,'Emissions - TEU-2AF'!$A$6:$H$58,8,0), " ")</f>
        <v xml:space="preserve"> </v>
      </c>
      <c r="F106" s="18"/>
      <c r="G106" s="175" t="str">
        <f>IFERROR(Summary!$Y$7*D106/F106," ")</f>
        <v xml:space="preserve"> </v>
      </c>
      <c r="H106" s="5">
        <v>70</v>
      </c>
      <c r="I106" s="175" t="str">
        <f>IFERROR(Summary!$Y$7*D106/H106," ")</f>
        <v xml:space="preserve"> </v>
      </c>
      <c r="J106" s="18"/>
      <c r="K106" s="175" t="str">
        <f>IFERROR(Summary!$AA$7*D106/J106," ")</f>
        <v xml:space="preserve"> </v>
      </c>
      <c r="L106" s="5">
        <v>310</v>
      </c>
      <c r="M106" s="175" t="str">
        <f>IFERROR(Summary!$AA$7*D106/L106," ")</f>
        <v xml:space="preserve"> </v>
      </c>
      <c r="N106" s="18"/>
      <c r="O106" s="175" t="str">
        <f>IFERROR(Summary!$AC$7*D106/N106," ")</f>
        <v xml:space="preserve"> </v>
      </c>
      <c r="P106" s="5">
        <v>310</v>
      </c>
      <c r="Q106" s="175" t="str">
        <f>IFERROR(Summary!$AC$7*D106/P106," ")</f>
        <v xml:space="preserve"> </v>
      </c>
      <c r="R106" s="21">
        <v>370</v>
      </c>
      <c r="S106" s="177" t="str">
        <f>IFERROR(Summary!$AE$7*E106/R106," ")</f>
        <v xml:space="preserve"> </v>
      </c>
    </row>
    <row r="107" spans="1:19" ht="29.25" customHeight="1" x14ac:dyDescent="0.25">
      <c r="A107" s="2" t="s">
        <v>210</v>
      </c>
      <c r="B107" s="2" t="s">
        <v>211</v>
      </c>
      <c r="C107" s="18"/>
      <c r="D107" s="56" t="str">
        <f>IFERROR(VLOOKUP($A107,'Emissions - TEU-2AF'!$A$6:$H$58,5,0), " ")</f>
        <v xml:space="preserve"> </v>
      </c>
      <c r="E107" s="56" t="str">
        <f>IFERROR(VLOOKUP($A107,'Emissions - TEU-2AF'!$A$6:$H$58,8,0), " ")</f>
        <v xml:space="preserve"> </v>
      </c>
      <c r="F107" s="18"/>
      <c r="G107" s="175" t="str">
        <f>IFERROR(Summary!$Y$7*D107/F107," ")</f>
        <v xml:space="preserve"> </v>
      </c>
      <c r="H107" s="5">
        <v>60</v>
      </c>
      <c r="I107" s="175" t="str">
        <f>IFERROR(Summary!$Y$7*D107/H107," ")</f>
        <v xml:space="preserve"> </v>
      </c>
      <c r="J107" s="18"/>
      <c r="K107" s="175" t="str">
        <f>IFERROR(Summary!$AA$7*D107/J107," ")</f>
        <v xml:space="preserve"> </v>
      </c>
      <c r="L107" s="5">
        <v>260</v>
      </c>
      <c r="M107" s="175" t="str">
        <f>IFERROR(Summary!$AA$7*D107/L107," ")</f>
        <v xml:space="preserve"> </v>
      </c>
      <c r="N107" s="18"/>
      <c r="O107" s="175" t="str">
        <f>IFERROR(Summary!$AC$7*D107/N107," ")</f>
        <v xml:space="preserve"> </v>
      </c>
      <c r="P107" s="5">
        <v>260</v>
      </c>
      <c r="Q107" s="175" t="str">
        <f>IFERROR(Summary!$AC$7*D107/P107," ")</f>
        <v xml:space="preserve"> </v>
      </c>
      <c r="R107" s="21">
        <v>140</v>
      </c>
      <c r="S107" s="177" t="str">
        <f>IFERROR(Summary!$AE$7*E107/R107," ")</f>
        <v xml:space="preserve"> </v>
      </c>
    </row>
    <row r="108" spans="1:19" ht="29.25" customHeight="1" x14ac:dyDescent="0.25">
      <c r="A108" s="2" t="s">
        <v>212</v>
      </c>
      <c r="B108" s="2" t="s">
        <v>213</v>
      </c>
      <c r="C108" s="18"/>
      <c r="D108" s="56" t="str">
        <f>IFERROR(VLOOKUP($A108,'Emissions - TEU-2AF'!$A$6:$H$58,5,0), " ")</f>
        <v xml:space="preserve"> </v>
      </c>
      <c r="E108" s="56" t="str">
        <f>IFERROR(VLOOKUP($A108,'Emissions - TEU-2AF'!$A$6:$H$58,8,0), " ")</f>
        <v xml:space="preserve"> </v>
      </c>
      <c r="F108" s="18"/>
      <c r="G108" s="175" t="str">
        <f>IFERROR(Summary!$Y$7*D108/F108," ")</f>
        <v xml:space="preserve"> </v>
      </c>
      <c r="H108" s="5">
        <v>60</v>
      </c>
      <c r="I108" s="175" t="str">
        <f>IFERROR(Summary!$Y$7*D108/H108," ")</f>
        <v xml:space="preserve"> </v>
      </c>
      <c r="J108" s="18"/>
      <c r="K108" s="175" t="str">
        <f>IFERROR(Summary!$AA$7*D108/J108," ")</f>
        <v xml:space="preserve"> </v>
      </c>
      <c r="L108" s="5">
        <v>260</v>
      </c>
      <c r="M108" s="175" t="str">
        <f>IFERROR(Summary!$AA$7*D108/L108," ")</f>
        <v xml:space="preserve"> </v>
      </c>
      <c r="N108" s="18"/>
      <c r="O108" s="175" t="str">
        <f>IFERROR(Summary!$AC$7*D108/N108," ")</f>
        <v xml:space="preserve"> </v>
      </c>
      <c r="P108" s="5">
        <v>260</v>
      </c>
      <c r="Q108" s="175" t="str">
        <f>IFERROR(Summary!$AC$7*D108/P108," ")</f>
        <v xml:space="preserve"> </v>
      </c>
      <c r="R108" s="21">
        <v>93</v>
      </c>
      <c r="S108" s="177" t="str">
        <f>IFERROR(Summary!$AE$7*E108/R108," ")</f>
        <v xml:space="preserve"> </v>
      </c>
    </row>
    <row r="109" spans="1:19" ht="29.25" customHeight="1" x14ac:dyDescent="0.25">
      <c r="A109" s="2" t="s">
        <v>214</v>
      </c>
      <c r="B109" s="2" t="s">
        <v>215</v>
      </c>
      <c r="C109" s="18"/>
      <c r="D109" s="56" t="str">
        <f>IFERROR(VLOOKUP($A109,'Emissions - TEU-2AF'!$A$6:$H$58,5,0), " ")</f>
        <v xml:space="preserve"> </v>
      </c>
      <c r="E109" s="56" t="str">
        <f>IFERROR(VLOOKUP($A109,'Emissions - TEU-2AF'!$A$6:$H$58,8,0), " ")</f>
        <v xml:space="preserve"> </v>
      </c>
      <c r="F109" s="18"/>
      <c r="G109" s="175" t="str">
        <f>IFERROR(Summary!$Y$7*D109/F109," ")</f>
        <v xml:space="preserve"> </v>
      </c>
      <c r="H109" s="7">
        <v>1</v>
      </c>
      <c r="I109" s="175" t="str">
        <f>IFERROR(Summary!$Y$7*D109/H109," ")</f>
        <v xml:space="preserve"> </v>
      </c>
      <c r="J109" s="18"/>
      <c r="K109" s="175" t="str">
        <f>IFERROR(Summary!$AA$7*D109/J109," ")</f>
        <v xml:space="preserve"> </v>
      </c>
      <c r="L109" s="7">
        <v>4.4000000000000004</v>
      </c>
      <c r="M109" s="175" t="str">
        <f>IFERROR(Summary!$AA$7*D109/L109," ")</f>
        <v xml:space="preserve"> </v>
      </c>
      <c r="N109" s="18"/>
      <c r="O109" s="175" t="str">
        <f>IFERROR(Summary!$AC$7*D109/N109," ")</f>
        <v xml:space="preserve"> </v>
      </c>
      <c r="P109" s="7">
        <v>4.4000000000000004</v>
      </c>
      <c r="Q109" s="175" t="str">
        <f>IFERROR(Summary!$AC$7*D109/P109," ")</f>
        <v xml:space="preserve"> </v>
      </c>
      <c r="R109" s="22"/>
      <c r="S109" s="177" t="str">
        <f>IFERROR(Summary!$AE$7*E109/R109," ")</f>
        <v xml:space="preserve"> </v>
      </c>
    </row>
    <row r="110" spans="1:19" ht="16.95" customHeight="1" x14ac:dyDescent="0.25">
      <c r="A110" s="2" t="s">
        <v>216</v>
      </c>
      <c r="B110" s="2" t="s">
        <v>217</v>
      </c>
      <c r="C110" s="6" t="s">
        <v>23</v>
      </c>
      <c r="D110" s="56" t="str">
        <f>IFERROR(VLOOKUP($A110,'Emissions - TEU-2AF'!$A$6:$H$58,5,0), " ")</f>
        <v xml:space="preserve"> </v>
      </c>
      <c r="E110" s="56" t="str">
        <f>IFERROR(VLOOKUP($A110,'Emissions - TEU-2AF'!$A$6:$H$58,8,0), " ")</f>
        <v xml:space="preserve"> </v>
      </c>
      <c r="F110" s="11">
        <v>2.0000000000000001E-4</v>
      </c>
      <c r="G110" s="175" t="str">
        <f>IFERROR(Summary!$Y$7*D110/F110," ")</f>
        <v xml:space="preserve"> </v>
      </c>
      <c r="H110" s="5">
        <v>30</v>
      </c>
      <c r="I110" s="175" t="str">
        <f>IFERROR(Summary!$Y$7*D110/H110," ")</f>
        <v xml:space="preserve"> </v>
      </c>
      <c r="J110" s="3">
        <v>2.0999999999999999E-3</v>
      </c>
      <c r="K110" s="175" t="str">
        <f>IFERROR(Summary!$AA$7*D110/J110," ")</f>
        <v xml:space="preserve"> </v>
      </c>
      <c r="L110" s="5">
        <v>130</v>
      </c>
      <c r="M110" s="175" t="str">
        <f>IFERROR(Summary!$AA$7*D110/L110," ")</f>
        <v xml:space="preserve"> </v>
      </c>
      <c r="N110" s="3">
        <v>4.0000000000000001E-3</v>
      </c>
      <c r="O110" s="175" t="str">
        <f>IFERROR(Summary!$AC$7*D110/N110," ")</f>
        <v xml:space="preserve"> </v>
      </c>
      <c r="P110" s="5">
        <v>130</v>
      </c>
      <c r="Q110" s="175" t="str">
        <f>IFERROR(Summary!$AC$7*D110/P110," ")</f>
        <v xml:space="preserve"> </v>
      </c>
      <c r="R110" s="21">
        <v>160</v>
      </c>
      <c r="S110" s="177" t="str">
        <f>IFERROR(Summary!$AE$7*E110/R110," ")</f>
        <v xml:space="preserve"> </v>
      </c>
    </row>
    <row r="111" spans="1:19" ht="16.8" customHeight="1" x14ac:dyDescent="0.25">
      <c r="A111" s="2" t="s">
        <v>218</v>
      </c>
      <c r="B111" s="2" t="s">
        <v>219</v>
      </c>
      <c r="C111" s="18"/>
      <c r="D111" s="56" t="str">
        <f>IFERROR(VLOOKUP($A111,'Emissions - TEU-2AF'!$A$6:$H$58,5,0), " ")</f>
        <v xml:space="preserve"> </v>
      </c>
      <c r="E111" s="56" t="str">
        <f>IFERROR(VLOOKUP($A111,'Emissions - TEU-2AF'!$A$6:$H$58,8,0), " ")</f>
        <v xml:space="preserve"> </v>
      </c>
      <c r="F111" s="4">
        <v>7.6999999999999999E-2</v>
      </c>
      <c r="G111" s="175" t="str">
        <f>IFERROR(Summary!$Y$7*D111/F111," ")</f>
        <v xml:space="preserve"> </v>
      </c>
      <c r="H111" s="18"/>
      <c r="I111" s="175" t="str">
        <f>IFERROR(Summary!$Y$7*D111/H111," ")</f>
        <v xml:space="preserve"> </v>
      </c>
      <c r="J111" s="7">
        <v>2</v>
      </c>
      <c r="K111" s="175" t="str">
        <f>IFERROR(Summary!$AA$7*D111/J111," ")</f>
        <v xml:space="preserve"> </v>
      </c>
      <c r="L111" s="18"/>
      <c r="M111" s="175" t="str">
        <f>IFERROR(Summary!$AA$7*D111/L111," ")</f>
        <v xml:space="preserve"> </v>
      </c>
      <c r="N111" s="9">
        <v>0.92</v>
      </c>
      <c r="O111" s="175" t="str">
        <f>IFERROR(Summary!$AC$7*D111/N111," ")</f>
        <v xml:space="preserve"> </v>
      </c>
      <c r="P111" s="18"/>
      <c r="Q111" s="175" t="str">
        <f>IFERROR(Summary!$AC$7*D111/P111," ")</f>
        <v xml:space="preserve"> </v>
      </c>
      <c r="R111" s="22"/>
      <c r="S111" s="177" t="str">
        <f>IFERROR(Summary!$AE$7*E111/R111," ")</f>
        <v xml:space="preserve"> </v>
      </c>
    </row>
    <row r="112" spans="1:19" ht="16.8" customHeight="1" x14ac:dyDescent="0.25">
      <c r="A112" s="1"/>
      <c r="B112" s="2" t="s">
        <v>220</v>
      </c>
      <c r="C112" s="6" t="s">
        <v>65</v>
      </c>
      <c r="D112" s="56" t="str">
        <f>IFERROR(VLOOKUP($A112,'Emissions - TEU-2AF'!$A$6:$H$58,5,0), " ")</f>
        <v xml:space="preserve"> </v>
      </c>
      <c r="E112" s="56" t="str">
        <f>IFERROR(VLOOKUP($A112,'Emissions - TEU-2AF'!$A$6:$H$58,8,0), " ")</f>
        <v xml:space="preserve"> </v>
      </c>
      <c r="F112" s="18"/>
      <c r="G112" s="175" t="str">
        <f>IFERROR(Summary!$Y$7*D112/F112," ")</f>
        <v xml:space="preserve"> </v>
      </c>
      <c r="H112" s="7">
        <v>2.2999999999999998</v>
      </c>
      <c r="I112" s="175" t="str">
        <f>IFERROR(Summary!$Y$7*D112/H112," ")</f>
        <v xml:space="preserve"> </v>
      </c>
      <c r="J112" s="18"/>
      <c r="K112" s="175" t="str">
        <f>IFERROR(Summary!$AA$7*D112/J112," ")</f>
        <v xml:space="preserve"> </v>
      </c>
      <c r="L112" s="5">
        <v>20</v>
      </c>
      <c r="M112" s="175" t="str">
        <f>IFERROR(Summary!$AA$7*D112/L112," ")</f>
        <v xml:space="preserve"> </v>
      </c>
      <c r="N112" s="18"/>
      <c r="O112" s="175" t="str">
        <f>IFERROR(Summary!$AC$7*D112/N112," ")</f>
        <v xml:space="preserve"> </v>
      </c>
      <c r="P112" s="5">
        <v>20</v>
      </c>
      <c r="Q112" s="175" t="str">
        <f>IFERROR(Summary!$AC$7*D112/P112," ")</f>
        <v xml:space="preserve"> </v>
      </c>
      <c r="R112" s="21">
        <v>240</v>
      </c>
      <c r="S112" s="177" t="str">
        <f>IFERROR(Summary!$AE$7*E112/R112," ")</f>
        <v xml:space="preserve"> </v>
      </c>
    </row>
    <row r="113" spans="1:19" ht="16.95" customHeight="1" x14ac:dyDescent="0.25">
      <c r="A113" s="2" t="s">
        <v>221</v>
      </c>
      <c r="B113" s="2" t="s">
        <v>222</v>
      </c>
      <c r="C113" s="18"/>
      <c r="D113" s="56" t="str">
        <f>IFERROR(VLOOKUP($A113,'Emissions - TEU-2AF'!$A$6:$H$58,5,0), " ")</f>
        <v xml:space="preserve"> </v>
      </c>
      <c r="E113" s="56" t="str">
        <f>IFERROR(VLOOKUP($A113,'Emissions - TEU-2AF'!$A$6:$H$58,8,0), " ")</f>
        <v xml:space="preserve"> </v>
      </c>
      <c r="F113" s="18"/>
      <c r="G113" s="175" t="str">
        <f>IFERROR(Summary!$Y$7*D113/F113," ")</f>
        <v xml:space="preserve"> </v>
      </c>
      <c r="H113" s="18"/>
      <c r="I113" s="175" t="str">
        <f>IFERROR(Summary!$Y$7*D113/H113," ")</f>
        <v xml:space="preserve"> </v>
      </c>
      <c r="J113" s="18"/>
      <c r="K113" s="175" t="str">
        <f>IFERROR(Summary!$AA$7*D113/J113," ")</f>
        <v xml:space="preserve"> </v>
      </c>
      <c r="L113" s="18"/>
      <c r="M113" s="175" t="str">
        <f>IFERROR(Summary!$AA$7*D113/L113," ")</f>
        <v xml:space="preserve"> </v>
      </c>
      <c r="N113" s="18"/>
      <c r="O113" s="175" t="str">
        <f>IFERROR(Summary!$AC$7*D113/N113," ")</f>
        <v xml:space="preserve"> </v>
      </c>
      <c r="P113" s="18"/>
      <c r="Q113" s="175" t="str">
        <f>IFERROR(Summary!$AC$7*D113/P113," ")</f>
        <v xml:space="preserve"> </v>
      </c>
      <c r="R113" s="21">
        <v>16</v>
      </c>
      <c r="S113" s="177" t="str">
        <f>IFERROR(Summary!$AE$7*E113/R113," ")</f>
        <v xml:space="preserve"> </v>
      </c>
    </row>
    <row r="114" spans="1:19" ht="16.8" customHeight="1" x14ac:dyDescent="0.25">
      <c r="A114" s="2" t="s">
        <v>223</v>
      </c>
      <c r="B114" s="2" t="s">
        <v>224</v>
      </c>
      <c r="C114" s="18"/>
      <c r="D114" s="56" t="str">
        <f>IFERROR(VLOOKUP($A114,'Emissions - TEU-2AF'!$A$6:$H$58,5,0), " ")</f>
        <v xml:space="preserve"> </v>
      </c>
      <c r="E114" s="56" t="str">
        <f>IFERROR(VLOOKUP($A114,'Emissions - TEU-2AF'!$A$6:$H$58,8,0), " ")</f>
        <v xml:space="preserve"> </v>
      </c>
      <c r="F114" s="9">
        <v>0.17</v>
      </c>
      <c r="G114" s="175" t="str">
        <f>IFERROR(Summary!$Y$7*D114/F114," ")</f>
        <v xml:space="preserve"> </v>
      </c>
      <c r="H114" s="7">
        <v>9</v>
      </c>
      <c r="I114" s="175" t="str">
        <f>IFERROR(Summary!$Y$7*D114/H114," ")</f>
        <v xml:space="preserve"> </v>
      </c>
      <c r="J114" s="7">
        <v>4.3</v>
      </c>
      <c r="K114" s="175" t="str">
        <f>IFERROR(Summary!$AA$7*D114/J114," ")</f>
        <v xml:space="preserve"> </v>
      </c>
      <c r="L114" s="5">
        <v>40</v>
      </c>
      <c r="M114" s="175" t="str">
        <f>IFERROR(Summary!$AA$7*D114/L114," ")</f>
        <v xml:space="preserve"> </v>
      </c>
      <c r="N114" s="7">
        <v>2</v>
      </c>
      <c r="O114" s="175" t="str">
        <f>IFERROR(Summary!$AC$7*D114/N114," ")</f>
        <v xml:space="preserve"> </v>
      </c>
      <c r="P114" s="5">
        <v>40</v>
      </c>
      <c r="Q114" s="175" t="str">
        <f>IFERROR(Summary!$AC$7*D114/P114," ")</f>
        <v xml:space="preserve"> </v>
      </c>
      <c r="R114" s="21">
        <v>49</v>
      </c>
      <c r="S114" s="177" t="str">
        <f>IFERROR(Summary!$AE$7*E114/R114," ")</f>
        <v xml:space="preserve"> </v>
      </c>
    </row>
    <row r="115" spans="1:19" ht="16.95" customHeight="1" x14ac:dyDescent="0.25">
      <c r="A115" s="2" t="s">
        <v>225</v>
      </c>
      <c r="B115" s="2" t="s">
        <v>226</v>
      </c>
      <c r="C115" s="18"/>
      <c r="D115" s="56" t="str">
        <f>IFERROR(VLOOKUP($A115,'Emissions - TEU-2AF'!$A$6:$H$58,5,0), " ")</f>
        <v xml:space="preserve"> </v>
      </c>
      <c r="E115" s="56" t="str">
        <f>IFERROR(VLOOKUP($A115,'Emissions - TEU-2AF'!$A$6:$H$58,8,0), " ")</f>
        <v xml:space="preserve"> </v>
      </c>
      <c r="F115" s="18"/>
      <c r="G115" s="175" t="str">
        <f>IFERROR(Summary!$Y$7*D115/F115," ")</f>
        <v xml:space="preserve"> </v>
      </c>
      <c r="H115" s="4">
        <v>0.08</v>
      </c>
      <c r="I115" s="175" t="str">
        <f>IFERROR(Summary!$Y$7*D115/H115," ")</f>
        <v xml:space="preserve"> </v>
      </c>
      <c r="J115" s="18"/>
      <c r="K115" s="175" t="str">
        <f>IFERROR(Summary!$AA$7*D115/J115," ")</f>
        <v xml:space="preserve"> </v>
      </c>
      <c r="L115" s="9">
        <v>0.35</v>
      </c>
      <c r="M115" s="175" t="str">
        <f>IFERROR(Summary!$AA$7*D115/L115," ")</f>
        <v xml:space="preserve"> </v>
      </c>
      <c r="N115" s="18"/>
      <c r="O115" s="175" t="str">
        <f>IFERROR(Summary!$AC$7*D115/N115," ")</f>
        <v xml:space="preserve"> </v>
      </c>
      <c r="P115" s="9">
        <v>0.35</v>
      </c>
      <c r="Q115" s="175" t="str">
        <f>IFERROR(Summary!$AC$7*D115/P115," ")</f>
        <v xml:space="preserve"> </v>
      </c>
      <c r="R115" s="24">
        <v>4.0999999999999996</v>
      </c>
      <c r="S115" s="177" t="str">
        <f>IFERROR(Summary!$AE$7*E115/R115," ")</f>
        <v xml:space="preserve"> </v>
      </c>
    </row>
    <row r="116" spans="1:19" ht="16.8" customHeight="1" x14ac:dyDescent="0.25">
      <c r="A116" s="2" t="s">
        <v>227</v>
      </c>
      <c r="B116" s="2" t="s">
        <v>228</v>
      </c>
      <c r="C116" s="18"/>
      <c r="D116" s="56" t="str">
        <f>IFERROR(VLOOKUP($A116,'Emissions - TEU-2AF'!$A$6:$H$58,5,0), " ")</f>
        <v xml:space="preserve"> </v>
      </c>
      <c r="E116" s="56" t="str">
        <f>IFERROR(VLOOKUP($A116,'Emissions - TEU-2AF'!$A$6:$H$58,8,0), " ")</f>
        <v xml:space="preserve"> </v>
      </c>
      <c r="F116" s="11">
        <v>7.6999999999999996E-4</v>
      </c>
      <c r="G116" s="175" t="str">
        <f>IFERROR(Summary!$Y$7*D116/F116," ")</f>
        <v xml:space="preserve"> </v>
      </c>
      <c r="H116" s="18"/>
      <c r="I116" s="175" t="str">
        <f>IFERROR(Summary!$Y$7*D116/H116," ")</f>
        <v xml:space="preserve"> </v>
      </c>
      <c r="J116" s="4">
        <v>0.02</v>
      </c>
      <c r="K116" s="175" t="str">
        <f>IFERROR(Summary!$AA$7*D116/J116," ")</f>
        <v xml:space="preserve"> </v>
      </c>
      <c r="L116" s="18"/>
      <c r="M116" s="175" t="str">
        <f>IFERROR(Summary!$AA$7*D116/L116," ")</f>
        <v xml:space="preserve"> </v>
      </c>
      <c r="N116" s="3">
        <v>9.1999999999999998E-3</v>
      </c>
      <c r="O116" s="175" t="str">
        <f>IFERROR(Summary!$AC$7*D116/N116," ")</f>
        <v xml:space="preserve"> </v>
      </c>
      <c r="P116" s="18"/>
      <c r="Q116" s="175" t="str">
        <f>IFERROR(Summary!$AC$7*D116/P116," ")</f>
        <v xml:space="preserve"> </v>
      </c>
      <c r="R116" s="22"/>
      <c r="S116" s="177" t="str">
        <f>IFERROR(Summary!$AE$7*E116/R116," ")</f>
        <v xml:space="preserve"> </v>
      </c>
    </row>
    <row r="117" spans="1:19" ht="16.95" customHeight="1" x14ac:dyDescent="0.25">
      <c r="A117" s="2" t="s">
        <v>229</v>
      </c>
      <c r="B117" s="2" t="s">
        <v>230</v>
      </c>
      <c r="C117" s="18"/>
      <c r="D117" s="56" t="str">
        <f>IFERROR(VLOOKUP($A117,'Emissions - TEU-2AF'!$A$6:$H$58,5,0), " ")</f>
        <v xml:space="preserve"> </v>
      </c>
      <c r="E117" s="56" t="str">
        <f>IFERROR(VLOOKUP($A117,'Emissions - TEU-2AF'!$A$6:$H$58,8,0), " ")</f>
        <v xml:space="preserve"> </v>
      </c>
      <c r="F117" s="11">
        <v>3.8000000000000002E-4</v>
      </c>
      <c r="G117" s="175" t="str">
        <f>IFERROR(Summary!$Y$7*D117/F117," ")</f>
        <v xml:space="preserve"> </v>
      </c>
      <c r="H117" s="18"/>
      <c r="I117" s="175" t="str">
        <f>IFERROR(Summary!$Y$7*D117/H117," ")</f>
        <v xml:space="preserve"> </v>
      </c>
      <c r="J117" s="4">
        <v>0.01</v>
      </c>
      <c r="K117" s="175" t="str">
        <f>IFERROR(Summary!$AA$7*D117/J117," ")</f>
        <v xml:space="preserve"> </v>
      </c>
      <c r="L117" s="18"/>
      <c r="M117" s="175" t="str">
        <f>IFERROR(Summary!$AA$7*D117/L117," ")</f>
        <v xml:space="preserve"> </v>
      </c>
      <c r="N117" s="3">
        <v>4.5999999999999999E-3</v>
      </c>
      <c r="O117" s="175" t="str">
        <f>IFERROR(Summary!$AC$7*D117/N117," ")</f>
        <v xml:space="preserve"> </v>
      </c>
      <c r="P117" s="18"/>
      <c r="Q117" s="175" t="str">
        <f>IFERROR(Summary!$AC$7*D117/P117," ")</f>
        <v xml:space="preserve"> </v>
      </c>
      <c r="R117" s="22"/>
      <c r="S117" s="177" t="str">
        <f>IFERROR(Summary!$AE$7*E117/R117," ")</f>
        <v xml:space="preserve"> </v>
      </c>
    </row>
    <row r="118" spans="1:19" ht="16.8" customHeight="1" x14ac:dyDescent="0.25">
      <c r="A118" s="2" t="s">
        <v>231</v>
      </c>
      <c r="B118" s="2" t="s">
        <v>232</v>
      </c>
      <c r="C118" s="18"/>
      <c r="D118" s="56" t="str">
        <f>IFERROR(VLOOKUP($A118,'Emissions - TEU-2AF'!$A$6:$H$58,5,0), " ")</f>
        <v xml:space="preserve"> </v>
      </c>
      <c r="E118" s="56" t="str">
        <f>IFERROR(VLOOKUP($A118,'Emissions - TEU-2AF'!$A$6:$H$58,8,0), " ")</f>
        <v xml:space="preserve"> </v>
      </c>
      <c r="F118" s="3">
        <v>2E-3</v>
      </c>
      <c r="G118" s="175" t="str">
        <f>IFERROR(Summary!$Y$7*D118/F118," ")</f>
        <v xml:space="preserve"> </v>
      </c>
      <c r="H118" s="18"/>
      <c r="I118" s="175" t="str">
        <f>IFERROR(Summary!$Y$7*D118/H118," ")</f>
        <v xml:space="preserve"> </v>
      </c>
      <c r="J118" s="4">
        <v>5.0999999999999997E-2</v>
      </c>
      <c r="K118" s="175" t="str">
        <f>IFERROR(Summary!$AA$7*D118/J118," ")</f>
        <v xml:space="preserve"> </v>
      </c>
      <c r="L118" s="18"/>
      <c r="M118" s="175" t="str">
        <f>IFERROR(Summary!$AA$7*D118/L118," ")</f>
        <v xml:space="preserve"> </v>
      </c>
      <c r="N118" s="4">
        <v>2.4E-2</v>
      </c>
      <c r="O118" s="175" t="str">
        <f>IFERROR(Summary!$AC$7*D118/N118," ")</f>
        <v xml:space="preserve"> </v>
      </c>
      <c r="P118" s="18"/>
      <c r="Q118" s="175" t="str">
        <f>IFERROR(Summary!$AC$7*D118/P118," ")</f>
        <v xml:space="preserve"> </v>
      </c>
      <c r="R118" s="22"/>
      <c r="S118" s="177" t="str">
        <f>IFERROR(Summary!$AE$7*E118/R118," ")</f>
        <v xml:space="preserve"> </v>
      </c>
    </row>
    <row r="119" spans="1:19" ht="16.8" customHeight="1" x14ac:dyDescent="0.25">
      <c r="A119" s="2" t="s">
        <v>233</v>
      </c>
      <c r="B119" s="2" t="s">
        <v>234</v>
      </c>
      <c r="C119" s="18"/>
      <c r="D119" s="56" t="str">
        <f>IFERROR(VLOOKUP($A119,'Emissions - TEU-2AF'!$A$6:$H$58,5,0), " ")</f>
        <v xml:space="preserve"> </v>
      </c>
      <c r="E119" s="56" t="str">
        <f>IFERROR(VLOOKUP($A119,'Emissions - TEU-2AF'!$A$6:$H$58,8,0), " ")</f>
        <v xml:space="preserve"> </v>
      </c>
      <c r="F119" s="4">
        <v>4.4999999999999998E-2</v>
      </c>
      <c r="G119" s="175" t="str">
        <f>IFERROR(Summary!$Y$7*D119/F119," ")</f>
        <v xml:space="preserve"> </v>
      </c>
      <c r="H119" s="18"/>
      <c r="I119" s="175" t="str">
        <f>IFERROR(Summary!$Y$7*D119/H119," ")</f>
        <v xml:space="preserve"> </v>
      </c>
      <c r="J119" s="7">
        <v>1.2</v>
      </c>
      <c r="K119" s="175" t="str">
        <f>IFERROR(Summary!$AA$7*D119/J119," ")</f>
        <v xml:space="preserve"> </v>
      </c>
      <c r="L119" s="18"/>
      <c r="M119" s="175" t="str">
        <f>IFERROR(Summary!$AA$7*D119/L119," ")</f>
        <v xml:space="preserve"> </v>
      </c>
      <c r="N119" s="9">
        <v>0.55000000000000004</v>
      </c>
      <c r="O119" s="175" t="str">
        <f>IFERROR(Summary!$AC$7*D119/N119," ")</f>
        <v xml:space="preserve"> </v>
      </c>
      <c r="P119" s="18"/>
      <c r="Q119" s="175" t="str">
        <f>IFERROR(Summary!$AC$7*D119/P119," ")</f>
        <v xml:space="preserve"> </v>
      </c>
      <c r="R119" s="22"/>
      <c r="S119" s="177" t="str">
        <f>IFERROR(Summary!$AE$7*E119/R119," ")</f>
        <v xml:space="preserve"> </v>
      </c>
    </row>
    <row r="120" spans="1:19" ht="42" customHeight="1" x14ac:dyDescent="0.25">
      <c r="A120" s="2" t="s">
        <v>235</v>
      </c>
      <c r="B120" s="2" t="s">
        <v>236</v>
      </c>
      <c r="C120" s="6" t="s">
        <v>65</v>
      </c>
      <c r="D120" s="56" t="str">
        <f>IFERROR(VLOOKUP($A120,'Emissions - TEU-2AF'!$A$6:$H$58,5,0), " ")</f>
        <v xml:space="preserve"> </v>
      </c>
      <c r="E120" s="56" t="str">
        <f>IFERROR(VLOOKUP($A120,'Emissions - TEU-2AF'!$A$6:$H$58,8,0), " ")</f>
        <v xml:space="preserve"> </v>
      </c>
      <c r="F120" s="11">
        <v>1.7000000000000001E-4</v>
      </c>
      <c r="G120" s="175" t="str">
        <f>IFERROR(Summary!$Y$7*D120/F120," ")</f>
        <v xml:space="preserve"> </v>
      </c>
      <c r="H120" s="18"/>
      <c r="I120" s="175" t="str">
        <f>IFERROR(Summary!$Y$7*D120/H120," ")</f>
        <v xml:space="preserve"> </v>
      </c>
      <c r="J120" s="4">
        <v>1.7999999999999999E-2</v>
      </c>
      <c r="K120" s="175" t="str">
        <f>IFERROR(Summary!$AA$7*D120/J120," ")</f>
        <v xml:space="preserve"> </v>
      </c>
      <c r="L120" s="18"/>
      <c r="M120" s="175" t="str">
        <f>IFERROR(Summary!$AA$7*D120/L120," ")</f>
        <v xml:space="preserve"> </v>
      </c>
      <c r="N120" s="3">
        <v>8.3999999999999995E-3</v>
      </c>
      <c r="O120" s="175" t="str">
        <f>IFERROR(Summary!$AC$7*D120/N120," ")</f>
        <v xml:space="preserve"> </v>
      </c>
      <c r="P120" s="18"/>
      <c r="Q120" s="175" t="str">
        <f>IFERROR(Summary!$AC$7*D120/P120," ")</f>
        <v xml:space="preserve"> </v>
      </c>
      <c r="R120" s="22"/>
      <c r="S120" s="177" t="str">
        <f>IFERROR(Summary!$AE$7*E120/R120," ")</f>
        <v xml:space="preserve"> </v>
      </c>
    </row>
    <row r="121" spans="1:19" ht="29.25" customHeight="1" x14ac:dyDescent="0.25">
      <c r="A121" s="2" t="s">
        <v>237</v>
      </c>
      <c r="B121" s="1" t="s">
        <v>238</v>
      </c>
      <c r="C121" s="6" t="s">
        <v>65</v>
      </c>
      <c r="D121" s="56" t="str">
        <f>IFERROR(VLOOKUP($A121,'Emissions - TEU-2AF'!$A$6:$H$58,5,0), " ")</f>
        <v xml:space="preserve"> </v>
      </c>
      <c r="E121" s="56" t="str">
        <f>IFERROR(VLOOKUP($A121,'Emissions - TEU-2AF'!$A$6:$H$58,8,0), " ")</f>
        <v xml:space="preserve"> </v>
      </c>
      <c r="F121" s="11">
        <v>1.7000000000000001E-4</v>
      </c>
      <c r="G121" s="175" t="str">
        <f>IFERROR(Summary!$Y$7*D121/F121," ")</f>
        <v xml:space="preserve"> </v>
      </c>
      <c r="H121" s="18"/>
      <c r="I121" s="175" t="str">
        <f>IFERROR(Summary!$Y$7*D121/H121," ")</f>
        <v xml:space="preserve"> </v>
      </c>
      <c r="J121" s="4">
        <v>1.7999999999999999E-2</v>
      </c>
      <c r="K121" s="175" t="str">
        <f>IFERROR(Summary!$AA$7*D121/J121," ")</f>
        <v xml:space="preserve"> </v>
      </c>
      <c r="L121" s="18"/>
      <c r="M121" s="175" t="str">
        <f>IFERROR(Summary!$AA$7*D121/L121," ")</f>
        <v xml:space="preserve"> </v>
      </c>
      <c r="N121" s="3">
        <v>8.3999999999999995E-3</v>
      </c>
      <c r="O121" s="175" t="str">
        <f>IFERROR(Summary!$AC$7*D121/N121," ")</f>
        <v xml:space="preserve"> </v>
      </c>
      <c r="P121" s="18"/>
      <c r="Q121" s="175" t="str">
        <f>IFERROR(Summary!$AC$7*D121/P121," ")</f>
        <v xml:space="preserve"> </v>
      </c>
      <c r="R121" s="22"/>
      <c r="S121" s="177" t="str">
        <f>IFERROR(Summary!$AE$7*E121/R121," ")</f>
        <v xml:space="preserve"> </v>
      </c>
    </row>
    <row r="122" spans="1:19" ht="29.25" customHeight="1" x14ac:dyDescent="0.25">
      <c r="A122" s="2" t="s">
        <v>239</v>
      </c>
      <c r="B122" s="1" t="s">
        <v>240</v>
      </c>
      <c r="C122" s="6" t="s">
        <v>65</v>
      </c>
      <c r="D122" s="56" t="str">
        <f>IFERROR(VLOOKUP($A122,'Emissions - TEU-2AF'!$A$6:$H$58,5,0), " ")</f>
        <v xml:space="preserve"> </v>
      </c>
      <c r="E122" s="56" t="str">
        <f>IFERROR(VLOOKUP($A122,'Emissions - TEU-2AF'!$A$6:$H$58,8,0), " ")</f>
        <v xml:space="preserve"> </v>
      </c>
      <c r="F122" s="11">
        <v>1.7000000000000001E-4</v>
      </c>
      <c r="G122" s="175" t="str">
        <f>IFERROR(Summary!$Y$7*D122/F122," ")</f>
        <v xml:space="preserve"> </v>
      </c>
      <c r="H122" s="18"/>
      <c r="I122" s="175" t="str">
        <f>IFERROR(Summary!$Y$7*D122/H122," ")</f>
        <v xml:space="preserve"> </v>
      </c>
      <c r="J122" s="4">
        <v>1.7999999999999999E-2</v>
      </c>
      <c r="K122" s="175" t="str">
        <f>IFERROR(Summary!$AA$7*D122/J122," ")</f>
        <v xml:space="preserve"> </v>
      </c>
      <c r="L122" s="18"/>
      <c r="M122" s="175" t="str">
        <f>IFERROR(Summary!$AA$7*D122/L122," ")</f>
        <v xml:space="preserve"> </v>
      </c>
      <c r="N122" s="3">
        <v>8.3999999999999995E-3</v>
      </c>
      <c r="O122" s="175" t="str">
        <f>IFERROR(Summary!$AC$7*D122/N122," ")</f>
        <v xml:space="preserve"> </v>
      </c>
      <c r="P122" s="18"/>
      <c r="Q122" s="175" t="str">
        <f>IFERROR(Summary!$AC$7*D122/P122," ")</f>
        <v xml:space="preserve"> </v>
      </c>
      <c r="R122" s="22"/>
      <c r="S122" s="177" t="str">
        <f>IFERROR(Summary!$AE$7*E122/R122," ")</f>
        <v xml:space="preserve"> </v>
      </c>
    </row>
    <row r="123" spans="1:19" ht="29.25" customHeight="1" x14ac:dyDescent="0.25">
      <c r="A123" s="2" t="s">
        <v>241</v>
      </c>
      <c r="B123" s="1" t="s">
        <v>242</v>
      </c>
      <c r="C123" s="6" t="s">
        <v>65</v>
      </c>
      <c r="D123" s="56" t="str">
        <f>IFERROR(VLOOKUP($A123,'Emissions - TEU-2AF'!$A$6:$H$58,5,0), " ")</f>
        <v xml:space="preserve"> </v>
      </c>
      <c r="E123" s="56" t="str">
        <f>IFERROR(VLOOKUP($A123,'Emissions - TEU-2AF'!$A$6:$H$58,8,0), " ")</f>
        <v xml:space="preserve"> </v>
      </c>
      <c r="F123" s="11">
        <v>5.9999999999999995E-4</v>
      </c>
      <c r="G123" s="175" t="str">
        <f>IFERROR(Summary!$Y$7*D123/F123," ")</f>
        <v xml:space="preserve"> </v>
      </c>
      <c r="H123" s="18"/>
      <c r="I123" s="175" t="str">
        <f>IFERROR(Summary!$Y$7*D123/H123," ")</f>
        <v xml:space="preserve"> </v>
      </c>
      <c r="J123" s="4">
        <v>6.5000000000000002E-2</v>
      </c>
      <c r="K123" s="175" t="str">
        <f>IFERROR(Summary!$AA$7*D123/J123," ")</f>
        <v xml:space="preserve"> </v>
      </c>
      <c r="L123" s="18"/>
      <c r="M123" s="175" t="str">
        <f>IFERROR(Summary!$AA$7*D123/L123," ")</f>
        <v xml:space="preserve"> </v>
      </c>
      <c r="N123" s="4">
        <v>0.03</v>
      </c>
      <c r="O123" s="175" t="str">
        <f>IFERROR(Summary!$AC$7*D123/N123," ")</f>
        <v xml:space="preserve"> </v>
      </c>
      <c r="P123" s="18"/>
      <c r="Q123" s="175" t="str">
        <f>IFERROR(Summary!$AC$7*D123/P123," ")</f>
        <v xml:space="preserve"> </v>
      </c>
      <c r="R123" s="22"/>
      <c r="S123" s="177" t="str">
        <f>IFERROR(Summary!$AE$7*E123/R123," ")</f>
        <v xml:space="preserve"> </v>
      </c>
    </row>
    <row r="124" spans="1:19" ht="16.95" customHeight="1" x14ac:dyDescent="0.25">
      <c r="A124" s="2" t="s">
        <v>243</v>
      </c>
      <c r="B124" s="16" t="s">
        <v>244</v>
      </c>
      <c r="C124" s="18"/>
      <c r="D124" s="56" t="str">
        <f>IFERROR(VLOOKUP($A124,'Emissions - TEU-2AF'!$A$6:$H$58,5,0), " ")</f>
        <v xml:space="preserve"> </v>
      </c>
      <c r="E124" s="56" t="str">
        <f>IFERROR(VLOOKUP($A124,'Emissions - TEU-2AF'!$A$6:$H$58,8,0), " ")</f>
        <v xml:space="preserve"> </v>
      </c>
      <c r="F124" s="18"/>
      <c r="G124" s="175" t="str">
        <f>IFERROR(Summary!$Y$7*D124/F124," ")</f>
        <v xml:space="preserve"> </v>
      </c>
      <c r="H124" s="9">
        <v>0.2</v>
      </c>
      <c r="I124" s="175" t="str">
        <f>IFERROR(Summary!$Y$7*D124/H124," ")</f>
        <v xml:space="preserve"> </v>
      </c>
      <c r="J124" s="18"/>
      <c r="K124" s="175" t="str">
        <f>IFERROR(Summary!$AA$7*D124/J124," ")</f>
        <v xml:space="preserve"> </v>
      </c>
      <c r="L124" s="9">
        <v>0.88</v>
      </c>
      <c r="M124" s="175" t="str">
        <f>IFERROR(Summary!$AA$7*D124/L124," ")</f>
        <v xml:space="preserve"> </v>
      </c>
      <c r="N124" s="18"/>
      <c r="O124" s="175" t="str">
        <f>IFERROR(Summary!$AC$7*D124/N124," ")</f>
        <v xml:space="preserve"> </v>
      </c>
      <c r="P124" s="9">
        <v>0.88</v>
      </c>
      <c r="Q124" s="175" t="str">
        <f>IFERROR(Summary!$AC$7*D124/P124," ")</f>
        <v xml:space="preserve"> </v>
      </c>
      <c r="R124" s="21">
        <v>110</v>
      </c>
      <c r="S124" s="177" t="str">
        <f>IFERROR(Summary!$AE$7*E124/R124," ")</f>
        <v xml:space="preserve"> </v>
      </c>
    </row>
    <row r="125" spans="1:19" ht="16.8" customHeight="1" x14ac:dyDescent="0.25">
      <c r="A125" s="2" t="s">
        <v>245</v>
      </c>
      <c r="B125" s="2" t="s">
        <v>246</v>
      </c>
      <c r="C125" s="18"/>
      <c r="D125" s="56" t="str">
        <f>IFERROR(VLOOKUP($A125,'Emissions - TEU-2AF'!$A$6:$H$58,5,0), " ")</f>
        <v xml:space="preserve"> </v>
      </c>
      <c r="E125" s="56" t="str">
        <f>IFERROR(VLOOKUP($A125,'Emissions - TEU-2AF'!$A$6:$H$58,8,0), " ")</f>
        <v xml:space="preserve"> </v>
      </c>
      <c r="F125" s="18"/>
      <c r="G125" s="175" t="str">
        <f>IFERROR(Summary!$Y$7*D125/F125," ")</f>
        <v xml:space="preserve"> </v>
      </c>
      <c r="H125" s="5">
        <v>30</v>
      </c>
      <c r="I125" s="175" t="str">
        <f>IFERROR(Summary!$Y$7*D125/H125," ")</f>
        <v xml:space="preserve"> </v>
      </c>
      <c r="J125" s="18"/>
      <c r="K125" s="175" t="str">
        <f>IFERROR(Summary!$AA$7*D125/J125," ")</f>
        <v xml:space="preserve"> </v>
      </c>
      <c r="L125" s="5">
        <v>130</v>
      </c>
      <c r="M125" s="175" t="str">
        <f>IFERROR(Summary!$AA$7*D125/L125," ")</f>
        <v xml:space="preserve"> </v>
      </c>
      <c r="N125" s="18"/>
      <c r="O125" s="175" t="str">
        <f>IFERROR(Summary!$AC$7*D125/N125," ")</f>
        <v xml:space="preserve"> </v>
      </c>
      <c r="P125" s="5">
        <v>130</v>
      </c>
      <c r="Q125" s="175" t="str">
        <f>IFERROR(Summary!$AC$7*D125/P125," ")</f>
        <v xml:space="preserve"> </v>
      </c>
      <c r="R125" s="23">
        <v>58000</v>
      </c>
      <c r="S125" s="177" t="str">
        <f>IFERROR(Summary!$AE$7*E125/R125," ")</f>
        <v xml:space="preserve"> </v>
      </c>
    </row>
    <row r="126" spans="1:19" ht="29.25" customHeight="1" x14ac:dyDescent="0.25">
      <c r="A126" s="2" t="s">
        <v>247</v>
      </c>
      <c r="B126" s="2" t="s">
        <v>248</v>
      </c>
      <c r="C126" s="18"/>
      <c r="D126" s="56" t="str">
        <f>IFERROR(VLOOKUP($A126,'Emissions - TEU-2AF'!$A$6:$H$58,5,0), " ")</f>
        <v xml:space="preserve"> </v>
      </c>
      <c r="E126" s="56" t="str">
        <f>IFERROR(VLOOKUP($A126,'Emissions - TEU-2AF'!$A$6:$H$58,8,0), " ")</f>
        <v xml:space="preserve"> </v>
      </c>
      <c r="F126" s="18"/>
      <c r="G126" s="175" t="str">
        <f>IFERROR(Summary!$Y$7*D126/F126," ")</f>
        <v xml:space="preserve"> </v>
      </c>
      <c r="H126" s="4">
        <v>6.9000000000000006E-2</v>
      </c>
      <c r="I126" s="175" t="str">
        <f>IFERROR(Summary!$Y$7*D126/H126," ")</f>
        <v xml:space="preserve"> </v>
      </c>
      <c r="J126" s="18"/>
      <c r="K126" s="175" t="str">
        <f>IFERROR(Summary!$AA$7*D126/J126," ")</f>
        <v xml:space="preserve"> </v>
      </c>
      <c r="L126" s="9">
        <v>0.3</v>
      </c>
      <c r="M126" s="175" t="str">
        <f>IFERROR(Summary!$AA$7*D126/L126," ")</f>
        <v xml:space="preserve"> </v>
      </c>
      <c r="N126" s="18"/>
      <c r="O126" s="175" t="str">
        <f>IFERROR(Summary!$AC$7*D126/N126," ")</f>
        <v xml:space="preserve"> </v>
      </c>
      <c r="P126" s="9">
        <v>0.3</v>
      </c>
      <c r="Q126" s="175" t="str">
        <f>IFERROR(Summary!$AC$7*D126/P126," ")</f>
        <v xml:space="preserve"> </v>
      </c>
      <c r="R126" s="25">
        <v>0.21</v>
      </c>
      <c r="S126" s="177" t="str">
        <f>IFERROR(Summary!$AE$7*E126/R126," ")</f>
        <v xml:space="preserve"> </v>
      </c>
    </row>
    <row r="127" spans="1:19" ht="16.8" customHeight="1" x14ac:dyDescent="0.25">
      <c r="A127" s="2" t="s">
        <v>249</v>
      </c>
      <c r="B127" s="2" t="s">
        <v>250</v>
      </c>
      <c r="C127" s="18"/>
      <c r="D127" s="56" t="str">
        <f>IFERROR(VLOOKUP($A127,'Emissions - TEU-2AF'!$A$6:$H$58,5,0), " ")</f>
        <v xml:space="preserve"> </v>
      </c>
      <c r="E127" s="56" t="str">
        <f>IFERROR(VLOOKUP($A127,'Emissions - TEU-2AF'!$A$6:$H$58,8,0), " ")</f>
        <v xml:space="preserve"> </v>
      </c>
      <c r="F127" s="18"/>
      <c r="G127" s="175" t="str">
        <f>IFERROR(Summary!$Y$7*D127/F127," ")</f>
        <v xml:space="preserve"> </v>
      </c>
      <c r="H127" s="5">
        <v>700</v>
      </c>
      <c r="I127" s="175" t="str">
        <f>IFERROR(Summary!$Y$7*D127/H127," ")</f>
        <v xml:space="preserve"> </v>
      </c>
      <c r="J127" s="18"/>
      <c r="K127" s="175" t="str">
        <f>IFERROR(Summary!$AA$7*D127/J127," ")</f>
        <v xml:space="preserve"> </v>
      </c>
      <c r="L127" s="8">
        <v>3100</v>
      </c>
      <c r="M127" s="175" t="str">
        <f>IFERROR(Summary!$AA$7*D127/L127," ")</f>
        <v xml:space="preserve"> </v>
      </c>
      <c r="N127" s="18"/>
      <c r="O127" s="175" t="str">
        <f>IFERROR(Summary!$AC$7*D127/N127," ")</f>
        <v xml:space="preserve"> </v>
      </c>
      <c r="P127" s="8">
        <v>3100</v>
      </c>
      <c r="Q127" s="175" t="str">
        <f>IFERROR(Summary!$AC$7*D127/P127," ")</f>
        <v xml:space="preserve"> </v>
      </c>
      <c r="R127" s="22"/>
      <c r="S127" s="177" t="str">
        <f>IFERROR(Summary!$AE$7*E127/R127," ")</f>
        <v xml:space="preserve"> </v>
      </c>
    </row>
    <row r="128" spans="1:19" ht="16.95" customHeight="1" x14ac:dyDescent="0.25">
      <c r="A128" s="2" t="s">
        <v>251</v>
      </c>
      <c r="B128" s="2" t="s">
        <v>252</v>
      </c>
      <c r="C128" s="18"/>
      <c r="D128" s="56" t="str">
        <f>IFERROR(VLOOKUP($A128,'Emissions - TEU-2AF'!$A$6:$H$58,5,0), " ")</f>
        <v xml:space="preserve"> </v>
      </c>
      <c r="E128" s="56" t="str">
        <f>IFERROR(VLOOKUP($A128,'Emissions - TEU-2AF'!$A$6:$H$58,8,0), " ")</f>
        <v xml:space="preserve"> </v>
      </c>
      <c r="F128" s="11">
        <v>2.0000000000000001E-4</v>
      </c>
      <c r="G128" s="175" t="str">
        <f>IFERROR(Summary!$Y$7*D128/F128," ")</f>
        <v xml:space="preserve"> </v>
      </c>
      <c r="H128" s="4">
        <v>0.03</v>
      </c>
      <c r="I128" s="175" t="str">
        <f>IFERROR(Summary!$Y$7*D128/H128," ")</f>
        <v xml:space="preserve"> </v>
      </c>
      <c r="J128" s="3">
        <v>5.3E-3</v>
      </c>
      <c r="K128" s="175" t="str">
        <f>IFERROR(Summary!$AA$7*D128/J128," ")</f>
        <v xml:space="preserve"> </v>
      </c>
      <c r="L128" s="9">
        <v>0.13</v>
      </c>
      <c r="M128" s="175" t="str">
        <f>IFERROR(Summary!$AA$7*D128/L128," ")</f>
        <v xml:space="preserve"> </v>
      </c>
      <c r="N128" s="3">
        <v>2.3999999999999998E-3</v>
      </c>
      <c r="O128" s="175" t="str">
        <f>IFERROR(Summary!$AC$7*D128/N128," ")</f>
        <v xml:space="preserve"> </v>
      </c>
      <c r="P128" s="9">
        <v>0.13</v>
      </c>
      <c r="Q128" s="175" t="str">
        <f>IFERROR(Summary!$AC$7*D128/P128," ")</f>
        <v xml:space="preserve"> </v>
      </c>
      <c r="R128" s="24">
        <v>5.2</v>
      </c>
      <c r="S128" s="177" t="str">
        <f>IFERROR(Summary!$AE$7*E128/R128," ")</f>
        <v xml:space="preserve"> </v>
      </c>
    </row>
    <row r="129" spans="1:19" ht="16.8" customHeight="1" x14ac:dyDescent="0.25">
      <c r="A129" s="2" t="s">
        <v>253</v>
      </c>
      <c r="B129" s="2" t="s">
        <v>254</v>
      </c>
      <c r="C129" s="18"/>
      <c r="D129" s="56" t="str">
        <f>IFERROR(VLOOKUP($A129,'Emissions - TEU-2AF'!$A$6:$H$58,5,0), " ")</f>
        <v xml:space="preserve"> </v>
      </c>
      <c r="E129" s="56" t="str">
        <f>IFERROR(VLOOKUP($A129,'Emissions - TEU-2AF'!$A$6:$H$58,8,0), " ")</f>
        <v xml:space="preserve"> </v>
      </c>
      <c r="F129" s="18"/>
      <c r="G129" s="175" t="str">
        <f>IFERROR(Summary!$Y$7*D129/F129," ")</f>
        <v xml:space="preserve"> </v>
      </c>
      <c r="H129" s="5">
        <v>20</v>
      </c>
      <c r="I129" s="175" t="str">
        <f>IFERROR(Summary!$Y$7*D129/H129," ")</f>
        <v xml:space="preserve"> </v>
      </c>
      <c r="J129" s="18"/>
      <c r="K129" s="175" t="str">
        <f>IFERROR(Summary!$AA$7*D129/J129," ")</f>
        <v xml:space="preserve"> </v>
      </c>
      <c r="L129" s="5">
        <v>88</v>
      </c>
      <c r="M129" s="175" t="str">
        <f>IFERROR(Summary!$AA$7*D129/L129," ")</f>
        <v xml:space="preserve"> </v>
      </c>
      <c r="N129" s="18"/>
      <c r="O129" s="175" t="str">
        <f>IFERROR(Summary!$AC$7*D129/N129," ")</f>
        <v xml:space="preserve"> </v>
      </c>
      <c r="P129" s="5">
        <v>88</v>
      </c>
      <c r="Q129" s="175" t="str">
        <f>IFERROR(Summary!$AC$7*D129/P129," ")</f>
        <v xml:space="preserve"> </v>
      </c>
      <c r="R129" s="23">
        <v>2100</v>
      </c>
      <c r="S129" s="177" t="str">
        <f>IFERROR(Summary!$AE$7*E129/R129," ")</f>
        <v xml:space="preserve"> </v>
      </c>
    </row>
    <row r="130" spans="1:19" ht="16.8" customHeight="1" x14ac:dyDescent="0.25">
      <c r="A130" s="2" t="s">
        <v>255</v>
      </c>
      <c r="B130" s="2" t="s">
        <v>256</v>
      </c>
      <c r="C130" s="6" t="s">
        <v>65</v>
      </c>
      <c r="D130" s="56" t="str">
        <f>IFERROR(VLOOKUP($A130,'Emissions - TEU-2AF'!$A$6:$H$58,5,0), " ")</f>
        <v xml:space="preserve"> </v>
      </c>
      <c r="E130" s="56" t="str">
        <f>IFERROR(VLOOKUP($A130,'Emissions - TEU-2AF'!$A$6:$H$58,8,0), " ")</f>
        <v xml:space="preserve"> </v>
      </c>
      <c r="F130" s="18"/>
      <c r="G130" s="175" t="str">
        <f>IFERROR(Summary!$Y$7*D130/F130," ")</f>
        <v xml:space="preserve"> </v>
      </c>
      <c r="H130" s="7">
        <v>2.1</v>
      </c>
      <c r="I130" s="175" t="str">
        <f>IFERROR(Summary!$Y$7*D130/H130," ")</f>
        <v xml:space="preserve"> </v>
      </c>
      <c r="J130" s="18"/>
      <c r="K130" s="175" t="str">
        <f>IFERROR(Summary!$AA$7*D130/J130," ")</f>
        <v xml:space="preserve"> </v>
      </c>
      <c r="L130" s="5">
        <v>19</v>
      </c>
      <c r="M130" s="175" t="str">
        <f>IFERROR(Summary!$AA$7*D130/L130," ")</f>
        <v xml:space="preserve"> </v>
      </c>
      <c r="N130" s="18"/>
      <c r="O130" s="175" t="str">
        <f>IFERROR(Summary!$AC$7*D130/N130," ")</f>
        <v xml:space="preserve"> </v>
      </c>
      <c r="P130" s="5">
        <v>19</v>
      </c>
      <c r="Q130" s="175" t="str">
        <f>IFERROR(Summary!$AC$7*D130/P130," ")</f>
        <v xml:space="preserve"> </v>
      </c>
      <c r="R130" s="21">
        <v>16</v>
      </c>
      <c r="S130" s="177" t="str">
        <f>IFERROR(Summary!$AE$7*E130/R130," ")</f>
        <v xml:space="preserve"> </v>
      </c>
    </row>
    <row r="131" spans="1:19" ht="16.95" customHeight="1" x14ac:dyDescent="0.25">
      <c r="A131" s="17">
        <v>2148878</v>
      </c>
      <c r="B131" s="2" t="s">
        <v>257</v>
      </c>
      <c r="C131" s="18"/>
      <c r="D131" s="56" t="str">
        <f>IFERROR(VLOOKUP($A131,'Emissions - TEU-2AF'!$A$6:$H$58,5,0), " ")</f>
        <v xml:space="preserve"> </v>
      </c>
      <c r="E131" s="56" t="str">
        <f>IFERROR(VLOOKUP($A131,'Emissions - TEU-2AF'!$A$6:$H$58,8,0), " ")</f>
        <v xml:space="preserve"> </v>
      </c>
      <c r="F131" s="18"/>
      <c r="G131" s="175" t="str">
        <f>IFERROR(Summary!$Y$7*D131/F131," ")</f>
        <v xml:space="preserve"> </v>
      </c>
      <c r="H131" s="7">
        <v>2</v>
      </c>
      <c r="I131" s="175" t="str">
        <f>IFERROR(Summary!$Y$7*D131/H131," ")</f>
        <v xml:space="preserve"> </v>
      </c>
      <c r="J131" s="18"/>
      <c r="K131" s="175" t="str">
        <f>IFERROR(Summary!$AA$7*D131/J131," ")</f>
        <v xml:space="preserve"> </v>
      </c>
      <c r="L131" s="7">
        <v>8.8000000000000007</v>
      </c>
      <c r="M131" s="175" t="str">
        <f>IFERROR(Summary!$AA$7*D131/L131," ")</f>
        <v xml:space="preserve"> </v>
      </c>
      <c r="N131" s="18"/>
      <c r="O131" s="175" t="str">
        <f>IFERROR(Summary!$AC$7*D131/N131," ")</f>
        <v xml:space="preserve"> </v>
      </c>
      <c r="P131" s="7">
        <v>8.8000000000000007</v>
      </c>
      <c r="Q131" s="175" t="str">
        <f>IFERROR(Summary!$AC$7*D131/P131," ")</f>
        <v xml:space="preserve"> </v>
      </c>
      <c r="R131" s="21">
        <v>98</v>
      </c>
      <c r="S131" s="177" t="str">
        <f>IFERROR(Summary!$AE$7*E131/R131," ")</f>
        <v xml:space="preserve"> </v>
      </c>
    </row>
    <row r="132" spans="1:19" ht="16.8" customHeight="1" x14ac:dyDescent="0.25">
      <c r="A132" s="2" t="s">
        <v>258</v>
      </c>
      <c r="B132" s="2" t="s">
        <v>259</v>
      </c>
      <c r="C132" s="18"/>
      <c r="D132" s="56" t="str">
        <f>IFERROR(VLOOKUP($A132,'Emissions - TEU-2AF'!$A$6:$H$58,5,0), " ")</f>
        <v xml:space="preserve"> </v>
      </c>
      <c r="E132" s="56" t="str">
        <f>IFERROR(VLOOKUP($A132,'Emissions - TEU-2AF'!$A$6:$H$58,8,0), " ")</f>
        <v xml:space="preserve"> </v>
      </c>
      <c r="F132" s="18"/>
      <c r="G132" s="175" t="str">
        <f>IFERROR(Summary!$Y$7*D132/F132," ")</f>
        <v xml:space="preserve"> </v>
      </c>
      <c r="H132" s="8">
        <v>2000</v>
      </c>
      <c r="I132" s="175" t="str">
        <f>IFERROR(Summary!$Y$7*D132/H132," ")</f>
        <v xml:space="preserve"> </v>
      </c>
      <c r="J132" s="18"/>
      <c r="K132" s="175" t="str">
        <f>IFERROR(Summary!$AA$7*D132/J132," ")</f>
        <v xml:space="preserve"> </v>
      </c>
      <c r="L132" s="8">
        <v>8800</v>
      </c>
      <c r="M132" s="175" t="str">
        <f>IFERROR(Summary!$AA$7*D132/L132," ")</f>
        <v xml:space="preserve"> </v>
      </c>
      <c r="N132" s="18"/>
      <c r="O132" s="175" t="str">
        <f>IFERROR(Summary!$AC$7*D132/N132," ")</f>
        <v xml:space="preserve"> </v>
      </c>
      <c r="P132" s="8">
        <v>8800</v>
      </c>
      <c r="Q132" s="175" t="str">
        <f>IFERROR(Summary!$AC$7*D132/P132," ")</f>
        <v xml:space="preserve"> </v>
      </c>
      <c r="R132" s="22"/>
      <c r="S132" s="177" t="str">
        <f>IFERROR(Summary!$AE$7*E132/R132," ")</f>
        <v xml:space="preserve"> </v>
      </c>
    </row>
    <row r="133" spans="1:19" ht="16.95" customHeight="1" x14ac:dyDescent="0.25">
      <c r="A133" s="2" t="s">
        <v>260</v>
      </c>
      <c r="B133" s="2" t="s">
        <v>261</v>
      </c>
      <c r="C133" s="18"/>
      <c r="D133" s="56" t="str">
        <f>IFERROR(VLOOKUP($A133,'Emissions - TEU-2AF'!$A$6:$H$58,5,0), " ")</f>
        <v xml:space="preserve"> </v>
      </c>
      <c r="E133" s="56" t="str">
        <f>IFERROR(VLOOKUP($A133,'Emissions - TEU-2AF'!$A$6:$H$58,8,0), " ")</f>
        <v xml:space="preserve"> </v>
      </c>
      <c r="F133" s="18"/>
      <c r="G133" s="175" t="str">
        <f>IFERROR(Summary!$Y$7*D133/F133," ")</f>
        <v xml:space="preserve"> </v>
      </c>
      <c r="H133" s="5">
        <v>200</v>
      </c>
      <c r="I133" s="175" t="str">
        <f>IFERROR(Summary!$Y$7*D133/H133," ")</f>
        <v xml:space="preserve"> </v>
      </c>
      <c r="J133" s="18"/>
      <c r="K133" s="175" t="str">
        <f>IFERROR(Summary!$AA$7*D133/J133," ")</f>
        <v xml:space="preserve"> </v>
      </c>
      <c r="L133" s="5">
        <v>880</v>
      </c>
      <c r="M133" s="175" t="str">
        <f>IFERROR(Summary!$AA$7*D133/L133," ")</f>
        <v xml:space="preserve"> </v>
      </c>
      <c r="N133" s="18"/>
      <c r="O133" s="175" t="str">
        <f>IFERROR(Summary!$AC$7*D133/N133," ")</f>
        <v xml:space="preserve"> </v>
      </c>
      <c r="P133" s="5">
        <v>880</v>
      </c>
      <c r="Q133" s="175" t="str">
        <f>IFERROR(Summary!$AC$7*D133/P133," ")</f>
        <v xml:space="preserve"> </v>
      </c>
      <c r="R133" s="23">
        <v>3200</v>
      </c>
      <c r="S133" s="177" t="str">
        <f>IFERROR(Summary!$AE$7*E133/R133," ")</f>
        <v xml:space="preserve"> </v>
      </c>
    </row>
    <row r="134" spans="1:19" ht="29.25" customHeight="1" x14ac:dyDescent="0.25">
      <c r="A134" s="2" t="s">
        <v>262</v>
      </c>
      <c r="B134" s="2" t="s">
        <v>263</v>
      </c>
      <c r="C134" s="18"/>
      <c r="D134" s="56" t="str">
        <f>IFERROR(VLOOKUP($A134,'Emissions - TEU-2AF'!$A$6:$H$58,5,0), " ")</f>
        <v xml:space="preserve"> </v>
      </c>
      <c r="E134" s="56" t="str">
        <f>IFERROR(VLOOKUP($A134,'Emissions - TEU-2AF'!$A$6:$H$58,8,0), " ")</f>
        <v xml:space="preserve"> </v>
      </c>
      <c r="F134" s="18"/>
      <c r="G134" s="175" t="str">
        <f>IFERROR(Summary!$Y$7*D134/F134," ")</f>
        <v xml:space="preserve"> </v>
      </c>
      <c r="H134" s="5">
        <v>400</v>
      </c>
      <c r="I134" s="175" t="str">
        <f>IFERROR(Summary!$Y$7*D134/H134," ")</f>
        <v xml:space="preserve"> </v>
      </c>
      <c r="J134" s="18"/>
      <c r="K134" s="175" t="str">
        <f>IFERROR(Summary!$AA$7*D134/J134," ")</f>
        <v xml:space="preserve"> </v>
      </c>
      <c r="L134" s="8">
        <v>1800</v>
      </c>
      <c r="M134" s="175" t="str">
        <f>IFERROR(Summary!$AA$7*D134/L134," ")</f>
        <v xml:space="preserve"> </v>
      </c>
      <c r="N134" s="18"/>
      <c r="O134" s="175" t="str">
        <f>IFERROR(Summary!$AC$7*D134/N134," ")</f>
        <v xml:space="preserve"> </v>
      </c>
      <c r="P134" s="8">
        <v>1800</v>
      </c>
      <c r="Q134" s="175" t="str">
        <f>IFERROR(Summary!$AC$7*D134/P134," ")</f>
        <v xml:space="preserve"> </v>
      </c>
      <c r="R134" s="22"/>
      <c r="S134" s="177" t="str">
        <f>IFERROR(Summary!$AE$7*E134/R134," ")</f>
        <v xml:space="preserve"> </v>
      </c>
    </row>
    <row r="135" spans="1:19" ht="16.95" customHeight="1" x14ac:dyDescent="0.25">
      <c r="A135" s="2" t="s">
        <v>264</v>
      </c>
      <c r="B135" s="2" t="s">
        <v>265</v>
      </c>
      <c r="C135" s="6" t="s">
        <v>80</v>
      </c>
      <c r="D135" s="56" t="str">
        <f>IFERROR(VLOOKUP($A135,'Emissions - TEU-2AF'!$A$6:$H$58,5,0), " ")</f>
        <v xml:space="preserve"> </v>
      </c>
      <c r="E135" s="56" t="str">
        <f>IFERROR(VLOOKUP($A135,'Emissions - TEU-2AF'!$A$6:$H$58,8,0), " ")</f>
        <v xml:space="preserve"> </v>
      </c>
      <c r="F135" s="18"/>
      <c r="G135" s="175" t="str">
        <f>IFERROR(Summary!$Y$7*D135/F135," ")</f>
        <v xml:space="preserve"> </v>
      </c>
      <c r="H135" s="9">
        <v>0.15</v>
      </c>
      <c r="I135" s="175" t="str">
        <f>IFERROR(Summary!$Y$7*D135/H135," ")</f>
        <v xml:space="preserve"> </v>
      </c>
      <c r="J135" s="18"/>
      <c r="K135" s="175" t="str">
        <f>IFERROR(Summary!$AA$7*D135/J135," ")</f>
        <v xml:space="preserve"> </v>
      </c>
      <c r="L135" s="9">
        <v>0.66</v>
      </c>
      <c r="M135" s="175" t="str">
        <f>IFERROR(Summary!$AA$7*D135/L135," ")</f>
        <v xml:space="preserve"> </v>
      </c>
      <c r="N135" s="18"/>
      <c r="O135" s="175" t="str">
        <f>IFERROR(Summary!$AC$7*D135/N135," ")</f>
        <v xml:space="preserve"> </v>
      </c>
      <c r="P135" s="9">
        <v>0.66</v>
      </c>
      <c r="Q135" s="175" t="str">
        <f>IFERROR(Summary!$AC$7*D135/P135," ")</f>
        <v xml:space="preserve"> </v>
      </c>
      <c r="R135" s="25">
        <v>0.15</v>
      </c>
      <c r="S135" s="177" t="str">
        <f>IFERROR(Summary!$AE$7*E135/R135," ")</f>
        <v xml:space="preserve"> </v>
      </c>
    </row>
    <row r="136" spans="1:19" ht="16.8" customHeight="1" x14ac:dyDescent="0.25">
      <c r="A136" s="2" t="s">
        <v>266</v>
      </c>
      <c r="B136" s="2" t="s">
        <v>267</v>
      </c>
      <c r="C136" s="18"/>
      <c r="D136" s="56" t="str">
        <f>IFERROR(VLOOKUP($A136,'Emissions - TEU-2AF'!$A$6:$H$58,5,0), " ")</f>
        <v xml:space="preserve"> </v>
      </c>
      <c r="E136" s="56" t="str">
        <f>IFERROR(VLOOKUP($A136,'Emissions - TEU-2AF'!$A$6:$H$58,8,0), " ")</f>
        <v xml:space="preserve"> </v>
      </c>
      <c r="F136" s="18"/>
      <c r="G136" s="175" t="str">
        <f>IFERROR(Summary!$Y$7*D136/F136," ")</f>
        <v xml:space="preserve"> </v>
      </c>
      <c r="H136" s="9">
        <v>0.7</v>
      </c>
      <c r="I136" s="175" t="str">
        <f>IFERROR(Summary!$Y$7*D136/H136," ")</f>
        <v xml:space="preserve"> </v>
      </c>
      <c r="J136" s="18"/>
      <c r="K136" s="175" t="str">
        <f>IFERROR(Summary!$AA$7*D136/J136," ")</f>
        <v xml:space="preserve"> </v>
      </c>
      <c r="L136" s="7">
        <v>3.1</v>
      </c>
      <c r="M136" s="175" t="str">
        <f>IFERROR(Summary!$AA$7*D136/L136," ")</f>
        <v xml:space="preserve"> </v>
      </c>
      <c r="N136" s="18"/>
      <c r="O136" s="175" t="str">
        <f>IFERROR(Summary!$AC$7*D136/N136," ")</f>
        <v xml:space="preserve"> </v>
      </c>
      <c r="P136" s="7">
        <v>3.1</v>
      </c>
      <c r="Q136" s="175" t="str">
        <f>IFERROR(Summary!$AC$7*D136/P136," ")</f>
        <v xml:space="preserve"> </v>
      </c>
      <c r="R136" s="22"/>
      <c r="S136" s="177" t="str">
        <f>IFERROR(Summary!$AE$7*E136/R136," ")</f>
        <v xml:space="preserve"> </v>
      </c>
    </row>
    <row r="137" spans="1:19" ht="29.25" customHeight="1" x14ac:dyDescent="0.25">
      <c r="A137" s="2" t="s">
        <v>268</v>
      </c>
      <c r="B137" s="2" t="s">
        <v>269</v>
      </c>
      <c r="C137" s="6" t="s">
        <v>33</v>
      </c>
      <c r="D137" s="56" t="str">
        <f>IFERROR(VLOOKUP($A137,'Emissions - TEU-2AF'!$A$6:$H$58,5,0), " ")</f>
        <v xml:space="preserve"> </v>
      </c>
      <c r="E137" s="56" t="str">
        <f>IFERROR(VLOOKUP($A137,'Emissions - TEU-2AF'!$A$6:$H$58,8,0), " ")</f>
        <v xml:space="preserve"> </v>
      </c>
      <c r="F137" s="18"/>
      <c r="G137" s="175" t="str">
        <f>IFERROR(Summary!$Y$7*D137/F137," ")</f>
        <v xml:space="preserve"> </v>
      </c>
      <c r="H137" s="4">
        <v>0.09</v>
      </c>
      <c r="I137" s="175" t="str">
        <f>IFERROR(Summary!$Y$7*D137/H137," ")</f>
        <v xml:space="preserve"> </v>
      </c>
      <c r="J137" s="18"/>
      <c r="K137" s="175" t="str">
        <f>IFERROR(Summary!$AA$7*D137/J137," ")</f>
        <v xml:space="preserve"> </v>
      </c>
      <c r="L137" s="9">
        <v>0.4</v>
      </c>
      <c r="M137" s="175" t="str">
        <f>IFERROR(Summary!$AA$7*D137/L137," ")</f>
        <v xml:space="preserve"> </v>
      </c>
      <c r="N137" s="18"/>
      <c r="O137" s="175" t="str">
        <f>IFERROR(Summary!$AC$7*D137/N137," ")</f>
        <v xml:space="preserve"> </v>
      </c>
      <c r="P137" s="9">
        <v>0.4</v>
      </c>
      <c r="Q137" s="175" t="str">
        <f>IFERROR(Summary!$AC$7*D137/P137," ")</f>
        <v xml:space="preserve"> </v>
      </c>
      <c r="R137" s="25">
        <v>0.3</v>
      </c>
      <c r="S137" s="177" t="str">
        <f>IFERROR(Summary!$AE$7*E137/R137," ")</f>
        <v xml:space="preserve"> </v>
      </c>
    </row>
    <row r="138" spans="1:19" ht="16.8" customHeight="1" x14ac:dyDescent="0.25">
      <c r="A138" s="2" t="s">
        <v>270</v>
      </c>
      <c r="B138" s="2" t="s">
        <v>271</v>
      </c>
      <c r="C138" s="6" t="s">
        <v>80</v>
      </c>
      <c r="D138" s="56" t="str">
        <f>IFERROR(VLOOKUP($A138,'Emissions - TEU-2AF'!$A$6:$H$58,5,0), " ")</f>
        <v xml:space="preserve"> </v>
      </c>
      <c r="E138" s="56" t="str">
        <f>IFERROR(VLOOKUP($A138,'Emissions - TEU-2AF'!$A$6:$H$58,8,0), " ")</f>
        <v xml:space="preserve"> </v>
      </c>
      <c r="F138" s="18"/>
      <c r="G138" s="175" t="str">
        <f>IFERROR(Summary!$Y$7*D138/F138," ")</f>
        <v xml:space="preserve"> </v>
      </c>
      <c r="H138" s="4">
        <v>7.6999999999999999E-2</v>
      </c>
      <c r="I138" s="175" t="str">
        <f>IFERROR(Summary!$Y$7*D138/H138," ")</f>
        <v xml:space="preserve"> </v>
      </c>
      <c r="J138" s="18"/>
      <c r="K138" s="175" t="str">
        <f>IFERROR(Summary!$AA$7*D138/J138," ")</f>
        <v xml:space="preserve"> </v>
      </c>
      <c r="L138" s="9">
        <v>0.63</v>
      </c>
      <c r="M138" s="175" t="str">
        <f>IFERROR(Summary!$AA$7*D138/L138," ")</f>
        <v xml:space="preserve"> </v>
      </c>
      <c r="N138" s="18"/>
      <c r="O138" s="175" t="str">
        <f>IFERROR(Summary!$AC$7*D138/N138," ")</f>
        <v xml:space="preserve"> </v>
      </c>
      <c r="P138" s="9">
        <v>0.63</v>
      </c>
      <c r="Q138" s="175" t="str">
        <f>IFERROR(Summary!$AC$7*D138/P138," ")</f>
        <v xml:space="preserve"> </v>
      </c>
      <c r="R138" s="25">
        <v>0.6</v>
      </c>
      <c r="S138" s="177" t="str">
        <f>IFERROR(Summary!$AE$7*E138/R138," ")</f>
        <v xml:space="preserve"> </v>
      </c>
    </row>
    <row r="139" spans="1:19" ht="16.95" customHeight="1" x14ac:dyDescent="0.25">
      <c r="A139" s="2" t="s">
        <v>272</v>
      </c>
      <c r="B139" s="2" t="s">
        <v>273</v>
      </c>
      <c r="C139" s="18"/>
      <c r="D139" s="56" t="str">
        <f>IFERROR(VLOOKUP($A139,'Emissions - TEU-2AF'!$A$6:$H$58,5,0), " ")</f>
        <v xml:space="preserve"> </v>
      </c>
      <c r="E139" s="56" t="str">
        <f>IFERROR(VLOOKUP($A139,'Emissions - TEU-2AF'!$A$6:$H$58,8,0), " ")</f>
        <v xml:space="preserve"> </v>
      </c>
      <c r="F139" s="18"/>
      <c r="G139" s="175" t="str">
        <f>IFERROR(Summary!$Y$7*D139/F139," ")</f>
        <v xml:space="preserve"> </v>
      </c>
      <c r="H139" s="8">
        <v>4000</v>
      </c>
      <c r="I139" s="175" t="str">
        <f>IFERROR(Summary!$Y$7*D139/H139," ")</f>
        <v xml:space="preserve"> </v>
      </c>
      <c r="J139" s="18"/>
      <c r="K139" s="175" t="str">
        <f>IFERROR(Summary!$AA$7*D139/J139," ")</f>
        <v xml:space="preserve"> </v>
      </c>
      <c r="L139" s="8">
        <v>18000</v>
      </c>
      <c r="M139" s="175" t="str">
        <f>IFERROR(Summary!$AA$7*D139/L139," ")</f>
        <v xml:space="preserve"> </v>
      </c>
      <c r="N139" s="18"/>
      <c r="O139" s="175" t="str">
        <f>IFERROR(Summary!$AC$7*D139/N139," ")</f>
        <v xml:space="preserve"> </v>
      </c>
      <c r="P139" s="8">
        <v>18000</v>
      </c>
      <c r="Q139" s="175" t="str">
        <f>IFERROR(Summary!$AC$7*D139/P139," ")</f>
        <v xml:space="preserve"> </v>
      </c>
      <c r="R139" s="23">
        <v>28000</v>
      </c>
      <c r="S139" s="177" t="str">
        <f>IFERROR(Summary!$AE$7*E139/R139," ")</f>
        <v xml:space="preserve"> </v>
      </c>
    </row>
    <row r="140" spans="1:19" ht="29.25" customHeight="1" x14ac:dyDescent="0.25">
      <c r="A140" s="2" t="s">
        <v>274</v>
      </c>
      <c r="B140" s="1" t="s">
        <v>275</v>
      </c>
      <c r="C140" s="18"/>
      <c r="D140" s="56" t="str">
        <f>IFERROR(VLOOKUP($A140,'Emissions - TEU-2AF'!$A$6:$H$58,5,0), " ")</f>
        <v xml:space="preserve"> </v>
      </c>
      <c r="E140" s="56" t="str">
        <f>IFERROR(VLOOKUP($A140,'Emissions - TEU-2AF'!$A$6:$H$58,8,0), " ")</f>
        <v xml:space="preserve"> </v>
      </c>
      <c r="F140" s="3">
        <v>2.3E-3</v>
      </c>
      <c r="G140" s="175" t="str">
        <f>IFERROR(Summary!$Y$7*D140/F140," ")</f>
        <v xml:space="preserve"> </v>
      </c>
      <c r="H140" s="18"/>
      <c r="I140" s="175" t="str">
        <f>IFERROR(Summary!$Y$7*D140/H140," ")</f>
        <v xml:space="preserve"> </v>
      </c>
      <c r="J140" s="4">
        <v>0.06</v>
      </c>
      <c r="K140" s="175" t="str">
        <f>IFERROR(Summary!$AA$7*D140/J140," ")</f>
        <v xml:space="preserve"> </v>
      </c>
      <c r="L140" s="18"/>
      <c r="M140" s="175" t="str">
        <f>IFERROR(Summary!$AA$7*D140/L140," ")</f>
        <v xml:space="preserve"> </v>
      </c>
      <c r="N140" s="4">
        <v>2.8000000000000001E-2</v>
      </c>
      <c r="O140" s="175" t="str">
        <f>IFERROR(Summary!$AC$7*D140/N140," ")</f>
        <v xml:space="preserve"> </v>
      </c>
      <c r="P140" s="18"/>
      <c r="Q140" s="175" t="str">
        <f>IFERROR(Summary!$AC$7*D140/P140," ")</f>
        <v xml:space="preserve"> </v>
      </c>
      <c r="R140" s="22"/>
      <c r="S140" s="177" t="str">
        <f>IFERROR(Summary!$AE$7*E140/R140," ")</f>
        <v xml:space="preserve"> </v>
      </c>
    </row>
    <row r="141" spans="1:19" ht="29.25" customHeight="1" x14ac:dyDescent="0.25">
      <c r="A141" s="2" t="s">
        <v>276</v>
      </c>
      <c r="B141" s="2" t="s">
        <v>277</v>
      </c>
      <c r="C141" s="18"/>
      <c r="D141" s="56" t="str">
        <f>IFERROR(VLOOKUP($A141,'Emissions - TEU-2AF'!$A$6:$H$58,5,0), " ")</f>
        <v xml:space="preserve"> </v>
      </c>
      <c r="E141" s="56" t="str">
        <f>IFERROR(VLOOKUP($A141,'Emissions - TEU-2AF'!$A$6:$H$58,8,0), " ")</f>
        <v xml:space="preserve"> </v>
      </c>
      <c r="F141" s="11">
        <v>2.9999999999999997E-4</v>
      </c>
      <c r="G141" s="175" t="str">
        <f>IFERROR(Summary!$Y$7*D141/F141," ")</f>
        <v xml:space="preserve"> </v>
      </c>
      <c r="H141" s="5">
        <v>20</v>
      </c>
      <c r="I141" s="175" t="str">
        <f>IFERROR(Summary!$Y$7*D141/H141," ")</f>
        <v xml:space="preserve"> </v>
      </c>
      <c r="J141" s="4">
        <v>2.3E-2</v>
      </c>
      <c r="K141" s="175" t="str">
        <f>IFERROR(Summary!$AA$7*D141/J141," ")</f>
        <v xml:space="preserve"> </v>
      </c>
      <c r="L141" s="5">
        <v>88</v>
      </c>
      <c r="M141" s="175" t="str">
        <f>IFERROR(Summary!$AA$7*D141/L141," ")</f>
        <v xml:space="preserve"> </v>
      </c>
      <c r="N141" s="4">
        <v>0.01</v>
      </c>
      <c r="O141" s="175" t="str">
        <f>IFERROR(Summary!$AC$7*D141/N141," ")</f>
        <v xml:space="preserve"> </v>
      </c>
      <c r="P141" s="5">
        <v>88</v>
      </c>
      <c r="Q141" s="175" t="str">
        <f>IFERROR(Summary!$AC$7*D141/P141," ")</f>
        <v xml:space="preserve"> </v>
      </c>
      <c r="R141" s="22"/>
      <c r="S141" s="177" t="str">
        <f>IFERROR(Summary!$AE$7*E141/R141," ")</f>
        <v xml:space="preserve"> </v>
      </c>
    </row>
    <row r="142" spans="1:19" ht="29.25" customHeight="1" x14ac:dyDescent="0.25">
      <c r="A142" s="2" t="s">
        <v>278</v>
      </c>
      <c r="B142" s="2" t="s">
        <v>279</v>
      </c>
      <c r="C142" s="18"/>
      <c r="D142" s="56" t="str">
        <f>IFERROR(VLOOKUP($A142,'Emissions - TEU-2AF'!$A$6:$H$58,5,0), " ")</f>
        <v xml:space="preserve"> </v>
      </c>
      <c r="E142" s="56" t="str">
        <f>IFERROR(VLOOKUP($A142,'Emissions - TEU-2AF'!$A$6:$H$58,8,0), " ")</f>
        <v xml:space="preserve"> </v>
      </c>
      <c r="F142" s="18"/>
      <c r="G142" s="175" t="str">
        <f>IFERROR(Summary!$Y$7*D142/F142," ")</f>
        <v xml:space="preserve"> </v>
      </c>
      <c r="H142" s="4">
        <v>0.08</v>
      </c>
      <c r="I142" s="175" t="str">
        <f>IFERROR(Summary!$Y$7*D142/H142," ")</f>
        <v xml:space="preserve"> </v>
      </c>
      <c r="J142" s="18"/>
      <c r="K142" s="175" t="str">
        <f>IFERROR(Summary!$AA$7*D142/J142," ")</f>
        <v xml:space="preserve"> </v>
      </c>
      <c r="L142" s="9">
        <v>0.35</v>
      </c>
      <c r="M142" s="175" t="str">
        <f>IFERROR(Summary!$AA$7*D142/L142," ")</f>
        <v xml:space="preserve"> </v>
      </c>
      <c r="N142" s="18"/>
      <c r="O142" s="175" t="str">
        <f>IFERROR(Summary!$AC$7*D142/N142," ")</f>
        <v xml:space="preserve"> </v>
      </c>
      <c r="P142" s="9">
        <v>0.35</v>
      </c>
      <c r="Q142" s="175" t="str">
        <f>IFERROR(Summary!$AC$7*D142/P142," ")</f>
        <v xml:space="preserve"> </v>
      </c>
      <c r="R142" s="21">
        <v>12</v>
      </c>
      <c r="S142" s="177" t="str">
        <f>IFERROR(Summary!$AE$7*E142/R142," ")</f>
        <v xml:space="preserve"> </v>
      </c>
    </row>
    <row r="143" spans="1:19" ht="29.25" customHeight="1" x14ac:dyDescent="0.25">
      <c r="A143" s="2" t="s">
        <v>280</v>
      </c>
      <c r="B143" s="2" t="s">
        <v>281</v>
      </c>
      <c r="C143" s="18"/>
      <c r="D143" s="56" t="str">
        <f>IFERROR(VLOOKUP($A143,'Emissions - TEU-2AF'!$A$6:$H$58,5,0), " ")</f>
        <v xml:space="preserve"> </v>
      </c>
      <c r="E143" s="56" t="str">
        <f>IFERROR(VLOOKUP($A143,'Emissions - TEU-2AF'!$A$6:$H$58,8,0), " ")</f>
        <v xml:space="preserve"> </v>
      </c>
      <c r="F143" s="18"/>
      <c r="G143" s="175" t="str">
        <f>IFERROR(Summary!$Y$7*D143/F143," ")</f>
        <v xml:space="preserve"> </v>
      </c>
      <c r="H143" s="8">
        <v>3000</v>
      </c>
      <c r="I143" s="175" t="str">
        <f>IFERROR(Summary!$Y$7*D143/H143," ")</f>
        <v xml:space="preserve"> </v>
      </c>
      <c r="J143" s="18"/>
      <c r="K143" s="175" t="str">
        <f>IFERROR(Summary!$AA$7*D143/J143," ")</f>
        <v xml:space="preserve"> </v>
      </c>
      <c r="L143" s="8">
        <v>13000</v>
      </c>
      <c r="M143" s="175" t="str">
        <f>IFERROR(Summary!$AA$7*D143/L143," ")</f>
        <v xml:space="preserve"> </v>
      </c>
      <c r="N143" s="18"/>
      <c r="O143" s="175" t="str">
        <f>IFERROR(Summary!$AC$7*D143/N143," ")</f>
        <v xml:space="preserve"> </v>
      </c>
      <c r="P143" s="8">
        <v>13000</v>
      </c>
      <c r="Q143" s="175" t="str">
        <f>IFERROR(Summary!$AC$7*D143/P143," ")</f>
        <v xml:space="preserve"> </v>
      </c>
      <c r="R143" s="22"/>
      <c r="S143" s="177" t="str">
        <f>IFERROR(Summary!$AE$7*E143/R143," ")</f>
        <v xml:space="preserve"> </v>
      </c>
    </row>
    <row r="144" spans="1:19" ht="16.95" customHeight="1" x14ac:dyDescent="0.25">
      <c r="A144" s="2" t="s">
        <v>282</v>
      </c>
      <c r="B144" s="2" t="s">
        <v>283</v>
      </c>
      <c r="C144" s="18"/>
      <c r="D144" s="56" t="str">
        <f>IFERROR(VLOOKUP($A144,'Emissions - TEU-2AF'!$A$6:$H$58,5,0), " ")</f>
        <v xml:space="preserve"> </v>
      </c>
      <c r="E144" s="56" t="str">
        <f>IFERROR(VLOOKUP($A144,'Emissions - TEU-2AF'!$A$6:$H$58,8,0), " ")</f>
        <v xml:space="preserve"> </v>
      </c>
      <c r="F144" s="18"/>
      <c r="G144" s="175" t="str">
        <f>IFERROR(Summary!$Y$7*D144/F144," ")</f>
        <v xml:space="preserve"> </v>
      </c>
      <c r="H144" s="7">
        <v>1</v>
      </c>
      <c r="I144" s="175" t="str">
        <f>IFERROR(Summary!$Y$7*D144/H144," ")</f>
        <v xml:space="preserve"> </v>
      </c>
      <c r="J144" s="18"/>
      <c r="K144" s="175" t="str">
        <f>IFERROR(Summary!$AA$7*D144/J144," ")</f>
        <v xml:space="preserve"> </v>
      </c>
      <c r="L144" s="7">
        <v>4.4000000000000004</v>
      </c>
      <c r="M144" s="175" t="str">
        <f>IFERROR(Summary!$AA$7*D144/L144," ")</f>
        <v xml:space="preserve"> </v>
      </c>
      <c r="N144" s="18"/>
      <c r="O144" s="175" t="str">
        <f>IFERROR(Summary!$AC$7*D144/N144," ")</f>
        <v xml:space="preserve"> </v>
      </c>
      <c r="P144" s="7">
        <v>4.4000000000000004</v>
      </c>
      <c r="Q144" s="175" t="str">
        <f>IFERROR(Summary!$AC$7*D144/P144," ")</f>
        <v xml:space="preserve"> </v>
      </c>
      <c r="R144" s="22"/>
      <c r="S144" s="177" t="str">
        <f>IFERROR(Summary!$AE$7*E144/R144," ")</f>
        <v xml:space="preserve"> </v>
      </c>
    </row>
    <row r="145" spans="1:19" ht="16.8" customHeight="1" x14ac:dyDescent="0.25">
      <c r="A145" s="2" t="s">
        <v>284</v>
      </c>
      <c r="B145" s="2" t="s">
        <v>285</v>
      </c>
      <c r="C145" s="18"/>
      <c r="D145" s="56" t="str">
        <f>IFERROR(VLOOKUP($A145,'Emissions - TEU-2AF'!$A$6:$H$58,5,0), " ")</f>
        <v xml:space="preserve"> </v>
      </c>
      <c r="E145" s="56" t="str">
        <f>IFERROR(VLOOKUP($A145,'Emissions - TEU-2AF'!$A$6:$H$58,8,0), " ")</f>
        <v xml:space="preserve"> </v>
      </c>
      <c r="F145" s="18"/>
      <c r="G145" s="175" t="str">
        <f>IFERROR(Summary!$Y$7*D145/F145," ")</f>
        <v xml:space="preserve"> </v>
      </c>
      <c r="H145" s="5">
        <v>700</v>
      </c>
      <c r="I145" s="175" t="str">
        <f>IFERROR(Summary!$Y$7*D145/H145," ")</f>
        <v xml:space="preserve"> </v>
      </c>
      <c r="J145" s="18"/>
      <c r="K145" s="175" t="str">
        <f>IFERROR(Summary!$AA$7*D145/J145," ")</f>
        <v xml:space="preserve"> </v>
      </c>
      <c r="L145" s="8">
        <v>3100</v>
      </c>
      <c r="M145" s="175" t="str">
        <f>IFERROR(Summary!$AA$7*D145/L145," ")</f>
        <v xml:space="preserve"> </v>
      </c>
      <c r="N145" s="18"/>
      <c r="O145" s="175" t="str">
        <f>IFERROR(Summary!$AC$7*D145/N145," ")</f>
        <v xml:space="preserve"> </v>
      </c>
      <c r="P145" s="8">
        <v>3100</v>
      </c>
      <c r="Q145" s="175" t="str">
        <f>IFERROR(Summary!$AC$7*D145/P145," ")</f>
        <v xml:space="preserve"> </v>
      </c>
      <c r="R145" s="22"/>
      <c r="S145" s="177" t="str">
        <f>IFERROR(Summary!$AE$7*E145/R145," ")</f>
        <v xml:space="preserve"> </v>
      </c>
    </row>
    <row r="146" spans="1:19" ht="16.8" customHeight="1" x14ac:dyDescent="0.25">
      <c r="A146" s="2" t="s">
        <v>286</v>
      </c>
      <c r="B146" s="1" t="s">
        <v>287</v>
      </c>
      <c r="C146" s="18"/>
      <c r="D146" s="56" t="str">
        <f>IFERROR(VLOOKUP($A146,'Emissions - TEU-2AF'!$A$6:$H$58,5,0), " ")</f>
        <v xml:space="preserve"> </v>
      </c>
      <c r="E146" s="56" t="str">
        <f>IFERROR(VLOOKUP($A146,'Emissions - TEU-2AF'!$A$6:$H$58,8,0), " ")</f>
        <v xml:space="preserve"> </v>
      </c>
      <c r="F146" s="7">
        <v>3.8</v>
      </c>
      <c r="G146" s="175" t="str">
        <f>IFERROR(Summary!$Y$7*D146/F146," ")</f>
        <v xml:space="preserve"> </v>
      </c>
      <c r="H146" s="8">
        <v>8000</v>
      </c>
      <c r="I146" s="175" t="str">
        <f>IFERROR(Summary!$Y$7*D146/H146," ")</f>
        <v xml:space="preserve"> </v>
      </c>
      <c r="J146" s="5">
        <v>100</v>
      </c>
      <c r="K146" s="175" t="str">
        <f>IFERROR(Summary!$AA$7*D146/J146," ")</f>
        <v xml:space="preserve"> </v>
      </c>
      <c r="L146" s="8">
        <v>35000</v>
      </c>
      <c r="M146" s="175" t="str">
        <f>IFERROR(Summary!$AA$7*D146/L146," ")</f>
        <v xml:space="preserve"> </v>
      </c>
      <c r="N146" s="5">
        <v>46</v>
      </c>
      <c r="O146" s="175" t="str">
        <f>IFERROR(Summary!$AC$7*D146/N146," ")</f>
        <v xml:space="preserve"> </v>
      </c>
      <c r="P146" s="8">
        <v>35000</v>
      </c>
      <c r="Q146" s="175" t="str">
        <f>IFERROR(Summary!$AC$7*D146/P146," ")</f>
        <v xml:space="preserve"> </v>
      </c>
      <c r="R146" s="23">
        <v>8000</v>
      </c>
      <c r="S146" s="177" t="str">
        <f>IFERROR(Summary!$AE$7*E146/R146," ")</f>
        <v xml:space="preserve"> </v>
      </c>
    </row>
    <row r="147" spans="1:19" ht="16.95" customHeight="1" x14ac:dyDescent="0.25">
      <c r="A147" s="2" t="s">
        <v>288</v>
      </c>
      <c r="B147" s="2" t="s">
        <v>289</v>
      </c>
      <c r="C147" s="18"/>
      <c r="D147" s="56" t="str">
        <f>IFERROR(VLOOKUP($A147,'Emissions - TEU-2AF'!$A$6:$H$58,5,0), " ")</f>
        <v xml:space="preserve"> </v>
      </c>
      <c r="E147" s="56" t="str">
        <f>IFERROR(VLOOKUP($A147,'Emissions - TEU-2AF'!$A$6:$H$58,8,0), " ")</f>
        <v xml:space="preserve"> </v>
      </c>
      <c r="F147" s="3">
        <v>4.0000000000000001E-3</v>
      </c>
      <c r="G147" s="175" t="str">
        <f>IFERROR(Summary!$Y$7*D147/F147," ")</f>
        <v xml:space="preserve"> </v>
      </c>
      <c r="H147" s="18"/>
      <c r="I147" s="175" t="str">
        <f>IFERROR(Summary!$Y$7*D147/H147," ")</f>
        <v xml:space="preserve"> </v>
      </c>
      <c r="J147" s="9">
        <v>0.1</v>
      </c>
      <c r="K147" s="175" t="str">
        <f>IFERROR(Summary!$AA$7*D147/J147," ")</f>
        <v xml:space="preserve"> </v>
      </c>
      <c r="L147" s="18"/>
      <c r="M147" s="175" t="str">
        <f>IFERROR(Summary!$AA$7*D147/L147," ")</f>
        <v xml:space="preserve"> </v>
      </c>
      <c r="N147" s="4">
        <v>4.8000000000000001E-2</v>
      </c>
      <c r="O147" s="175" t="str">
        <f>IFERROR(Summary!$AC$7*D147/N147," ")</f>
        <v xml:space="preserve"> </v>
      </c>
      <c r="P147" s="18"/>
      <c r="Q147" s="175" t="str">
        <f>IFERROR(Summary!$AC$7*D147/P147," ")</f>
        <v xml:space="preserve"> </v>
      </c>
      <c r="R147" s="22"/>
      <c r="S147" s="177" t="str">
        <f>IFERROR(Summary!$AE$7*E147/R147," ")</f>
        <v xml:space="preserve"> </v>
      </c>
    </row>
    <row r="148" spans="1:19" ht="16.8" customHeight="1" x14ac:dyDescent="0.25">
      <c r="A148" s="2" t="s">
        <v>290</v>
      </c>
      <c r="B148" s="2" t="s">
        <v>291</v>
      </c>
      <c r="C148" s="6" t="s">
        <v>65</v>
      </c>
      <c r="D148" s="56" t="str">
        <f>IFERROR(VLOOKUP($A148,'Emissions - TEU-2AF'!$A$6:$H$58,5,0), " ")</f>
        <v xml:space="preserve"> </v>
      </c>
      <c r="E148" s="56" t="str">
        <f>IFERROR(VLOOKUP($A148,'Emissions - TEU-2AF'!$A$6:$H$58,8,0), " ")</f>
        <v xml:space="preserve"> </v>
      </c>
      <c r="F148" s="4">
        <v>2.9000000000000001E-2</v>
      </c>
      <c r="G148" s="175" t="str">
        <f>IFERROR(Summary!$Y$7*D148/F148," ")</f>
        <v xml:space="preserve"> </v>
      </c>
      <c r="H148" s="7">
        <v>3.7</v>
      </c>
      <c r="I148" s="175" t="str">
        <f>IFERROR(Summary!$Y$7*D148/H148," ")</f>
        <v xml:space="preserve"> </v>
      </c>
      <c r="J148" s="9">
        <v>0.76</v>
      </c>
      <c r="K148" s="175" t="str">
        <f>IFERROR(Summary!$AA$7*D148/J148," ")</f>
        <v xml:space="preserve"> </v>
      </c>
      <c r="L148" s="5">
        <v>16</v>
      </c>
      <c r="M148" s="175" t="str">
        <f>IFERROR(Summary!$AA$7*D148/L148," ")</f>
        <v xml:space="preserve"> </v>
      </c>
      <c r="N148" s="9">
        <v>0.35</v>
      </c>
      <c r="O148" s="175" t="str">
        <f>IFERROR(Summary!$AC$7*D148/N148," ")</f>
        <v xml:space="preserve"> </v>
      </c>
      <c r="P148" s="5">
        <v>16</v>
      </c>
      <c r="Q148" s="175" t="str">
        <f>IFERROR(Summary!$AC$7*D148/P148," ")</f>
        <v xml:space="preserve"> </v>
      </c>
      <c r="R148" s="21">
        <v>200</v>
      </c>
      <c r="S148" s="177" t="str">
        <f>IFERROR(Summary!$AE$7*E148/R148," ")</f>
        <v xml:space="preserve"> </v>
      </c>
    </row>
    <row r="149" spans="1:19" ht="28.5" customHeight="1" x14ac:dyDescent="0.25">
      <c r="A149" s="1"/>
      <c r="B149" s="2" t="s">
        <v>292</v>
      </c>
      <c r="C149" s="6" t="s">
        <v>293</v>
      </c>
      <c r="D149" s="56" t="str">
        <f>IFERROR(VLOOKUP($A149,'Emissions - TEU-2AF'!$A$6:$H$58,5,0), " ")</f>
        <v xml:space="preserve"> </v>
      </c>
      <c r="E149" s="56" t="str">
        <f>IFERROR(VLOOKUP($A149,'Emissions - TEU-2AF'!$A$6:$H$58,8,0), " ")</f>
        <v xml:space="preserve"> </v>
      </c>
      <c r="F149" s="3">
        <v>3.8E-3</v>
      </c>
      <c r="G149" s="175" t="str">
        <f>IFERROR(Summary!$Y$7*D149/F149," ")</f>
        <v xml:space="preserve"> </v>
      </c>
      <c r="H149" s="4">
        <v>1.4E-2</v>
      </c>
      <c r="I149" s="175" t="str">
        <f>IFERROR(Summary!$Y$7*D149/H149," ")</f>
        <v xml:space="preserve"> </v>
      </c>
      <c r="J149" s="9">
        <v>0.1</v>
      </c>
      <c r="K149" s="175" t="str">
        <f>IFERROR(Summary!$AA$7*D149/J149," ")</f>
        <v xml:space="preserve"> </v>
      </c>
      <c r="L149" s="4">
        <v>6.2E-2</v>
      </c>
      <c r="M149" s="175" t="str">
        <f>IFERROR(Summary!$AA$7*D149/L149," ")</f>
        <v xml:space="preserve"> </v>
      </c>
      <c r="N149" s="4">
        <v>4.5999999999999999E-2</v>
      </c>
      <c r="O149" s="175" t="str">
        <f>IFERROR(Summary!$AC$7*D149/N149," ")</f>
        <v xml:space="preserve"> </v>
      </c>
      <c r="P149" s="4">
        <v>6.2E-2</v>
      </c>
      <c r="Q149" s="175" t="str">
        <f>IFERROR(Summary!$AC$7*D149/P149," ")</f>
        <v xml:space="preserve"> </v>
      </c>
      <c r="R149" s="25">
        <v>0.2</v>
      </c>
      <c r="S149" s="177" t="str">
        <f>IFERROR(Summary!$AE$7*E149/R149," ")</f>
        <v xml:space="preserve"> </v>
      </c>
    </row>
    <row r="150" spans="1:19" ht="16.8" customHeight="1" x14ac:dyDescent="0.25">
      <c r="A150" s="1"/>
      <c r="B150" s="2" t="s">
        <v>294</v>
      </c>
      <c r="C150" s="6" t="s">
        <v>293</v>
      </c>
      <c r="D150" s="56" t="str">
        <f>IFERROR(VLOOKUP($A150,'Emissions - TEU-2AF'!$A$6:$H$58,5,0), " ")</f>
        <v xml:space="preserve"> </v>
      </c>
      <c r="E150" s="56" t="str">
        <f>IFERROR(VLOOKUP($A150,'Emissions - TEU-2AF'!$A$6:$H$58,8,0), " ")</f>
        <v xml:space="preserve"> </v>
      </c>
      <c r="F150" s="18"/>
      <c r="G150" s="175" t="str">
        <f>IFERROR(Summary!$Y$7*D150/F150," ")</f>
        <v xml:space="preserve"> </v>
      </c>
      <c r="H150" s="4">
        <v>1.4E-2</v>
      </c>
      <c r="I150" s="175" t="str">
        <f>IFERROR(Summary!$Y$7*D150/H150," ")</f>
        <v xml:space="preserve"> </v>
      </c>
      <c r="J150" s="18"/>
      <c r="K150" s="175" t="str">
        <f>IFERROR(Summary!$AA$7*D150/J150," ")</f>
        <v xml:space="preserve"> </v>
      </c>
      <c r="L150" s="4">
        <v>6.2E-2</v>
      </c>
      <c r="M150" s="175" t="str">
        <f>IFERROR(Summary!$AA$7*D150/L150," ")</f>
        <v xml:space="preserve"> </v>
      </c>
      <c r="N150" s="18"/>
      <c r="O150" s="175" t="str">
        <f>IFERROR(Summary!$AC$7*D150/N150," ")</f>
        <v xml:space="preserve"> </v>
      </c>
      <c r="P150" s="4">
        <v>6.2E-2</v>
      </c>
      <c r="Q150" s="175" t="str">
        <f>IFERROR(Summary!$AC$7*D150/P150," ")</f>
        <v xml:space="preserve"> </v>
      </c>
      <c r="R150" s="25">
        <v>0.2</v>
      </c>
      <c r="S150" s="177" t="str">
        <f>IFERROR(Summary!$AE$7*E150/R150," ")</f>
        <v xml:space="preserve"> </v>
      </c>
    </row>
    <row r="151" spans="1:19" ht="16.95" customHeight="1" x14ac:dyDescent="0.25">
      <c r="A151" s="2" t="s">
        <v>295</v>
      </c>
      <c r="B151" s="2" t="s">
        <v>296</v>
      </c>
      <c r="C151" s="18"/>
      <c r="D151" s="56" t="str">
        <f>IFERROR(VLOOKUP($A151,'Emissions - TEU-2AF'!$A$6:$H$58,5,0), " ")</f>
        <v xml:space="preserve"> </v>
      </c>
      <c r="E151" s="56" t="str">
        <f>IFERROR(VLOOKUP($A151,'Emissions - TEU-2AF'!$A$6:$H$58,8,0), " ")</f>
        <v xml:space="preserve"> </v>
      </c>
      <c r="F151" s="18"/>
      <c r="G151" s="175" t="str">
        <f>IFERROR(Summary!$Y$7*D151/F151," ")</f>
        <v xml:space="preserve"> </v>
      </c>
      <c r="H151" s="18"/>
      <c r="I151" s="175" t="str">
        <f>IFERROR(Summary!$Y$7*D151/H151," ")</f>
        <v xml:space="preserve"> </v>
      </c>
      <c r="J151" s="18"/>
      <c r="K151" s="175" t="str">
        <f>IFERROR(Summary!$AA$7*D151/J151," ")</f>
        <v xml:space="preserve"> </v>
      </c>
      <c r="L151" s="18"/>
      <c r="M151" s="175" t="str">
        <f>IFERROR(Summary!$AA$7*D151/L151," ")</f>
        <v xml:space="preserve"> </v>
      </c>
      <c r="N151" s="18"/>
      <c r="O151" s="175" t="str">
        <f>IFERROR(Summary!$AC$7*D151/N151," ")</f>
        <v xml:space="preserve"> </v>
      </c>
      <c r="P151" s="18"/>
      <c r="Q151" s="175" t="str">
        <f>IFERROR(Summary!$AC$7*D151/P151," ")</f>
        <v xml:space="preserve"> </v>
      </c>
      <c r="R151" s="21">
        <v>86</v>
      </c>
      <c r="S151" s="177" t="str">
        <f>IFERROR(Summary!$AE$7*E151/R151," ")</f>
        <v xml:space="preserve"> </v>
      </c>
    </row>
    <row r="152" spans="1:19" ht="16.8" customHeight="1" x14ac:dyDescent="0.25">
      <c r="A152" s="2" t="s">
        <v>297</v>
      </c>
      <c r="B152" s="2" t="s">
        <v>298</v>
      </c>
      <c r="C152" s="18"/>
      <c r="D152" s="56" t="str">
        <f>IFERROR(VLOOKUP($A152,'Emissions - TEU-2AF'!$A$6:$H$58,5,0), " ")</f>
        <v xml:space="preserve"> </v>
      </c>
      <c r="E152" s="56" t="str">
        <f>IFERROR(VLOOKUP($A152,'Emissions - TEU-2AF'!$A$6:$H$58,8,0), " ")</f>
        <v xml:space="preserve"> </v>
      </c>
      <c r="F152" s="4">
        <v>2.5000000000000001E-2</v>
      </c>
      <c r="G152" s="175" t="str">
        <f>IFERROR(Summary!$Y$7*D152/F152," ")</f>
        <v xml:space="preserve"> </v>
      </c>
      <c r="H152" s="7">
        <v>9</v>
      </c>
      <c r="I152" s="175" t="str">
        <f>IFERROR(Summary!$Y$7*D152/H152," ")</f>
        <v xml:space="preserve"> </v>
      </c>
      <c r="J152" s="9">
        <v>0.65</v>
      </c>
      <c r="K152" s="175" t="str">
        <f>IFERROR(Summary!$AA$7*D152/J152," ")</f>
        <v xml:space="preserve"> </v>
      </c>
      <c r="L152" s="5">
        <v>40</v>
      </c>
      <c r="M152" s="175" t="str">
        <f>IFERROR(Summary!$AA$7*D152/L152," ")</f>
        <v xml:space="preserve"> </v>
      </c>
      <c r="N152" s="9">
        <v>0.3</v>
      </c>
      <c r="O152" s="175" t="str">
        <f>IFERROR(Summary!$AC$7*D152/N152," ")</f>
        <v xml:space="preserve"> </v>
      </c>
      <c r="P152" s="5">
        <v>40</v>
      </c>
      <c r="Q152" s="175" t="str">
        <f>IFERROR(Summary!$AC$7*D152/P152," ")</f>
        <v xml:space="preserve"> </v>
      </c>
      <c r="R152" s="22"/>
      <c r="S152" s="177" t="str">
        <f>IFERROR(Summary!$AE$7*E152/R152," ")</f>
        <v xml:space="preserve"> </v>
      </c>
    </row>
    <row r="153" spans="1:19" ht="16.95" customHeight="1" x14ac:dyDescent="0.25">
      <c r="A153" s="2" t="s">
        <v>299</v>
      </c>
      <c r="B153" s="2" t="s">
        <v>300</v>
      </c>
      <c r="C153" s="18"/>
      <c r="D153" s="56" t="str">
        <f>IFERROR(VLOOKUP($A153,'Emissions - TEU-2AF'!$A$6:$H$58,5,0), " ")</f>
        <v xml:space="preserve"> </v>
      </c>
      <c r="E153" s="56" t="str">
        <f>IFERROR(VLOOKUP($A153,'Emissions - TEU-2AF'!$A$6:$H$58,8,0), " ")</f>
        <v xml:space="preserve"> </v>
      </c>
      <c r="F153" s="18"/>
      <c r="G153" s="175" t="str">
        <f>IFERROR(Summary!$Y$7*D153/F153," ")</f>
        <v xml:space="preserve"> </v>
      </c>
      <c r="H153" s="5">
        <v>20</v>
      </c>
      <c r="I153" s="175" t="str">
        <f>IFERROR(Summary!$Y$7*D153/H153," ")</f>
        <v xml:space="preserve"> </v>
      </c>
      <c r="J153" s="18"/>
      <c r="K153" s="175" t="str">
        <f>IFERROR(Summary!$AA$7*D153/J153," ")</f>
        <v xml:space="preserve"> </v>
      </c>
      <c r="L153" s="5">
        <v>88</v>
      </c>
      <c r="M153" s="175" t="str">
        <f>IFERROR(Summary!$AA$7*D153/L153," ")</f>
        <v xml:space="preserve"> </v>
      </c>
      <c r="N153" s="18"/>
      <c r="O153" s="175" t="str">
        <f>IFERROR(Summary!$AC$7*D153/N153," ")</f>
        <v xml:space="preserve"> </v>
      </c>
      <c r="P153" s="5">
        <v>88</v>
      </c>
      <c r="Q153" s="175" t="str">
        <f>IFERROR(Summary!$AC$7*D153/P153," ")</f>
        <v xml:space="preserve"> </v>
      </c>
      <c r="R153" s="22"/>
      <c r="S153" s="177" t="str">
        <f>IFERROR(Summary!$AE$7*E153/R153," ")</f>
        <v xml:space="preserve"> </v>
      </c>
    </row>
    <row r="154" spans="1:19" ht="16.8" customHeight="1" x14ac:dyDescent="0.25">
      <c r="A154" s="2" t="s">
        <v>301</v>
      </c>
      <c r="B154" s="1" t="s">
        <v>302</v>
      </c>
      <c r="C154" s="18"/>
      <c r="D154" s="56" t="str">
        <f>IFERROR(VLOOKUP($A154,'Emissions - TEU-2AF'!$A$6:$H$58,5,0), " ")</f>
        <v xml:space="preserve"> </v>
      </c>
      <c r="E154" s="56" t="str">
        <f>IFERROR(VLOOKUP($A154,'Emissions - TEU-2AF'!$A$6:$H$58,8,0), " ")</f>
        <v xml:space="preserve"> </v>
      </c>
      <c r="F154" s="11">
        <v>3.2000000000000003E-4</v>
      </c>
      <c r="G154" s="175" t="str">
        <f>IFERROR(Summary!$Y$7*D154/F154," ")</f>
        <v xml:space="preserve"> </v>
      </c>
      <c r="H154" s="18"/>
      <c r="I154" s="175" t="str">
        <f>IFERROR(Summary!$Y$7*D154/H154," ")</f>
        <v xml:space="preserve"> </v>
      </c>
      <c r="J154" s="3">
        <v>8.3999999999999995E-3</v>
      </c>
      <c r="K154" s="175" t="str">
        <f>IFERROR(Summary!$AA$7*D154/J154," ")</f>
        <v xml:space="preserve"> </v>
      </c>
      <c r="L154" s="18"/>
      <c r="M154" s="175" t="str">
        <f>IFERROR(Summary!$AA$7*D154/L154," ")</f>
        <v xml:space="preserve"> </v>
      </c>
      <c r="N154" s="3">
        <v>3.8999999999999998E-3</v>
      </c>
      <c r="O154" s="175" t="str">
        <f>IFERROR(Summary!$AC$7*D154/N154," ")</f>
        <v xml:space="preserve"> </v>
      </c>
      <c r="P154" s="18"/>
      <c r="Q154" s="175" t="str">
        <f>IFERROR(Summary!$AC$7*D154/P154," ")</f>
        <v xml:space="preserve"> </v>
      </c>
      <c r="R154" s="22"/>
      <c r="S154" s="177" t="str">
        <f>IFERROR(Summary!$AE$7*E154/R154," ")</f>
        <v xml:space="preserve"> </v>
      </c>
    </row>
    <row r="155" spans="1:19" ht="16.8" customHeight="1" x14ac:dyDescent="0.25">
      <c r="A155" s="2" t="s">
        <v>303</v>
      </c>
      <c r="B155" s="1" t="s">
        <v>304</v>
      </c>
      <c r="C155" s="6" t="s">
        <v>23</v>
      </c>
      <c r="D155" s="56" t="str">
        <f>IFERROR(VLOOKUP($A155,'Emissions - TEU-2AF'!$A$6:$H$58,5,0), " ")</f>
        <v xml:space="preserve"> </v>
      </c>
      <c r="E155" s="56" t="str">
        <f>IFERROR(VLOOKUP($A155,'Emissions - TEU-2AF'!$A$6:$H$58,8,0), " ")</f>
        <v xml:space="preserve"> </v>
      </c>
      <c r="F155" s="10">
        <v>5.8999999999999998E-5</v>
      </c>
      <c r="G155" s="175" t="str">
        <f>IFERROR(Summary!$Y$7*D155/F155," ")</f>
        <v xml:space="preserve"> </v>
      </c>
      <c r="H155" s="18"/>
      <c r="I155" s="175" t="str">
        <f>IFERROR(Summary!$Y$7*D155/H155," ")</f>
        <v xml:space="preserve"> </v>
      </c>
      <c r="J155" s="11">
        <v>6.2E-4</v>
      </c>
      <c r="K155" s="175" t="str">
        <f>IFERROR(Summary!$AA$7*D155/J155," ")</f>
        <v xml:space="preserve"> </v>
      </c>
      <c r="L155" s="18"/>
      <c r="M155" s="175" t="str">
        <f>IFERROR(Summary!$AA$7*D155/L155," ")</f>
        <v xml:space="preserve"> </v>
      </c>
      <c r="N155" s="3">
        <v>1.1999999999999999E-3</v>
      </c>
      <c r="O155" s="175" t="str">
        <f>IFERROR(Summary!$AC$7*D155/N155," ")</f>
        <v xml:space="preserve"> </v>
      </c>
      <c r="P155" s="18"/>
      <c r="Q155" s="175" t="str">
        <f>IFERROR(Summary!$AC$7*D155/P155," ")</f>
        <v xml:space="preserve"> </v>
      </c>
      <c r="R155" s="22"/>
      <c r="S155" s="177" t="str">
        <f>IFERROR(Summary!$AE$7*E155/R155," ")</f>
        <v xml:space="preserve"> </v>
      </c>
    </row>
    <row r="156" spans="1:19" ht="16.95" customHeight="1" x14ac:dyDescent="0.25">
      <c r="A156" s="2" t="s">
        <v>305</v>
      </c>
      <c r="B156" s="1" t="s">
        <v>306</v>
      </c>
      <c r="C156" s="6" t="s">
        <v>23</v>
      </c>
      <c r="D156" s="56" t="str">
        <f>IFERROR(VLOOKUP($A156,'Emissions - TEU-2AF'!$A$6:$H$58,5,0), " ")</f>
        <v xml:space="preserve"> </v>
      </c>
      <c r="E156" s="56" t="str">
        <f>IFERROR(VLOOKUP($A156,'Emissions - TEU-2AF'!$A$6:$H$58,8,0), " ")</f>
        <v xml:space="preserve"> </v>
      </c>
      <c r="F156" s="11">
        <v>1.2999999999999999E-4</v>
      </c>
      <c r="G156" s="175" t="str">
        <f>IFERROR(Summary!$Y$7*D156/F156," ")</f>
        <v xml:space="preserve"> </v>
      </c>
      <c r="H156" s="18"/>
      <c r="I156" s="175" t="str">
        <f>IFERROR(Summary!$Y$7*D156/H156," ")</f>
        <v xml:space="preserve"> </v>
      </c>
      <c r="J156" s="3">
        <v>1.2999999999999999E-3</v>
      </c>
      <c r="K156" s="175" t="str">
        <f>IFERROR(Summary!$AA$7*D156/J156," ")</f>
        <v xml:space="preserve"> </v>
      </c>
      <c r="L156" s="18"/>
      <c r="M156" s="175" t="str">
        <f>IFERROR(Summary!$AA$7*D156/L156," ")</f>
        <v xml:space="preserve"> </v>
      </c>
      <c r="N156" s="3">
        <v>2.5999999999999999E-3</v>
      </c>
      <c r="O156" s="175" t="str">
        <f>IFERROR(Summary!$AC$7*D156/N156," ")</f>
        <v xml:space="preserve"> </v>
      </c>
      <c r="P156" s="18"/>
      <c r="Q156" s="175" t="str">
        <f>IFERROR(Summary!$AC$7*D156/P156," ")</f>
        <v xml:space="preserve"> </v>
      </c>
      <c r="R156" s="22"/>
      <c r="S156" s="177" t="str">
        <f>IFERROR(Summary!$AE$7*E156/R156," ")</f>
        <v xml:space="preserve"> </v>
      </c>
    </row>
    <row r="157" spans="1:19" ht="16.8" customHeight="1" x14ac:dyDescent="0.25">
      <c r="A157" s="2" t="s">
        <v>307</v>
      </c>
      <c r="B157" s="1" t="s">
        <v>308</v>
      </c>
      <c r="C157" s="18"/>
      <c r="D157" s="56" t="str">
        <f>IFERROR(VLOOKUP($A157,'Emissions - TEU-2AF'!$A$6:$H$58,5,0), " ")</f>
        <v xml:space="preserve"> </v>
      </c>
      <c r="E157" s="56" t="str">
        <f>IFERROR(VLOOKUP($A157,'Emissions - TEU-2AF'!$A$6:$H$58,8,0), " ")</f>
        <v xml:space="preserve"> </v>
      </c>
      <c r="F157" s="9">
        <v>0.38</v>
      </c>
      <c r="G157" s="175" t="str">
        <f>IFERROR(Summary!$Y$7*D157/F157," ")</f>
        <v xml:space="preserve"> </v>
      </c>
      <c r="H157" s="18"/>
      <c r="I157" s="175" t="str">
        <f>IFERROR(Summary!$Y$7*D157/H157," ")</f>
        <v xml:space="preserve"> </v>
      </c>
      <c r="J157" s="5">
        <v>10</v>
      </c>
      <c r="K157" s="175" t="str">
        <f>IFERROR(Summary!$AA$7*D157/J157," ")</f>
        <v xml:space="preserve"> </v>
      </c>
      <c r="L157" s="18"/>
      <c r="M157" s="175" t="str">
        <f>IFERROR(Summary!$AA$7*D157/L157," ")</f>
        <v xml:space="preserve"> </v>
      </c>
      <c r="N157" s="7">
        <v>4.5999999999999996</v>
      </c>
      <c r="O157" s="175" t="str">
        <f>IFERROR(Summary!$AC$7*D157/N157," ")</f>
        <v xml:space="preserve"> </v>
      </c>
      <c r="P157" s="18"/>
      <c r="Q157" s="175" t="str">
        <f>IFERROR(Summary!$AC$7*D157/P157," ")</f>
        <v xml:space="preserve"> </v>
      </c>
      <c r="R157" s="22"/>
      <c r="S157" s="177" t="str">
        <f>IFERROR(Summary!$AE$7*E157/R157," ")</f>
        <v xml:space="preserve"> </v>
      </c>
    </row>
    <row r="158" spans="1:19" ht="16.95" customHeight="1" x14ac:dyDescent="0.25">
      <c r="A158" s="2" t="s">
        <v>309</v>
      </c>
      <c r="B158" s="1" t="s">
        <v>310</v>
      </c>
      <c r="C158" s="18"/>
      <c r="D158" s="56" t="str">
        <f>IFERROR(VLOOKUP($A158,'Emissions - TEU-2AF'!$A$6:$H$58,5,0), " ")</f>
        <v xml:space="preserve"> </v>
      </c>
      <c r="E158" s="56" t="str">
        <f>IFERROR(VLOOKUP($A158,'Emissions - TEU-2AF'!$A$6:$H$58,8,0), " ")</f>
        <v xml:space="preserve"> </v>
      </c>
      <c r="F158" s="9">
        <v>0.16</v>
      </c>
      <c r="G158" s="175" t="str">
        <f>IFERROR(Summary!$Y$7*D158/F158," ")</f>
        <v xml:space="preserve"> </v>
      </c>
      <c r="H158" s="18"/>
      <c r="I158" s="175" t="str">
        <f>IFERROR(Summary!$Y$7*D158/H158," ")</f>
        <v xml:space="preserve"> </v>
      </c>
      <c r="J158" s="7">
        <v>4.0999999999999996</v>
      </c>
      <c r="K158" s="175" t="str">
        <f>IFERROR(Summary!$AA$7*D158/J158," ")</f>
        <v xml:space="preserve"> </v>
      </c>
      <c r="L158" s="18"/>
      <c r="M158" s="175" t="str">
        <f>IFERROR(Summary!$AA$7*D158/L158," ")</f>
        <v xml:space="preserve"> </v>
      </c>
      <c r="N158" s="7">
        <v>1.9</v>
      </c>
      <c r="O158" s="175" t="str">
        <f>IFERROR(Summary!$AC$7*D158/N158," ")</f>
        <v xml:space="preserve"> </v>
      </c>
      <c r="P158" s="18"/>
      <c r="Q158" s="175" t="str">
        <f>IFERROR(Summary!$AC$7*D158/P158," ")</f>
        <v xml:space="preserve"> </v>
      </c>
      <c r="R158" s="22"/>
      <c r="S158" s="177" t="str">
        <f>IFERROR(Summary!$AE$7*E158/R158," ")</f>
        <v xml:space="preserve"> </v>
      </c>
    </row>
    <row r="159" spans="1:19" ht="16.8" customHeight="1" x14ac:dyDescent="0.25">
      <c r="A159" s="2" t="s">
        <v>311</v>
      </c>
      <c r="B159" s="1" t="s">
        <v>312</v>
      </c>
      <c r="C159" s="18"/>
      <c r="D159" s="56" t="str">
        <f>IFERROR(VLOOKUP($A159,'Emissions - TEU-2AF'!$A$6:$H$58,5,0), " ")</f>
        <v xml:space="preserve"> </v>
      </c>
      <c r="E159" s="56" t="str">
        <f>IFERROR(VLOOKUP($A159,'Emissions - TEU-2AF'!$A$6:$H$58,8,0), " ")</f>
        <v xml:space="preserve"> </v>
      </c>
      <c r="F159" s="11">
        <v>5.0000000000000001E-4</v>
      </c>
      <c r="G159" s="175" t="str">
        <f>IFERROR(Summary!$Y$7*D159/F159," ")</f>
        <v xml:space="preserve"> </v>
      </c>
      <c r="H159" s="18"/>
      <c r="I159" s="175" t="str">
        <f>IFERROR(Summary!$Y$7*D159/H159," ")</f>
        <v xml:space="preserve"> </v>
      </c>
      <c r="J159" s="4">
        <v>1.2999999999999999E-2</v>
      </c>
      <c r="K159" s="175" t="str">
        <f>IFERROR(Summary!$AA$7*D159/J159," ")</f>
        <v xml:space="preserve"> </v>
      </c>
      <c r="L159" s="18"/>
      <c r="M159" s="175" t="str">
        <f>IFERROR(Summary!$AA$7*D159/L159," ")</f>
        <v xml:space="preserve"> </v>
      </c>
      <c r="N159" s="3">
        <v>6.0000000000000001E-3</v>
      </c>
      <c r="O159" s="175" t="str">
        <f>IFERROR(Summary!$AC$7*D159/N159," ")</f>
        <v xml:space="preserve"> </v>
      </c>
      <c r="P159" s="18"/>
      <c r="Q159" s="175" t="str">
        <f>IFERROR(Summary!$AC$7*D159/P159," ")</f>
        <v xml:space="preserve"> </v>
      </c>
      <c r="R159" s="22"/>
      <c r="S159" s="177" t="str">
        <f>IFERROR(Summary!$AE$7*E159/R159," ")</f>
        <v xml:space="preserve"> </v>
      </c>
    </row>
    <row r="160" spans="1:19" ht="29.25" customHeight="1" x14ac:dyDescent="0.25">
      <c r="A160" s="2" t="s">
        <v>313</v>
      </c>
      <c r="B160" s="1" t="s">
        <v>314</v>
      </c>
      <c r="C160" s="18"/>
      <c r="D160" s="56" t="str">
        <f>IFERROR(VLOOKUP($A160,'Emissions - TEU-2AF'!$A$6:$H$58,5,0), " ")</f>
        <v xml:space="preserve"> </v>
      </c>
      <c r="E160" s="56" t="str">
        <f>IFERROR(VLOOKUP($A160,'Emissions - TEU-2AF'!$A$6:$H$58,8,0), " ")</f>
        <v xml:space="preserve"> </v>
      </c>
      <c r="F160" s="11">
        <v>1.6000000000000001E-4</v>
      </c>
      <c r="G160" s="175" t="str">
        <f>IFERROR(Summary!$Y$7*D160/F160," ")</f>
        <v xml:space="preserve"> </v>
      </c>
      <c r="H160" s="18"/>
      <c r="I160" s="175" t="str">
        <f>IFERROR(Summary!$Y$7*D160/H160," ")</f>
        <v xml:space="preserve"> </v>
      </c>
      <c r="J160" s="3">
        <v>4.1000000000000003E-3</v>
      </c>
      <c r="K160" s="175" t="str">
        <f>IFERROR(Summary!$AA$7*D160/J160," ")</f>
        <v xml:space="preserve"> </v>
      </c>
      <c r="L160" s="18"/>
      <c r="M160" s="175" t="str">
        <f>IFERROR(Summary!$AA$7*D160/L160," ")</f>
        <v xml:space="preserve"> </v>
      </c>
      <c r="N160" s="3">
        <v>1.9E-3</v>
      </c>
      <c r="O160" s="175" t="str">
        <f>IFERROR(Summary!$AC$7*D160/N160," ")</f>
        <v xml:space="preserve"> </v>
      </c>
      <c r="P160" s="18"/>
      <c r="Q160" s="175" t="str">
        <f>IFERROR(Summary!$AC$7*D160/P160," ")</f>
        <v xml:space="preserve"> </v>
      </c>
      <c r="R160" s="22"/>
      <c r="S160" s="177" t="str">
        <f>IFERROR(Summary!$AE$7*E160/R160," ")</f>
        <v xml:space="preserve"> </v>
      </c>
    </row>
    <row r="161" spans="1:19" ht="16.8" customHeight="1" x14ac:dyDescent="0.25">
      <c r="A161" s="2" t="s">
        <v>315</v>
      </c>
      <c r="B161" s="1" t="s">
        <v>316</v>
      </c>
      <c r="C161" s="18"/>
      <c r="D161" s="56" t="str">
        <f>IFERROR(VLOOKUP($A161,'Emissions - TEU-2AF'!$A$6:$H$58,5,0), " ")</f>
        <v xml:space="preserve"> </v>
      </c>
      <c r="E161" s="56" t="str">
        <f>IFERROR(VLOOKUP($A161,'Emissions - TEU-2AF'!$A$6:$H$58,8,0), " ")</f>
        <v xml:space="preserve"> </v>
      </c>
      <c r="F161" s="11">
        <v>5.2999999999999998E-4</v>
      </c>
      <c r="G161" s="175" t="str">
        <f>IFERROR(Summary!$Y$7*D161/F161," ")</f>
        <v xml:space="preserve"> </v>
      </c>
      <c r="H161" s="18"/>
      <c r="I161" s="175" t="str">
        <f>IFERROR(Summary!$Y$7*D161/H161," ")</f>
        <v xml:space="preserve"> </v>
      </c>
      <c r="J161" s="4">
        <v>1.4E-2</v>
      </c>
      <c r="K161" s="175" t="str">
        <f>IFERROR(Summary!$AA$7*D161/J161," ")</f>
        <v xml:space="preserve"> </v>
      </c>
      <c r="L161" s="18"/>
      <c r="M161" s="175" t="str">
        <f>IFERROR(Summary!$AA$7*D161/L161," ")</f>
        <v xml:space="preserve"> </v>
      </c>
      <c r="N161" s="3">
        <v>6.3E-3</v>
      </c>
      <c r="O161" s="175" t="str">
        <f>IFERROR(Summary!$AC$7*D161/N161," ")</f>
        <v xml:space="preserve"> </v>
      </c>
      <c r="P161" s="18"/>
      <c r="Q161" s="175" t="str">
        <f>IFERROR(Summary!$AC$7*D161/P161," ")</f>
        <v xml:space="preserve"> </v>
      </c>
      <c r="R161" s="22"/>
      <c r="S161" s="177" t="str">
        <f>IFERROR(Summary!$AE$7*E161/R161," ")</f>
        <v xml:space="preserve"> </v>
      </c>
    </row>
    <row r="162" spans="1:19" ht="16.95" customHeight="1" x14ac:dyDescent="0.25">
      <c r="A162" s="2" t="s">
        <v>317</v>
      </c>
      <c r="B162" s="1" t="s">
        <v>318</v>
      </c>
      <c r="C162" s="18"/>
      <c r="D162" s="56" t="str">
        <f>IFERROR(VLOOKUP($A162,'Emissions - TEU-2AF'!$A$6:$H$58,5,0), " ")</f>
        <v xml:space="preserve"> </v>
      </c>
      <c r="E162" s="56" t="str">
        <f>IFERROR(VLOOKUP($A162,'Emissions - TEU-2AF'!$A$6:$H$58,8,0), " ")</f>
        <v xml:space="preserve"> </v>
      </c>
      <c r="F162" s="11">
        <v>3.6999999999999999E-4</v>
      </c>
      <c r="G162" s="175" t="str">
        <f>IFERROR(Summary!$Y$7*D162/F162," ")</f>
        <v xml:space="preserve"> </v>
      </c>
      <c r="H162" s="18"/>
      <c r="I162" s="175" t="str">
        <f>IFERROR(Summary!$Y$7*D162/H162," ")</f>
        <v xml:space="preserve"> </v>
      </c>
      <c r="J162" s="3">
        <v>9.5999999999999992E-3</v>
      </c>
      <c r="K162" s="175" t="str">
        <f>IFERROR(Summary!$AA$7*D162/J162," ")</f>
        <v xml:space="preserve"> </v>
      </c>
      <c r="L162" s="18"/>
      <c r="M162" s="175" t="str">
        <f>IFERROR(Summary!$AA$7*D162/L162," ")</f>
        <v xml:space="preserve"> </v>
      </c>
      <c r="N162" s="3">
        <v>4.4000000000000003E-3</v>
      </c>
      <c r="O162" s="175" t="str">
        <f>IFERROR(Summary!$AC$7*D162/N162," ")</f>
        <v xml:space="preserve"> </v>
      </c>
      <c r="P162" s="18"/>
      <c r="Q162" s="175" t="str">
        <f>IFERROR(Summary!$AC$7*D162/P162," ")</f>
        <v xml:space="preserve"> </v>
      </c>
      <c r="R162" s="22"/>
      <c r="S162" s="177" t="str">
        <f>IFERROR(Summary!$AE$7*E162/R162," ")</f>
        <v xml:space="preserve"> </v>
      </c>
    </row>
    <row r="163" spans="1:19" ht="16.8" customHeight="1" x14ac:dyDescent="0.25">
      <c r="A163" s="2" t="s">
        <v>319</v>
      </c>
      <c r="B163" s="1" t="s">
        <v>320</v>
      </c>
      <c r="C163" s="18"/>
      <c r="D163" s="56" t="str">
        <f>IFERROR(VLOOKUP($A163,'Emissions - TEU-2AF'!$A$6:$H$58,5,0), " ")</f>
        <v xml:space="preserve"> </v>
      </c>
      <c r="E163" s="56" t="str">
        <f>IFERROR(VLOOKUP($A163,'Emissions - TEU-2AF'!$A$6:$H$58,8,0), " ")</f>
        <v xml:space="preserve"> </v>
      </c>
      <c r="F163" s="3">
        <v>1.6999999999999999E-3</v>
      </c>
      <c r="G163" s="175" t="str">
        <f>IFERROR(Summary!$Y$7*D163/F163," ")</f>
        <v xml:space="preserve"> </v>
      </c>
      <c r="H163" s="18"/>
      <c r="I163" s="175" t="str">
        <f>IFERROR(Summary!$Y$7*D163/H163," ")</f>
        <v xml:space="preserve"> </v>
      </c>
      <c r="J163" s="4">
        <v>4.2999999999999997E-2</v>
      </c>
      <c r="K163" s="175" t="str">
        <f>IFERROR(Summary!$AA$7*D163/J163," ")</f>
        <v xml:space="preserve"> </v>
      </c>
      <c r="L163" s="18"/>
      <c r="M163" s="175" t="str">
        <f>IFERROR(Summary!$AA$7*D163/L163," ")</f>
        <v xml:space="preserve"> </v>
      </c>
      <c r="N163" s="4">
        <v>0.02</v>
      </c>
      <c r="O163" s="175" t="str">
        <f>IFERROR(Summary!$AC$7*D163/N163," ")</f>
        <v xml:space="preserve"> </v>
      </c>
      <c r="P163" s="18"/>
      <c r="Q163" s="175" t="str">
        <f>IFERROR(Summary!$AC$7*D163/P163," ")</f>
        <v xml:space="preserve"> </v>
      </c>
      <c r="R163" s="22"/>
      <c r="S163" s="177" t="str">
        <f>IFERROR(Summary!$AE$7*E163/R163," ")</f>
        <v xml:space="preserve"> </v>
      </c>
    </row>
    <row r="164" spans="1:19" ht="29.25" customHeight="1" x14ac:dyDescent="0.25">
      <c r="A164" s="2" t="s">
        <v>321</v>
      </c>
      <c r="B164" s="2" t="s">
        <v>322</v>
      </c>
      <c r="C164" s="18"/>
      <c r="D164" s="56" t="str">
        <f>IFERROR(VLOOKUP($A164,'Emissions - TEU-2AF'!$A$6:$H$58,5,0), " ")</f>
        <v xml:space="preserve"> </v>
      </c>
      <c r="E164" s="56" t="str">
        <f>IFERROR(VLOOKUP($A164,'Emissions - TEU-2AF'!$A$6:$H$58,8,0), " ")</f>
        <v xml:space="preserve"> </v>
      </c>
      <c r="F164" s="18"/>
      <c r="G164" s="175" t="str">
        <f>IFERROR(Summary!$Y$7*D164/F164," ")</f>
        <v xml:space="preserve"> </v>
      </c>
      <c r="H164" s="18"/>
      <c r="I164" s="175" t="str">
        <f>IFERROR(Summary!$Y$7*D164/H164," ")</f>
        <v xml:space="preserve"> </v>
      </c>
      <c r="J164" s="18"/>
      <c r="K164" s="175" t="str">
        <f>IFERROR(Summary!$AA$7*D164/J164," ")</f>
        <v xml:space="preserve"> </v>
      </c>
      <c r="L164" s="18"/>
      <c r="M164" s="175" t="str">
        <f>IFERROR(Summary!$AA$7*D164/L164," ")</f>
        <v xml:space="preserve"> </v>
      </c>
      <c r="N164" s="18"/>
      <c r="O164" s="175" t="str">
        <f>IFERROR(Summary!$AC$7*D164/N164," ")</f>
        <v xml:space="preserve"> </v>
      </c>
      <c r="P164" s="18"/>
      <c r="Q164" s="175" t="str">
        <f>IFERROR(Summary!$AC$7*D164/P164," ")</f>
        <v xml:space="preserve"> </v>
      </c>
      <c r="R164" s="21">
        <v>120</v>
      </c>
      <c r="S164" s="177" t="str">
        <f>IFERROR(Summary!$AE$7*E164/R164," ")</f>
        <v xml:space="preserve"> </v>
      </c>
    </row>
    <row r="165" spans="1:19" ht="16.8" customHeight="1" x14ac:dyDescent="0.25">
      <c r="A165" s="2" t="s">
        <v>323</v>
      </c>
      <c r="B165" s="2" t="s">
        <v>324</v>
      </c>
      <c r="C165" s="18"/>
      <c r="D165" s="56" t="str">
        <f>IFERROR(VLOOKUP($A165,'Emissions - TEU-2AF'!$A$6:$H$58,5,0), " ")</f>
        <v xml:space="preserve"> </v>
      </c>
      <c r="E165" s="56" t="str">
        <f>IFERROR(VLOOKUP($A165,'Emissions - TEU-2AF'!$A$6:$H$58,8,0), " ")</f>
        <v xml:space="preserve"> </v>
      </c>
      <c r="F165" s="18"/>
      <c r="G165" s="175" t="str">
        <f>IFERROR(Summary!$Y$7*D165/F165," ")</f>
        <v xml:space="preserve"> </v>
      </c>
      <c r="H165" s="18"/>
      <c r="I165" s="175" t="str">
        <f>IFERROR(Summary!$Y$7*D165/H165," ")</f>
        <v xml:space="preserve"> </v>
      </c>
      <c r="J165" s="18"/>
      <c r="K165" s="175" t="str">
        <f>IFERROR(Summary!$AA$7*D165/J165," ")</f>
        <v xml:space="preserve"> </v>
      </c>
      <c r="L165" s="18"/>
      <c r="M165" s="175" t="str">
        <f>IFERROR(Summary!$AA$7*D165/L165," ")</f>
        <v xml:space="preserve"> </v>
      </c>
      <c r="N165" s="18"/>
      <c r="O165" s="175" t="str">
        <f>IFERROR(Summary!$AC$7*D165/N165," ")</f>
        <v xml:space="preserve"> </v>
      </c>
      <c r="P165" s="18"/>
      <c r="Q165" s="175" t="str">
        <f>IFERROR(Summary!$AC$7*D165/P165," ")</f>
        <v xml:space="preserve"> </v>
      </c>
      <c r="R165" s="26">
        <v>0.02</v>
      </c>
      <c r="S165" s="177" t="str">
        <f>IFERROR(Summary!$AE$7*E165/R165," ")</f>
        <v xml:space="preserve"> </v>
      </c>
    </row>
    <row r="166" spans="1:19" ht="16.8" customHeight="1" x14ac:dyDescent="0.25">
      <c r="A166" s="2" t="s">
        <v>325</v>
      </c>
      <c r="B166" s="2" t="s">
        <v>326</v>
      </c>
      <c r="C166" s="18"/>
      <c r="D166" s="56" t="str">
        <f>IFERROR(VLOOKUP($A166,'Emissions - TEU-2AF'!$A$6:$H$58,5,0), " ")</f>
        <v xml:space="preserve"> </v>
      </c>
      <c r="E166" s="56" t="str">
        <f>IFERROR(VLOOKUP($A166,'Emissions - TEU-2AF'!$A$6:$H$58,8,0), " ")</f>
        <v xml:space="preserve"> </v>
      </c>
      <c r="F166" s="9">
        <v>0.2</v>
      </c>
      <c r="G166" s="175" t="str">
        <f>IFERROR(Summary!$Y$7*D166/F166," ")</f>
        <v xml:space="preserve"> </v>
      </c>
      <c r="H166" s="18"/>
      <c r="I166" s="175" t="str">
        <f>IFERROR(Summary!$Y$7*D166/H166," ")</f>
        <v xml:space="preserve"> </v>
      </c>
      <c r="J166" s="7">
        <v>5.0999999999999996</v>
      </c>
      <c r="K166" s="175" t="str">
        <f>IFERROR(Summary!$AA$7*D166/J166," ")</f>
        <v xml:space="preserve"> </v>
      </c>
      <c r="L166" s="18"/>
      <c r="M166" s="175" t="str">
        <f>IFERROR(Summary!$AA$7*D166/L166," ")</f>
        <v xml:space="preserve"> </v>
      </c>
      <c r="N166" s="7">
        <v>2.4</v>
      </c>
      <c r="O166" s="175" t="str">
        <f>IFERROR(Summary!$AC$7*D166/N166," ")</f>
        <v xml:space="preserve"> </v>
      </c>
      <c r="P166" s="18"/>
      <c r="Q166" s="175" t="str">
        <f>IFERROR(Summary!$AC$7*D166/P166," ")</f>
        <v xml:space="preserve"> </v>
      </c>
      <c r="R166" s="22"/>
      <c r="S166" s="177" t="str">
        <f>IFERROR(Summary!$AE$7*E166/R166," ")</f>
        <v xml:space="preserve"> </v>
      </c>
    </row>
    <row r="167" spans="1:19" ht="16.95" customHeight="1" x14ac:dyDescent="0.25">
      <c r="A167" s="2" t="s">
        <v>327</v>
      </c>
      <c r="B167" s="2" t="s">
        <v>328</v>
      </c>
      <c r="C167" s="18"/>
      <c r="D167" s="56" t="str">
        <f>IFERROR(VLOOKUP($A167,'Emissions - TEU-2AF'!$A$6:$H$58,5,0), " ")</f>
        <v xml:space="preserve"> </v>
      </c>
      <c r="E167" s="56" t="str">
        <f>IFERROR(VLOOKUP($A167,'Emissions - TEU-2AF'!$A$6:$H$58,8,0), " ")</f>
        <v xml:space="preserve"> </v>
      </c>
      <c r="F167" s="18"/>
      <c r="G167" s="175" t="str">
        <f>IFERROR(Summary!$Y$7*D167/F167," ")</f>
        <v xml:space="preserve"> </v>
      </c>
      <c r="H167" s="5">
        <v>200</v>
      </c>
      <c r="I167" s="175" t="str">
        <f>IFERROR(Summary!$Y$7*D167/H167," ")</f>
        <v xml:space="preserve"> </v>
      </c>
      <c r="J167" s="18"/>
      <c r="K167" s="175" t="str">
        <f>IFERROR(Summary!$AA$7*D167/J167," ")</f>
        <v xml:space="preserve"> </v>
      </c>
      <c r="L167" s="5">
        <v>880</v>
      </c>
      <c r="M167" s="175" t="str">
        <f>IFERROR(Summary!$AA$7*D167/L167," ")</f>
        <v xml:space="preserve"> </v>
      </c>
      <c r="N167" s="18"/>
      <c r="O167" s="175" t="str">
        <f>IFERROR(Summary!$AC$7*D167/N167," ")</f>
        <v xml:space="preserve"> </v>
      </c>
      <c r="P167" s="5">
        <v>880</v>
      </c>
      <c r="Q167" s="175" t="str">
        <f>IFERROR(Summary!$AC$7*D167/P167," ")</f>
        <v xml:space="preserve"> </v>
      </c>
      <c r="R167" s="23">
        <v>5800</v>
      </c>
      <c r="S167" s="177" t="str">
        <f>IFERROR(Summary!$AE$7*E167/R167," ")</f>
        <v xml:space="preserve"> </v>
      </c>
    </row>
    <row r="168" spans="1:19" ht="16.8" customHeight="1" x14ac:dyDescent="0.25">
      <c r="A168" s="2" t="s">
        <v>329</v>
      </c>
      <c r="B168" s="2" t="s">
        <v>330</v>
      </c>
      <c r="C168" s="18"/>
      <c r="D168" s="56" t="str">
        <f>IFERROR(VLOOKUP($A168,'Emissions - TEU-2AF'!$A$6:$H$58,5,0), " ")</f>
        <v xml:space="preserve"> </v>
      </c>
      <c r="E168" s="56" t="str">
        <f>IFERROR(VLOOKUP($A168,'Emissions - TEU-2AF'!$A$6:$H$58,8,0), " ")</f>
        <v xml:space="preserve"> </v>
      </c>
      <c r="F168" s="18"/>
      <c r="G168" s="175" t="str">
        <f>IFERROR(Summary!$Y$7*D168/F168," ")</f>
        <v xml:space="preserve"> </v>
      </c>
      <c r="H168" s="9">
        <v>0.3</v>
      </c>
      <c r="I168" s="175" t="str">
        <f>IFERROR(Summary!$Y$7*D168/H168," ")</f>
        <v xml:space="preserve"> </v>
      </c>
      <c r="J168" s="18"/>
      <c r="K168" s="175" t="str">
        <f>IFERROR(Summary!$AA$7*D168/J168," ")</f>
        <v xml:space="preserve"> </v>
      </c>
      <c r="L168" s="7">
        <v>1.3</v>
      </c>
      <c r="M168" s="175" t="str">
        <f>IFERROR(Summary!$AA$7*D168/L168," ")</f>
        <v xml:space="preserve"> </v>
      </c>
      <c r="N168" s="18"/>
      <c r="O168" s="175" t="str">
        <f>IFERROR(Summary!$AC$7*D168/N168," ")</f>
        <v xml:space="preserve"> </v>
      </c>
      <c r="P168" s="7">
        <v>1.3</v>
      </c>
      <c r="Q168" s="175" t="str">
        <f>IFERROR(Summary!$AC$7*D168/P168," ")</f>
        <v xml:space="preserve"> </v>
      </c>
      <c r="R168" s="24">
        <v>4</v>
      </c>
      <c r="S168" s="177" t="str">
        <f>IFERROR(Summary!$AE$7*E168/R168," ")</f>
        <v xml:space="preserve"> </v>
      </c>
    </row>
    <row r="169" spans="1:19" ht="16.95" customHeight="1" x14ac:dyDescent="0.25">
      <c r="A169" s="2" t="s">
        <v>331</v>
      </c>
      <c r="B169" s="2" t="s">
        <v>332</v>
      </c>
      <c r="C169" s="18"/>
      <c r="D169" s="56" t="str">
        <f>IFERROR(VLOOKUP($A169,'Emissions - TEU-2AF'!$A$6:$H$58,5,0), " ")</f>
        <v xml:space="preserve"> </v>
      </c>
      <c r="E169" s="56" t="str">
        <f>IFERROR(VLOOKUP($A169,'Emissions - TEU-2AF'!$A$6:$H$58,8,0), " ")</f>
        <v xml:space="preserve"> </v>
      </c>
      <c r="F169" s="18"/>
      <c r="G169" s="175" t="str">
        <f>IFERROR(Summary!$Y$7*D169/F169," ")</f>
        <v xml:space="preserve"> </v>
      </c>
      <c r="H169" s="9">
        <v>0.8</v>
      </c>
      <c r="I169" s="175" t="str">
        <f>IFERROR(Summary!$Y$7*D169/H169," ")</f>
        <v xml:space="preserve"> </v>
      </c>
      <c r="J169" s="18"/>
      <c r="K169" s="175" t="str">
        <f>IFERROR(Summary!$AA$7*D169/J169," ")</f>
        <v xml:space="preserve"> </v>
      </c>
      <c r="L169" s="7">
        <v>3.5</v>
      </c>
      <c r="M169" s="175" t="str">
        <f>IFERROR(Summary!$AA$7*D169/L169," ")</f>
        <v xml:space="preserve"> </v>
      </c>
      <c r="N169" s="18"/>
      <c r="O169" s="175" t="str">
        <f>IFERROR(Summary!$AC$7*D169/N169," ")</f>
        <v xml:space="preserve"> </v>
      </c>
      <c r="P169" s="7">
        <v>3.5</v>
      </c>
      <c r="Q169" s="175" t="str">
        <f>IFERROR(Summary!$AC$7*D169/P169," ")</f>
        <v xml:space="preserve"> </v>
      </c>
      <c r="R169" s="22"/>
      <c r="S169" s="177" t="str">
        <f>IFERROR(Summary!$AE$7*E169/R169," ")</f>
        <v xml:space="preserve"> </v>
      </c>
    </row>
    <row r="170" spans="1:19" ht="16.8" customHeight="1" x14ac:dyDescent="0.25">
      <c r="A170" s="2" t="s">
        <v>333</v>
      </c>
      <c r="B170" s="2" t="s">
        <v>334</v>
      </c>
      <c r="C170" s="18"/>
      <c r="D170" s="56" t="str">
        <f>IFERROR(VLOOKUP($A170,'Emissions - TEU-2AF'!$A$6:$H$58,5,0), " ")</f>
        <v xml:space="preserve"> </v>
      </c>
      <c r="E170" s="56" t="str">
        <f>IFERROR(VLOOKUP($A170,'Emissions - TEU-2AF'!$A$6:$H$58,8,0), " ")</f>
        <v xml:space="preserve"> </v>
      </c>
      <c r="F170" s="18"/>
      <c r="G170" s="175" t="str">
        <f>IFERROR(Summary!$Y$7*D170/F170," ")</f>
        <v xml:space="preserve"> </v>
      </c>
      <c r="H170" s="5">
        <v>10</v>
      </c>
      <c r="I170" s="175" t="str">
        <f>IFERROR(Summary!$Y$7*D170/H170," ")</f>
        <v xml:space="preserve"> </v>
      </c>
      <c r="J170" s="18"/>
      <c r="K170" s="175" t="str">
        <f>IFERROR(Summary!$AA$7*D170/J170," ")</f>
        <v xml:space="preserve"> </v>
      </c>
      <c r="L170" s="5">
        <v>44</v>
      </c>
      <c r="M170" s="175" t="str">
        <f>IFERROR(Summary!$AA$7*D170/L170," ")</f>
        <v xml:space="preserve"> </v>
      </c>
      <c r="N170" s="18"/>
      <c r="O170" s="175" t="str">
        <f>IFERROR(Summary!$AC$7*D170/N170," ")</f>
        <v xml:space="preserve"> </v>
      </c>
      <c r="P170" s="5">
        <v>44</v>
      </c>
      <c r="Q170" s="175" t="str">
        <f>IFERROR(Summary!$AC$7*D170/P170," ")</f>
        <v xml:space="preserve"> </v>
      </c>
      <c r="R170" s="22"/>
      <c r="S170" s="177" t="str">
        <f>IFERROR(Summary!$AE$7*E170/R170," ")</f>
        <v xml:space="preserve"> </v>
      </c>
    </row>
    <row r="171" spans="1:19" ht="16.8" customHeight="1" x14ac:dyDescent="0.25">
      <c r="A171" s="2" t="s">
        <v>335</v>
      </c>
      <c r="B171" s="2" t="s">
        <v>336</v>
      </c>
      <c r="C171" s="18"/>
      <c r="D171" s="56" t="str">
        <f>IFERROR(VLOOKUP($A171,'Emissions - TEU-2AF'!$A$6:$H$58,5,0), " ")</f>
        <v xml:space="preserve"> </v>
      </c>
      <c r="E171" s="56" t="str">
        <f>IFERROR(VLOOKUP($A171,'Emissions - TEU-2AF'!$A$6:$H$58,8,0), " ")</f>
        <v xml:space="preserve"> </v>
      </c>
      <c r="F171" s="18"/>
      <c r="G171" s="175" t="str">
        <f>IFERROR(Summary!$Y$7*D171/F171," ")</f>
        <v xml:space="preserve"> </v>
      </c>
      <c r="H171" s="7">
        <v>9</v>
      </c>
      <c r="I171" s="175" t="str">
        <f>IFERROR(Summary!$Y$7*D171/H171," ")</f>
        <v xml:space="preserve"> </v>
      </c>
      <c r="J171" s="18"/>
      <c r="K171" s="175" t="str">
        <f>IFERROR(Summary!$AA$7*D171/J171," ")</f>
        <v xml:space="preserve"> </v>
      </c>
      <c r="L171" s="5">
        <v>40</v>
      </c>
      <c r="M171" s="175" t="str">
        <f>IFERROR(Summary!$AA$7*D171/L171," ")</f>
        <v xml:space="preserve"> </v>
      </c>
      <c r="N171" s="18"/>
      <c r="O171" s="175" t="str">
        <f>IFERROR(Summary!$AC$7*D171/N171," ")</f>
        <v xml:space="preserve"> </v>
      </c>
      <c r="P171" s="5">
        <v>40</v>
      </c>
      <c r="Q171" s="175" t="str">
        <f>IFERROR(Summary!$AC$7*D171/P171," ")</f>
        <v xml:space="preserve"> </v>
      </c>
      <c r="R171" s="21">
        <v>20</v>
      </c>
      <c r="S171" s="177" t="str">
        <f>IFERROR(Summary!$AE$7*E171/R171," ")</f>
        <v xml:space="preserve"> </v>
      </c>
    </row>
    <row r="172" spans="1:19" ht="16.95" customHeight="1" x14ac:dyDescent="0.25">
      <c r="A172" s="2" t="s">
        <v>337</v>
      </c>
      <c r="B172" s="2" t="s">
        <v>338</v>
      </c>
      <c r="C172" s="18"/>
      <c r="D172" s="56" t="str">
        <f>IFERROR(VLOOKUP($A172,'Emissions - TEU-2AF'!$A$6:$H$58,5,0), " ")</f>
        <v xml:space="preserve"> </v>
      </c>
      <c r="E172" s="56" t="str">
        <f>IFERROR(VLOOKUP($A172,'Emissions - TEU-2AF'!$A$6:$H$58,8,0), " ")</f>
        <v xml:space="preserve"> </v>
      </c>
      <c r="F172" s="18"/>
      <c r="G172" s="175" t="str">
        <f>IFERROR(Summary!$Y$7*D172/F172," ")</f>
        <v xml:space="preserve"> </v>
      </c>
      <c r="H172" s="5">
        <v>20</v>
      </c>
      <c r="I172" s="175" t="str">
        <f>IFERROR(Summary!$Y$7*D172/H172," ")</f>
        <v xml:space="preserve"> </v>
      </c>
      <c r="J172" s="18"/>
      <c r="K172" s="175" t="str">
        <f>IFERROR(Summary!$AA$7*D172/J172," ")</f>
        <v xml:space="preserve"> </v>
      </c>
      <c r="L172" s="5">
        <v>88</v>
      </c>
      <c r="M172" s="175" t="str">
        <f>IFERROR(Summary!$AA$7*D172/L172," ")</f>
        <v xml:space="preserve"> </v>
      </c>
      <c r="N172" s="18"/>
      <c r="O172" s="175" t="str">
        <f>IFERROR(Summary!$AC$7*D172/N172," ")</f>
        <v xml:space="preserve"> </v>
      </c>
      <c r="P172" s="5">
        <v>88</v>
      </c>
      <c r="Q172" s="175" t="str">
        <f>IFERROR(Summary!$AC$7*D172/P172," ")</f>
        <v xml:space="preserve"> </v>
      </c>
      <c r="R172" s="22"/>
      <c r="S172" s="177" t="str">
        <f>IFERROR(Summary!$AE$7*E172/R172," ")</f>
        <v xml:space="preserve"> </v>
      </c>
    </row>
    <row r="173" spans="1:19" ht="28.5" customHeight="1" x14ac:dyDescent="0.25">
      <c r="A173" s="1"/>
      <c r="B173" s="2" t="s">
        <v>339</v>
      </c>
      <c r="C173" s="6" t="s">
        <v>340</v>
      </c>
      <c r="D173" s="56" t="str">
        <f>IFERROR(VLOOKUP($A173,'Emissions - TEU-2AF'!$A$6:$H$58,5,0), " ")</f>
        <v xml:space="preserve"> </v>
      </c>
      <c r="E173" s="56" t="str">
        <f>IFERROR(VLOOKUP($A173,'Emissions - TEU-2AF'!$A$6:$H$58,8,0), " ")</f>
        <v xml:space="preserve"> </v>
      </c>
      <c r="F173" s="18"/>
      <c r="G173" s="175" t="str">
        <f>IFERROR(Summary!$Y$7*D173/F173," ")</f>
        <v xml:space="preserve"> </v>
      </c>
      <c r="H173" s="18"/>
      <c r="I173" s="175" t="str">
        <f>IFERROR(Summary!$Y$7*D173/H173," ")</f>
        <v xml:space="preserve"> </v>
      </c>
      <c r="J173" s="18"/>
      <c r="K173" s="175" t="str">
        <f>IFERROR(Summary!$AA$7*D173/J173," ")</f>
        <v xml:space="preserve"> </v>
      </c>
      <c r="L173" s="18"/>
      <c r="M173" s="175" t="str">
        <f>IFERROR(Summary!$AA$7*D173/L173," ")</f>
        <v xml:space="preserve"> </v>
      </c>
      <c r="N173" s="18"/>
      <c r="O173" s="175" t="str">
        <f>IFERROR(Summary!$AC$7*D173/N173," ")</f>
        <v xml:space="preserve"> </v>
      </c>
      <c r="P173" s="18"/>
      <c r="Q173" s="175" t="str">
        <f>IFERROR(Summary!$AC$7*D173/P173," ")</f>
        <v xml:space="preserve"> </v>
      </c>
      <c r="R173" s="24">
        <v>6</v>
      </c>
      <c r="S173" s="177" t="str">
        <f>IFERROR(Summary!$AE$7*E173/R173," ")</f>
        <v xml:space="preserve"> </v>
      </c>
    </row>
    <row r="174" spans="1:19" ht="29.25" customHeight="1" x14ac:dyDescent="0.25">
      <c r="A174" s="2" t="s">
        <v>341</v>
      </c>
      <c r="B174" s="2" t="s">
        <v>342</v>
      </c>
      <c r="C174" s="6" t="s">
        <v>65</v>
      </c>
      <c r="D174" s="56" t="str">
        <f>IFERROR(VLOOKUP($A174,'Emissions - TEU-2AF'!$A$6:$H$58,5,0), " ")</f>
        <v xml:space="preserve"> </v>
      </c>
      <c r="E174" s="56" t="str">
        <f>IFERROR(VLOOKUP($A174,'Emissions - TEU-2AF'!$A$6:$H$58,8,0), " ")</f>
        <v xml:space="preserve"> </v>
      </c>
      <c r="F174" s="11">
        <v>5.2999999999999998E-4</v>
      </c>
      <c r="G174" s="175" t="str">
        <f>IFERROR(Summary!$Y$7*D174/F174," ")</f>
        <v xml:space="preserve"> </v>
      </c>
      <c r="H174" s="18"/>
      <c r="I174" s="175" t="str">
        <f>IFERROR(Summary!$Y$7*D174/H174," ")</f>
        <v xml:space="preserve"> </v>
      </c>
      <c r="J174" s="4">
        <v>0.02</v>
      </c>
      <c r="K174" s="175" t="str">
        <f>IFERROR(Summary!$AA$7*D174/J174," ")</f>
        <v xml:space="preserve"> </v>
      </c>
      <c r="L174" s="18"/>
      <c r="M174" s="175" t="str">
        <f>IFERROR(Summary!$AA$7*D174/L174," ")</f>
        <v xml:space="preserve"> </v>
      </c>
      <c r="N174" s="3">
        <v>9.1999999999999998E-3</v>
      </c>
      <c r="O174" s="175" t="str">
        <f>IFERROR(Summary!$AC$7*D174/N174," ")</f>
        <v xml:space="preserve"> </v>
      </c>
      <c r="P174" s="18"/>
      <c r="Q174" s="175" t="str">
        <f>IFERROR(Summary!$AC$7*D174/P174," ")</f>
        <v xml:space="preserve"> </v>
      </c>
      <c r="R174" s="22"/>
      <c r="S174" s="177" t="str">
        <f>IFERROR(Summary!$AE$7*E174/R174," ")</f>
        <v xml:space="preserve"> </v>
      </c>
    </row>
    <row r="175" spans="1:19" ht="28.5" customHeight="1" x14ac:dyDescent="0.25">
      <c r="A175" s="1"/>
      <c r="B175" s="2" t="s">
        <v>343</v>
      </c>
      <c r="C175" s="6" t="s">
        <v>65</v>
      </c>
      <c r="D175" s="56" t="str">
        <f>IFERROR(VLOOKUP($A175,'Emissions - TEU-2AF'!$A$6:$H$58,5,0), " ")</f>
        <v xml:space="preserve"> </v>
      </c>
      <c r="E175" s="56" t="str">
        <f>IFERROR(VLOOKUP($A175,'Emissions - TEU-2AF'!$A$6:$H$58,8,0), " ")</f>
        <v xml:space="preserve"> </v>
      </c>
      <c r="F175" s="10">
        <v>1.0000000000000001E-9</v>
      </c>
      <c r="G175" s="175" t="str">
        <f>IFERROR(Summary!$Y$7*D175/F175," ")</f>
        <v xml:space="preserve"> </v>
      </c>
      <c r="H175" s="10">
        <v>1.3E-7</v>
      </c>
      <c r="I175" s="175" t="str">
        <f>IFERROR(Summary!$Y$7*D175/H175," ")</f>
        <v xml:space="preserve"> </v>
      </c>
      <c r="J175" s="10">
        <v>8.9999999999999999E-8</v>
      </c>
      <c r="K175" s="175" t="str">
        <f>IFERROR(Summary!$AA$7*D175/J175," ")</f>
        <v xml:space="preserve"> </v>
      </c>
      <c r="L175" s="10">
        <v>2.5999999999999998E-5</v>
      </c>
      <c r="M175" s="175" t="str">
        <f>IFERROR(Summary!$AA$7*D175/L175," ")</f>
        <v xml:space="preserve"> </v>
      </c>
      <c r="N175" s="10">
        <v>4.1999999999999999E-8</v>
      </c>
      <c r="O175" s="175" t="str">
        <f>IFERROR(Summary!$AC$7*D175/N175," ")</f>
        <v xml:space="preserve"> </v>
      </c>
      <c r="P175" s="10">
        <v>2.5999999999999998E-5</v>
      </c>
      <c r="Q175" s="175" t="str">
        <f>IFERROR(Summary!$AC$7*D175/P175," ")</f>
        <v xml:space="preserve"> </v>
      </c>
      <c r="R175" s="22"/>
      <c r="S175" s="177" t="str">
        <f>IFERROR(Summary!$AE$7*E175/R175," ")</f>
        <v xml:space="preserve"> </v>
      </c>
    </row>
    <row r="176" spans="1:19" ht="29.25" customHeight="1" x14ac:dyDescent="0.25">
      <c r="A176" s="2" t="s">
        <v>344</v>
      </c>
      <c r="B176" s="1" t="s">
        <v>345</v>
      </c>
      <c r="C176" s="6" t="s">
        <v>65</v>
      </c>
      <c r="D176" s="56" t="str">
        <f>IFERROR(VLOOKUP($A176,'Emissions - TEU-2AF'!$A$6:$H$58,5,0), " ")</f>
        <v xml:space="preserve"> </v>
      </c>
      <c r="E176" s="56" t="str">
        <f>IFERROR(VLOOKUP($A176,'Emissions - TEU-2AF'!$A$6:$H$58,8,0), " ")</f>
        <v xml:space="preserve"> </v>
      </c>
      <c r="F176" s="10">
        <v>1.0000000000000001E-5</v>
      </c>
      <c r="G176" s="175" t="str">
        <f>IFERROR(Summary!$Y$7*D176/F176," ")</f>
        <v xml:space="preserve"> </v>
      </c>
      <c r="H176" s="3">
        <v>1.2999999999999999E-3</v>
      </c>
      <c r="I176" s="175" t="str">
        <f>IFERROR(Summary!$Y$7*D176/H176," ")</f>
        <v xml:space="preserve"> </v>
      </c>
      <c r="J176" s="11">
        <v>8.9999999999999998E-4</v>
      </c>
      <c r="K176" s="175" t="str">
        <f>IFERROR(Summary!$AA$7*D176/J176," ")</f>
        <v xml:space="preserve"> </v>
      </c>
      <c r="L176" s="9">
        <v>0.26</v>
      </c>
      <c r="M176" s="175" t="str">
        <f>IFERROR(Summary!$AA$7*D176/L176," ")</f>
        <v xml:space="preserve"> </v>
      </c>
      <c r="N176" s="11">
        <v>4.2000000000000002E-4</v>
      </c>
      <c r="O176" s="175" t="str">
        <f>IFERROR(Summary!$AC$7*D176/N176," ")</f>
        <v xml:space="preserve"> </v>
      </c>
      <c r="P176" s="9">
        <v>0.26</v>
      </c>
      <c r="Q176" s="175" t="str">
        <f>IFERROR(Summary!$AC$7*D176/P176," ")</f>
        <v xml:space="preserve"> </v>
      </c>
      <c r="R176" s="22"/>
      <c r="S176" s="177" t="str">
        <f>IFERROR(Summary!$AE$7*E176/R176," ")</f>
        <v xml:space="preserve"> </v>
      </c>
    </row>
    <row r="177" spans="1:19" ht="29.25" customHeight="1" x14ac:dyDescent="0.25">
      <c r="A177" s="2" t="s">
        <v>346</v>
      </c>
      <c r="B177" s="1" t="s">
        <v>347</v>
      </c>
      <c r="C177" s="6" t="s">
        <v>65</v>
      </c>
      <c r="D177" s="56" t="str">
        <f>IFERROR(VLOOKUP($A177,'Emissions - TEU-2AF'!$A$6:$H$58,5,0), " ")</f>
        <v xml:space="preserve"> </v>
      </c>
      <c r="E177" s="56" t="str">
        <f>IFERROR(VLOOKUP($A177,'Emissions - TEU-2AF'!$A$6:$H$58,8,0), " ")</f>
        <v xml:space="preserve"> </v>
      </c>
      <c r="F177" s="10">
        <v>3.4000000000000001E-6</v>
      </c>
      <c r="G177" s="175" t="str">
        <f>IFERROR(Summary!$Y$7*D177/F177," ")</f>
        <v xml:space="preserve"> </v>
      </c>
      <c r="H177" s="11">
        <v>4.2000000000000002E-4</v>
      </c>
      <c r="I177" s="175" t="str">
        <f>IFERROR(Summary!$Y$7*D177/H177," ")</f>
        <v xml:space="preserve"> </v>
      </c>
      <c r="J177" s="11">
        <v>2.9999999999999997E-4</v>
      </c>
      <c r="K177" s="175" t="str">
        <f>IFERROR(Summary!$AA$7*D177/J177," ")</f>
        <v xml:space="preserve"> </v>
      </c>
      <c r="L177" s="4">
        <v>8.5000000000000006E-2</v>
      </c>
      <c r="M177" s="175" t="str">
        <f>IFERROR(Summary!$AA$7*D177/L177," ")</f>
        <v xml:space="preserve"> </v>
      </c>
      <c r="N177" s="11">
        <v>1.3999999999999999E-4</v>
      </c>
      <c r="O177" s="175" t="str">
        <f>IFERROR(Summary!$AC$7*D177/N177," ")</f>
        <v xml:space="preserve"> </v>
      </c>
      <c r="P177" s="4">
        <v>8.5000000000000006E-2</v>
      </c>
      <c r="Q177" s="175" t="str">
        <f>IFERROR(Summary!$AC$7*D177/P177," ")</f>
        <v xml:space="preserve"> </v>
      </c>
      <c r="R177" s="22"/>
      <c r="S177" s="177" t="str">
        <f>IFERROR(Summary!$AE$7*E177/R177," ")</f>
        <v xml:space="preserve"> </v>
      </c>
    </row>
    <row r="178" spans="1:19" ht="29.25" customHeight="1" x14ac:dyDescent="0.25">
      <c r="A178" s="2" t="s">
        <v>348</v>
      </c>
      <c r="B178" s="1" t="s">
        <v>349</v>
      </c>
      <c r="C178" s="6" t="s">
        <v>65</v>
      </c>
      <c r="D178" s="56" t="str">
        <f>IFERROR(VLOOKUP($A178,'Emissions - TEU-2AF'!$A$6:$H$58,5,0), " ")</f>
        <v xml:space="preserve"> </v>
      </c>
      <c r="E178" s="56" t="str">
        <f>IFERROR(VLOOKUP($A178,'Emissions - TEU-2AF'!$A$6:$H$58,8,0), " ")</f>
        <v xml:space="preserve"> </v>
      </c>
      <c r="F178" s="10">
        <v>3.4E-5</v>
      </c>
      <c r="G178" s="175" t="str">
        <f>IFERROR(Summary!$Y$7*D178/F178," ")</f>
        <v xml:space="preserve"> </v>
      </c>
      <c r="H178" s="3">
        <v>4.1999999999999997E-3</v>
      </c>
      <c r="I178" s="175" t="str">
        <f>IFERROR(Summary!$Y$7*D178/H178," ")</f>
        <v xml:space="preserve"> </v>
      </c>
      <c r="J178" s="3">
        <v>3.0000000000000001E-3</v>
      </c>
      <c r="K178" s="175" t="str">
        <f>IFERROR(Summary!$AA$7*D178/J178," ")</f>
        <v xml:space="preserve"> </v>
      </c>
      <c r="L178" s="9">
        <v>0.85</v>
      </c>
      <c r="M178" s="175" t="str">
        <f>IFERROR(Summary!$AA$7*D178/L178," ")</f>
        <v xml:space="preserve"> </v>
      </c>
      <c r="N178" s="3">
        <v>1.4E-3</v>
      </c>
      <c r="O178" s="175" t="str">
        <f>IFERROR(Summary!$AC$7*D178/N178," ")</f>
        <v xml:space="preserve"> </v>
      </c>
      <c r="P178" s="9">
        <v>0.85</v>
      </c>
      <c r="Q178" s="175" t="str">
        <f>IFERROR(Summary!$AC$7*D178/P178," ")</f>
        <v xml:space="preserve"> </v>
      </c>
      <c r="R178" s="22"/>
      <c r="S178" s="177" t="str">
        <f>IFERROR(Summary!$AE$7*E178/R178," ")</f>
        <v xml:space="preserve"> </v>
      </c>
    </row>
    <row r="179" spans="1:19" ht="29.25" customHeight="1" x14ac:dyDescent="0.25">
      <c r="A179" s="2" t="s">
        <v>350</v>
      </c>
      <c r="B179" s="1" t="s">
        <v>351</v>
      </c>
      <c r="C179" s="6" t="s">
        <v>65</v>
      </c>
      <c r="D179" s="56" t="str">
        <f>IFERROR(VLOOKUP($A179,'Emissions - TEU-2AF'!$A$6:$H$58,5,0), " ")</f>
        <v xml:space="preserve"> </v>
      </c>
      <c r="E179" s="56" t="str">
        <f>IFERROR(VLOOKUP($A179,'Emissions - TEU-2AF'!$A$6:$H$58,8,0), " ")</f>
        <v xml:space="preserve"> </v>
      </c>
      <c r="F179" s="10">
        <v>3.4E-5</v>
      </c>
      <c r="G179" s="175" t="str">
        <f>IFERROR(Summary!$Y$7*D179/F179," ")</f>
        <v xml:space="preserve"> </v>
      </c>
      <c r="H179" s="3">
        <v>4.1999999999999997E-3</v>
      </c>
      <c r="I179" s="175" t="str">
        <f>IFERROR(Summary!$Y$7*D179/H179," ")</f>
        <v xml:space="preserve"> </v>
      </c>
      <c r="J179" s="3">
        <v>3.0000000000000001E-3</v>
      </c>
      <c r="K179" s="175" t="str">
        <f>IFERROR(Summary!$AA$7*D179/J179," ")</f>
        <v xml:space="preserve"> </v>
      </c>
      <c r="L179" s="9">
        <v>0.85</v>
      </c>
      <c r="M179" s="175" t="str">
        <f>IFERROR(Summary!$AA$7*D179/L179," ")</f>
        <v xml:space="preserve"> </v>
      </c>
      <c r="N179" s="3">
        <v>1.4E-3</v>
      </c>
      <c r="O179" s="175" t="str">
        <f>IFERROR(Summary!$AC$7*D179/N179," ")</f>
        <v xml:space="preserve"> </v>
      </c>
      <c r="P179" s="9">
        <v>0.85</v>
      </c>
      <c r="Q179" s="175" t="str">
        <f>IFERROR(Summary!$AC$7*D179/P179," ")</f>
        <v xml:space="preserve"> </v>
      </c>
      <c r="R179" s="22"/>
      <c r="S179" s="177" t="str">
        <f>IFERROR(Summary!$AE$7*E179/R179," ")</f>
        <v xml:space="preserve"> </v>
      </c>
    </row>
    <row r="180" spans="1:19" ht="29.25" customHeight="1" x14ac:dyDescent="0.25">
      <c r="A180" s="2" t="s">
        <v>352</v>
      </c>
      <c r="B180" s="1" t="s">
        <v>353</v>
      </c>
      <c r="C180" s="6" t="s">
        <v>65</v>
      </c>
      <c r="D180" s="56" t="str">
        <f>IFERROR(VLOOKUP($A180,'Emissions - TEU-2AF'!$A$6:$H$58,5,0), " ")</f>
        <v xml:space="preserve"> </v>
      </c>
      <c r="E180" s="56" t="str">
        <f>IFERROR(VLOOKUP($A180,'Emissions - TEU-2AF'!$A$6:$H$58,8,0), " ")</f>
        <v xml:space="preserve"> </v>
      </c>
      <c r="F180" s="10">
        <v>3.4E-5</v>
      </c>
      <c r="G180" s="175" t="str">
        <f>IFERROR(Summary!$Y$7*D180/F180," ")</f>
        <v xml:space="preserve"> </v>
      </c>
      <c r="H180" s="3">
        <v>4.1999999999999997E-3</v>
      </c>
      <c r="I180" s="175" t="str">
        <f>IFERROR(Summary!$Y$7*D180/H180," ")</f>
        <v xml:space="preserve"> </v>
      </c>
      <c r="J180" s="3">
        <v>3.0000000000000001E-3</v>
      </c>
      <c r="K180" s="175" t="str">
        <f>IFERROR(Summary!$AA$7*D180/J180," ")</f>
        <v xml:space="preserve"> </v>
      </c>
      <c r="L180" s="9">
        <v>0.85</v>
      </c>
      <c r="M180" s="175" t="str">
        <f>IFERROR(Summary!$AA$7*D180/L180," ")</f>
        <v xml:space="preserve"> </v>
      </c>
      <c r="N180" s="3">
        <v>1.4E-3</v>
      </c>
      <c r="O180" s="175" t="str">
        <f>IFERROR(Summary!$AC$7*D180/N180," ")</f>
        <v xml:space="preserve"> </v>
      </c>
      <c r="P180" s="9">
        <v>0.85</v>
      </c>
      <c r="Q180" s="175" t="str">
        <f>IFERROR(Summary!$AC$7*D180/P180," ")</f>
        <v xml:space="preserve"> </v>
      </c>
      <c r="R180" s="22"/>
      <c r="S180" s="177" t="str">
        <f>IFERROR(Summary!$AE$7*E180/R180," ")</f>
        <v xml:space="preserve"> </v>
      </c>
    </row>
    <row r="181" spans="1:19" ht="29.25" customHeight="1" x14ac:dyDescent="0.25">
      <c r="A181" s="2" t="s">
        <v>354</v>
      </c>
      <c r="B181" s="1" t="s">
        <v>355</v>
      </c>
      <c r="C181" s="6" t="s">
        <v>65</v>
      </c>
      <c r="D181" s="56" t="str">
        <f>IFERROR(VLOOKUP($A181,'Emissions - TEU-2AF'!$A$6:$H$58,5,0), " ")</f>
        <v xml:space="preserve"> </v>
      </c>
      <c r="E181" s="56" t="str">
        <f>IFERROR(VLOOKUP($A181,'Emissions - TEU-2AF'!$A$6:$H$58,8,0), " ")</f>
        <v xml:space="preserve"> </v>
      </c>
      <c r="F181" s="10">
        <v>3.4E-5</v>
      </c>
      <c r="G181" s="175" t="str">
        <f>IFERROR(Summary!$Y$7*D181/F181," ")</f>
        <v xml:space="preserve"> </v>
      </c>
      <c r="H181" s="3">
        <v>4.1999999999999997E-3</v>
      </c>
      <c r="I181" s="175" t="str">
        <f>IFERROR(Summary!$Y$7*D181/H181," ")</f>
        <v xml:space="preserve"> </v>
      </c>
      <c r="J181" s="3">
        <v>3.0000000000000001E-3</v>
      </c>
      <c r="K181" s="175" t="str">
        <f>IFERROR(Summary!$AA$7*D181/J181," ")</f>
        <v xml:space="preserve"> </v>
      </c>
      <c r="L181" s="9">
        <v>0.85</v>
      </c>
      <c r="M181" s="175" t="str">
        <f>IFERROR(Summary!$AA$7*D181/L181," ")</f>
        <v xml:space="preserve"> </v>
      </c>
      <c r="N181" s="3">
        <v>1.4E-3</v>
      </c>
      <c r="O181" s="175" t="str">
        <f>IFERROR(Summary!$AC$7*D181/N181," ")</f>
        <v xml:space="preserve"> </v>
      </c>
      <c r="P181" s="9">
        <v>0.85</v>
      </c>
      <c r="Q181" s="175" t="str">
        <f>IFERROR(Summary!$AC$7*D181/P181," ")</f>
        <v xml:space="preserve"> </v>
      </c>
      <c r="R181" s="22"/>
      <c r="S181" s="177" t="str">
        <f>IFERROR(Summary!$AE$7*E181/R181," ")</f>
        <v xml:space="preserve"> </v>
      </c>
    </row>
    <row r="182" spans="1:19" ht="29.25" customHeight="1" x14ac:dyDescent="0.25">
      <c r="A182" s="2" t="s">
        <v>356</v>
      </c>
      <c r="B182" s="1" t="s">
        <v>357</v>
      </c>
      <c r="C182" s="6" t="s">
        <v>65</v>
      </c>
      <c r="D182" s="56" t="str">
        <f>IFERROR(VLOOKUP($A182,'Emissions - TEU-2AF'!$A$6:$H$58,5,0), " ")</f>
        <v xml:space="preserve"> </v>
      </c>
      <c r="E182" s="56" t="str">
        <f>IFERROR(VLOOKUP($A182,'Emissions - TEU-2AF'!$A$6:$H$58,8,0), " ")</f>
        <v xml:space="preserve"> </v>
      </c>
      <c r="F182" s="10">
        <v>1E-8</v>
      </c>
      <c r="G182" s="175" t="str">
        <f>IFERROR(Summary!$Y$7*D182/F182," ")</f>
        <v xml:space="preserve"> </v>
      </c>
      <c r="H182" s="10">
        <v>1.3E-6</v>
      </c>
      <c r="I182" s="175" t="str">
        <f>IFERROR(Summary!$Y$7*D182/H182," ")</f>
        <v xml:space="preserve"> </v>
      </c>
      <c r="J182" s="10">
        <v>8.9999999999999996E-7</v>
      </c>
      <c r="K182" s="175" t="str">
        <f>IFERROR(Summary!$AA$7*D182/J182," ")</f>
        <v xml:space="preserve"> </v>
      </c>
      <c r="L182" s="11">
        <v>2.5999999999999998E-4</v>
      </c>
      <c r="M182" s="175" t="str">
        <f>IFERROR(Summary!$AA$7*D182/L182," ")</f>
        <v xml:space="preserve"> </v>
      </c>
      <c r="N182" s="10">
        <v>4.2E-7</v>
      </c>
      <c r="O182" s="175" t="str">
        <f>IFERROR(Summary!$AC$7*D182/N182," ")</f>
        <v xml:space="preserve"> </v>
      </c>
      <c r="P182" s="11">
        <v>2.5999999999999998E-4</v>
      </c>
      <c r="Q182" s="175" t="str">
        <f>IFERROR(Summary!$AC$7*D182/P182," ")</f>
        <v xml:space="preserve"> </v>
      </c>
      <c r="R182" s="22"/>
      <c r="S182" s="177" t="str">
        <f>IFERROR(Summary!$AE$7*E182/R182," ")</f>
        <v xml:space="preserve"> </v>
      </c>
    </row>
    <row r="183" spans="1:19" ht="29.25" customHeight="1" x14ac:dyDescent="0.25">
      <c r="A183" s="2" t="s">
        <v>358</v>
      </c>
      <c r="B183" s="1" t="s">
        <v>359</v>
      </c>
      <c r="C183" s="6" t="s">
        <v>65</v>
      </c>
      <c r="D183" s="56" t="str">
        <f>IFERROR(VLOOKUP($A183,'Emissions - TEU-2AF'!$A$6:$H$58,5,0), " ")</f>
        <v xml:space="preserve"> </v>
      </c>
      <c r="E183" s="56" t="str">
        <f>IFERROR(VLOOKUP($A183,'Emissions - TEU-2AF'!$A$6:$H$58,8,0), " ")</f>
        <v xml:space="preserve"> </v>
      </c>
      <c r="F183" s="10">
        <v>3.4E-5</v>
      </c>
      <c r="G183" s="175" t="str">
        <f>IFERROR(Summary!$Y$7*D183/F183," ")</f>
        <v xml:space="preserve"> </v>
      </c>
      <c r="H183" s="3">
        <v>4.1999999999999997E-3</v>
      </c>
      <c r="I183" s="175" t="str">
        <f>IFERROR(Summary!$Y$7*D183/H183," ")</f>
        <v xml:space="preserve"> </v>
      </c>
      <c r="J183" s="3">
        <v>3.0000000000000001E-3</v>
      </c>
      <c r="K183" s="175" t="str">
        <f>IFERROR(Summary!$AA$7*D183/J183," ")</f>
        <v xml:space="preserve"> </v>
      </c>
      <c r="L183" s="9">
        <v>0.85</v>
      </c>
      <c r="M183" s="175" t="str">
        <f>IFERROR(Summary!$AA$7*D183/L183," ")</f>
        <v xml:space="preserve"> </v>
      </c>
      <c r="N183" s="3">
        <v>1.4E-3</v>
      </c>
      <c r="O183" s="175" t="str">
        <f>IFERROR(Summary!$AC$7*D183/N183," ")</f>
        <v xml:space="preserve"> </v>
      </c>
      <c r="P183" s="9">
        <v>0.85</v>
      </c>
      <c r="Q183" s="175" t="str">
        <f>IFERROR(Summary!$AC$7*D183/P183," ")</f>
        <v xml:space="preserve"> </v>
      </c>
      <c r="R183" s="22"/>
      <c r="S183" s="177" t="str">
        <f>IFERROR(Summary!$AE$7*E183/R183," ")</f>
        <v xml:space="preserve"> </v>
      </c>
    </row>
    <row r="184" spans="1:19" ht="29.25" customHeight="1" x14ac:dyDescent="0.25">
      <c r="A184" s="2" t="s">
        <v>360</v>
      </c>
      <c r="B184" s="1" t="s">
        <v>361</v>
      </c>
      <c r="C184" s="6" t="s">
        <v>65</v>
      </c>
      <c r="D184" s="56" t="str">
        <f>IFERROR(VLOOKUP($A184,'Emissions - TEU-2AF'!$A$6:$H$58,5,0), " ")</f>
        <v xml:space="preserve"> </v>
      </c>
      <c r="E184" s="56" t="str">
        <f>IFERROR(VLOOKUP($A184,'Emissions - TEU-2AF'!$A$6:$H$58,8,0), " ")</f>
        <v xml:space="preserve"> </v>
      </c>
      <c r="F184" s="10">
        <v>3.4E-5</v>
      </c>
      <c r="G184" s="175" t="str">
        <f>IFERROR(Summary!$Y$7*D184/F184," ")</f>
        <v xml:space="preserve"> </v>
      </c>
      <c r="H184" s="3">
        <v>4.1999999999999997E-3</v>
      </c>
      <c r="I184" s="175" t="str">
        <f>IFERROR(Summary!$Y$7*D184/H184," ")</f>
        <v xml:space="preserve"> </v>
      </c>
      <c r="J184" s="3">
        <v>3.0000000000000001E-3</v>
      </c>
      <c r="K184" s="175" t="str">
        <f>IFERROR(Summary!$AA$7*D184/J184," ")</f>
        <v xml:space="preserve"> </v>
      </c>
      <c r="L184" s="9">
        <v>0.85</v>
      </c>
      <c r="M184" s="175" t="str">
        <f>IFERROR(Summary!$AA$7*D184/L184," ")</f>
        <v xml:space="preserve"> </v>
      </c>
      <c r="N184" s="3">
        <v>1.4E-3</v>
      </c>
      <c r="O184" s="175" t="str">
        <f>IFERROR(Summary!$AC$7*D184/N184," ")</f>
        <v xml:space="preserve"> </v>
      </c>
      <c r="P184" s="9">
        <v>0.85</v>
      </c>
      <c r="Q184" s="175" t="str">
        <f>IFERROR(Summary!$AC$7*D184/P184," ")</f>
        <v xml:space="preserve"> </v>
      </c>
      <c r="R184" s="22"/>
      <c r="S184" s="177" t="str">
        <f>IFERROR(Summary!$AE$7*E184/R184," ")</f>
        <v xml:space="preserve"> </v>
      </c>
    </row>
    <row r="185" spans="1:19" ht="29.25" customHeight="1" x14ac:dyDescent="0.25">
      <c r="A185" s="2" t="s">
        <v>362</v>
      </c>
      <c r="B185" s="1" t="s">
        <v>363</v>
      </c>
      <c r="C185" s="6" t="s">
        <v>65</v>
      </c>
      <c r="D185" s="56" t="str">
        <f>IFERROR(VLOOKUP($A185,'Emissions - TEU-2AF'!$A$6:$H$58,5,0), " ")</f>
        <v xml:space="preserve"> </v>
      </c>
      <c r="E185" s="56" t="str">
        <f>IFERROR(VLOOKUP($A185,'Emissions - TEU-2AF'!$A$6:$H$58,8,0), " ")</f>
        <v xml:space="preserve"> </v>
      </c>
      <c r="F185" s="10">
        <v>3.4E-5</v>
      </c>
      <c r="G185" s="175" t="str">
        <f>IFERROR(Summary!$Y$7*D185/F185," ")</f>
        <v xml:space="preserve"> </v>
      </c>
      <c r="H185" s="3">
        <v>4.1999999999999997E-3</v>
      </c>
      <c r="I185" s="175" t="str">
        <f>IFERROR(Summary!$Y$7*D185/H185," ")</f>
        <v xml:space="preserve"> </v>
      </c>
      <c r="J185" s="3">
        <v>3.0000000000000001E-3</v>
      </c>
      <c r="K185" s="175" t="str">
        <f>IFERROR(Summary!$AA$7*D185/J185," ")</f>
        <v xml:space="preserve"> </v>
      </c>
      <c r="L185" s="9">
        <v>0.85</v>
      </c>
      <c r="M185" s="175" t="str">
        <f>IFERROR(Summary!$AA$7*D185/L185," ")</f>
        <v xml:space="preserve"> </v>
      </c>
      <c r="N185" s="3">
        <v>1.4E-3</v>
      </c>
      <c r="O185" s="175" t="str">
        <f>IFERROR(Summary!$AC$7*D185/N185," ")</f>
        <v xml:space="preserve"> </v>
      </c>
      <c r="P185" s="9">
        <v>0.85</v>
      </c>
      <c r="Q185" s="175" t="str">
        <f>IFERROR(Summary!$AC$7*D185/P185," ")</f>
        <v xml:space="preserve"> </v>
      </c>
      <c r="R185" s="22"/>
      <c r="S185" s="177" t="str">
        <f>IFERROR(Summary!$AE$7*E185/R185," ")</f>
        <v xml:space="preserve"> </v>
      </c>
    </row>
    <row r="186" spans="1:19" ht="29.25" customHeight="1" x14ac:dyDescent="0.25">
      <c r="A186" s="2" t="s">
        <v>364</v>
      </c>
      <c r="B186" s="1" t="s">
        <v>365</v>
      </c>
      <c r="C186" s="6" t="s">
        <v>65</v>
      </c>
      <c r="D186" s="56" t="str">
        <f>IFERROR(VLOOKUP($A186,'Emissions - TEU-2AF'!$A$6:$H$58,5,0), " ")</f>
        <v xml:space="preserve"> </v>
      </c>
      <c r="E186" s="56" t="str">
        <f>IFERROR(VLOOKUP($A186,'Emissions - TEU-2AF'!$A$6:$H$58,8,0), " ")</f>
        <v xml:space="preserve"> </v>
      </c>
      <c r="F186" s="10">
        <v>3.4E-8</v>
      </c>
      <c r="G186" s="175" t="str">
        <f>IFERROR(Summary!$Y$7*D186/F186," ")</f>
        <v xml:space="preserve"> </v>
      </c>
      <c r="H186" s="10">
        <v>4.1999999999999996E-6</v>
      </c>
      <c r="I186" s="175" t="str">
        <f>IFERROR(Summary!$Y$7*D186/H186," ")</f>
        <v xml:space="preserve"> </v>
      </c>
      <c r="J186" s="10">
        <v>3.0000000000000001E-6</v>
      </c>
      <c r="K186" s="175" t="str">
        <f>IFERROR(Summary!$AA$7*D186/J186," ")</f>
        <v xml:space="preserve"> </v>
      </c>
      <c r="L186" s="11">
        <v>8.4999999999999995E-4</v>
      </c>
      <c r="M186" s="175" t="str">
        <f>IFERROR(Summary!$AA$7*D186/L186," ")</f>
        <v xml:space="preserve"> </v>
      </c>
      <c r="N186" s="10">
        <v>1.3999999999999999E-6</v>
      </c>
      <c r="O186" s="175" t="str">
        <f>IFERROR(Summary!$AC$7*D186/N186," ")</f>
        <v xml:space="preserve"> </v>
      </c>
      <c r="P186" s="11">
        <v>8.4999999999999995E-4</v>
      </c>
      <c r="Q186" s="175" t="str">
        <f>IFERROR(Summary!$AC$7*D186/P186," ")</f>
        <v xml:space="preserve"> </v>
      </c>
      <c r="R186" s="22"/>
      <c r="S186" s="177" t="str">
        <f>IFERROR(Summary!$AE$7*E186/R186," ")</f>
        <v xml:space="preserve"> </v>
      </c>
    </row>
    <row r="187" spans="1:19" ht="29.25" customHeight="1" x14ac:dyDescent="0.25">
      <c r="A187" s="2" t="s">
        <v>366</v>
      </c>
      <c r="B187" s="1" t="s">
        <v>367</v>
      </c>
      <c r="C187" s="6" t="s">
        <v>65</v>
      </c>
      <c r="D187" s="56" t="str">
        <f>IFERROR(VLOOKUP($A187,'Emissions - TEU-2AF'!$A$6:$H$58,5,0), " ")</f>
        <v xml:space="preserve"> </v>
      </c>
      <c r="E187" s="56" t="str">
        <f>IFERROR(VLOOKUP($A187,'Emissions - TEU-2AF'!$A$6:$H$58,8,0), " ")</f>
        <v xml:space="preserve"> </v>
      </c>
      <c r="F187" s="11">
        <v>8.8000000000000003E-4</v>
      </c>
      <c r="G187" s="175" t="str">
        <f>IFERROR(Summary!$Y$7*D187/F187," ")</f>
        <v xml:space="preserve"> </v>
      </c>
      <c r="H187" s="7">
        <v>1.3</v>
      </c>
      <c r="I187" s="175" t="str">
        <f>IFERROR(Summary!$Y$7*D187/H187," ")</f>
        <v xml:space="preserve"> </v>
      </c>
      <c r="J187" s="4">
        <v>2.3E-2</v>
      </c>
      <c r="K187" s="175" t="str">
        <f>IFERROR(Summary!$AA$7*D187/J187," ")</f>
        <v xml:space="preserve"> </v>
      </c>
      <c r="L187" s="7">
        <v>5.7</v>
      </c>
      <c r="M187" s="175" t="str">
        <f>IFERROR(Summary!$AA$7*D187/L187," ")</f>
        <v xml:space="preserve"> </v>
      </c>
      <c r="N187" s="4">
        <v>1.0999999999999999E-2</v>
      </c>
      <c r="O187" s="175" t="str">
        <f>IFERROR(Summary!$AC$7*D187/N187," ")</f>
        <v xml:space="preserve"> </v>
      </c>
      <c r="P187" s="7">
        <v>5.7</v>
      </c>
      <c r="Q187" s="175" t="str">
        <f>IFERROR(Summary!$AC$7*D187/P187," ")</f>
        <v xml:space="preserve"> </v>
      </c>
      <c r="R187" s="22"/>
      <c r="S187" s="177" t="str">
        <f>IFERROR(Summary!$AE$7*E187/R187," ")</f>
        <v xml:space="preserve"> </v>
      </c>
    </row>
    <row r="188" spans="1:19" ht="54" customHeight="1" x14ac:dyDescent="0.25">
      <c r="A188" s="1"/>
      <c r="B188" s="1" t="s">
        <v>368</v>
      </c>
      <c r="C188" s="6" t="s">
        <v>65</v>
      </c>
      <c r="D188" s="56" t="str">
        <f>IFERROR(VLOOKUP($A188,'Emissions - TEU-2AF'!$A$6:$H$58,5,0), " ")</f>
        <v xml:space="preserve"> </v>
      </c>
      <c r="E188" s="56" t="str">
        <f>IFERROR(VLOOKUP($A188,'Emissions - TEU-2AF'!$A$6:$H$58,8,0), " ")</f>
        <v xml:space="preserve"> </v>
      </c>
      <c r="F188" s="10">
        <v>1.0000000000000001E-9</v>
      </c>
      <c r="G188" s="175" t="str">
        <f>IFERROR(Summary!$Y$7*D188/F188," ")</f>
        <v xml:space="preserve"> </v>
      </c>
      <c r="H188" s="10">
        <v>1.3E-7</v>
      </c>
      <c r="I188" s="175" t="str">
        <f>IFERROR(Summary!$Y$7*D188/H188," ")</f>
        <v xml:space="preserve"> </v>
      </c>
      <c r="J188" s="10">
        <v>8.9999999999999999E-8</v>
      </c>
      <c r="K188" s="175" t="str">
        <f>IFERROR(Summary!$AA$7*D188/J188," ")</f>
        <v xml:space="preserve"> </v>
      </c>
      <c r="L188" s="10">
        <v>2.5999999999999998E-5</v>
      </c>
      <c r="M188" s="175" t="str">
        <f>IFERROR(Summary!$AA$7*D188/L188," ")</f>
        <v xml:space="preserve"> </v>
      </c>
      <c r="N188" s="10">
        <v>4.1999999999999999E-8</v>
      </c>
      <c r="O188" s="175" t="str">
        <f>IFERROR(Summary!$AC$7*D188/N188," ")</f>
        <v xml:space="preserve"> </v>
      </c>
      <c r="P188" s="19">
        <v>2.5999999999999998E-5</v>
      </c>
      <c r="Q188" s="175" t="str">
        <f>IFERROR(Summary!$AC$7*D188/P188," ")</f>
        <v xml:space="preserve"> </v>
      </c>
      <c r="R188" s="22"/>
      <c r="S188" s="177" t="str">
        <f>IFERROR(Summary!$AE$7*E188/R188," ")</f>
        <v xml:space="preserve"> </v>
      </c>
    </row>
    <row r="189" spans="1:19" ht="42" customHeight="1" x14ac:dyDescent="0.25">
      <c r="A189" s="2" t="s">
        <v>369</v>
      </c>
      <c r="B189" s="1" t="s">
        <v>370</v>
      </c>
      <c r="C189" s="6" t="s">
        <v>65</v>
      </c>
      <c r="D189" s="56" t="str">
        <f>IFERROR(VLOOKUP($A189,'Emissions - TEU-2AF'!$A$6:$H$58,5,0), " ")</f>
        <v xml:space="preserve"> </v>
      </c>
      <c r="E189" s="56" t="str">
        <f>IFERROR(VLOOKUP($A189,'Emissions - TEU-2AF'!$A$6:$H$58,8,0), " ")</f>
        <v xml:space="preserve"> </v>
      </c>
      <c r="F189" s="10">
        <v>1.0000000000000001E-9</v>
      </c>
      <c r="G189" s="175" t="str">
        <f>IFERROR(Summary!$Y$7*D189/F189," ")</f>
        <v xml:space="preserve"> </v>
      </c>
      <c r="H189" s="10">
        <v>1.3E-7</v>
      </c>
      <c r="I189" s="175" t="str">
        <f>IFERROR(Summary!$Y$7*D189/H189," ")</f>
        <v xml:space="preserve"> </v>
      </c>
      <c r="J189" s="10">
        <v>8.9999999999999999E-8</v>
      </c>
      <c r="K189" s="175" t="str">
        <f>IFERROR(Summary!$AA$7*D189/J189," ")</f>
        <v xml:space="preserve"> </v>
      </c>
      <c r="L189" s="10">
        <v>2.5999999999999998E-5</v>
      </c>
      <c r="M189" s="175" t="str">
        <f>IFERROR(Summary!$AA$7*D189/L189," ")</f>
        <v xml:space="preserve"> </v>
      </c>
      <c r="N189" s="10">
        <v>4.1999999999999999E-8</v>
      </c>
      <c r="O189" s="175" t="str">
        <f>IFERROR(Summary!$AC$7*D189/N189," ")</f>
        <v xml:space="preserve"> </v>
      </c>
      <c r="P189" s="19">
        <v>2.5999999999999998E-5</v>
      </c>
      <c r="Q189" s="175" t="str">
        <f>IFERROR(Summary!$AC$7*D189/P189," ")</f>
        <v xml:space="preserve"> </v>
      </c>
      <c r="R189" s="22"/>
      <c r="S189" s="177" t="str">
        <f>IFERROR(Summary!$AE$7*E189/R189," ")</f>
        <v xml:space="preserve"> </v>
      </c>
    </row>
    <row r="190" spans="1:19" ht="42" customHeight="1" x14ac:dyDescent="0.25">
      <c r="A190" s="2" t="s">
        <v>371</v>
      </c>
      <c r="B190" s="1" t="s">
        <v>372</v>
      </c>
      <c r="C190" s="6" t="s">
        <v>65</v>
      </c>
      <c r="D190" s="56" t="str">
        <f>IFERROR(VLOOKUP($A190,'Emissions - TEU-2AF'!$A$6:$H$58,5,0), " ")</f>
        <v xml:space="preserve"> </v>
      </c>
      <c r="E190" s="56" t="str">
        <f>IFERROR(VLOOKUP($A190,'Emissions - TEU-2AF'!$A$6:$H$58,8,0), " ")</f>
        <v xml:space="preserve"> </v>
      </c>
      <c r="F190" s="10">
        <v>1.0000000000000001E-9</v>
      </c>
      <c r="G190" s="175" t="str">
        <f>IFERROR(Summary!$Y$7*D190/F190," ")</f>
        <v xml:space="preserve"> </v>
      </c>
      <c r="H190" s="10">
        <v>1.3E-7</v>
      </c>
      <c r="I190" s="175" t="str">
        <f>IFERROR(Summary!$Y$7*D190/H190," ")</f>
        <v xml:space="preserve"> </v>
      </c>
      <c r="J190" s="10">
        <v>8.9999999999999999E-8</v>
      </c>
      <c r="K190" s="175" t="str">
        <f>IFERROR(Summary!$AA$7*D190/J190," ")</f>
        <v xml:space="preserve"> </v>
      </c>
      <c r="L190" s="10">
        <v>2.5999999999999998E-5</v>
      </c>
      <c r="M190" s="175" t="str">
        <f>IFERROR(Summary!$AA$7*D190/L190," ")</f>
        <v xml:space="preserve"> </v>
      </c>
      <c r="N190" s="10">
        <v>4.1999999999999999E-8</v>
      </c>
      <c r="O190" s="175" t="str">
        <f>IFERROR(Summary!$AC$7*D190/N190," ")</f>
        <v xml:space="preserve"> </v>
      </c>
      <c r="P190" s="19">
        <v>2.5999999999999998E-5</v>
      </c>
      <c r="Q190" s="175" t="str">
        <f>IFERROR(Summary!$AC$7*D190/P190," ")</f>
        <v xml:space="preserve"> </v>
      </c>
      <c r="R190" s="22"/>
      <c r="S190" s="177" t="str">
        <f>IFERROR(Summary!$AE$7*E190/R190," ")</f>
        <v xml:space="preserve"> </v>
      </c>
    </row>
    <row r="191" spans="1:19" ht="42" customHeight="1" x14ac:dyDescent="0.25">
      <c r="A191" s="2" t="s">
        <v>373</v>
      </c>
      <c r="B191" s="1" t="s">
        <v>374</v>
      </c>
      <c r="C191" s="6" t="s">
        <v>65</v>
      </c>
      <c r="D191" s="56" t="str">
        <f>IFERROR(VLOOKUP($A191,'Emissions - TEU-2AF'!$A$6:$H$58,5,0), " ")</f>
        <v xml:space="preserve"> </v>
      </c>
      <c r="E191" s="56" t="str">
        <f>IFERROR(VLOOKUP($A191,'Emissions - TEU-2AF'!$A$6:$H$58,8,0), " ")</f>
        <v xml:space="preserve"> </v>
      </c>
      <c r="F191" s="10">
        <v>1E-8</v>
      </c>
      <c r="G191" s="175" t="str">
        <f>IFERROR(Summary!$Y$7*D191/F191," ")</f>
        <v xml:space="preserve"> </v>
      </c>
      <c r="H191" s="10">
        <v>1.3E-6</v>
      </c>
      <c r="I191" s="175" t="str">
        <f>IFERROR(Summary!$Y$7*D191/H191," ")</f>
        <v xml:space="preserve"> </v>
      </c>
      <c r="J191" s="10">
        <v>8.9999999999999996E-7</v>
      </c>
      <c r="K191" s="175" t="str">
        <f>IFERROR(Summary!$AA$7*D191/J191," ")</f>
        <v xml:space="preserve"> </v>
      </c>
      <c r="L191" s="11">
        <v>2.5999999999999998E-4</v>
      </c>
      <c r="M191" s="175" t="str">
        <f>IFERROR(Summary!$AA$7*D191/L191," ")</f>
        <v xml:space="preserve"> </v>
      </c>
      <c r="N191" s="10">
        <v>4.2E-7</v>
      </c>
      <c r="O191" s="175" t="str">
        <f>IFERROR(Summary!$AC$7*D191/N191," ")</f>
        <v xml:space="preserve"> </v>
      </c>
      <c r="P191" s="11">
        <v>2.5999999999999998E-4</v>
      </c>
      <c r="Q191" s="175" t="str">
        <f>IFERROR(Summary!$AC$7*D191/P191," ")</f>
        <v xml:space="preserve"> </v>
      </c>
      <c r="R191" s="22"/>
      <c r="S191" s="177" t="str">
        <f>IFERROR(Summary!$AE$7*E191/R191," ")</f>
        <v xml:space="preserve"> </v>
      </c>
    </row>
    <row r="192" spans="1:19" ht="42" customHeight="1" x14ac:dyDescent="0.25">
      <c r="A192" s="2" t="s">
        <v>375</v>
      </c>
      <c r="B192" s="1" t="s">
        <v>376</v>
      </c>
      <c r="C192" s="6" t="s">
        <v>65</v>
      </c>
      <c r="D192" s="56" t="str">
        <f>IFERROR(VLOOKUP($A192,'Emissions - TEU-2AF'!$A$6:$H$58,5,0), " ")</f>
        <v xml:space="preserve"> </v>
      </c>
      <c r="E192" s="56" t="str">
        <f>IFERROR(VLOOKUP($A192,'Emissions - TEU-2AF'!$A$6:$H$58,8,0), " ")</f>
        <v xml:space="preserve"> </v>
      </c>
      <c r="F192" s="10">
        <v>1E-8</v>
      </c>
      <c r="G192" s="175" t="str">
        <f>IFERROR(Summary!$Y$7*D192/F192," ")</f>
        <v xml:space="preserve"> </v>
      </c>
      <c r="H192" s="10">
        <v>1.3E-6</v>
      </c>
      <c r="I192" s="175" t="str">
        <f>IFERROR(Summary!$Y$7*D192/H192," ")</f>
        <v xml:space="preserve"> </v>
      </c>
      <c r="J192" s="10">
        <v>8.9999999999999996E-7</v>
      </c>
      <c r="K192" s="175" t="str">
        <f>IFERROR(Summary!$AA$7*D192/J192," ")</f>
        <v xml:space="preserve"> </v>
      </c>
      <c r="L192" s="11">
        <v>2.5999999999999998E-4</v>
      </c>
      <c r="M192" s="175" t="str">
        <f>IFERROR(Summary!$AA$7*D192/L192," ")</f>
        <v xml:space="preserve"> </v>
      </c>
      <c r="N192" s="10">
        <v>4.2E-7</v>
      </c>
      <c r="O192" s="175" t="str">
        <f>IFERROR(Summary!$AC$7*D192/N192," ")</f>
        <v xml:space="preserve"> </v>
      </c>
      <c r="P192" s="11">
        <v>2.5999999999999998E-4</v>
      </c>
      <c r="Q192" s="175" t="str">
        <f>IFERROR(Summary!$AC$7*D192/P192," ")</f>
        <v xml:space="preserve"> </v>
      </c>
      <c r="R192" s="22"/>
      <c r="S192" s="177" t="str">
        <f>IFERROR(Summary!$AE$7*E192/R192," ")</f>
        <v xml:space="preserve"> </v>
      </c>
    </row>
    <row r="193" spans="1:19" ht="42" customHeight="1" x14ac:dyDescent="0.25">
      <c r="A193" s="2" t="s">
        <v>377</v>
      </c>
      <c r="B193" s="1" t="s">
        <v>378</v>
      </c>
      <c r="C193" s="6" t="s">
        <v>65</v>
      </c>
      <c r="D193" s="56" t="str">
        <f>IFERROR(VLOOKUP($A193,'Emissions - TEU-2AF'!$A$6:$H$58,5,0), " ")</f>
        <v xml:space="preserve"> </v>
      </c>
      <c r="E193" s="56" t="str">
        <f>IFERROR(VLOOKUP($A193,'Emissions - TEU-2AF'!$A$6:$H$58,8,0), " ")</f>
        <v xml:space="preserve"> </v>
      </c>
      <c r="F193" s="10">
        <v>1E-8</v>
      </c>
      <c r="G193" s="175" t="str">
        <f>IFERROR(Summary!$Y$7*D193/F193," ")</f>
        <v xml:space="preserve"> </v>
      </c>
      <c r="H193" s="10">
        <v>1.3E-6</v>
      </c>
      <c r="I193" s="175" t="str">
        <f>IFERROR(Summary!$Y$7*D193/H193," ")</f>
        <v xml:space="preserve"> </v>
      </c>
      <c r="J193" s="10">
        <v>8.9999999999999996E-7</v>
      </c>
      <c r="K193" s="175" t="str">
        <f>IFERROR(Summary!$AA$7*D193/J193," ")</f>
        <v xml:space="preserve"> </v>
      </c>
      <c r="L193" s="11">
        <v>2.5999999999999998E-4</v>
      </c>
      <c r="M193" s="175" t="str">
        <f>IFERROR(Summary!$AA$7*D193/L193," ")</f>
        <v xml:space="preserve"> </v>
      </c>
      <c r="N193" s="10">
        <v>4.2E-7</v>
      </c>
      <c r="O193" s="175" t="str">
        <f>IFERROR(Summary!$AC$7*D193/N193," ")</f>
        <v xml:space="preserve"> </v>
      </c>
      <c r="P193" s="11">
        <v>2.5999999999999998E-4</v>
      </c>
      <c r="Q193" s="175" t="str">
        <f>IFERROR(Summary!$AC$7*D193/P193," ")</f>
        <v xml:space="preserve"> </v>
      </c>
      <c r="R193" s="22"/>
      <c r="S193" s="177" t="str">
        <f>IFERROR(Summary!$AE$7*E193/R193," ")</f>
        <v xml:space="preserve"> </v>
      </c>
    </row>
    <row r="194" spans="1:19" ht="42" customHeight="1" x14ac:dyDescent="0.25">
      <c r="A194" s="2" t="s">
        <v>379</v>
      </c>
      <c r="B194" s="1" t="s">
        <v>380</v>
      </c>
      <c r="C194" s="6" t="s">
        <v>65</v>
      </c>
      <c r="D194" s="56" t="str">
        <f>IFERROR(VLOOKUP($A194,'Emissions - TEU-2AF'!$A$6:$H$58,5,0), " ")</f>
        <v xml:space="preserve"> </v>
      </c>
      <c r="E194" s="56" t="str">
        <f>IFERROR(VLOOKUP($A194,'Emissions - TEU-2AF'!$A$6:$H$58,8,0), " ")</f>
        <v xml:space="preserve"> </v>
      </c>
      <c r="F194" s="10">
        <v>9.9999999999999995E-8</v>
      </c>
      <c r="G194" s="175" t="str">
        <f>IFERROR(Summary!$Y$7*D194/F194," ")</f>
        <v xml:space="preserve"> </v>
      </c>
      <c r="H194" s="10">
        <v>1.2999999999999999E-5</v>
      </c>
      <c r="I194" s="175" t="str">
        <f>IFERROR(Summary!$Y$7*D194/H194," ")</f>
        <v xml:space="preserve"> </v>
      </c>
      <c r="J194" s="10">
        <v>9.0000000000000002E-6</v>
      </c>
      <c r="K194" s="175" t="str">
        <f>IFERROR(Summary!$AA$7*D194/J194," ")</f>
        <v xml:space="preserve"> </v>
      </c>
      <c r="L194" s="3">
        <v>2.5999999999999999E-3</v>
      </c>
      <c r="M194" s="175" t="str">
        <f>IFERROR(Summary!$AA$7*D194/L194," ")</f>
        <v xml:space="preserve"> </v>
      </c>
      <c r="N194" s="10">
        <v>4.1999999999999996E-6</v>
      </c>
      <c r="O194" s="175" t="str">
        <f>IFERROR(Summary!$AC$7*D194/N194," ")</f>
        <v xml:space="preserve"> </v>
      </c>
      <c r="P194" s="3">
        <v>2.5999999999999999E-3</v>
      </c>
      <c r="Q194" s="175" t="str">
        <f>IFERROR(Summary!$AC$7*D194/P194," ")</f>
        <v xml:space="preserve"> </v>
      </c>
      <c r="R194" s="22"/>
      <c r="S194" s="177" t="str">
        <f>IFERROR(Summary!$AE$7*E194/R194," ")</f>
        <v xml:space="preserve"> </v>
      </c>
    </row>
    <row r="195" spans="1:19" ht="29.25" customHeight="1" x14ac:dyDescent="0.25">
      <c r="A195" s="2" t="s">
        <v>381</v>
      </c>
      <c r="B195" s="1" t="s">
        <v>382</v>
      </c>
      <c r="C195" s="6" t="s">
        <v>65</v>
      </c>
      <c r="D195" s="56" t="str">
        <f>IFERROR(VLOOKUP($A195,'Emissions - TEU-2AF'!$A$6:$H$58,5,0), " ")</f>
        <v xml:space="preserve"> </v>
      </c>
      <c r="E195" s="56" t="str">
        <f>IFERROR(VLOOKUP($A195,'Emissions - TEU-2AF'!$A$6:$H$58,8,0), " ")</f>
        <v xml:space="preserve"> </v>
      </c>
      <c r="F195" s="10">
        <v>3.4000000000000001E-6</v>
      </c>
      <c r="G195" s="175" t="str">
        <f>IFERROR(Summary!$Y$7*D195/F195," ")</f>
        <v xml:space="preserve"> </v>
      </c>
      <c r="H195" s="11">
        <v>4.2000000000000002E-4</v>
      </c>
      <c r="I195" s="175" t="str">
        <f>IFERROR(Summary!$Y$7*D195/H195," ")</f>
        <v xml:space="preserve"> </v>
      </c>
      <c r="J195" s="11">
        <v>2.9999999999999997E-4</v>
      </c>
      <c r="K195" s="175" t="str">
        <f>IFERROR(Summary!$AA$7*D195/J195," ")</f>
        <v xml:space="preserve"> </v>
      </c>
      <c r="L195" s="4">
        <v>8.5000000000000006E-2</v>
      </c>
      <c r="M195" s="175" t="str">
        <f>IFERROR(Summary!$AA$7*D195/L195," ")</f>
        <v xml:space="preserve"> </v>
      </c>
      <c r="N195" s="11">
        <v>1.3999999999999999E-4</v>
      </c>
      <c r="O195" s="175" t="str">
        <f>IFERROR(Summary!$AC$7*D195/N195," ")</f>
        <v xml:space="preserve"> </v>
      </c>
      <c r="P195" s="4">
        <v>8.5000000000000006E-2</v>
      </c>
      <c r="Q195" s="175" t="str">
        <f>IFERROR(Summary!$AC$7*D195/P195," ")</f>
        <v xml:space="preserve"> </v>
      </c>
      <c r="R195" s="22"/>
      <c r="S195" s="177" t="str">
        <f>IFERROR(Summary!$AE$7*E195/R195," ")</f>
        <v xml:space="preserve"> </v>
      </c>
    </row>
    <row r="196" spans="1:19" ht="42" customHeight="1" x14ac:dyDescent="0.25">
      <c r="A196" s="2" t="s">
        <v>383</v>
      </c>
      <c r="B196" s="1" t="s">
        <v>384</v>
      </c>
      <c r="C196" s="6" t="s">
        <v>65</v>
      </c>
      <c r="D196" s="56" t="str">
        <f>IFERROR(VLOOKUP($A196,'Emissions - TEU-2AF'!$A$6:$H$58,5,0), " ")</f>
        <v xml:space="preserve"> </v>
      </c>
      <c r="E196" s="56" t="str">
        <f>IFERROR(VLOOKUP($A196,'Emissions - TEU-2AF'!$A$6:$H$58,8,0), " ")</f>
        <v xml:space="preserve"> </v>
      </c>
      <c r="F196" s="10">
        <v>1E-8</v>
      </c>
      <c r="G196" s="175" t="str">
        <f>IFERROR(Summary!$Y$7*D196/F196," ")</f>
        <v xml:space="preserve"> </v>
      </c>
      <c r="H196" s="10">
        <v>1.3E-6</v>
      </c>
      <c r="I196" s="175" t="str">
        <f>IFERROR(Summary!$Y$7*D196/H196," ")</f>
        <v xml:space="preserve"> </v>
      </c>
      <c r="J196" s="10">
        <v>8.9999999999999996E-7</v>
      </c>
      <c r="K196" s="175" t="str">
        <f>IFERROR(Summary!$AA$7*D196/J196," ")</f>
        <v xml:space="preserve"> </v>
      </c>
      <c r="L196" s="11">
        <v>2.5999999999999998E-4</v>
      </c>
      <c r="M196" s="175" t="str">
        <f>IFERROR(Summary!$AA$7*D196/L196," ")</f>
        <v xml:space="preserve"> </v>
      </c>
      <c r="N196" s="10">
        <v>4.2E-7</v>
      </c>
      <c r="O196" s="175" t="str">
        <f>IFERROR(Summary!$AC$7*D196/N196," ")</f>
        <v xml:space="preserve"> </v>
      </c>
      <c r="P196" s="11">
        <v>2.5999999999999998E-4</v>
      </c>
      <c r="Q196" s="175" t="str">
        <f>IFERROR(Summary!$AC$7*D196/P196," ")</f>
        <v xml:space="preserve"> </v>
      </c>
      <c r="R196" s="22"/>
      <c r="S196" s="177" t="str">
        <f>IFERROR(Summary!$AE$7*E196/R196," ")</f>
        <v xml:space="preserve"> </v>
      </c>
    </row>
    <row r="197" spans="1:19" ht="42" customHeight="1" x14ac:dyDescent="0.25">
      <c r="A197" s="2" t="s">
        <v>385</v>
      </c>
      <c r="B197" s="1" t="s">
        <v>386</v>
      </c>
      <c r="C197" s="6" t="s">
        <v>65</v>
      </c>
      <c r="D197" s="56" t="str">
        <f>IFERROR(VLOOKUP($A197,'Emissions - TEU-2AF'!$A$6:$H$58,5,0), " ")</f>
        <v xml:space="preserve"> </v>
      </c>
      <c r="E197" s="56" t="str">
        <f>IFERROR(VLOOKUP($A197,'Emissions - TEU-2AF'!$A$6:$H$58,8,0), " ")</f>
        <v xml:space="preserve"> </v>
      </c>
      <c r="F197" s="10">
        <v>3.4E-8</v>
      </c>
      <c r="G197" s="175" t="str">
        <f>IFERROR(Summary!$Y$7*D197/F197," ")</f>
        <v xml:space="preserve"> </v>
      </c>
      <c r="H197" s="10">
        <v>4.1999999999999996E-6</v>
      </c>
      <c r="I197" s="175" t="str">
        <f>IFERROR(Summary!$Y$7*D197/H197," ")</f>
        <v xml:space="preserve"> </v>
      </c>
      <c r="J197" s="10">
        <v>3.0000000000000001E-6</v>
      </c>
      <c r="K197" s="175" t="str">
        <f>IFERROR(Summary!$AA$7*D197/J197," ")</f>
        <v xml:space="preserve"> </v>
      </c>
      <c r="L197" s="11">
        <v>8.4999999999999995E-4</v>
      </c>
      <c r="M197" s="175" t="str">
        <f>IFERROR(Summary!$AA$7*D197/L197," ")</f>
        <v xml:space="preserve"> </v>
      </c>
      <c r="N197" s="10">
        <v>1.3999999999999999E-6</v>
      </c>
      <c r="O197" s="175" t="str">
        <f>IFERROR(Summary!$AC$7*D197/N197," ")</f>
        <v xml:space="preserve"> </v>
      </c>
      <c r="P197" s="11">
        <v>8.4999999999999995E-4</v>
      </c>
      <c r="Q197" s="175" t="str">
        <f>IFERROR(Summary!$AC$7*D197/P197," ")</f>
        <v xml:space="preserve"> </v>
      </c>
      <c r="R197" s="22"/>
      <c r="S197" s="177" t="str">
        <f>IFERROR(Summary!$AE$7*E197/R197," ")</f>
        <v xml:space="preserve"> </v>
      </c>
    </row>
    <row r="198" spans="1:19" ht="42" customHeight="1" x14ac:dyDescent="0.25">
      <c r="A198" s="2" t="s">
        <v>387</v>
      </c>
      <c r="B198" s="1" t="s">
        <v>388</v>
      </c>
      <c r="C198" s="6" t="s">
        <v>65</v>
      </c>
      <c r="D198" s="56" t="str">
        <f>IFERROR(VLOOKUP($A198,'Emissions - TEU-2AF'!$A$6:$H$58,5,0), " ")</f>
        <v xml:space="preserve"> </v>
      </c>
      <c r="E198" s="56" t="str">
        <f>IFERROR(VLOOKUP($A198,'Emissions - TEU-2AF'!$A$6:$H$58,8,0), " ")</f>
        <v xml:space="preserve"> </v>
      </c>
      <c r="F198" s="10">
        <v>3.3999999999999998E-9</v>
      </c>
      <c r="G198" s="175" t="str">
        <f>IFERROR(Summary!$Y$7*D198/F198," ")</f>
        <v xml:space="preserve"> </v>
      </c>
      <c r="H198" s="10">
        <v>4.2E-7</v>
      </c>
      <c r="I198" s="175" t="str">
        <f>IFERROR(Summary!$Y$7*D198/H198," ")</f>
        <v xml:space="preserve"> </v>
      </c>
      <c r="J198" s="10">
        <v>2.9999999999999999E-7</v>
      </c>
      <c r="K198" s="175" t="str">
        <f>IFERROR(Summary!$AA$7*D198/J198," ")</f>
        <v xml:space="preserve"> </v>
      </c>
      <c r="L198" s="10">
        <v>8.5000000000000006E-5</v>
      </c>
      <c r="M198" s="175" t="str">
        <f>IFERROR(Summary!$AA$7*D198/L198," ")</f>
        <v xml:space="preserve"> </v>
      </c>
      <c r="N198" s="10">
        <v>1.4000000000000001E-7</v>
      </c>
      <c r="O198" s="175" t="str">
        <f>IFERROR(Summary!$AC$7*D198/N198," ")</f>
        <v xml:space="preserve"> </v>
      </c>
      <c r="P198" s="10">
        <v>8.5000000000000006E-5</v>
      </c>
      <c r="Q198" s="175" t="str">
        <f>IFERROR(Summary!$AC$7*D198/P198," ")</f>
        <v xml:space="preserve"> </v>
      </c>
      <c r="R198" s="22"/>
      <c r="S198" s="177" t="str">
        <f>IFERROR(Summary!$AE$7*E198/R198," ")</f>
        <v xml:space="preserve"> </v>
      </c>
    </row>
    <row r="199" spans="1:19" ht="42" customHeight="1" x14ac:dyDescent="0.25">
      <c r="A199" s="2" t="s">
        <v>389</v>
      </c>
      <c r="B199" s="1" t="s">
        <v>390</v>
      </c>
      <c r="C199" s="6" t="s">
        <v>65</v>
      </c>
      <c r="D199" s="56" t="str">
        <f>IFERROR(VLOOKUP($A199,'Emissions - TEU-2AF'!$A$6:$H$58,5,0), " ")</f>
        <v xml:space="preserve"> </v>
      </c>
      <c r="E199" s="56" t="str">
        <f>IFERROR(VLOOKUP($A199,'Emissions - TEU-2AF'!$A$6:$H$58,8,0), " ")</f>
        <v xml:space="preserve"> </v>
      </c>
      <c r="F199" s="10">
        <v>1E-8</v>
      </c>
      <c r="G199" s="175" t="str">
        <f>IFERROR(Summary!$Y$7*D199/F199," ")</f>
        <v xml:space="preserve"> </v>
      </c>
      <c r="H199" s="10">
        <v>1.3E-6</v>
      </c>
      <c r="I199" s="175" t="str">
        <f>IFERROR(Summary!$Y$7*D199/H199," ")</f>
        <v xml:space="preserve"> </v>
      </c>
      <c r="J199" s="10">
        <v>8.9999999999999996E-7</v>
      </c>
      <c r="K199" s="175" t="str">
        <f>IFERROR(Summary!$AA$7*D199/J199," ")</f>
        <v xml:space="preserve"> </v>
      </c>
      <c r="L199" s="11">
        <v>2.5999999999999998E-4</v>
      </c>
      <c r="M199" s="175" t="str">
        <f>IFERROR(Summary!$AA$7*D199/L199," ")</f>
        <v xml:space="preserve"> </v>
      </c>
      <c r="N199" s="10">
        <v>4.2E-7</v>
      </c>
      <c r="O199" s="175" t="str">
        <f>IFERROR(Summary!$AC$7*D199/N199," ")</f>
        <v xml:space="preserve"> </v>
      </c>
      <c r="P199" s="11">
        <v>2.5999999999999998E-4</v>
      </c>
      <c r="Q199" s="175" t="str">
        <f>IFERROR(Summary!$AC$7*D199/P199," ")</f>
        <v xml:space="preserve"> </v>
      </c>
      <c r="R199" s="22"/>
      <c r="S199" s="177" t="str">
        <f>IFERROR(Summary!$AE$7*E199/R199," ")</f>
        <v xml:space="preserve"> </v>
      </c>
    </row>
    <row r="200" spans="1:19" ht="42" customHeight="1" x14ac:dyDescent="0.25">
      <c r="A200" s="2" t="s">
        <v>391</v>
      </c>
      <c r="B200" s="1" t="s">
        <v>392</v>
      </c>
      <c r="C200" s="6" t="s">
        <v>65</v>
      </c>
      <c r="D200" s="56" t="str">
        <f>IFERROR(VLOOKUP($A200,'Emissions - TEU-2AF'!$A$6:$H$58,5,0), " ")</f>
        <v xml:space="preserve"> </v>
      </c>
      <c r="E200" s="56" t="str">
        <f>IFERROR(VLOOKUP($A200,'Emissions - TEU-2AF'!$A$6:$H$58,8,0), " ")</f>
        <v xml:space="preserve"> </v>
      </c>
      <c r="F200" s="10">
        <v>1E-8</v>
      </c>
      <c r="G200" s="175" t="str">
        <f>IFERROR(Summary!$Y$7*D200/F200," ")</f>
        <v xml:space="preserve"> </v>
      </c>
      <c r="H200" s="10">
        <v>1.3E-6</v>
      </c>
      <c r="I200" s="175" t="str">
        <f>IFERROR(Summary!$Y$7*D200/H200," ")</f>
        <v xml:space="preserve"> </v>
      </c>
      <c r="J200" s="10">
        <v>8.9999999999999996E-7</v>
      </c>
      <c r="K200" s="175" t="str">
        <f>IFERROR(Summary!$AA$7*D200/J200," ")</f>
        <v xml:space="preserve"> </v>
      </c>
      <c r="L200" s="11">
        <v>2.5999999999999998E-4</v>
      </c>
      <c r="M200" s="175" t="str">
        <f>IFERROR(Summary!$AA$7*D200/L200," ")</f>
        <v xml:space="preserve"> </v>
      </c>
      <c r="N200" s="10">
        <v>4.2E-7</v>
      </c>
      <c r="O200" s="175" t="str">
        <f>IFERROR(Summary!$AC$7*D200/N200," ")</f>
        <v xml:space="preserve"> </v>
      </c>
      <c r="P200" s="11">
        <v>2.5999999999999998E-4</v>
      </c>
      <c r="Q200" s="175" t="str">
        <f>IFERROR(Summary!$AC$7*D200/P200," ")</f>
        <v xml:space="preserve"> </v>
      </c>
      <c r="R200" s="22"/>
      <c r="S200" s="177" t="str">
        <f>IFERROR(Summary!$AE$7*E200/R200," ")</f>
        <v xml:space="preserve"> </v>
      </c>
    </row>
    <row r="201" spans="1:19" ht="42" customHeight="1" x14ac:dyDescent="0.25">
      <c r="A201" s="2" t="s">
        <v>393</v>
      </c>
      <c r="B201" s="1" t="s">
        <v>394</v>
      </c>
      <c r="C201" s="6" t="s">
        <v>65</v>
      </c>
      <c r="D201" s="56" t="str">
        <f>IFERROR(VLOOKUP($A201,'Emissions - TEU-2AF'!$A$6:$H$58,5,0), " ")</f>
        <v xml:space="preserve"> </v>
      </c>
      <c r="E201" s="56" t="str">
        <f>IFERROR(VLOOKUP($A201,'Emissions - TEU-2AF'!$A$6:$H$58,8,0), " ")</f>
        <v xml:space="preserve"> </v>
      </c>
      <c r="F201" s="10">
        <v>1E-8</v>
      </c>
      <c r="G201" s="175" t="str">
        <f>IFERROR(Summary!$Y$7*D201/F201," ")</f>
        <v xml:space="preserve"> </v>
      </c>
      <c r="H201" s="10">
        <v>1.3E-6</v>
      </c>
      <c r="I201" s="175" t="str">
        <f>IFERROR(Summary!$Y$7*D201/H201," ")</f>
        <v xml:space="preserve"> </v>
      </c>
      <c r="J201" s="10">
        <v>8.9999999999999996E-7</v>
      </c>
      <c r="K201" s="175" t="str">
        <f>IFERROR(Summary!$AA$7*D201/J201," ")</f>
        <v xml:space="preserve"> </v>
      </c>
      <c r="L201" s="11">
        <v>2.5999999999999998E-4</v>
      </c>
      <c r="M201" s="175" t="str">
        <f>IFERROR(Summary!$AA$7*D201/L201," ")</f>
        <v xml:space="preserve"> </v>
      </c>
      <c r="N201" s="10">
        <v>4.2E-7</v>
      </c>
      <c r="O201" s="175" t="str">
        <f>IFERROR(Summary!$AC$7*D201/N201," ")</f>
        <v xml:space="preserve"> </v>
      </c>
      <c r="P201" s="11">
        <v>2.5999999999999998E-4</v>
      </c>
      <c r="Q201" s="175" t="str">
        <f>IFERROR(Summary!$AC$7*D201/P201," ")</f>
        <v xml:space="preserve"> </v>
      </c>
      <c r="R201" s="22"/>
      <c r="S201" s="177" t="str">
        <f>IFERROR(Summary!$AE$7*E201/R201," ")</f>
        <v xml:space="preserve"> </v>
      </c>
    </row>
    <row r="202" spans="1:19" ht="42" customHeight="1" x14ac:dyDescent="0.25">
      <c r="A202" s="2" t="s">
        <v>395</v>
      </c>
      <c r="B202" s="1" t="s">
        <v>396</v>
      </c>
      <c r="C202" s="6" t="s">
        <v>65</v>
      </c>
      <c r="D202" s="56" t="str">
        <f>IFERROR(VLOOKUP($A202,'Emissions - TEU-2AF'!$A$6:$H$58,5,0), " ")</f>
        <v xml:space="preserve"> </v>
      </c>
      <c r="E202" s="56" t="str">
        <f>IFERROR(VLOOKUP($A202,'Emissions - TEU-2AF'!$A$6:$H$58,8,0), " ")</f>
        <v xml:space="preserve"> </v>
      </c>
      <c r="F202" s="10">
        <v>1E-8</v>
      </c>
      <c r="G202" s="175" t="str">
        <f>IFERROR(Summary!$Y$7*D202/F202," ")</f>
        <v xml:space="preserve"> </v>
      </c>
      <c r="H202" s="10">
        <v>1.3E-6</v>
      </c>
      <c r="I202" s="175" t="str">
        <f>IFERROR(Summary!$Y$7*D202/H202," ")</f>
        <v xml:space="preserve"> </v>
      </c>
      <c r="J202" s="10">
        <v>8.9999999999999996E-7</v>
      </c>
      <c r="K202" s="175" t="str">
        <f>IFERROR(Summary!$AA$7*D202/J202," ")</f>
        <v xml:space="preserve"> </v>
      </c>
      <c r="L202" s="11">
        <v>2.5999999999999998E-4</v>
      </c>
      <c r="M202" s="175" t="str">
        <f>IFERROR(Summary!$AA$7*D202/L202," ")</f>
        <v xml:space="preserve"> </v>
      </c>
      <c r="N202" s="10">
        <v>4.2E-7</v>
      </c>
      <c r="O202" s="175" t="str">
        <f>IFERROR(Summary!$AC$7*D202/N202," ")</f>
        <v xml:space="preserve"> </v>
      </c>
      <c r="P202" s="11">
        <v>2.5999999999999998E-4</v>
      </c>
      <c r="Q202" s="175" t="str">
        <f>IFERROR(Summary!$AC$7*D202/P202," ")</f>
        <v xml:space="preserve"> </v>
      </c>
      <c r="R202" s="22"/>
      <c r="S202" s="177" t="str">
        <f>IFERROR(Summary!$AE$7*E202/R202," ")</f>
        <v xml:space="preserve"> </v>
      </c>
    </row>
    <row r="203" spans="1:19" ht="42" customHeight="1" x14ac:dyDescent="0.25">
      <c r="A203" s="2" t="s">
        <v>397</v>
      </c>
      <c r="B203" s="1" t="s">
        <v>398</v>
      </c>
      <c r="C203" s="6" t="s">
        <v>65</v>
      </c>
      <c r="D203" s="56" t="str">
        <f>IFERROR(VLOOKUP($A203,'Emissions - TEU-2AF'!$A$6:$H$58,5,0), " ")</f>
        <v xml:space="preserve"> </v>
      </c>
      <c r="E203" s="56" t="str">
        <f>IFERROR(VLOOKUP($A203,'Emissions - TEU-2AF'!$A$6:$H$58,8,0), " ")</f>
        <v xml:space="preserve"> </v>
      </c>
      <c r="F203" s="10">
        <v>9.9999999999999995E-8</v>
      </c>
      <c r="G203" s="175" t="str">
        <f>IFERROR(Summary!$Y$7*D203/F203," ")</f>
        <v xml:space="preserve"> </v>
      </c>
      <c r="H203" s="10">
        <v>1.2999999999999999E-5</v>
      </c>
      <c r="I203" s="175" t="str">
        <f>IFERROR(Summary!$Y$7*D203/H203," ")</f>
        <v xml:space="preserve"> </v>
      </c>
      <c r="J203" s="10">
        <v>9.0000000000000002E-6</v>
      </c>
      <c r="K203" s="175" t="str">
        <f>IFERROR(Summary!$AA$7*D203/J203," ")</f>
        <v xml:space="preserve"> </v>
      </c>
      <c r="L203" s="3">
        <v>2.5999999999999999E-3</v>
      </c>
      <c r="M203" s="175" t="str">
        <f>IFERROR(Summary!$AA$7*D203/L203," ")</f>
        <v xml:space="preserve"> </v>
      </c>
      <c r="N203" s="10">
        <v>4.1999999999999996E-6</v>
      </c>
      <c r="O203" s="175" t="str">
        <f>IFERROR(Summary!$AC$7*D203/N203," ")</f>
        <v xml:space="preserve"> </v>
      </c>
      <c r="P203" s="3">
        <v>2.5999999999999999E-3</v>
      </c>
      <c r="Q203" s="175" t="str">
        <f>IFERROR(Summary!$AC$7*D203/P203," ")</f>
        <v xml:space="preserve"> </v>
      </c>
      <c r="R203" s="22"/>
      <c r="S203" s="177" t="str">
        <f>IFERROR(Summary!$AE$7*E203/R203," ")</f>
        <v xml:space="preserve"> </v>
      </c>
    </row>
    <row r="204" spans="1:19" ht="42" customHeight="1" x14ac:dyDescent="0.25">
      <c r="A204" s="2" t="s">
        <v>399</v>
      </c>
      <c r="B204" s="1" t="s">
        <v>400</v>
      </c>
      <c r="C204" s="6" t="s">
        <v>65</v>
      </c>
      <c r="D204" s="56" t="str">
        <f>IFERROR(VLOOKUP($A204,'Emissions - TEU-2AF'!$A$6:$H$58,5,0), " ")</f>
        <v xml:space="preserve"> </v>
      </c>
      <c r="E204" s="56" t="str">
        <f>IFERROR(VLOOKUP($A204,'Emissions - TEU-2AF'!$A$6:$H$58,8,0), " ")</f>
        <v xml:space="preserve"> </v>
      </c>
      <c r="F204" s="10">
        <v>9.9999999999999995E-8</v>
      </c>
      <c r="G204" s="175" t="str">
        <f>IFERROR(Summary!$Y$7*D204/F204," ")</f>
        <v xml:space="preserve"> </v>
      </c>
      <c r="H204" s="10">
        <v>1.2999999999999999E-5</v>
      </c>
      <c r="I204" s="175" t="str">
        <f>IFERROR(Summary!$Y$7*D204/H204," ")</f>
        <v xml:space="preserve"> </v>
      </c>
      <c r="J204" s="10">
        <v>9.0000000000000002E-6</v>
      </c>
      <c r="K204" s="175" t="str">
        <f>IFERROR(Summary!$AA$7*D204/J204," ")</f>
        <v xml:space="preserve"> </v>
      </c>
      <c r="L204" s="3">
        <v>2.5999999999999999E-3</v>
      </c>
      <c r="M204" s="175" t="str">
        <f>IFERROR(Summary!$AA$7*D204/L204," ")</f>
        <v xml:space="preserve"> </v>
      </c>
      <c r="N204" s="10">
        <v>4.1999999999999996E-6</v>
      </c>
      <c r="O204" s="175" t="str">
        <f>IFERROR(Summary!$AC$7*D204/N204," ")</f>
        <v xml:space="preserve"> </v>
      </c>
      <c r="P204" s="3">
        <v>2.5999999999999999E-3</v>
      </c>
      <c r="Q204" s="175" t="str">
        <f>IFERROR(Summary!$AC$7*D204/P204," ")</f>
        <v xml:space="preserve"> </v>
      </c>
      <c r="R204" s="22"/>
      <c r="S204" s="177" t="str">
        <f>IFERROR(Summary!$AE$7*E204/R204," ")</f>
        <v xml:space="preserve"> </v>
      </c>
    </row>
    <row r="205" spans="1:19" ht="29.25" customHeight="1" x14ac:dyDescent="0.25">
      <c r="A205" s="2" t="s">
        <v>401</v>
      </c>
      <c r="B205" s="2" t="s">
        <v>402</v>
      </c>
      <c r="C205" s="6" t="s">
        <v>65</v>
      </c>
      <c r="D205" s="56" t="str">
        <f>IFERROR(VLOOKUP($A205,'Emissions - TEU-2AF'!$A$6:$H$58,5,0), " ")</f>
        <v xml:space="preserve"> </v>
      </c>
      <c r="E205" s="56" t="str">
        <f>IFERROR(VLOOKUP($A205,'Emissions - TEU-2AF'!$A$6:$H$58,8,0), " ")</f>
        <v xml:space="preserve"> </v>
      </c>
      <c r="F205" s="10">
        <v>3.4000000000000001E-6</v>
      </c>
      <c r="G205" s="175" t="str">
        <f>IFERROR(Summary!$Y$7*D205/F205," ")</f>
        <v xml:space="preserve"> </v>
      </c>
      <c r="H205" s="11">
        <v>4.2000000000000002E-4</v>
      </c>
      <c r="I205" s="175" t="str">
        <f>IFERROR(Summary!$Y$7*D205/H205," ")</f>
        <v xml:space="preserve"> </v>
      </c>
      <c r="J205" s="11">
        <v>2.9999999999999997E-4</v>
      </c>
      <c r="K205" s="175" t="str">
        <f>IFERROR(Summary!$AA$7*D205/J205," ")</f>
        <v xml:space="preserve"> </v>
      </c>
      <c r="L205" s="4">
        <v>8.5000000000000006E-2</v>
      </c>
      <c r="M205" s="175" t="str">
        <f>IFERROR(Summary!$AA$7*D205/L205," ")</f>
        <v xml:space="preserve"> </v>
      </c>
      <c r="N205" s="11">
        <v>1.3999999999999999E-4</v>
      </c>
      <c r="O205" s="175" t="str">
        <f>IFERROR(Summary!$AC$7*D205/N205," ")</f>
        <v xml:space="preserve"> </v>
      </c>
      <c r="P205" s="4">
        <v>8.5000000000000006E-2</v>
      </c>
      <c r="Q205" s="175" t="str">
        <f>IFERROR(Summary!$AC$7*D205/P205," ")</f>
        <v xml:space="preserve"> </v>
      </c>
      <c r="R205" s="22"/>
      <c r="S205" s="177" t="str">
        <f>IFERROR(Summary!$AE$7*E205/R205," ")</f>
        <v xml:space="preserve"> </v>
      </c>
    </row>
    <row r="206" spans="1:19" ht="28.5" customHeight="1" x14ac:dyDescent="0.25">
      <c r="A206" s="1"/>
      <c r="B206" s="2" t="s">
        <v>403</v>
      </c>
      <c r="C206" s="6" t="s">
        <v>404</v>
      </c>
      <c r="D206" s="56" t="str">
        <f>IFERROR(VLOOKUP($A206,'Emissions - TEU-2AF'!$A$6:$H$58,5,0), " ")</f>
        <v xml:space="preserve"> </v>
      </c>
      <c r="E206" s="56" t="str">
        <f>IFERROR(VLOOKUP($A206,'Emissions - TEU-2AF'!$A$6:$H$58,8,0), " ")</f>
        <v xml:space="preserve"> </v>
      </c>
      <c r="F206" s="10">
        <v>4.3000000000000002E-5</v>
      </c>
      <c r="G206" s="175" t="str">
        <f>IFERROR(Summary!$Y$7*D206/F206," ")</f>
        <v xml:space="preserve"> </v>
      </c>
      <c r="H206" s="18"/>
      <c r="I206" s="175" t="str">
        <f>IFERROR(Summary!$Y$7*D206/H206," ")</f>
        <v xml:space="preserve"> </v>
      </c>
      <c r="J206" s="3">
        <v>1.6000000000000001E-3</v>
      </c>
      <c r="K206" s="175" t="str">
        <f>IFERROR(Summary!$AA$7*D206/J206," ")</f>
        <v xml:space="preserve"> </v>
      </c>
      <c r="L206" s="18"/>
      <c r="M206" s="175" t="str">
        <f>IFERROR(Summary!$AA$7*D206/L206," ")</f>
        <v xml:space="preserve"> </v>
      </c>
      <c r="N206" s="3">
        <v>3.0000000000000001E-3</v>
      </c>
      <c r="O206" s="175" t="str">
        <f>IFERROR(Summary!$AC$7*D206/N206," ")</f>
        <v xml:space="preserve"> </v>
      </c>
      <c r="P206" s="18"/>
      <c r="Q206" s="175" t="str">
        <f>IFERROR(Summary!$AC$7*D206/P206," ")</f>
        <v xml:space="preserve"> </v>
      </c>
      <c r="R206" s="22"/>
      <c r="S206" s="177" t="str">
        <f>IFERROR(Summary!$AE$7*E206/R206," ")</f>
        <v xml:space="preserve"> </v>
      </c>
    </row>
    <row r="207" spans="1:19" ht="16.8" customHeight="1" x14ac:dyDescent="0.25">
      <c r="A207" s="2" t="s">
        <v>405</v>
      </c>
      <c r="B207" s="2" t="s">
        <v>406</v>
      </c>
      <c r="C207" s="6" t="s">
        <v>404</v>
      </c>
      <c r="D207" s="56" t="str">
        <f>IFERROR(VLOOKUP($A207,'Emissions - TEU-2AF'!$A$6:$H$58,5,0), " ")</f>
        <v xml:space="preserve"> </v>
      </c>
      <c r="E207" s="56" t="str">
        <f>IFERROR(VLOOKUP($A207,'Emissions - TEU-2AF'!$A$6:$H$58,8,0), " ")</f>
        <v xml:space="preserve"> </v>
      </c>
      <c r="F207" s="11">
        <v>1.1E-4</v>
      </c>
      <c r="G207" s="175" t="str">
        <f>IFERROR(Summary!$Y$7*D207/F207," ")</f>
        <v xml:space="preserve"> </v>
      </c>
      <c r="H207" s="18"/>
      <c r="I207" s="175" t="str">
        <f>IFERROR(Summary!$Y$7*D207/H207," ")</f>
        <v xml:space="preserve"> </v>
      </c>
      <c r="J207" s="3">
        <v>3.8999999999999998E-3</v>
      </c>
      <c r="K207" s="175" t="str">
        <f>IFERROR(Summary!$AA$7*D207/J207," ")</f>
        <v xml:space="preserve"> </v>
      </c>
      <c r="L207" s="18"/>
      <c r="M207" s="175" t="str">
        <f>IFERROR(Summary!$AA$7*D207/L207," ")</f>
        <v xml:space="preserve"> </v>
      </c>
      <c r="N207" s="3">
        <v>7.6E-3</v>
      </c>
      <c r="O207" s="175" t="str">
        <f>IFERROR(Summary!$AC$7*D207/N207," ")</f>
        <v xml:space="preserve"> </v>
      </c>
      <c r="P207" s="18"/>
      <c r="Q207" s="175" t="str">
        <f>IFERROR(Summary!$AC$7*D207/P207," ")</f>
        <v xml:space="preserve"> </v>
      </c>
      <c r="R207" s="22"/>
      <c r="S207" s="177" t="str">
        <f>IFERROR(Summary!$AE$7*E207/R207," ")</f>
        <v xml:space="preserve"> </v>
      </c>
    </row>
    <row r="208" spans="1:19" ht="16.95" customHeight="1" x14ac:dyDescent="0.25">
      <c r="A208" s="2" t="s">
        <v>407</v>
      </c>
      <c r="B208" s="2" t="s">
        <v>408</v>
      </c>
      <c r="C208" s="6" t="s">
        <v>404</v>
      </c>
      <c r="D208" s="56" t="str">
        <f>IFERROR(VLOOKUP($A208,'Emissions - TEU-2AF'!$A$6:$H$58,5,0), " ")</f>
        <v xml:space="preserve"> </v>
      </c>
      <c r="E208" s="56" t="str">
        <f>IFERROR(VLOOKUP($A208,'Emissions - TEU-2AF'!$A$6:$H$58,8,0), " ")</f>
        <v xml:space="preserve"> </v>
      </c>
      <c r="F208" s="11">
        <v>2.1000000000000001E-4</v>
      </c>
      <c r="G208" s="175" t="str">
        <f>IFERROR(Summary!$Y$7*D208/F208," ")</f>
        <v xml:space="preserve"> </v>
      </c>
      <c r="H208" s="18"/>
      <c r="I208" s="175" t="str">
        <f>IFERROR(Summary!$Y$7*D208/H208," ")</f>
        <v xml:space="preserve"> </v>
      </c>
      <c r="J208" s="3">
        <v>7.7999999999999996E-3</v>
      </c>
      <c r="K208" s="175" t="str">
        <f>IFERROR(Summary!$AA$7*D208/J208," ")</f>
        <v xml:space="preserve"> </v>
      </c>
      <c r="L208" s="18"/>
      <c r="M208" s="175" t="str">
        <f>IFERROR(Summary!$AA$7*D208/L208," ")</f>
        <v xml:space="preserve"> </v>
      </c>
      <c r="N208" s="4">
        <v>1.4999999999999999E-2</v>
      </c>
      <c r="O208" s="175" t="str">
        <f>IFERROR(Summary!$AC$7*D208/N208," ")</f>
        <v xml:space="preserve"> </v>
      </c>
      <c r="P208" s="18"/>
      <c r="Q208" s="175" t="str">
        <f>IFERROR(Summary!$AC$7*D208/P208," ")</f>
        <v xml:space="preserve"> </v>
      </c>
      <c r="R208" s="22"/>
      <c r="S208" s="177" t="str">
        <f>IFERROR(Summary!$AE$7*E208/R208," ")</f>
        <v xml:space="preserve"> </v>
      </c>
    </row>
    <row r="209" spans="1:19" ht="16.8" customHeight="1" x14ac:dyDescent="0.25">
      <c r="A209" s="2" t="s">
        <v>409</v>
      </c>
      <c r="B209" s="2" t="s">
        <v>410</v>
      </c>
      <c r="C209" s="6" t="s">
        <v>404</v>
      </c>
      <c r="D209" s="56" t="str">
        <f>IFERROR(VLOOKUP($A209,'Emissions - TEU-2AF'!$A$6:$H$58,5,0), " ")</f>
        <v xml:space="preserve"> </v>
      </c>
      <c r="E209" s="56" t="str">
        <f>IFERROR(VLOOKUP($A209,'Emissions - TEU-2AF'!$A$6:$H$58,8,0), " ")</f>
        <v xml:space="preserve"> </v>
      </c>
      <c r="F209" s="10">
        <v>4.3000000000000002E-5</v>
      </c>
      <c r="G209" s="175" t="str">
        <f>IFERROR(Summary!$Y$7*D209/F209," ")</f>
        <v xml:space="preserve"> </v>
      </c>
      <c r="H209" s="3">
        <v>2E-3</v>
      </c>
      <c r="I209" s="175" t="str">
        <f>IFERROR(Summary!$Y$7*D209/H209," ")</f>
        <v xml:space="preserve"> </v>
      </c>
      <c r="J209" s="3">
        <v>1.6000000000000001E-3</v>
      </c>
      <c r="K209" s="175" t="str">
        <f>IFERROR(Summary!$AA$7*D209/J209," ")</f>
        <v xml:space="preserve"> </v>
      </c>
      <c r="L209" s="3">
        <v>8.8000000000000005E-3</v>
      </c>
      <c r="M209" s="175" t="str">
        <f>IFERROR(Summary!$AA$7*D209/L209," ")</f>
        <v xml:space="preserve"> </v>
      </c>
      <c r="N209" s="3">
        <v>3.0000000000000001E-3</v>
      </c>
      <c r="O209" s="175" t="str">
        <f>IFERROR(Summary!$AC$7*D209/N209," ")</f>
        <v xml:space="preserve"> </v>
      </c>
      <c r="P209" s="3">
        <v>8.8000000000000005E-3</v>
      </c>
      <c r="Q209" s="175" t="str">
        <f>IFERROR(Summary!$AC$7*D209/P209," ")</f>
        <v xml:space="preserve"> </v>
      </c>
      <c r="R209" s="27">
        <v>2E-3</v>
      </c>
      <c r="S209" s="177" t="str">
        <f>IFERROR(Summary!$AE$7*E209/R209," ")</f>
        <v xml:space="preserve"> </v>
      </c>
    </row>
    <row r="210" spans="1:19" ht="16.95" customHeight="1" x14ac:dyDescent="0.25">
      <c r="A210" s="2" t="s">
        <v>411</v>
      </c>
      <c r="B210" s="2" t="s">
        <v>412</v>
      </c>
      <c r="C210" s="6" t="s">
        <v>404</v>
      </c>
      <c r="D210" s="56" t="str">
        <f>IFERROR(VLOOKUP($A210,'Emissions - TEU-2AF'!$A$6:$H$58,5,0), " ")</f>
        <v xml:space="preserve"> </v>
      </c>
      <c r="E210" s="56" t="str">
        <f>IFERROR(VLOOKUP($A210,'Emissions - TEU-2AF'!$A$6:$H$58,8,0), " ")</f>
        <v xml:space="preserve"> </v>
      </c>
      <c r="F210" s="10">
        <v>5.3000000000000001E-5</v>
      </c>
      <c r="G210" s="175" t="str">
        <f>IFERROR(Summary!$Y$7*D210/F210," ")</f>
        <v xml:space="preserve"> </v>
      </c>
      <c r="H210" s="18"/>
      <c r="I210" s="175" t="str">
        <f>IFERROR(Summary!$Y$7*D210/H210," ")</f>
        <v xml:space="preserve"> </v>
      </c>
      <c r="J210" s="3">
        <v>2E-3</v>
      </c>
      <c r="K210" s="175" t="str">
        <f>IFERROR(Summary!$AA$7*D210/J210," ")</f>
        <v xml:space="preserve"> </v>
      </c>
      <c r="L210" s="18"/>
      <c r="M210" s="175" t="str">
        <f>IFERROR(Summary!$AA$7*D210/L210," ")</f>
        <v xml:space="preserve"> </v>
      </c>
      <c r="N210" s="3">
        <v>3.8E-3</v>
      </c>
      <c r="O210" s="175" t="str">
        <f>IFERROR(Summary!$AC$7*D210/N210," ")</f>
        <v xml:space="preserve"> </v>
      </c>
      <c r="P210" s="18"/>
      <c r="Q210" s="175" t="str">
        <f>IFERROR(Summary!$AC$7*D210/P210," ")</f>
        <v xml:space="preserve"> </v>
      </c>
      <c r="R210" s="22"/>
      <c r="S210" s="177" t="str">
        <f>IFERROR(Summary!$AE$7*E210/R210," ")</f>
        <v xml:space="preserve"> </v>
      </c>
    </row>
    <row r="211" spans="1:19" ht="19.5" customHeight="1" x14ac:dyDescent="0.25">
      <c r="A211" s="2" t="s">
        <v>413</v>
      </c>
      <c r="B211" s="2" t="s">
        <v>414</v>
      </c>
      <c r="C211" s="6" t="s">
        <v>404</v>
      </c>
      <c r="D211" s="56" t="str">
        <f>IFERROR(VLOOKUP($A211,'Emissions - TEU-2AF'!$A$6:$H$58,5,0), " ")</f>
        <v xml:space="preserve"> </v>
      </c>
      <c r="E211" s="56" t="str">
        <f>IFERROR(VLOOKUP($A211,'Emissions - TEU-2AF'!$A$6:$H$58,8,0), " ")</f>
        <v xml:space="preserve"> </v>
      </c>
      <c r="F211" s="10">
        <v>2.0999999999999998E-6</v>
      </c>
      <c r="G211" s="175" t="str">
        <f>IFERROR(Summary!$Y$7*D211/F211," ")</f>
        <v xml:space="preserve"> </v>
      </c>
      <c r="H211" s="18"/>
      <c r="I211" s="175" t="str">
        <f>IFERROR(Summary!$Y$7*D211/H211," ")</f>
        <v xml:space="preserve"> </v>
      </c>
      <c r="J211" s="10">
        <v>7.7999999999999999E-5</v>
      </c>
      <c r="K211" s="175" t="str">
        <f>IFERROR(Summary!$AA$7*D211/J211," ")</f>
        <v xml:space="preserve"> </v>
      </c>
      <c r="L211" s="18"/>
      <c r="M211" s="175" t="str">
        <f>IFERROR(Summary!$AA$7*D211/L211," ")</f>
        <v xml:space="preserve"> </v>
      </c>
      <c r="N211" s="11">
        <v>1.4999999999999999E-4</v>
      </c>
      <c r="O211" s="175" t="str">
        <f>IFERROR(Summary!$AC$7*D211/N211," ")</f>
        <v xml:space="preserve"> </v>
      </c>
      <c r="P211" s="18"/>
      <c r="Q211" s="175" t="str">
        <f>IFERROR(Summary!$AC$7*D211/P211," ")</f>
        <v xml:space="preserve"> </v>
      </c>
      <c r="R211" s="22"/>
      <c r="S211" s="177" t="str">
        <f>IFERROR(Summary!$AE$7*E211/R211," ")</f>
        <v xml:space="preserve"> </v>
      </c>
    </row>
    <row r="212" spans="1:19" ht="16.95" customHeight="1" x14ac:dyDescent="0.25">
      <c r="A212" s="2" t="s">
        <v>415</v>
      </c>
      <c r="B212" s="2" t="s">
        <v>416</v>
      </c>
      <c r="C212" s="6" t="s">
        <v>404</v>
      </c>
      <c r="D212" s="56" t="str">
        <f>IFERROR(VLOOKUP($A212,'Emissions - TEU-2AF'!$A$6:$H$58,5,0), " ")</f>
        <v xml:space="preserve"> </v>
      </c>
      <c r="E212" s="56" t="str">
        <f>IFERROR(VLOOKUP($A212,'Emissions - TEU-2AF'!$A$6:$H$58,8,0), " ")</f>
        <v xml:space="preserve"> </v>
      </c>
      <c r="F212" s="3">
        <v>4.7000000000000002E-3</v>
      </c>
      <c r="G212" s="175" t="str">
        <f>IFERROR(Summary!$Y$7*D212/F212," ")</f>
        <v xml:space="preserve"> </v>
      </c>
      <c r="H212" s="18"/>
      <c r="I212" s="175" t="str">
        <f>IFERROR(Summary!$Y$7*D212/H212," ")</f>
        <v xml:space="preserve"> </v>
      </c>
      <c r="J212" s="9">
        <v>0.17</v>
      </c>
      <c r="K212" s="175" t="str">
        <f>IFERROR(Summary!$AA$7*D212/J212," ")</f>
        <v xml:space="preserve"> </v>
      </c>
      <c r="L212" s="18"/>
      <c r="M212" s="175" t="str">
        <f>IFERROR(Summary!$AA$7*D212/L212," ")</f>
        <v xml:space="preserve"> </v>
      </c>
      <c r="N212" s="9">
        <v>0.34</v>
      </c>
      <c r="O212" s="175" t="str">
        <f>IFERROR(Summary!$AC$7*D212/N212," ")</f>
        <v xml:space="preserve"> </v>
      </c>
      <c r="P212" s="18"/>
      <c r="Q212" s="175" t="str">
        <f>IFERROR(Summary!$AC$7*D212/P212," ")</f>
        <v xml:space="preserve"> </v>
      </c>
      <c r="R212" s="22"/>
      <c r="S212" s="177" t="str">
        <f>IFERROR(Summary!$AE$7*E212/R212," ")</f>
        <v xml:space="preserve"> </v>
      </c>
    </row>
    <row r="213" spans="1:19" ht="16.8" customHeight="1" x14ac:dyDescent="0.25">
      <c r="A213" s="2" t="s">
        <v>417</v>
      </c>
      <c r="B213" s="2" t="s">
        <v>418</v>
      </c>
      <c r="C213" s="6" t="s">
        <v>404</v>
      </c>
      <c r="D213" s="56" t="str">
        <f>IFERROR(VLOOKUP($A213,'Emissions - TEU-2AF'!$A$6:$H$58,5,0), " ")</f>
        <v xml:space="preserve"> </v>
      </c>
      <c r="E213" s="56" t="str">
        <f>IFERROR(VLOOKUP($A213,'Emissions - TEU-2AF'!$A$6:$H$58,8,0), " ")</f>
        <v xml:space="preserve"> </v>
      </c>
      <c r="F213" s="11">
        <v>1.3999999999999999E-4</v>
      </c>
      <c r="G213" s="175" t="str">
        <f>IFERROR(Summary!$Y$7*D213/F213," ")</f>
        <v xml:space="preserve"> </v>
      </c>
      <c r="H213" s="18"/>
      <c r="I213" s="175" t="str">
        <f>IFERROR(Summary!$Y$7*D213/H213," ")</f>
        <v xml:space="preserve"> </v>
      </c>
      <c r="J213" s="3">
        <v>5.1999999999999998E-3</v>
      </c>
      <c r="K213" s="175" t="str">
        <f>IFERROR(Summary!$AA$7*D213/J213," ")</f>
        <v xml:space="preserve"> </v>
      </c>
      <c r="L213" s="18"/>
      <c r="M213" s="175" t="str">
        <f>IFERROR(Summary!$AA$7*D213/L213," ")</f>
        <v xml:space="preserve"> </v>
      </c>
      <c r="N213" s="4">
        <v>0.01</v>
      </c>
      <c r="O213" s="175" t="str">
        <f>IFERROR(Summary!$AC$7*D213/N213," ")</f>
        <v xml:space="preserve"> </v>
      </c>
      <c r="P213" s="18"/>
      <c r="Q213" s="175" t="str">
        <f>IFERROR(Summary!$AC$7*D213/P213," ")</f>
        <v xml:space="preserve"> </v>
      </c>
      <c r="R213" s="22"/>
      <c r="S213" s="177" t="str">
        <f>IFERROR(Summary!$AE$7*E213/R213," ")</f>
        <v xml:space="preserve"> </v>
      </c>
    </row>
    <row r="214" spans="1:19" ht="16.95" customHeight="1" x14ac:dyDescent="0.25">
      <c r="A214" s="2" t="s">
        <v>419</v>
      </c>
      <c r="B214" s="2" t="s">
        <v>420</v>
      </c>
      <c r="C214" s="6" t="s">
        <v>404</v>
      </c>
      <c r="D214" s="56" t="str">
        <f>IFERROR(VLOOKUP($A214,'Emissions - TEU-2AF'!$A$6:$H$58,5,0), " ")</f>
        <v xml:space="preserve"> </v>
      </c>
      <c r="E214" s="56" t="str">
        <f>IFERROR(VLOOKUP($A214,'Emissions - TEU-2AF'!$A$6:$H$58,8,0), " ")</f>
        <v xml:space="preserve"> </v>
      </c>
      <c r="F214" s="3">
        <v>1.4E-3</v>
      </c>
      <c r="G214" s="175" t="str">
        <f>IFERROR(Summary!$Y$7*D214/F214," ")</f>
        <v xml:space="preserve"> </v>
      </c>
      <c r="H214" s="18"/>
      <c r="I214" s="175" t="str">
        <f>IFERROR(Summary!$Y$7*D214/H214," ")</f>
        <v xml:space="preserve"> </v>
      </c>
      <c r="J214" s="4">
        <v>5.1999999999999998E-2</v>
      </c>
      <c r="K214" s="175" t="str">
        <f>IFERROR(Summary!$AA$7*D214/J214," ")</f>
        <v xml:space="preserve"> </v>
      </c>
      <c r="L214" s="18"/>
      <c r="M214" s="175" t="str">
        <f>IFERROR(Summary!$AA$7*D214/L214," ")</f>
        <v xml:space="preserve"> </v>
      </c>
      <c r="N214" s="9">
        <v>0.1</v>
      </c>
      <c r="O214" s="175" t="str">
        <f>IFERROR(Summary!$AC$7*D214/N214," ")</f>
        <v xml:space="preserve"> </v>
      </c>
      <c r="P214" s="18"/>
      <c r="Q214" s="175" t="str">
        <f>IFERROR(Summary!$AC$7*D214/P214," ")</f>
        <v xml:space="preserve"> </v>
      </c>
      <c r="R214" s="22"/>
      <c r="S214" s="177" t="str">
        <f>IFERROR(Summary!$AE$7*E214/R214," ")</f>
        <v xml:space="preserve"> </v>
      </c>
    </row>
    <row r="215" spans="1:19" ht="16.8" customHeight="1" x14ac:dyDescent="0.25">
      <c r="A215" s="2" t="s">
        <v>421</v>
      </c>
      <c r="B215" s="2" t="s">
        <v>422</v>
      </c>
      <c r="C215" s="6" t="s">
        <v>404</v>
      </c>
      <c r="D215" s="56" t="str">
        <f>IFERROR(VLOOKUP($A215,'Emissions - TEU-2AF'!$A$6:$H$58,5,0), " ")</f>
        <v xml:space="preserve"> </v>
      </c>
      <c r="E215" s="56" t="str">
        <f>IFERROR(VLOOKUP($A215,'Emissions - TEU-2AF'!$A$6:$H$58,8,0), " ")</f>
        <v xml:space="preserve"> </v>
      </c>
      <c r="F215" s="11">
        <v>4.2999999999999999E-4</v>
      </c>
      <c r="G215" s="175" t="str">
        <f>IFERROR(Summary!$Y$7*D215/F215," ")</f>
        <v xml:space="preserve"> </v>
      </c>
      <c r="H215" s="18"/>
      <c r="I215" s="175" t="str">
        <f>IFERROR(Summary!$Y$7*D215/H215," ")</f>
        <v xml:space="preserve"> </v>
      </c>
      <c r="J215" s="4">
        <v>1.6E-2</v>
      </c>
      <c r="K215" s="175" t="str">
        <f>IFERROR(Summary!$AA$7*D215/J215," ")</f>
        <v xml:space="preserve"> </v>
      </c>
      <c r="L215" s="18"/>
      <c r="M215" s="175" t="str">
        <f>IFERROR(Summary!$AA$7*D215/L215," ")</f>
        <v xml:space="preserve"> </v>
      </c>
      <c r="N215" s="4">
        <v>0.03</v>
      </c>
      <c r="O215" s="175" t="str">
        <f>IFERROR(Summary!$AC$7*D215/N215," ")</f>
        <v xml:space="preserve"> </v>
      </c>
      <c r="P215" s="18"/>
      <c r="Q215" s="175" t="str">
        <f>IFERROR(Summary!$AC$7*D215/P215," ")</f>
        <v xml:space="preserve"> </v>
      </c>
      <c r="R215" s="22"/>
      <c r="S215" s="177" t="str">
        <f>IFERROR(Summary!$AE$7*E215/R215," ")</f>
        <v xml:space="preserve"> </v>
      </c>
    </row>
    <row r="216" spans="1:19" ht="16.95" customHeight="1" x14ac:dyDescent="0.25">
      <c r="A216" s="2" t="s">
        <v>423</v>
      </c>
      <c r="B216" s="2" t="s">
        <v>424</v>
      </c>
      <c r="C216" s="6" t="s">
        <v>404</v>
      </c>
      <c r="D216" s="56" t="str">
        <f>IFERROR(VLOOKUP($A216,'Emissions - TEU-2AF'!$A$6:$H$58,5,0), " ")</f>
        <v xml:space="preserve"> </v>
      </c>
      <c r="E216" s="56" t="str">
        <f>IFERROR(VLOOKUP($A216,'Emissions - TEU-2AF'!$A$6:$H$58,8,0), " ")</f>
        <v xml:space="preserve"> </v>
      </c>
      <c r="F216" s="11">
        <v>1.1E-4</v>
      </c>
      <c r="G216" s="175" t="str">
        <f>IFERROR(Summary!$Y$7*D216/F216," ")</f>
        <v xml:space="preserve"> </v>
      </c>
      <c r="H216" s="18"/>
      <c r="I216" s="175" t="str">
        <f>IFERROR(Summary!$Y$7*D216/H216," ")</f>
        <v xml:space="preserve"> </v>
      </c>
      <c r="J216" s="3">
        <v>3.8999999999999998E-3</v>
      </c>
      <c r="K216" s="175" t="str">
        <f>IFERROR(Summary!$AA$7*D216/J216," ")</f>
        <v xml:space="preserve"> </v>
      </c>
      <c r="L216" s="18"/>
      <c r="M216" s="175" t="str">
        <f>IFERROR(Summary!$AA$7*D216/L216," ")</f>
        <v xml:space="preserve"> </v>
      </c>
      <c r="N216" s="3">
        <v>7.6E-3</v>
      </c>
      <c r="O216" s="175" t="str">
        <f>IFERROR(Summary!$AC$7*D216/N216," ")</f>
        <v xml:space="preserve"> </v>
      </c>
      <c r="P216" s="18"/>
      <c r="Q216" s="175" t="str">
        <f>IFERROR(Summary!$AC$7*D216/P216," ")</f>
        <v xml:space="preserve"> </v>
      </c>
      <c r="R216" s="22"/>
      <c r="S216" s="177" t="str">
        <f>IFERROR(Summary!$AE$7*E216/R216," ")</f>
        <v xml:space="preserve"> </v>
      </c>
    </row>
    <row r="217" spans="1:19" ht="16.8" customHeight="1" x14ac:dyDescent="0.25">
      <c r="A217" s="2" t="s">
        <v>425</v>
      </c>
      <c r="B217" s="2" t="s">
        <v>426</v>
      </c>
      <c r="C217" s="6" t="s">
        <v>404</v>
      </c>
      <c r="D217" s="56" t="str">
        <f>IFERROR(VLOOKUP($A217,'Emissions - TEU-2AF'!$A$6:$H$58,5,0), " ")</f>
        <v xml:space="preserve"> </v>
      </c>
      <c r="E217" s="56" t="str">
        <f>IFERROR(VLOOKUP($A217,'Emissions - TEU-2AF'!$A$6:$H$58,8,0), " ")</f>
        <v xml:space="preserve"> </v>
      </c>
      <c r="F217" s="10">
        <v>4.3000000000000003E-6</v>
      </c>
      <c r="G217" s="175" t="str">
        <f>IFERROR(Summary!$Y$7*D217/F217," ")</f>
        <v xml:space="preserve"> </v>
      </c>
      <c r="H217" s="18"/>
      <c r="I217" s="175" t="str">
        <f>IFERROR(Summary!$Y$7*D217/H217," ")</f>
        <v xml:space="preserve"> </v>
      </c>
      <c r="J217" s="11">
        <v>1.6000000000000001E-4</v>
      </c>
      <c r="K217" s="175" t="str">
        <f>IFERROR(Summary!$AA$7*D217/J217," ")</f>
        <v xml:space="preserve"> </v>
      </c>
      <c r="L217" s="18"/>
      <c r="M217" s="175" t="str">
        <f>IFERROR(Summary!$AA$7*D217/L217," ")</f>
        <v xml:space="preserve"> </v>
      </c>
      <c r="N217" s="11">
        <v>2.9999999999999997E-4</v>
      </c>
      <c r="O217" s="175" t="str">
        <f>IFERROR(Summary!$AC$7*D217/N217," ")</f>
        <v xml:space="preserve"> </v>
      </c>
      <c r="P217" s="18"/>
      <c r="Q217" s="175" t="str">
        <f>IFERROR(Summary!$AC$7*D217/P217," ")</f>
        <v xml:space="preserve"> </v>
      </c>
      <c r="R217" s="22"/>
      <c r="S217" s="177" t="str">
        <f>IFERROR(Summary!$AE$7*E217/R217," ")</f>
        <v xml:space="preserve"> </v>
      </c>
    </row>
    <row r="218" spans="1:19" ht="16.8" customHeight="1" x14ac:dyDescent="0.25">
      <c r="A218" s="2" t="s">
        <v>427</v>
      </c>
      <c r="B218" s="2" t="s">
        <v>428</v>
      </c>
      <c r="C218" s="6" t="s">
        <v>404</v>
      </c>
      <c r="D218" s="56" t="str">
        <f>IFERROR(VLOOKUP($A218,'Emissions - TEU-2AF'!$A$6:$H$58,5,0), " ")</f>
        <v xml:space="preserve"> </v>
      </c>
      <c r="E218" s="56" t="str">
        <f>IFERROR(VLOOKUP($A218,'Emissions - TEU-2AF'!$A$6:$H$58,8,0), " ")</f>
        <v xml:space="preserve"> </v>
      </c>
      <c r="F218" s="11">
        <v>1.1E-4</v>
      </c>
      <c r="G218" s="175" t="str">
        <f>IFERROR(Summary!$Y$7*D218/F218," ")</f>
        <v xml:space="preserve"> </v>
      </c>
      <c r="H218" s="18"/>
      <c r="I218" s="175" t="str">
        <f>IFERROR(Summary!$Y$7*D218/H218," ")</f>
        <v xml:space="preserve"> </v>
      </c>
      <c r="J218" s="3">
        <v>3.8999999999999998E-3</v>
      </c>
      <c r="K218" s="175" t="str">
        <f>IFERROR(Summary!$AA$7*D218/J218," ")</f>
        <v xml:space="preserve"> </v>
      </c>
      <c r="L218" s="18"/>
      <c r="M218" s="175" t="str">
        <f>IFERROR(Summary!$AA$7*D218/L218," ")</f>
        <v xml:space="preserve"> </v>
      </c>
      <c r="N218" s="3">
        <v>7.6E-3</v>
      </c>
      <c r="O218" s="175" t="str">
        <f>IFERROR(Summary!$AC$7*D218/N218," ")</f>
        <v xml:space="preserve"> </v>
      </c>
      <c r="P218" s="18"/>
      <c r="Q218" s="175" t="str">
        <f>IFERROR(Summary!$AC$7*D218/P218," ")</f>
        <v xml:space="preserve"> </v>
      </c>
      <c r="R218" s="22"/>
      <c r="S218" s="177" t="str">
        <f>IFERROR(Summary!$AE$7*E218/R218," ")</f>
        <v xml:space="preserve"> </v>
      </c>
    </row>
    <row r="219" spans="1:19" ht="16.95" customHeight="1" x14ac:dyDescent="0.25">
      <c r="A219" s="2" t="s">
        <v>429</v>
      </c>
      <c r="B219" s="2" t="s">
        <v>430</v>
      </c>
      <c r="C219" s="6" t="s">
        <v>404</v>
      </c>
      <c r="D219" s="56" t="str">
        <f>IFERROR(VLOOKUP($A219,'Emissions - TEU-2AF'!$A$6:$H$58,5,0), " ")</f>
        <v xml:space="preserve"> </v>
      </c>
      <c r="E219" s="56" t="str">
        <f>IFERROR(VLOOKUP($A219,'Emissions - TEU-2AF'!$A$6:$H$58,8,0), " ")</f>
        <v xml:space="preserve"> </v>
      </c>
      <c r="F219" s="10">
        <v>4.6999999999999997E-5</v>
      </c>
      <c r="G219" s="175" t="str">
        <f>IFERROR(Summary!$Y$7*D219/F219," ")</f>
        <v xml:space="preserve"> </v>
      </c>
      <c r="H219" s="18"/>
      <c r="I219" s="175" t="str">
        <f>IFERROR(Summary!$Y$7*D219/H219," ")</f>
        <v xml:space="preserve"> </v>
      </c>
      <c r="J219" s="3">
        <v>1.6999999999999999E-3</v>
      </c>
      <c r="K219" s="175" t="str">
        <f>IFERROR(Summary!$AA$7*D219/J219," ")</f>
        <v xml:space="preserve"> </v>
      </c>
      <c r="L219" s="18"/>
      <c r="M219" s="175" t="str">
        <f>IFERROR(Summary!$AA$7*D219/L219," ")</f>
        <v xml:space="preserve"> </v>
      </c>
      <c r="N219" s="3">
        <v>3.3999999999999998E-3</v>
      </c>
      <c r="O219" s="175" t="str">
        <f>IFERROR(Summary!$AC$7*D219/N219," ")</f>
        <v xml:space="preserve"> </v>
      </c>
      <c r="P219" s="18"/>
      <c r="Q219" s="175" t="str">
        <f>IFERROR(Summary!$AC$7*D219/P219," ")</f>
        <v xml:space="preserve"> </v>
      </c>
      <c r="R219" s="22"/>
      <c r="S219" s="177" t="str">
        <f>IFERROR(Summary!$AE$7*E219/R219," ")</f>
        <v xml:space="preserve"> </v>
      </c>
    </row>
    <row r="220" spans="1:19" ht="16.8" customHeight="1" x14ac:dyDescent="0.25">
      <c r="A220" s="2" t="s">
        <v>431</v>
      </c>
      <c r="B220" s="2" t="s">
        <v>432</v>
      </c>
      <c r="C220" s="6" t="s">
        <v>404</v>
      </c>
      <c r="D220" s="56" t="str">
        <f>IFERROR(VLOOKUP($A220,'Emissions - TEU-2AF'!$A$6:$H$58,5,0), " ")</f>
        <v xml:space="preserve"> </v>
      </c>
      <c r="E220" s="56" t="str">
        <f>IFERROR(VLOOKUP($A220,'Emissions - TEU-2AF'!$A$6:$H$58,8,0), " ")</f>
        <v xml:space="preserve"> </v>
      </c>
      <c r="F220" s="10">
        <v>7.1000000000000005E-5</v>
      </c>
      <c r="G220" s="175" t="str">
        <f>IFERROR(Summary!$Y$7*D220/F220," ")</f>
        <v xml:space="preserve"> </v>
      </c>
      <c r="H220" s="18"/>
      <c r="I220" s="175" t="str">
        <f>IFERROR(Summary!$Y$7*D220/H220," ")</f>
        <v xml:space="preserve"> </v>
      </c>
      <c r="J220" s="3">
        <v>2.5999999999999999E-3</v>
      </c>
      <c r="K220" s="175" t="str">
        <f>IFERROR(Summary!$AA$7*D220/J220," ")</f>
        <v xml:space="preserve"> </v>
      </c>
      <c r="L220" s="18"/>
      <c r="M220" s="175" t="str">
        <f>IFERROR(Summary!$AA$7*D220/L220," ")</f>
        <v xml:space="preserve"> </v>
      </c>
      <c r="N220" s="3">
        <v>5.1000000000000004E-3</v>
      </c>
      <c r="O220" s="175" t="str">
        <f>IFERROR(Summary!$AC$7*D220/N220," ")</f>
        <v xml:space="preserve"> </v>
      </c>
      <c r="P220" s="18"/>
      <c r="Q220" s="175" t="str">
        <f>IFERROR(Summary!$AC$7*D220/P220," ")</f>
        <v xml:space="preserve"> </v>
      </c>
      <c r="R220" s="22"/>
      <c r="S220" s="177" t="str">
        <f>IFERROR(Summary!$AE$7*E220/R220," ")</f>
        <v xml:space="preserve"> </v>
      </c>
    </row>
    <row r="221" spans="1:19" ht="19.8" customHeight="1" x14ac:dyDescent="0.25">
      <c r="A221" s="2" t="s">
        <v>433</v>
      </c>
      <c r="B221" s="2" t="s">
        <v>434</v>
      </c>
      <c r="C221" s="6" t="s">
        <v>404</v>
      </c>
      <c r="D221" s="56" t="str">
        <f>IFERROR(VLOOKUP($A221,'Emissions - TEU-2AF'!$A$6:$H$58,5,0), " ")</f>
        <v xml:space="preserve"> </v>
      </c>
      <c r="E221" s="56" t="str">
        <f>IFERROR(VLOOKUP($A221,'Emissions - TEU-2AF'!$A$6:$H$58,8,0), " ")</f>
        <v xml:space="preserve"> </v>
      </c>
      <c r="F221" s="10">
        <v>1.3999999999999999E-6</v>
      </c>
      <c r="G221" s="175" t="str">
        <f>IFERROR(Summary!$Y$7*D221/F221," ")</f>
        <v xml:space="preserve"> </v>
      </c>
      <c r="H221" s="18"/>
      <c r="I221" s="175" t="str">
        <f>IFERROR(Summary!$Y$7*D221/H221," ")</f>
        <v xml:space="preserve"> </v>
      </c>
      <c r="J221" s="10">
        <v>5.1999999999999997E-5</v>
      </c>
      <c r="K221" s="175" t="str">
        <f>IFERROR(Summary!$AA$7*D221/J221," ")</f>
        <v xml:space="preserve"> </v>
      </c>
      <c r="L221" s="18"/>
      <c r="M221" s="175" t="str">
        <f>IFERROR(Summary!$AA$7*D221/L221," ")</f>
        <v xml:space="preserve"> </v>
      </c>
      <c r="N221" s="11">
        <v>1E-4</v>
      </c>
      <c r="O221" s="175" t="str">
        <f>IFERROR(Summary!$AC$7*D221/N221," ")</f>
        <v xml:space="preserve"> </v>
      </c>
      <c r="P221" s="18"/>
      <c r="Q221" s="175" t="str">
        <f>IFERROR(Summary!$AC$7*D221/P221," ")</f>
        <v xml:space="preserve"> </v>
      </c>
      <c r="R221" s="22"/>
      <c r="S221" s="177" t="str">
        <f>IFERROR(Summary!$AE$7*E221/R221," ")</f>
        <v xml:space="preserve"> </v>
      </c>
    </row>
    <row r="222" spans="1:19" ht="16.8" customHeight="1" x14ac:dyDescent="0.25">
      <c r="A222" s="2" t="s">
        <v>435</v>
      </c>
      <c r="B222" s="2" t="s">
        <v>436</v>
      </c>
      <c r="C222" s="6" t="s">
        <v>404</v>
      </c>
      <c r="D222" s="56" t="str">
        <f>IFERROR(VLOOKUP($A222,'Emissions - TEU-2AF'!$A$6:$H$58,5,0), " ")</f>
        <v xml:space="preserve"> </v>
      </c>
      <c r="E222" s="56" t="str">
        <f>IFERROR(VLOOKUP($A222,'Emissions - TEU-2AF'!$A$6:$H$58,8,0), " ")</f>
        <v xml:space="preserve"> </v>
      </c>
      <c r="F222" s="11">
        <v>5.2999999999999998E-4</v>
      </c>
      <c r="G222" s="175" t="str">
        <f>IFERROR(Summary!$Y$7*D222/F222," ")</f>
        <v xml:space="preserve"> </v>
      </c>
      <c r="H222" s="18"/>
      <c r="I222" s="175" t="str">
        <f>IFERROR(Summary!$Y$7*D222/H222," ")</f>
        <v xml:space="preserve"> </v>
      </c>
      <c r="J222" s="4">
        <v>0.02</v>
      </c>
      <c r="K222" s="175" t="str">
        <f>IFERROR(Summary!$AA$7*D222/J222," ")</f>
        <v xml:space="preserve"> </v>
      </c>
      <c r="L222" s="18"/>
      <c r="M222" s="175" t="str">
        <f>IFERROR(Summary!$AA$7*D222/L222," ")</f>
        <v xml:space="preserve"> </v>
      </c>
      <c r="N222" s="4">
        <v>3.7999999999999999E-2</v>
      </c>
      <c r="O222" s="175" t="str">
        <f>IFERROR(Summary!$AC$7*D222/N222," ")</f>
        <v xml:space="preserve"> </v>
      </c>
      <c r="P222" s="18"/>
      <c r="Q222" s="175" t="str">
        <f>IFERROR(Summary!$AC$7*D222/P222," ")</f>
        <v xml:space="preserve"> </v>
      </c>
      <c r="R222" s="22"/>
      <c r="S222" s="177" t="str">
        <f>IFERROR(Summary!$AE$7*E222/R222," ")</f>
        <v xml:space="preserve"> </v>
      </c>
    </row>
    <row r="223" spans="1:19" ht="16.95" customHeight="1" x14ac:dyDescent="0.25">
      <c r="A223" s="2" t="s">
        <v>437</v>
      </c>
      <c r="B223" s="2" t="s">
        <v>438</v>
      </c>
      <c r="C223" s="6" t="s">
        <v>404</v>
      </c>
      <c r="D223" s="56" t="str">
        <f>IFERROR(VLOOKUP($A223,'Emissions - TEU-2AF'!$A$6:$H$58,5,0), " ")</f>
        <v xml:space="preserve"> </v>
      </c>
      <c r="E223" s="56" t="str">
        <f>IFERROR(VLOOKUP($A223,'Emissions - TEU-2AF'!$A$6:$H$58,8,0), " ")</f>
        <v xml:space="preserve"> </v>
      </c>
      <c r="F223" s="11">
        <v>6.0999999999999997E-4</v>
      </c>
      <c r="G223" s="175" t="str">
        <f>IFERROR(Summary!$Y$7*D223/F223," ")</f>
        <v xml:space="preserve"> </v>
      </c>
      <c r="H223" s="18"/>
      <c r="I223" s="175" t="str">
        <f>IFERROR(Summary!$Y$7*D223/H223," ")</f>
        <v xml:space="preserve"> </v>
      </c>
      <c r="J223" s="4">
        <v>2.1999999999999999E-2</v>
      </c>
      <c r="K223" s="175" t="str">
        <f>IFERROR(Summary!$AA$7*D223/J223," ")</f>
        <v xml:space="preserve"> </v>
      </c>
      <c r="L223" s="18"/>
      <c r="M223" s="175" t="str">
        <f>IFERROR(Summary!$AA$7*D223/L223," ")</f>
        <v xml:space="preserve"> </v>
      </c>
      <c r="N223" s="4">
        <v>4.2999999999999997E-2</v>
      </c>
      <c r="O223" s="175" t="str">
        <f>IFERROR(Summary!$AC$7*D223/N223," ")</f>
        <v xml:space="preserve"> </v>
      </c>
      <c r="P223" s="18"/>
      <c r="Q223" s="175" t="str">
        <f>IFERROR(Summary!$AC$7*D223/P223," ")</f>
        <v xml:space="preserve"> </v>
      </c>
      <c r="R223" s="22"/>
      <c r="S223" s="177" t="str">
        <f>IFERROR(Summary!$AE$7*E223/R223," ")</f>
        <v xml:space="preserve"> </v>
      </c>
    </row>
    <row r="224" spans="1:19" ht="19.8" customHeight="1" x14ac:dyDescent="0.25">
      <c r="A224" s="2" t="s">
        <v>439</v>
      </c>
      <c r="B224" s="2" t="s">
        <v>440</v>
      </c>
      <c r="C224" s="6" t="s">
        <v>404</v>
      </c>
      <c r="D224" s="56" t="str">
        <f>IFERROR(VLOOKUP($A224,'Emissions - TEU-2AF'!$A$6:$H$58,5,0), " ")</f>
        <v xml:space="preserve"> </v>
      </c>
      <c r="E224" s="56" t="str">
        <f>IFERROR(VLOOKUP($A224,'Emissions - TEU-2AF'!$A$6:$H$58,8,0), " ")</f>
        <v xml:space="preserve"> </v>
      </c>
      <c r="F224" s="10">
        <v>4.3000000000000002E-5</v>
      </c>
      <c r="G224" s="175" t="str">
        <f>IFERROR(Summary!$Y$7*D224/F224," ")</f>
        <v xml:space="preserve"> </v>
      </c>
      <c r="H224" s="18"/>
      <c r="I224" s="175" t="str">
        <f>IFERROR(Summary!$Y$7*D224/H224," ")</f>
        <v xml:space="preserve"> </v>
      </c>
      <c r="J224" s="3">
        <v>1.6000000000000001E-3</v>
      </c>
      <c r="K224" s="175" t="str">
        <f>IFERROR(Summary!$AA$7*D224/J224," ")</f>
        <v xml:space="preserve"> </v>
      </c>
      <c r="L224" s="18"/>
      <c r="M224" s="175" t="str">
        <f>IFERROR(Summary!$AA$7*D224/L224," ")</f>
        <v xml:space="preserve"> </v>
      </c>
      <c r="N224" s="3">
        <v>3.0000000000000001E-3</v>
      </c>
      <c r="O224" s="175" t="str">
        <f>IFERROR(Summary!$AC$7*D224/N224," ")</f>
        <v xml:space="preserve"> </v>
      </c>
      <c r="P224" s="18"/>
      <c r="Q224" s="175" t="str">
        <f>IFERROR(Summary!$AC$7*D224/P224," ")</f>
        <v xml:space="preserve"> </v>
      </c>
      <c r="R224" s="22"/>
      <c r="S224" s="177" t="str">
        <f>IFERROR(Summary!$AE$7*E224/R224," ")</f>
        <v xml:space="preserve"> </v>
      </c>
    </row>
    <row r="225" spans="1:19" ht="16.8" customHeight="1" x14ac:dyDescent="0.25">
      <c r="A225" s="17">
        <v>2043937</v>
      </c>
      <c r="B225" s="2" t="s">
        <v>441</v>
      </c>
      <c r="C225" s="6" t="s">
        <v>404</v>
      </c>
      <c r="D225" s="56" t="str">
        <f>IFERROR(VLOOKUP($A225,'Emissions - TEU-2AF'!$A$6:$H$58,5,0), " ")</f>
        <v xml:space="preserve"> </v>
      </c>
      <c r="E225" s="56" t="str">
        <f>IFERROR(VLOOKUP($A225,'Emissions - TEU-2AF'!$A$6:$H$58,8,0), " ")</f>
        <v xml:space="preserve"> </v>
      </c>
      <c r="F225" s="10">
        <v>4.3000000000000003E-6</v>
      </c>
      <c r="G225" s="175" t="str">
        <f>IFERROR(Summary!$Y$7*D225/F225," ")</f>
        <v xml:space="preserve"> </v>
      </c>
      <c r="H225" s="18"/>
      <c r="I225" s="175" t="str">
        <f>IFERROR(Summary!$Y$7*D225/H225," ")</f>
        <v xml:space="preserve"> </v>
      </c>
      <c r="J225" s="11">
        <v>1.6000000000000001E-4</v>
      </c>
      <c r="K225" s="175" t="str">
        <f>IFERROR(Summary!$AA$7*D225/J225," ")</f>
        <v xml:space="preserve"> </v>
      </c>
      <c r="L225" s="18"/>
      <c r="M225" s="175" t="str">
        <f>IFERROR(Summary!$AA$7*D225/L225," ")</f>
        <v xml:space="preserve"> </v>
      </c>
      <c r="N225" s="11">
        <v>2.9999999999999997E-4</v>
      </c>
      <c r="O225" s="175" t="str">
        <f>IFERROR(Summary!$AC$7*D225/N225," ")</f>
        <v xml:space="preserve"> </v>
      </c>
      <c r="P225" s="18"/>
      <c r="Q225" s="175" t="str">
        <f>IFERROR(Summary!$AC$7*D225/P225," ")</f>
        <v xml:space="preserve"> </v>
      </c>
      <c r="R225" s="22"/>
      <c r="S225" s="177" t="str">
        <f>IFERROR(Summary!$AE$7*E225/R225," ")</f>
        <v xml:space="preserve"> </v>
      </c>
    </row>
    <row r="226" spans="1:19" ht="16.95" customHeight="1" x14ac:dyDescent="0.25">
      <c r="A226" s="17">
        <v>2139594</v>
      </c>
      <c r="B226" s="2" t="s">
        <v>442</v>
      </c>
      <c r="C226" s="18"/>
      <c r="D226" s="56" t="str">
        <f>IFERROR(VLOOKUP($A226,'Emissions - TEU-2AF'!$A$6:$H$58,5,0), " ")</f>
        <v xml:space="preserve"> </v>
      </c>
      <c r="E226" s="56" t="str">
        <f>IFERROR(VLOOKUP($A226,'Emissions - TEU-2AF'!$A$6:$H$58,8,0), " ")</f>
        <v xml:space="preserve"> </v>
      </c>
      <c r="F226" s="3">
        <v>7.1000000000000004E-3</v>
      </c>
      <c r="G226" s="175" t="str">
        <f>IFERROR(Summary!$Y$7*D226/F226," ")</f>
        <v xml:space="preserve"> </v>
      </c>
      <c r="H226" s="18"/>
      <c r="I226" s="175" t="str">
        <f>IFERROR(Summary!$Y$7*D226/H226," ")</f>
        <v xml:space="preserve"> </v>
      </c>
      <c r="J226" s="9">
        <v>0.19</v>
      </c>
      <c r="K226" s="175" t="str">
        <f>IFERROR(Summary!$AA$7*D226/J226," ")</f>
        <v xml:space="preserve"> </v>
      </c>
      <c r="L226" s="18"/>
      <c r="M226" s="175" t="str">
        <f>IFERROR(Summary!$AA$7*D226/L226," ")</f>
        <v xml:space="preserve"> </v>
      </c>
      <c r="N226" s="4">
        <v>8.5999999999999993E-2</v>
      </c>
      <c r="O226" s="175" t="str">
        <f>IFERROR(Summary!$AC$7*D226/N226," ")</f>
        <v xml:space="preserve"> </v>
      </c>
      <c r="P226" s="18"/>
      <c r="Q226" s="175" t="str">
        <f>IFERROR(Summary!$AC$7*D226/P226," ")</f>
        <v xml:space="preserve"> </v>
      </c>
      <c r="R226" s="22"/>
      <c r="S226" s="177" t="str">
        <f>IFERROR(Summary!$AE$7*E226/R226," ")</f>
        <v xml:space="preserve"> </v>
      </c>
    </row>
    <row r="227" spans="1:19" ht="16.8" customHeight="1" x14ac:dyDescent="0.25">
      <c r="A227" s="2" t="s">
        <v>443</v>
      </c>
      <c r="B227" s="2" t="s">
        <v>444</v>
      </c>
      <c r="C227" s="18"/>
      <c r="D227" s="56" t="str">
        <f>IFERROR(VLOOKUP($A227,'Emissions - TEU-2AF'!$A$6:$H$58,5,0), " ")</f>
        <v xml:space="preserve"> </v>
      </c>
      <c r="E227" s="56" t="str">
        <f>IFERROR(VLOOKUP($A227,'Emissions - TEU-2AF'!$A$6:$H$58,8,0), " ")</f>
        <v xml:space="preserve"> </v>
      </c>
      <c r="F227" s="3">
        <v>1.4E-3</v>
      </c>
      <c r="G227" s="175" t="str">
        <f>IFERROR(Summary!$Y$7*D227/F227," ")</f>
        <v xml:space="preserve"> </v>
      </c>
      <c r="H227" s="18"/>
      <c r="I227" s="175" t="str">
        <f>IFERROR(Summary!$Y$7*D227/H227," ")</f>
        <v xml:space="preserve"> </v>
      </c>
      <c r="J227" s="4">
        <v>3.7999999999999999E-2</v>
      </c>
      <c r="K227" s="175" t="str">
        <f>IFERROR(Summary!$AA$7*D227/J227," ")</f>
        <v xml:space="preserve"> </v>
      </c>
      <c r="L227" s="18"/>
      <c r="M227" s="175" t="str">
        <f>IFERROR(Summary!$AA$7*D227/L227," ")</f>
        <v xml:space="preserve"> </v>
      </c>
      <c r="N227" s="4">
        <v>1.7000000000000001E-2</v>
      </c>
      <c r="O227" s="175" t="str">
        <f>IFERROR(Summary!$AC$7*D227/N227," ")</f>
        <v xml:space="preserve"> </v>
      </c>
      <c r="P227" s="18"/>
      <c r="Q227" s="175" t="str">
        <f>IFERROR(Summary!$AC$7*D227/P227," ")</f>
        <v xml:space="preserve"> </v>
      </c>
      <c r="R227" s="22"/>
      <c r="S227" s="177" t="str">
        <f>IFERROR(Summary!$AE$7*E227/R227," ")</f>
        <v xml:space="preserve"> </v>
      </c>
    </row>
    <row r="228" spans="1:19" ht="16.8" customHeight="1" x14ac:dyDescent="0.25">
      <c r="A228" s="2" t="s">
        <v>445</v>
      </c>
      <c r="B228" s="2" t="s">
        <v>446</v>
      </c>
      <c r="C228" s="18"/>
      <c r="D228" s="56" t="str">
        <f>IFERROR(VLOOKUP($A228,'Emissions - TEU-2AF'!$A$6:$H$58,5,0), " ")</f>
        <v xml:space="preserve"> </v>
      </c>
      <c r="E228" s="56" t="str">
        <f>IFERROR(VLOOKUP($A228,'Emissions - TEU-2AF'!$A$6:$H$58,8,0), " ")</f>
        <v xml:space="preserve"> </v>
      </c>
      <c r="F228" s="18"/>
      <c r="G228" s="175" t="str">
        <f>IFERROR(Summary!$Y$7*D228/F228," ")</f>
        <v xml:space="preserve"> </v>
      </c>
      <c r="H228" s="7">
        <v>8</v>
      </c>
      <c r="I228" s="175" t="str">
        <f>IFERROR(Summary!$Y$7*D228/H228," ")</f>
        <v xml:space="preserve"> </v>
      </c>
      <c r="J228" s="18"/>
      <c r="K228" s="175" t="str">
        <f>IFERROR(Summary!$AA$7*D228/J228," ")</f>
        <v xml:space="preserve"> </v>
      </c>
      <c r="L228" s="5">
        <v>35</v>
      </c>
      <c r="M228" s="175" t="str">
        <f>IFERROR(Summary!$AA$7*D228/L228," ")</f>
        <v xml:space="preserve"> </v>
      </c>
      <c r="N228" s="18"/>
      <c r="O228" s="175" t="str">
        <f>IFERROR(Summary!$AC$7*D228/N228," ")</f>
        <v xml:space="preserve"> </v>
      </c>
      <c r="P228" s="5">
        <v>35</v>
      </c>
      <c r="Q228" s="175" t="str">
        <f>IFERROR(Summary!$AC$7*D228/P228," ")</f>
        <v xml:space="preserve"> </v>
      </c>
      <c r="R228" s="22"/>
      <c r="S228" s="177" t="str">
        <f>IFERROR(Summary!$AE$7*E228/R228," ")</f>
        <v xml:space="preserve"> </v>
      </c>
    </row>
    <row r="229" spans="1:19" ht="16.95" customHeight="1" x14ac:dyDescent="0.25">
      <c r="A229" s="2" t="s">
        <v>447</v>
      </c>
      <c r="B229" s="2" t="s">
        <v>448</v>
      </c>
      <c r="C229" s="18"/>
      <c r="D229" s="56" t="str">
        <f>IFERROR(VLOOKUP($A229,'Emissions - TEU-2AF'!$A$6:$H$58,5,0), " ")</f>
        <v xml:space="preserve"> </v>
      </c>
      <c r="E229" s="56" t="str">
        <f>IFERROR(VLOOKUP($A229,'Emissions - TEU-2AF'!$A$6:$H$58,8,0), " ")</f>
        <v xml:space="preserve"> </v>
      </c>
      <c r="F229" s="18"/>
      <c r="G229" s="175" t="str">
        <f>IFERROR(Summary!$Y$7*D229/F229," ")</f>
        <v xml:space="preserve"> </v>
      </c>
      <c r="H229" s="8">
        <v>3000</v>
      </c>
      <c r="I229" s="175" t="str">
        <f>IFERROR(Summary!$Y$7*D229/H229," ")</f>
        <v xml:space="preserve"> </v>
      </c>
      <c r="J229" s="18"/>
      <c r="K229" s="175" t="str">
        <f>IFERROR(Summary!$AA$7*D229/J229," ")</f>
        <v xml:space="preserve"> </v>
      </c>
      <c r="L229" s="8">
        <v>13000</v>
      </c>
      <c r="M229" s="175" t="str">
        <f>IFERROR(Summary!$AA$7*D229/L229," ")</f>
        <v xml:space="preserve"> </v>
      </c>
      <c r="N229" s="18"/>
      <c r="O229" s="175" t="str">
        <f>IFERROR(Summary!$AC$7*D229/N229," ")</f>
        <v xml:space="preserve"> </v>
      </c>
      <c r="P229" s="8">
        <v>13000</v>
      </c>
      <c r="Q229" s="175" t="str">
        <f>IFERROR(Summary!$AC$7*D229/P229," ")</f>
        <v xml:space="preserve"> </v>
      </c>
      <c r="R229" s="22"/>
      <c r="S229" s="177" t="str">
        <f>IFERROR(Summary!$AE$7*E229/R229," ")</f>
        <v xml:space="preserve"> </v>
      </c>
    </row>
    <row r="230" spans="1:19" ht="16.8" customHeight="1" x14ac:dyDescent="0.25">
      <c r="A230" s="2" t="s">
        <v>449</v>
      </c>
      <c r="B230" s="2" t="s">
        <v>450</v>
      </c>
      <c r="C230" s="18"/>
      <c r="D230" s="56" t="str">
        <f>IFERROR(VLOOKUP($A230,'Emissions - TEU-2AF'!$A$6:$H$58,5,0), " ")</f>
        <v xml:space="preserve"> </v>
      </c>
      <c r="E230" s="56" t="str">
        <f>IFERROR(VLOOKUP($A230,'Emissions - TEU-2AF'!$A$6:$H$58,8,0), " ")</f>
        <v xml:space="preserve"> </v>
      </c>
      <c r="F230" s="18"/>
      <c r="G230" s="175" t="str">
        <f>IFERROR(Summary!$Y$7*D230/F230," ")</f>
        <v xml:space="preserve"> </v>
      </c>
      <c r="H230" s="9">
        <v>0.27</v>
      </c>
      <c r="I230" s="175" t="str">
        <f>IFERROR(Summary!$Y$7*D230/H230," ")</f>
        <v xml:space="preserve"> </v>
      </c>
      <c r="J230" s="18"/>
      <c r="K230" s="175" t="str">
        <f>IFERROR(Summary!$AA$7*D230/J230," ")</f>
        <v xml:space="preserve"> </v>
      </c>
      <c r="L230" s="7">
        <v>1.2</v>
      </c>
      <c r="M230" s="175" t="str">
        <f>IFERROR(Summary!$AA$7*D230/L230," ")</f>
        <v xml:space="preserve"> </v>
      </c>
      <c r="N230" s="18"/>
      <c r="O230" s="175" t="str">
        <f>IFERROR(Summary!$AC$7*D230/N230," ")</f>
        <v xml:space="preserve"> </v>
      </c>
      <c r="P230" s="7">
        <v>1.2</v>
      </c>
      <c r="Q230" s="175" t="str">
        <f>IFERROR(Summary!$AC$7*D230/P230," ")</f>
        <v xml:space="preserve"> </v>
      </c>
      <c r="R230" s="21">
        <v>20</v>
      </c>
      <c r="S230" s="177" t="str">
        <f>IFERROR(Summary!$AE$7*E230/R230," ")</f>
        <v xml:space="preserve"> </v>
      </c>
    </row>
    <row r="231" spans="1:19" ht="29.25" customHeight="1" x14ac:dyDescent="0.25">
      <c r="A231" s="2" t="s">
        <v>451</v>
      </c>
      <c r="B231" s="2" t="s">
        <v>452</v>
      </c>
      <c r="C231" s="18"/>
      <c r="D231" s="56" t="str">
        <f>IFERROR(VLOOKUP($A231,'Emissions - TEU-2AF'!$A$6:$H$58,5,0), " ")</f>
        <v xml:space="preserve"> </v>
      </c>
      <c r="E231" s="56" t="str">
        <f>IFERROR(VLOOKUP($A231,'Emissions - TEU-2AF'!$A$6:$H$58,8,0), " ")</f>
        <v xml:space="preserve"> </v>
      </c>
      <c r="F231" s="18"/>
      <c r="G231" s="175" t="str">
        <f>IFERROR(Summary!$Y$7*D231/F231," ")</f>
        <v xml:space="preserve"> </v>
      </c>
      <c r="H231" s="8">
        <v>7000</v>
      </c>
      <c r="I231" s="175" t="str">
        <f>IFERROR(Summary!$Y$7*D231/H231," ")</f>
        <v xml:space="preserve"> </v>
      </c>
      <c r="J231" s="18"/>
      <c r="K231" s="175" t="str">
        <f>IFERROR(Summary!$AA$7*D231/J231," ")</f>
        <v xml:space="preserve"> </v>
      </c>
      <c r="L231" s="8">
        <v>31000</v>
      </c>
      <c r="M231" s="175" t="str">
        <f>IFERROR(Summary!$AA$7*D231/L231," ")</f>
        <v xml:space="preserve"> </v>
      </c>
      <c r="N231" s="18"/>
      <c r="O231" s="175" t="str">
        <f>IFERROR(Summary!$AC$7*D231/N231," ")</f>
        <v xml:space="preserve"> </v>
      </c>
      <c r="P231" s="8">
        <v>31000</v>
      </c>
      <c r="Q231" s="175" t="str">
        <f>IFERROR(Summary!$AC$7*D231/P231," ")</f>
        <v xml:space="preserve"> </v>
      </c>
      <c r="R231" s="22"/>
      <c r="S231" s="177" t="str">
        <f>IFERROR(Summary!$AE$7*E231/R231," ")</f>
        <v xml:space="preserve"> </v>
      </c>
    </row>
    <row r="232" spans="1:19" ht="16.8" customHeight="1" x14ac:dyDescent="0.25">
      <c r="A232" s="2" t="s">
        <v>453</v>
      </c>
      <c r="B232" s="2" t="s">
        <v>454</v>
      </c>
      <c r="C232" s="18"/>
      <c r="D232" s="56" t="str">
        <f>IFERROR(VLOOKUP($A232,'Emissions - TEU-2AF'!$A$6:$H$58,5,0), " ")</f>
        <v xml:space="preserve"> </v>
      </c>
      <c r="E232" s="56" t="str">
        <f>IFERROR(VLOOKUP($A232,'Emissions - TEU-2AF'!$A$6:$H$58,8,0), " ")</f>
        <v xml:space="preserve"> </v>
      </c>
      <c r="F232" s="9">
        <v>0.27</v>
      </c>
      <c r="G232" s="175" t="str">
        <f>IFERROR(Summary!$Y$7*D232/F232," ")</f>
        <v xml:space="preserve"> </v>
      </c>
      <c r="H232" s="5">
        <v>30</v>
      </c>
      <c r="I232" s="175" t="str">
        <f>IFERROR(Summary!$Y$7*D232/H232," ")</f>
        <v xml:space="preserve"> </v>
      </c>
      <c r="J232" s="7">
        <v>7</v>
      </c>
      <c r="K232" s="175" t="str">
        <f>IFERROR(Summary!$AA$7*D232/J232," ")</f>
        <v xml:space="preserve"> </v>
      </c>
      <c r="L232" s="5">
        <v>130</v>
      </c>
      <c r="M232" s="175" t="str">
        <f>IFERROR(Summary!$AA$7*D232/L232," ")</f>
        <v xml:space="preserve"> </v>
      </c>
      <c r="N232" s="7">
        <v>3.2</v>
      </c>
      <c r="O232" s="175" t="str">
        <f>IFERROR(Summary!$AC$7*D232/N232," ")</f>
        <v xml:space="preserve"> </v>
      </c>
      <c r="P232" s="5">
        <v>130</v>
      </c>
      <c r="Q232" s="175" t="str">
        <f>IFERROR(Summary!$AC$7*D232/P232," ")</f>
        <v xml:space="preserve"> </v>
      </c>
      <c r="R232" s="23">
        <v>3100</v>
      </c>
      <c r="S232" s="177" t="str">
        <f>IFERROR(Summary!$AE$7*E232/R232," ")</f>
        <v xml:space="preserve"> </v>
      </c>
    </row>
    <row r="233" spans="1:19" ht="16.95" customHeight="1" x14ac:dyDescent="0.25">
      <c r="A233" s="1"/>
      <c r="B233" s="2" t="s">
        <v>455</v>
      </c>
      <c r="C233" s="6" t="s">
        <v>48</v>
      </c>
      <c r="D233" s="56" t="str">
        <f>IFERROR(VLOOKUP($A233,'Emissions - TEU-2AF'!$A$6:$H$58,5,0), " ")</f>
        <v xml:space="preserve"> </v>
      </c>
      <c r="E233" s="56" t="str">
        <f>IFERROR(VLOOKUP($A233,'Emissions - TEU-2AF'!$A$6:$H$58,8,0), " ")</f>
        <v xml:space="preserve"> </v>
      </c>
      <c r="F233" s="18"/>
      <c r="G233" s="175" t="str">
        <f>IFERROR(Summary!$Y$7*D233/F233," ")</f>
        <v xml:space="preserve"> </v>
      </c>
      <c r="H233" s="4">
        <v>0.03</v>
      </c>
      <c r="I233" s="175" t="str">
        <f>IFERROR(Summary!$Y$7*D233/H233," ")</f>
        <v xml:space="preserve"> </v>
      </c>
      <c r="J233" s="18"/>
      <c r="K233" s="175" t="str">
        <f>IFERROR(Summary!$AA$7*D233/J233," ")</f>
        <v xml:space="preserve"> </v>
      </c>
      <c r="L233" s="9">
        <v>0.13</v>
      </c>
      <c r="M233" s="175" t="str">
        <f>IFERROR(Summary!$AA$7*D233/L233," ")</f>
        <v xml:space="preserve"> </v>
      </c>
      <c r="N233" s="18"/>
      <c r="O233" s="175" t="str">
        <f>IFERROR(Summary!$AC$7*D233/N233," ")</f>
        <v xml:space="preserve"> </v>
      </c>
      <c r="P233" s="9">
        <v>0.13</v>
      </c>
      <c r="Q233" s="175" t="str">
        <f>IFERROR(Summary!$AC$7*D233/P233," ")</f>
        <v xml:space="preserve"> </v>
      </c>
      <c r="R233" s="22"/>
      <c r="S233" s="177" t="str">
        <f>IFERROR(Summary!$AE$7*E233/R233," ")</f>
        <v xml:space="preserve"> </v>
      </c>
    </row>
    <row r="234" spans="1:19" ht="16.8" customHeight="1" x14ac:dyDescent="0.25">
      <c r="A234" s="17">
        <v>2148909</v>
      </c>
      <c r="B234" s="2" t="s">
        <v>456</v>
      </c>
      <c r="C234" s="18"/>
      <c r="D234" s="56" t="str">
        <f>IFERROR(VLOOKUP($A234,'Emissions - TEU-2AF'!$A$6:$H$58,5,0), " ")</f>
        <v xml:space="preserve"> </v>
      </c>
      <c r="E234" s="56" t="str">
        <f>IFERROR(VLOOKUP($A234,'Emissions - TEU-2AF'!$A$6:$H$58,8,0), " ")</f>
        <v xml:space="preserve"> </v>
      </c>
      <c r="F234" s="18"/>
      <c r="G234" s="175" t="str">
        <f>IFERROR(Summary!$Y$7*D234/F234," ")</f>
        <v xml:space="preserve"> </v>
      </c>
      <c r="H234" s="18"/>
      <c r="I234" s="175" t="str">
        <f>IFERROR(Summary!$Y$7*D234/H234," ")</f>
        <v xml:space="preserve"> </v>
      </c>
      <c r="J234" s="18"/>
      <c r="K234" s="175" t="str">
        <f>IFERROR(Summary!$AA$7*D234/J234," ")</f>
        <v xml:space="preserve"> </v>
      </c>
      <c r="L234" s="18"/>
      <c r="M234" s="175" t="str">
        <f>IFERROR(Summary!$AA$7*D234/L234," ")</f>
        <v xml:space="preserve"> </v>
      </c>
      <c r="N234" s="18"/>
      <c r="O234" s="175" t="str">
        <f>IFERROR(Summary!$AC$7*D234/N234," ")</f>
        <v xml:space="preserve"> </v>
      </c>
      <c r="P234" s="18"/>
      <c r="Q234" s="175" t="str">
        <f>IFERROR(Summary!$AC$7*D234/P234," ")</f>
        <v xml:space="preserve"> </v>
      </c>
      <c r="R234" s="24">
        <v>5</v>
      </c>
      <c r="S234" s="177" t="str">
        <f>IFERROR(Summary!$AE$7*E234/R234," ")</f>
        <v xml:space="preserve"> </v>
      </c>
    </row>
    <row r="235" spans="1:19" ht="16.95" customHeight="1" x14ac:dyDescent="0.25">
      <c r="A235" s="2" t="s">
        <v>457</v>
      </c>
      <c r="B235" s="2" t="s">
        <v>458</v>
      </c>
      <c r="C235" s="6" t="s">
        <v>33</v>
      </c>
      <c r="D235" s="56" t="str">
        <f>IFERROR(VLOOKUP($A235,'Emissions - TEU-2AF'!$A$6:$H$58,5,0), " ")</f>
        <v xml:space="preserve"> </v>
      </c>
      <c r="E235" s="56" t="str">
        <f>IFERROR(VLOOKUP($A235,'Emissions - TEU-2AF'!$A$6:$H$58,8,0), " ")</f>
        <v xml:space="preserve"> </v>
      </c>
      <c r="F235" s="18"/>
      <c r="G235" s="175" t="str">
        <f>IFERROR(Summary!$Y$7*D235/F235," ")</f>
        <v xml:space="preserve"> </v>
      </c>
      <c r="H235" s="18"/>
      <c r="I235" s="175" t="str">
        <f>IFERROR(Summary!$Y$7*D235/H235," ")</f>
        <v xml:space="preserve"> </v>
      </c>
      <c r="J235" s="18"/>
      <c r="K235" s="175" t="str">
        <f>IFERROR(Summary!$AA$7*D235/J235," ")</f>
        <v xml:space="preserve"> </v>
      </c>
      <c r="L235" s="18"/>
      <c r="M235" s="175" t="str">
        <f>IFERROR(Summary!$AA$7*D235/L235," ")</f>
        <v xml:space="preserve"> </v>
      </c>
      <c r="N235" s="18"/>
      <c r="O235" s="175" t="str">
        <f>IFERROR(Summary!$AC$7*D235/N235," ")</f>
        <v xml:space="preserve"> </v>
      </c>
      <c r="P235" s="18"/>
      <c r="Q235" s="175" t="str">
        <f>IFERROR(Summary!$AC$7*D235/P235," ")</f>
        <v xml:space="preserve"> </v>
      </c>
      <c r="R235" s="24">
        <v>2</v>
      </c>
      <c r="S235" s="177" t="str">
        <f>IFERROR(Summary!$AE$7*E235/R235," ")</f>
        <v xml:space="preserve"> </v>
      </c>
    </row>
    <row r="236" spans="1:19" ht="29.25" customHeight="1" x14ac:dyDescent="0.25">
      <c r="A236" s="2" t="s">
        <v>459</v>
      </c>
      <c r="B236" s="2" t="s">
        <v>460</v>
      </c>
      <c r="C236" s="18"/>
      <c r="D236" s="56" t="str">
        <f>IFERROR(VLOOKUP($A236,'Emissions - TEU-2AF'!$A$6:$H$58,5,0), " ")</f>
        <v xml:space="preserve"> </v>
      </c>
      <c r="E236" s="56" t="str">
        <f>IFERROR(VLOOKUP($A236,'Emissions - TEU-2AF'!$A$6:$H$58,8,0), " ")</f>
        <v xml:space="preserve"> </v>
      </c>
      <c r="F236" s="18"/>
      <c r="G236" s="175" t="str">
        <f>IFERROR(Summary!$Y$7*D236/F236," ")</f>
        <v xml:space="preserve"> </v>
      </c>
      <c r="H236" s="7">
        <v>3</v>
      </c>
      <c r="I236" s="175" t="str">
        <f>IFERROR(Summary!$Y$7*D236/H236," ")</f>
        <v xml:space="preserve"> </v>
      </c>
      <c r="J236" s="18"/>
      <c r="K236" s="175" t="str">
        <f>IFERROR(Summary!$AA$7*D236/J236," ")</f>
        <v xml:space="preserve"> </v>
      </c>
      <c r="L236" s="5">
        <v>13</v>
      </c>
      <c r="M236" s="175" t="str">
        <f>IFERROR(Summary!$AA$7*D236/L236," ")</f>
        <v xml:space="preserve"> </v>
      </c>
      <c r="N236" s="18"/>
      <c r="O236" s="175" t="str">
        <f>IFERROR(Summary!$AC$7*D236/N236," ")</f>
        <v xml:space="preserve"> </v>
      </c>
      <c r="P236" s="5">
        <v>13</v>
      </c>
      <c r="Q236" s="175" t="str">
        <f>IFERROR(Summary!$AC$7*D236/P236," ")</f>
        <v xml:space="preserve"> </v>
      </c>
      <c r="R236" s="22"/>
      <c r="S236" s="177" t="str">
        <f>IFERROR(Summary!$AE$7*E236/R236," ")</f>
        <v xml:space="preserve"> </v>
      </c>
    </row>
    <row r="237" spans="1:19" ht="16.95" customHeight="1" x14ac:dyDescent="0.25">
      <c r="A237" s="2" t="s">
        <v>461</v>
      </c>
      <c r="B237" s="2" t="s">
        <v>462</v>
      </c>
      <c r="C237" s="18"/>
      <c r="D237" s="56" t="str">
        <f>IFERROR(VLOOKUP($A237,'Emissions - TEU-2AF'!$A$6:$H$58,5,0), " ")</f>
        <v xml:space="preserve"> </v>
      </c>
      <c r="E237" s="56" t="str">
        <f>IFERROR(VLOOKUP($A237,'Emissions - TEU-2AF'!$A$6:$H$58,8,0), " ")</f>
        <v xml:space="preserve"> </v>
      </c>
      <c r="F237" s="18"/>
      <c r="G237" s="175" t="str">
        <f>IFERROR(Summary!$Y$7*D237/F237," ")</f>
        <v xml:space="preserve"> </v>
      </c>
      <c r="H237" s="18"/>
      <c r="I237" s="175" t="str">
        <f>IFERROR(Summary!$Y$7*D237/H237," ")</f>
        <v xml:space="preserve"> </v>
      </c>
      <c r="J237" s="18"/>
      <c r="K237" s="175" t="str">
        <f>IFERROR(Summary!$AA$7*D237/J237," ")</f>
        <v xml:space="preserve"> </v>
      </c>
      <c r="L237" s="18"/>
      <c r="M237" s="175" t="str">
        <f>IFERROR(Summary!$AA$7*D237/L237," ")</f>
        <v xml:space="preserve"> </v>
      </c>
      <c r="N237" s="18"/>
      <c r="O237" s="175" t="str">
        <f>IFERROR(Summary!$AC$7*D237/N237," ")</f>
        <v xml:space="preserve"> </v>
      </c>
      <c r="P237" s="18"/>
      <c r="Q237" s="175" t="str">
        <f>IFERROR(Summary!$AC$7*D237/P237," ")</f>
        <v xml:space="preserve"> </v>
      </c>
      <c r="R237" s="24">
        <v>8</v>
      </c>
      <c r="S237" s="177" t="str">
        <f>IFERROR(Summary!$AE$7*E237/R237," ")</f>
        <v xml:space="preserve"> </v>
      </c>
    </row>
    <row r="238" spans="1:19" ht="16.8" customHeight="1" x14ac:dyDescent="0.25">
      <c r="A238" s="2" t="s">
        <v>463</v>
      </c>
      <c r="B238" s="2" t="s">
        <v>464</v>
      </c>
      <c r="C238" s="18"/>
      <c r="D238" s="56" t="str">
        <f>IFERROR(VLOOKUP($A238,'Emissions - TEU-2AF'!$A$6:$H$58,5,0), " ")</f>
        <v xml:space="preserve"> </v>
      </c>
      <c r="E238" s="56" t="str">
        <f>IFERROR(VLOOKUP($A238,'Emissions - TEU-2AF'!$A$6:$H$58,8,0), " ")</f>
        <v xml:space="preserve"> </v>
      </c>
      <c r="F238" s="18"/>
      <c r="G238" s="175" t="str">
        <f>IFERROR(Summary!$Y$7*D238/F238," ")</f>
        <v xml:space="preserve"> </v>
      </c>
      <c r="H238" s="8">
        <v>1000</v>
      </c>
      <c r="I238" s="175" t="str">
        <f>IFERROR(Summary!$Y$7*D238/H238," ")</f>
        <v xml:space="preserve"> </v>
      </c>
      <c r="J238" s="18"/>
      <c r="K238" s="175" t="str">
        <f>IFERROR(Summary!$AA$7*D238/J238," ")</f>
        <v xml:space="preserve"> </v>
      </c>
      <c r="L238" s="8">
        <v>4400</v>
      </c>
      <c r="M238" s="175" t="str">
        <f>IFERROR(Summary!$AA$7*D238/L238," ")</f>
        <v xml:space="preserve"> </v>
      </c>
      <c r="N238" s="18"/>
      <c r="O238" s="175" t="str">
        <f>IFERROR(Summary!$AC$7*D238/N238," ")</f>
        <v xml:space="preserve"> </v>
      </c>
      <c r="P238" s="8">
        <v>4400</v>
      </c>
      <c r="Q238" s="175" t="str">
        <f>IFERROR(Summary!$AC$7*D238/P238," ")</f>
        <v xml:space="preserve"> </v>
      </c>
      <c r="R238" s="23">
        <v>21000</v>
      </c>
      <c r="S238" s="177" t="str">
        <f>IFERROR(Summary!$AE$7*E238/R238," ")</f>
        <v xml:space="preserve"> </v>
      </c>
    </row>
    <row r="239" spans="1:19" ht="16.8" customHeight="1" x14ac:dyDescent="0.25">
      <c r="A239" s="2" t="s">
        <v>465</v>
      </c>
      <c r="B239" s="2" t="s">
        <v>466</v>
      </c>
      <c r="C239" s="18"/>
      <c r="D239" s="56" t="str">
        <f>IFERROR(VLOOKUP($A239,'Emissions - TEU-2AF'!$A$6:$H$58,5,0), " ")</f>
        <v xml:space="preserve"> </v>
      </c>
      <c r="E239" s="56" t="str">
        <f>IFERROR(VLOOKUP($A239,'Emissions - TEU-2AF'!$A$6:$H$58,8,0), " ")</f>
        <v xml:space="preserve"> </v>
      </c>
      <c r="F239" s="18"/>
      <c r="G239" s="175" t="str">
        <f>IFERROR(Summary!$Y$7*D239/F239," ")</f>
        <v xml:space="preserve"> </v>
      </c>
      <c r="H239" s="7">
        <v>1</v>
      </c>
      <c r="I239" s="175" t="str">
        <f>IFERROR(Summary!$Y$7*D239/H239," ")</f>
        <v xml:space="preserve"> </v>
      </c>
      <c r="J239" s="18"/>
      <c r="K239" s="175" t="str">
        <f>IFERROR(Summary!$AA$7*D239/J239," ")</f>
        <v xml:space="preserve"> </v>
      </c>
      <c r="L239" s="7">
        <v>4.4000000000000004</v>
      </c>
      <c r="M239" s="175" t="str">
        <f>IFERROR(Summary!$AA$7*D239/L239," ")</f>
        <v xml:space="preserve"> </v>
      </c>
      <c r="N239" s="18"/>
      <c r="O239" s="175" t="str">
        <f>IFERROR(Summary!$AC$7*D239/N239," ")</f>
        <v xml:space="preserve"> </v>
      </c>
      <c r="P239" s="7">
        <v>4.4000000000000004</v>
      </c>
      <c r="Q239" s="175" t="str">
        <f>IFERROR(Summary!$AC$7*D239/P239," ")</f>
        <v xml:space="preserve"> </v>
      </c>
      <c r="R239" s="21">
        <v>120</v>
      </c>
      <c r="S239" s="177" t="str">
        <f>IFERROR(Summary!$AE$7*E239/R239," ")</f>
        <v xml:space="preserve"> </v>
      </c>
    </row>
    <row r="240" spans="1:19" ht="16.95" customHeight="1" x14ac:dyDescent="0.25">
      <c r="A240" s="2" t="s">
        <v>467</v>
      </c>
      <c r="B240" s="2" t="s">
        <v>468</v>
      </c>
      <c r="C240" s="18"/>
      <c r="D240" s="56" t="str">
        <f>IFERROR(VLOOKUP($A240,'Emissions - TEU-2AF'!$A$6:$H$58,5,0), " ")</f>
        <v xml:space="preserve"> </v>
      </c>
      <c r="E240" s="56" t="str">
        <f>IFERROR(VLOOKUP($A240,'Emissions - TEU-2AF'!$A$6:$H$58,8,0), " ")</f>
        <v xml:space="preserve"> </v>
      </c>
      <c r="F240" s="18"/>
      <c r="G240" s="175" t="str">
        <f>IFERROR(Summary!$Y$7*D240/F240," ")</f>
        <v xml:space="preserve"> </v>
      </c>
      <c r="H240" s="18"/>
      <c r="I240" s="175" t="str">
        <f>IFERROR(Summary!$Y$7*D240/H240," ")</f>
        <v xml:space="preserve"> </v>
      </c>
      <c r="J240" s="18"/>
      <c r="K240" s="175" t="str">
        <f>IFERROR(Summary!$AA$7*D240/J240," ")</f>
        <v xml:space="preserve"> </v>
      </c>
      <c r="L240" s="18"/>
      <c r="M240" s="175" t="str">
        <f>IFERROR(Summary!$AA$7*D240/L240," ")</f>
        <v xml:space="preserve"> </v>
      </c>
      <c r="N240" s="18"/>
      <c r="O240" s="175" t="str">
        <f>IFERROR(Summary!$AC$7*D240/N240," ")</f>
        <v xml:space="preserve"> </v>
      </c>
      <c r="P240" s="18"/>
      <c r="Q240" s="175" t="str">
        <f>IFERROR(Summary!$AC$7*D240/P240," ")</f>
        <v xml:space="preserve"> </v>
      </c>
      <c r="R240" s="25">
        <v>0.7</v>
      </c>
      <c r="S240" s="177" t="str">
        <f>IFERROR(Summary!$AE$7*E240/R240," ")</f>
        <v xml:space="preserve"> </v>
      </c>
    </row>
    <row r="241" spans="1:19" ht="16.8" customHeight="1" x14ac:dyDescent="0.25">
      <c r="A241" s="2" t="s">
        <v>469</v>
      </c>
      <c r="B241" s="2" t="s">
        <v>470</v>
      </c>
      <c r="C241" s="18"/>
      <c r="D241" s="56" t="str">
        <f>IFERROR(VLOOKUP($A241,'Emissions - TEU-2AF'!$A$6:$H$58,5,0), " ")</f>
        <v xml:space="preserve"> </v>
      </c>
      <c r="E241" s="56" t="str">
        <f>IFERROR(VLOOKUP($A241,'Emissions - TEU-2AF'!$A$6:$H$58,8,0), " ")</f>
        <v xml:space="preserve"> </v>
      </c>
      <c r="F241" s="18"/>
      <c r="G241" s="175" t="str">
        <f>IFERROR(Summary!$Y$7*D241/F241," ")</f>
        <v xml:space="preserve"> </v>
      </c>
      <c r="H241" s="7">
        <v>1</v>
      </c>
      <c r="I241" s="175" t="str">
        <f>IFERROR(Summary!$Y$7*D241/H241," ")</f>
        <v xml:space="preserve"> </v>
      </c>
      <c r="J241" s="18"/>
      <c r="K241" s="175" t="str">
        <f>IFERROR(Summary!$AA$7*D241/J241," ")</f>
        <v xml:space="preserve"> </v>
      </c>
      <c r="L241" s="7">
        <v>4.4000000000000004</v>
      </c>
      <c r="M241" s="175" t="str">
        <f>IFERROR(Summary!$AA$7*D241/L241," ")</f>
        <v xml:space="preserve"> </v>
      </c>
      <c r="N241" s="18"/>
      <c r="O241" s="175" t="str">
        <f>IFERROR(Summary!$AC$7*D241/N241," ")</f>
        <v xml:space="preserve"> </v>
      </c>
      <c r="P241" s="7">
        <v>4.4000000000000004</v>
      </c>
      <c r="Q241" s="175" t="str">
        <f>IFERROR(Summary!$AC$7*D241/P241," ")</f>
        <v xml:space="preserve"> </v>
      </c>
      <c r="R241" s="21">
        <v>120</v>
      </c>
      <c r="S241" s="177" t="str">
        <f>IFERROR(Summary!$AE$7*E241/R241," ")</f>
        <v xml:space="preserve"> </v>
      </c>
    </row>
    <row r="242" spans="1:19" ht="16.95" customHeight="1" x14ac:dyDescent="0.25">
      <c r="A242" s="2" t="s">
        <v>471</v>
      </c>
      <c r="B242" s="2" t="s">
        <v>472</v>
      </c>
      <c r="C242" s="18"/>
      <c r="D242" s="56" t="str">
        <f>IFERROR(VLOOKUP($A242,'Emissions - TEU-2AF'!$A$6:$H$58,5,0), " ")</f>
        <v xml:space="preserve"> </v>
      </c>
      <c r="E242" s="56" t="str">
        <f>IFERROR(VLOOKUP($A242,'Emissions - TEU-2AF'!$A$6:$H$58,8,0), " ")</f>
        <v xml:space="preserve"> </v>
      </c>
      <c r="F242" s="9">
        <v>0.14000000000000001</v>
      </c>
      <c r="G242" s="175" t="str">
        <f>IFERROR(Summary!$Y$7*D242/F242," ")</f>
        <v xml:space="preserve"> </v>
      </c>
      <c r="H242" s="18"/>
      <c r="I242" s="175" t="str">
        <f>IFERROR(Summary!$Y$7*D242/H242," ")</f>
        <v xml:space="preserve"> </v>
      </c>
      <c r="J242" s="7">
        <v>3.5</v>
      </c>
      <c r="K242" s="175" t="str">
        <f>IFERROR(Summary!$AA$7*D242/J242," ")</f>
        <v xml:space="preserve"> </v>
      </c>
      <c r="L242" s="18"/>
      <c r="M242" s="175" t="str">
        <f>IFERROR(Summary!$AA$7*D242/L242," ")</f>
        <v xml:space="preserve"> </v>
      </c>
      <c r="N242" s="7">
        <v>1.6</v>
      </c>
      <c r="O242" s="175" t="str">
        <f>IFERROR(Summary!$AC$7*D242/N242," ")</f>
        <v xml:space="preserve"> </v>
      </c>
      <c r="P242" s="18"/>
      <c r="Q242" s="175" t="str">
        <f>IFERROR(Summary!$AC$7*D242/P242," ")</f>
        <v xml:space="preserve"> </v>
      </c>
      <c r="R242" s="22"/>
      <c r="S242" s="177" t="str">
        <f>IFERROR(Summary!$AE$7*E242/R242," ")</f>
        <v xml:space="preserve"> </v>
      </c>
    </row>
    <row r="243" spans="1:19" ht="16.8" customHeight="1" x14ac:dyDescent="0.25">
      <c r="A243" s="2" t="s">
        <v>473</v>
      </c>
      <c r="B243" s="2" t="s">
        <v>474</v>
      </c>
      <c r="C243" s="18"/>
      <c r="D243" s="56" t="str">
        <f>IFERROR(VLOOKUP($A243,'Emissions - TEU-2AF'!$A$6:$H$58,5,0), " ")</f>
        <v xml:space="preserve"> </v>
      </c>
      <c r="E243" s="56" t="str">
        <f>IFERROR(VLOOKUP($A243,'Emissions - TEU-2AF'!$A$6:$H$58,8,0), " ")</f>
        <v xml:space="preserve"> </v>
      </c>
      <c r="F243" s="4">
        <v>1.7000000000000001E-2</v>
      </c>
      <c r="G243" s="175" t="str">
        <f>IFERROR(Summary!$Y$7*D243/F243," ")</f>
        <v xml:space="preserve"> </v>
      </c>
      <c r="H243" s="18"/>
      <c r="I243" s="175" t="str">
        <f>IFERROR(Summary!$Y$7*D243/H243," ")</f>
        <v xml:space="preserve"> </v>
      </c>
      <c r="J243" s="9">
        <v>0.45</v>
      </c>
      <c r="K243" s="175" t="str">
        <f>IFERROR(Summary!$AA$7*D243/J243," ")</f>
        <v xml:space="preserve"> </v>
      </c>
      <c r="L243" s="18"/>
      <c r="M243" s="175" t="str">
        <f>IFERROR(Summary!$AA$7*D243/L243," ")</f>
        <v xml:space="preserve"> </v>
      </c>
      <c r="N243" s="9">
        <v>0.21</v>
      </c>
      <c r="O243" s="175" t="str">
        <f>IFERROR(Summary!$AC$7*D243/N243," ")</f>
        <v xml:space="preserve"> </v>
      </c>
      <c r="P243" s="18"/>
      <c r="Q243" s="175" t="str">
        <f>IFERROR(Summary!$AC$7*D243/P243," ")</f>
        <v xml:space="preserve"> </v>
      </c>
      <c r="R243" s="22"/>
      <c r="S243" s="177" t="str">
        <f>IFERROR(Summary!$AE$7*E243/R243," ")</f>
        <v xml:space="preserve"> </v>
      </c>
    </row>
    <row r="244" spans="1:19" ht="29.25" customHeight="1" x14ac:dyDescent="0.25">
      <c r="A244" s="2" t="s">
        <v>475</v>
      </c>
      <c r="B244" s="2" t="s">
        <v>476</v>
      </c>
      <c r="C244" s="18"/>
      <c r="D244" s="56" t="str">
        <f>IFERROR(VLOOKUP($A244,'Emissions - TEU-2AF'!$A$6:$H$58,5,0), " ")</f>
        <v xml:space="preserve"> </v>
      </c>
      <c r="E244" s="56" t="str">
        <f>IFERROR(VLOOKUP($A244,'Emissions - TEU-2AF'!$A$6:$H$58,8,0), " ")</f>
        <v xml:space="preserve"> </v>
      </c>
      <c r="F244" s="7">
        <v>3.8</v>
      </c>
      <c r="G244" s="175" t="str">
        <f>IFERROR(Summary!$Y$7*D244/F244," ")</f>
        <v xml:space="preserve"> </v>
      </c>
      <c r="H244" s="5">
        <v>41</v>
      </c>
      <c r="I244" s="175" t="str">
        <f>IFERROR(Summary!$Y$7*D244/H244," ")</f>
        <v xml:space="preserve"> </v>
      </c>
      <c r="J244" s="5">
        <v>100</v>
      </c>
      <c r="K244" s="175" t="str">
        <f>IFERROR(Summary!$AA$7*D244/J244," ")</f>
        <v xml:space="preserve"> </v>
      </c>
      <c r="L244" s="5">
        <v>180</v>
      </c>
      <c r="M244" s="175" t="str">
        <f>IFERROR(Summary!$AA$7*D244/L244," ")</f>
        <v xml:space="preserve"> </v>
      </c>
      <c r="N244" s="5">
        <v>46</v>
      </c>
      <c r="O244" s="175" t="str">
        <f>IFERROR(Summary!$AC$7*D244/N244," ")</f>
        <v xml:space="preserve"> </v>
      </c>
      <c r="P244" s="5">
        <v>180</v>
      </c>
      <c r="Q244" s="175" t="str">
        <f>IFERROR(Summary!$AC$7*D244/P244," ")</f>
        <v xml:space="preserve"> </v>
      </c>
      <c r="R244" s="21">
        <v>41</v>
      </c>
      <c r="S244" s="177" t="str">
        <f>IFERROR(Summary!$AE$7*E244/R244," ")</f>
        <v xml:space="preserve"> </v>
      </c>
    </row>
    <row r="245" spans="1:19" ht="16.8" customHeight="1" x14ac:dyDescent="0.25">
      <c r="A245" s="2" t="s">
        <v>477</v>
      </c>
      <c r="B245" s="2" t="s">
        <v>478</v>
      </c>
      <c r="C245" s="18"/>
      <c r="D245" s="56" t="str">
        <f>IFERROR(VLOOKUP($A245,'Emissions - TEU-2AF'!$A$6:$H$58,5,0), " ")</f>
        <v xml:space="preserve"> </v>
      </c>
      <c r="E245" s="56" t="str">
        <f>IFERROR(VLOOKUP($A245,'Emissions - TEU-2AF'!$A$6:$H$58,8,0), " ")</f>
        <v xml:space="preserve"> </v>
      </c>
      <c r="F245" s="18"/>
      <c r="G245" s="175" t="str">
        <f>IFERROR(Summary!$Y$7*D245/F245," ")</f>
        <v xml:space="preserve"> </v>
      </c>
      <c r="H245" s="8">
        <v>80000</v>
      </c>
      <c r="I245" s="175" t="str">
        <f>IFERROR(Summary!$Y$7*D245/H245," ")</f>
        <v xml:space="preserve"> </v>
      </c>
      <c r="J245" s="18"/>
      <c r="K245" s="175" t="str">
        <f>IFERROR(Summary!$AA$7*D245/J245," ")</f>
        <v xml:space="preserve"> </v>
      </c>
      <c r="L245" s="8">
        <v>350000</v>
      </c>
      <c r="M245" s="175" t="str">
        <f>IFERROR(Summary!$AA$7*D245/L245," ")</f>
        <v xml:space="preserve"> </v>
      </c>
      <c r="N245" s="18"/>
      <c r="O245" s="175" t="str">
        <f>IFERROR(Summary!$AC$7*D245/N245," ")</f>
        <v xml:space="preserve"> </v>
      </c>
      <c r="P245" s="8">
        <v>350000</v>
      </c>
      <c r="Q245" s="175" t="str">
        <f>IFERROR(Summary!$AC$7*D245/P245," ")</f>
        <v xml:space="preserve"> </v>
      </c>
      <c r="R245" s="22"/>
      <c r="S245" s="177" t="str">
        <f>IFERROR(Summary!$AE$7*E245/R245," ")</f>
        <v xml:space="preserve"> </v>
      </c>
    </row>
    <row r="246" spans="1:19" ht="16.95" customHeight="1" x14ac:dyDescent="0.25">
      <c r="A246" s="2" t="s">
        <v>479</v>
      </c>
      <c r="B246" s="2" t="s">
        <v>480</v>
      </c>
      <c r="C246" s="18"/>
      <c r="D246" s="56" t="str">
        <f>IFERROR(VLOOKUP($A246,'Emissions - TEU-2AF'!$A$6:$H$58,5,0), " ")</f>
        <v xml:space="preserve"> </v>
      </c>
      <c r="E246" s="56" t="str">
        <f>IFERROR(VLOOKUP($A246,'Emissions - TEU-2AF'!$A$6:$H$58,8,0), " ")</f>
        <v xml:space="preserve"> </v>
      </c>
      <c r="F246" s="11">
        <v>5.9000000000000003E-4</v>
      </c>
      <c r="G246" s="175" t="str">
        <f>IFERROR(Summary!$Y$7*D246/F246," ")</f>
        <v xml:space="preserve"> </v>
      </c>
      <c r="H246" s="18"/>
      <c r="I246" s="175" t="str">
        <f>IFERROR(Summary!$Y$7*D246/H246," ")</f>
        <v xml:space="preserve"> </v>
      </c>
      <c r="J246" s="4">
        <v>1.4999999999999999E-2</v>
      </c>
      <c r="K246" s="175" t="str">
        <f>IFERROR(Summary!$AA$7*D246/J246," ")</f>
        <v xml:space="preserve"> </v>
      </c>
      <c r="L246" s="18"/>
      <c r="M246" s="175" t="str">
        <f>IFERROR(Summary!$AA$7*D246/L246," ")</f>
        <v xml:space="preserve"> </v>
      </c>
      <c r="N246" s="3">
        <v>7.1000000000000004E-3</v>
      </c>
      <c r="O246" s="175" t="str">
        <f>IFERROR(Summary!$AC$7*D246/N246," ")</f>
        <v xml:space="preserve"> </v>
      </c>
      <c r="P246" s="18"/>
      <c r="Q246" s="175" t="str">
        <f>IFERROR(Summary!$AC$7*D246/P246," ")</f>
        <v xml:space="preserve"> </v>
      </c>
      <c r="R246" s="22"/>
      <c r="S246" s="177" t="str">
        <f>IFERROR(Summary!$AE$7*E246/R246," ")</f>
        <v xml:space="preserve"> </v>
      </c>
    </row>
    <row r="247" spans="1:19" ht="16.8" customHeight="1" x14ac:dyDescent="0.25">
      <c r="A247" s="2" t="s">
        <v>481</v>
      </c>
      <c r="B247" s="2" t="s">
        <v>482</v>
      </c>
      <c r="C247" s="18"/>
      <c r="D247" s="56" t="str">
        <f>IFERROR(VLOOKUP($A247,'Emissions - TEU-2AF'!$A$6:$H$58,5,0), " ")</f>
        <v xml:space="preserve"> </v>
      </c>
      <c r="E247" s="56" t="str">
        <f>IFERROR(VLOOKUP($A247,'Emissions - TEU-2AF'!$A$6:$H$58,8,0), " ")</f>
        <v xml:space="preserve"> </v>
      </c>
      <c r="F247" s="18"/>
      <c r="G247" s="175" t="str">
        <f>IFERROR(Summary!$Y$7*D247/F247," ")</f>
        <v xml:space="preserve"> </v>
      </c>
      <c r="H247" s="9">
        <v>0.1</v>
      </c>
      <c r="I247" s="175" t="str">
        <f>IFERROR(Summary!$Y$7*D247/H247," ")</f>
        <v xml:space="preserve"> </v>
      </c>
      <c r="J247" s="18"/>
      <c r="K247" s="175" t="str">
        <f>IFERROR(Summary!$AA$7*D247/J247," ")</f>
        <v xml:space="preserve"> </v>
      </c>
      <c r="L247" s="9">
        <v>0.44</v>
      </c>
      <c r="M247" s="175" t="str">
        <f>IFERROR(Summary!$AA$7*D247/L247," ")</f>
        <v xml:space="preserve"> </v>
      </c>
      <c r="N247" s="18"/>
      <c r="O247" s="175" t="str">
        <f>IFERROR(Summary!$AC$7*D247/N247," ")</f>
        <v xml:space="preserve"> </v>
      </c>
      <c r="P247" s="9">
        <v>0.44</v>
      </c>
      <c r="Q247" s="175" t="str">
        <f>IFERROR(Summary!$AC$7*D247/P247," ")</f>
        <v xml:space="preserve"> </v>
      </c>
      <c r="R247" s="21">
        <v>10</v>
      </c>
      <c r="S247" s="177" t="str">
        <f>IFERROR(Summary!$AE$7*E247/R247," ")</f>
        <v xml:space="preserve"> </v>
      </c>
    </row>
    <row r="248" spans="1:19" ht="16.8" customHeight="1" x14ac:dyDescent="0.25">
      <c r="A248" s="2" t="s">
        <v>483</v>
      </c>
      <c r="B248" s="2" t="s">
        <v>484</v>
      </c>
      <c r="C248" s="18"/>
      <c r="D248" s="56" t="str">
        <f>IFERROR(VLOOKUP($A248,'Emissions - TEU-2AF'!$A$6:$H$58,5,0), " ")</f>
        <v xml:space="preserve"> </v>
      </c>
      <c r="E248" s="56" t="str">
        <f>IFERROR(VLOOKUP($A248,'Emissions - TEU-2AF'!$A$6:$H$58,8,0), " ")</f>
        <v xml:space="preserve"> </v>
      </c>
      <c r="F248" s="18"/>
      <c r="G248" s="175" t="str">
        <f>IFERROR(Summary!$Y$7*D248/F248," ")</f>
        <v xml:space="preserve"> </v>
      </c>
      <c r="H248" s="8">
        <v>5000</v>
      </c>
      <c r="I248" s="175" t="str">
        <f>IFERROR(Summary!$Y$7*D248/H248," ")</f>
        <v xml:space="preserve"> </v>
      </c>
      <c r="J248" s="18"/>
      <c r="K248" s="175" t="str">
        <f>IFERROR(Summary!$AA$7*D248/J248," ")</f>
        <v xml:space="preserve"> </v>
      </c>
      <c r="L248" s="8">
        <v>22000</v>
      </c>
      <c r="M248" s="175" t="str">
        <f>IFERROR(Summary!$AA$7*D248/L248," ")</f>
        <v xml:space="preserve"> </v>
      </c>
      <c r="N248" s="18"/>
      <c r="O248" s="175" t="str">
        <f>IFERROR(Summary!$AC$7*D248/N248," ")</f>
        <v xml:space="preserve"> </v>
      </c>
      <c r="P248" s="8">
        <v>22000</v>
      </c>
      <c r="Q248" s="175" t="str">
        <f>IFERROR(Summary!$AC$7*D248/P248," ")</f>
        <v xml:space="preserve"> </v>
      </c>
      <c r="R248" s="23">
        <v>7500</v>
      </c>
      <c r="S248" s="177" t="str">
        <f>IFERROR(Summary!$AE$7*E248/R248," ")</f>
        <v xml:space="preserve"> </v>
      </c>
    </row>
    <row r="249" spans="1:19" ht="29.25" customHeight="1" x14ac:dyDescent="0.25">
      <c r="A249" s="2" t="s">
        <v>485</v>
      </c>
      <c r="B249" s="2" t="s">
        <v>486</v>
      </c>
      <c r="C249" s="18"/>
      <c r="D249" s="56" t="str">
        <f>IFERROR(VLOOKUP($A249,'Emissions - TEU-2AF'!$A$6:$H$58,5,0), " ")</f>
        <v xml:space="preserve"> </v>
      </c>
      <c r="E249" s="56" t="str">
        <f>IFERROR(VLOOKUP($A249,'Emissions - TEU-2AF'!$A$6:$H$58,8,0), " ")</f>
        <v xml:space="preserve"> </v>
      </c>
      <c r="F249" s="4">
        <v>9.0999999999999998E-2</v>
      </c>
      <c r="G249" s="175" t="str">
        <f>IFERROR(Summary!$Y$7*D249/F249," ")</f>
        <v xml:space="preserve"> </v>
      </c>
      <c r="H249" s="4">
        <v>2.1000000000000001E-2</v>
      </c>
      <c r="I249" s="175" t="str">
        <f>IFERROR(Summary!$Y$7*D249/H249," ")</f>
        <v xml:space="preserve"> </v>
      </c>
      <c r="J249" s="7">
        <v>2.4</v>
      </c>
      <c r="K249" s="175" t="str">
        <f>IFERROR(Summary!$AA$7*D249/J249," ")</f>
        <v xml:space="preserve"> </v>
      </c>
      <c r="L249" s="4">
        <v>9.1999999999999998E-2</v>
      </c>
      <c r="M249" s="175" t="str">
        <f>IFERROR(Summary!$AA$7*D249/L249," ")</f>
        <v xml:space="preserve"> </v>
      </c>
      <c r="N249" s="7">
        <v>1.1000000000000001</v>
      </c>
      <c r="O249" s="175" t="str">
        <f>IFERROR(Summary!$AC$7*D249/N249," ")</f>
        <v xml:space="preserve"> </v>
      </c>
      <c r="P249" s="4">
        <v>9.1999999999999998E-2</v>
      </c>
      <c r="Q249" s="175" t="str">
        <f>IFERROR(Summary!$AC$7*D249/P249," ")</f>
        <v xml:space="preserve"> </v>
      </c>
      <c r="R249" s="26">
        <v>7.0999999999999994E-2</v>
      </c>
      <c r="S249" s="177" t="str">
        <f>IFERROR(Summary!$AE$7*E249/R249," ")</f>
        <v xml:space="preserve"> </v>
      </c>
    </row>
    <row r="250" spans="1:19" ht="42" customHeight="1" x14ac:dyDescent="0.25">
      <c r="A250" s="2" t="s">
        <v>487</v>
      </c>
      <c r="B250" s="2" t="s">
        <v>488</v>
      </c>
      <c r="C250" s="18"/>
      <c r="D250" s="56" t="str">
        <f>IFERROR(VLOOKUP($A250,'Emissions - TEU-2AF'!$A$6:$H$58,5,0), " ")</f>
        <v xml:space="preserve"> </v>
      </c>
      <c r="E250" s="56" t="str">
        <f>IFERROR(VLOOKUP($A250,'Emissions - TEU-2AF'!$A$6:$H$58,8,0), " ")</f>
        <v xml:space="preserve"> </v>
      </c>
      <c r="F250" s="3">
        <v>3.0999999999999999E-3</v>
      </c>
      <c r="G250" s="175" t="str">
        <f>IFERROR(Summary!$Y$7*D250/F250," ")</f>
        <v xml:space="preserve"> </v>
      </c>
      <c r="H250" s="18"/>
      <c r="I250" s="175" t="str">
        <f>IFERROR(Summary!$Y$7*D250/H250," ")</f>
        <v xml:space="preserve"> </v>
      </c>
      <c r="J250" s="4">
        <v>8.1000000000000003E-2</v>
      </c>
      <c r="K250" s="175" t="str">
        <f>IFERROR(Summary!$AA$7*D250/J250," ")</f>
        <v xml:space="preserve"> </v>
      </c>
      <c r="L250" s="18"/>
      <c r="M250" s="175" t="str">
        <f>IFERROR(Summary!$AA$7*D250/L250," ")</f>
        <v xml:space="preserve"> </v>
      </c>
      <c r="N250" s="4">
        <v>3.7999999999999999E-2</v>
      </c>
      <c r="O250" s="175" t="str">
        <f>IFERROR(Summary!$AC$7*D250/N250," ")</f>
        <v xml:space="preserve"> </v>
      </c>
      <c r="P250" s="18"/>
      <c r="Q250" s="175" t="str">
        <f>IFERROR(Summary!$AC$7*D250/P250," ")</f>
        <v xml:space="preserve"> </v>
      </c>
      <c r="R250" s="22"/>
      <c r="S250" s="177" t="str">
        <f>IFERROR(Summary!$AE$7*E250/R250," ")</f>
        <v xml:space="preserve"> </v>
      </c>
    </row>
    <row r="251" spans="1:19" ht="29.25" customHeight="1" x14ac:dyDescent="0.25">
      <c r="A251" s="2" t="s">
        <v>489</v>
      </c>
      <c r="B251" s="2" t="s">
        <v>490</v>
      </c>
      <c r="C251" s="18"/>
      <c r="D251" s="56" t="str">
        <f>IFERROR(VLOOKUP($A251,'Emissions - TEU-2AF'!$A$6:$H$58,5,0), " ")</f>
        <v xml:space="preserve"> </v>
      </c>
      <c r="E251" s="56" t="str">
        <f>IFERROR(VLOOKUP($A251,'Emissions - TEU-2AF'!$A$6:$H$58,8,0), " ")</f>
        <v xml:space="preserve"> </v>
      </c>
      <c r="F251" s="18"/>
      <c r="G251" s="175" t="str">
        <f>IFERROR(Summary!$Y$7*D251/F251," ")</f>
        <v xml:space="preserve"> </v>
      </c>
      <c r="H251" s="8">
        <v>5000</v>
      </c>
      <c r="I251" s="175" t="str">
        <f>IFERROR(Summary!$Y$7*D251/H251," ")</f>
        <v xml:space="preserve"> </v>
      </c>
      <c r="J251" s="18"/>
      <c r="K251" s="175" t="str">
        <f>IFERROR(Summary!$AA$7*D251/J251," ")</f>
        <v xml:space="preserve"> </v>
      </c>
      <c r="L251" s="8">
        <v>22000</v>
      </c>
      <c r="M251" s="175" t="str">
        <f>IFERROR(Summary!$AA$7*D251/L251," ")</f>
        <v xml:space="preserve"> </v>
      </c>
      <c r="N251" s="18"/>
      <c r="O251" s="175" t="str">
        <f>IFERROR(Summary!$AC$7*D251/N251," ")</f>
        <v xml:space="preserve"> </v>
      </c>
      <c r="P251" s="8">
        <v>22000</v>
      </c>
      <c r="Q251" s="175" t="str">
        <f>IFERROR(Summary!$AC$7*D251/P251," ")</f>
        <v xml:space="preserve"> </v>
      </c>
      <c r="R251" s="23">
        <v>11000</v>
      </c>
      <c r="S251" s="177" t="str">
        <f>IFERROR(Summary!$AE$7*E251/R251," ")</f>
        <v xml:space="preserve"> </v>
      </c>
    </row>
    <row r="252" spans="1:19" ht="29.25" customHeight="1" x14ac:dyDescent="0.25">
      <c r="A252" s="2" t="s">
        <v>491</v>
      </c>
      <c r="B252" s="2" t="s">
        <v>492</v>
      </c>
      <c r="C252" s="18"/>
      <c r="D252" s="56" t="str">
        <f>IFERROR(VLOOKUP($A252,'Emissions - TEU-2AF'!$A$6:$H$58,5,0), " ")</f>
        <v xml:space="preserve"> </v>
      </c>
      <c r="E252" s="56" t="str">
        <f>IFERROR(VLOOKUP($A252,'Emissions - TEU-2AF'!$A$6:$H$58,8,0), " ")</f>
        <v xml:space="preserve"> </v>
      </c>
      <c r="F252" s="4">
        <v>6.3E-2</v>
      </c>
      <c r="G252" s="175" t="str">
        <f>IFERROR(Summary!$Y$7*D252/F252," ")</f>
        <v xml:space="preserve"> </v>
      </c>
      <c r="H252" s="18"/>
      <c r="I252" s="175" t="str">
        <f>IFERROR(Summary!$Y$7*D252/H252," ")</f>
        <v xml:space="preserve"> </v>
      </c>
      <c r="J252" s="7">
        <v>1.6</v>
      </c>
      <c r="K252" s="175" t="str">
        <f>IFERROR(Summary!$AA$7*D252/J252," ")</f>
        <v xml:space="preserve"> </v>
      </c>
      <c r="L252" s="18"/>
      <c r="M252" s="175" t="str">
        <f>IFERROR(Summary!$AA$7*D252/L252," ")</f>
        <v xml:space="preserve"> </v>
      </c>
      <c r="N252" s="9">
        <v>0.75</v>
      </c>
      <c r="O252" s="175" t="str">
        <f>IFERROR(Summary!$AC$7*D252/N252," ")</f>
        <v xml:space="preserve"> </v>
      </c>
      <c r="P252" s="18"/>
      <c r="Q252" s="175" t="str">
        <f>IFERROR(Summary!$AC$7*D252/P252," ")</f>
        <v xml:space="preserve"> </v>
      </c>
      <c r="R252" s="22"/>
      <c r="S252" s="177" t="str">
        <f>IFERROR(Summary!$AE$7*E252/R252," ")</f>
        <v xml:space="preserve"> </v>
      </c>
    </row>
    <row r="253" spans="1:19" ht="29.25" customHeight="1" x14ac:dyDescent="0.25">
      <c r="A253" s="12">
        <v>65386</v>
      </c>
      <c r="B253" s="2" t="s">
        <v>493</v>
      </c>
      <c r="C253" s="6" t="s">
        <v>23</v>
      </c>
      <c r="D253" s="56" t="str">
        <f>IFERROR(VLOOKUP($A253,'Emissions - TEU-2AF'!$A$6:$H$58,5,0), " ")</f>
        <v xml:space="preserve"> </v>
      </c>
      <c r="E253" s="56" t="str">
        <f>IFERROR(VLOOKUP($A253,'Emissions - TEU-2AF'!$A$6:$H$58,8,0), " ")</f>
        <v xml:space="preserve"> </v>
      </c>
      <c r="F253" s="9">
        <v>0.2</v>
      </c>
      <c r="G253" s="175" t="str">
        <f>IFERROR(Summary!$Y$7*D253/F253," ")</f>
        <v xml:space="preserve"> </v>
      </c>
      <c r="H253" s="7">
        <v>2.1</v>
      </c>
      <c r="I253" s="175" t="str">
        <f>IFERROR(Summary!$Y$7*D253/H253," ")</f>
        <v xml:space="preserve"> </v>
      </c>
      <c r="J253" s="7">
        <v>3.5</v>
      </c>
      <c r="K253" s="175" t="str">
        <f>IFERROR(Summary!$AA$7*D253/J253," ")</f>
        <v xml:space="preserve"> </v>
      </c>
      <c r="L253" s="7">
        <v>9.1999999999999993</v>
      </c>
      <c r="M253" s="175" t="str">
        <f>IFERROR(Summary!$AA$7*D253/L253," ")</f>
        <v xml:space="preserve"> </v>
      </c>
      <c r="N253" s="7">
        <v>2.9</v>
      </c>
      <c r="O253" s="175" t="str">
        <f>IFERROR(Summary!$AC$7*D253/N253," ")</f>
        <v xml:space="preserve"> </v>
      </c>
      <c r="P253" s="7">
        <v>9.1999999999999993</v>
      </c>
      <c r="Q253" s="175" t="str">
        <f>IFERROR(Summary!$AC$7*D253/P253," ")</f>
        <v xml:space="preserve"> </v>
      </c>
      <c r="R253" s="24">
        <v>2.1</v>
      </c>
      <c r="S253" s="177" t="str">
        <f>IFERROR(Summary!$AE$7*E253/R253," ")</f>
        <v xml:space="preserve"> </v>
      </c>
    </row>
    <row r="254" spans="1:19" ht="16.8" customHeight="1" x14ac:dyDescent="0.25">
      <c r="A254" s="12">
        <v>68821</v>
      </c>
      <c r="B254" s="2" t="s">
        <v>494</v>
      </c>
      <c r="C254" s="18"/>
      <c r="D254" s="56" t="str">
        <f>IFERROR(VLOOKUP($A254,'Emissions - TEU-2AF'!$A$6:$H$58,5,0), " ")</f>
        <v xml:space="preserve"> </v>
      </c>
      <c r="E254" s="56" t="str">
        <f>IFERROR(VLOOKUP($A254,'Emissions - TEU-2AF'!$A$6:$H$58,8,0), " ")</f>
        <v xml:space="preserve"> </v>
      </c>
      <c r="F254" s="4">
        <v>0.05</v>
      </c>
      <c r="G254" s="175" t="str">
        <f>IFERROR(Summary!$Y$7*D254/F254," ")</f>
        <v xml:space="preserve"> </v>
      </c>
      <c r="H254" s="18"/>
      <c r="I254" s="175" t="str">
        <f>IFERROR(Summary!$Y$7*D254/H254," ")</f>
        <v xml:space="preserve"> </v>
      </c>
      <c r="J254" s="7">
        <v>1.3</v>
      </c>
      <c r="K254" s="175" t="str">
        <f>IFERROR(Summary!$AA$7*D254/J254," ")</f>
        <v xml:space="preserve"> </v>
      </c>
      <c r="L254" s="18"/>
      <c r="M254" s="175" t="str">
        <f>IFERROR(Summary!$AA$7*D254/L254," ")</f>
        <v xml:space="preserve"> </v>
      </c>
      <c r="N254" s="9">
        <v>0.6</v>
      </c>
      <c r="O254" s="175" t="str">
        <f>IFERROR(Summary!$AC$7*D254/N254," ")</f>
        <v xml:space="preserve"> </v>
      </c>
      <c r="P254" s="18"/>
      <c r="Q254" s="175" t="str">
        <f>IFERROR(Summary!$AC$7*D254/P254," ")</f>
        <v xml:space="preserve"> </v>
      </c>
      <c r="R254" s="22"/>
      <c r="S254" s="177" t="str">
        <f>IFERROR(Summary!$AE$7*E254/R254," ")</f>
        <v xml:space="preserve"> </v>
      </c>
    </row>
    <row r="255" spans="1:19" ht="16.95" customHeight="1" x14ac:dyDescent="0.25">
      <c r="A255" s="2" t="s">
        <v>495</v>
      </c>
      <c r="B255" s="2" t="s">
        <v>496</v>
      </c>
      <c r="C255" s="18"/>
      <c r="D255" s="56" t="str">
        <f>IFERROR(VLOOKUP($A255,'Emissions - TEU-2AF'!$A$6:$H$58,5,0), " ")</f>
        <v xml:space="preserve"> </v>
      </c>
      <c r="E255" s="56" t="str">
        <f>IFERROR(VLOOKUP($A255,'Emissions - TEU-2AF'!$A$6:$H$58,8,0), " ")</f>
        <v xml:space="preserve"> </v>
      </c>
      <c r="F255" s="18"/>
      <c r="G255" s="175" t="str">
        <f>IFERROR(Summary!$Y$7*D255/F255," ")</f>
        <v xml:space="preserve"> </v>
      </c>
      <c r="H255" s="9">
        <v>0.3</v>
      </c>
      <c r="I255" s="175" t="str">
        <f>IFERROR(Summary!$Y$7*D255/H255," ")</f>
        <v xml:space="preserve"> </v>
      </c>
      <c r="J255" s="18"/>
      <c r="K255" s="175" t="str">
        <f>IFERROR(Summary!$AA$7*D255/J255," ")</f>
        <v xml:space="preserve"> </v>
      </c>
      <c r="L255" s="7">
        <v>1.3</v>
      </c>
      <c r="M255" s="175" t="str">
        <f>IFERROR(Summary!$AA$7*D255/L255," ")</f>
        <v xml:space="preserve"> </v>
      </c>
      <c r="N255" s="18"/>
      <c r="O255" s="175" t="str">
        <f>IFERROR(Summary!$AC$7*D255/N255," ")</f>
        <v xml:space="preserve"> </v>
      </c>
      <c r="P255" s="7">
        <v>1.3</v>
      </c>
      <c r="Q255" s="175" t="str">
        <f>IFERROR(Summary!$AC$7*D255/P255," ")</f>
        <v xml:space="preserve"> </v>
      </c>
      <c r="R255" s="24">
        <v>1.8</v>
      </c>
      <c r="S255" s="177" t="str">
        <f>IFERROR(Summary!$AE$7*E255/R255," ")</f>
        <v xml:space="preserve"> </v>
      </c>
    </row>
    <row r="256" spans="1:19" ht="16.8" customHeight="1" x14ac:dyDescent="0.25">
      <c r="A256" s="2" t="s">
        <v>497</v>
      </c>
      <c r="B256" s="2" t="s">
        <v>498</v>
      </c>
      <c r="C256" s="18"/>
      <c r="D256" s="56" t="str">
        <f>IFERROR(VLOOKUP($A256,'Emissions - TEU-2AF'!$A$6:$H$58,5,0), " ")</f>
        <v xml:space="preserve"> </v>
      </c>
      <c r="E256" s="56" t="str">
        <f>IFERROR(VLOOKUP($A256,'Emissions - TEU-2AF'!$A$6:$H$58,8,0), " ")</f>
        <v xml:space="preserve"> </v>
      </c>
      <c r="F256" s="18"/>
      <c r="G256" s="175" t="str">
        <f>IFERROR(Summary!$Y$7*D256/F256," ")</f>
        <v xml:space="preserve"> </v>
      </c>
      <c r="H256" s="5">
        <v>200</v>
      </c>
      <c r="I256" s="175" t="str">
        <f>IFERROR(Summary!$Y$7*D256/H256," ")</f>
        <v xml:space="preserve"> </v>
      </c>
      <c r="J256" s="18"/>
      <c r="K256" s="175" t="str">
        <f>IFERROR(Summary!$AA$7*D256/J256," ")</f>
        <v xml:space="preserve"> </v>
      </c>
      <c r="L256" s="5">
        <v>880</v>
      </c>
      <c r="M256" s="175" t="str">
        <f>IFERROR(Summary!$AA$7*D256/L256," ")</f>
        <v xml:space="preserve"> </v>
      </c>
      <c r="N256" s="18"/>
      <c r="O256" s="175" t="str">
        <f>IFERROR(Summary!$AC$7*D256/N256," ")</f>
        <v xml:space="preserve"> </v>
      </c>
      <c r="P256" s="5">
        <v>880</v>
      </c>
      <c r="Q256" s="175" t="str">
        <f>IFERROR(Summary!$AC$7*D256/P256," ")</f>
        <v xml:space="preserve"> </v>
      </c>
      <c r="R256" s="23">
        <v>2800</v>
      </c>
      <c r="S256" s="177" t="str">
        <f>IFERROR(Summary!$AE$7*E256/R256," ")</f>
        <v xml:space="preserve"> </v>
      </c>
    </row>
    <row r="257" spans="1:19" ht="16.95" customHeight="1" x14ac:dyDescent="0.25">
      <c r="A257" s="2" t="s">
        <v>499</v>
      </c>
      <c r="B257" s="2" t="s">
        <v>500</v>
      </c>
      <c r="C257" s="18"/>
      <c r="D257" s="56" t="str">
        <f>IFERROR(VLOOKUP($A257,'Emissions - TEU-2AF'!$A$6:$H$58,5,0), " ")</f>
        <v xml:space="preserve"> </v>
      </c>
      <c r="E257" s="56" t="str">
        <f>IFERROR(VLOOKUP($A257,'Emissions - TEU-2AF'!$A$6:$H$58,8,0), " ")</f>
        <v xml:space="preserve"> </v>
      </c>
      <c r="F257" s="18"/>
      <c r="G257" s="175" t="str">
        <f>IFERROR(Summary!$Y$7*D257/F257," ")</f>
        <v xml:space="preserve"> </v>
      </c>
      <c r="H257" s="5">
        <v>60</v>
      </c>
      <c r="I257" s="175" t="str">
        <f>IFERROR(Summary!$Y$7*D257/H257," ")</f>
        <v xml:space="preserve"> </v>
      </c>
      <c r="J257" s="18"/>
      <c r="K257" s="175" t="str">
        <f>IFERROR(Summary!$AA$7*D257/J257," ")</f>
        <v xml:space="preserve"> </v>
      </c>
      <c r="L257" s="5">
        <v>260</v>
      </c>
      <c r="M257" s="175" t="str">
        <f>IFERROR(Summary!$AA$7*D257/L257," ")</f>
        <v xml:space="preserve"> </v>
      </c>
      <c r="N257" s="18"/>
      <c r="O257" s="175" t="str">
        <f>IFERROR(Summary!$AC$7*D257/N257," ")</f>
        <v xml:space="preserve"> </v>
      </c>
      <c r="P257" s="5">
        <v>260</v>
      </c>
      <c r="Q257" s="175" t="str">
        <f>IFERROR(Summary!$AC$7*D257/P257," ")</f>
        <v xml:space="preserve"> </v>
      </c>
      <c r="R257" s="22"/>
      <c r="S257" s="177" t="str">
        <f>IFERROR(Summary!$AE$7*E257/R257," ")</f>
        <v xml:space="preserve"> </v>
      </c>
    </row>
    <row r="258" spans="1:19" ht="16.8" customHeight="1" x14ac:dyDescent="0.25">
      <c r="A258" s="2" t="s">
        <v>501</v>
      </c>
      <c r="B258" s="2" t="s">
        <v>502</v>
      </c>
      <c r="C258" s="18"/>
      <c r="D258" s="56" t="str">
        <f>IFERROR(VLOOKUP($A258,'Emissions - TEU-2AF'!$A$6:$H$58,5,0), " ")</f>
        <v xml:space="preserve"> </v>
      </c>
      <c r="E258" s="56" t="str">
        <f>IFERROR(VLOOKUP($A258,'Emissions - TEU-2AF'!$A$6:$H$58,8,0), " ")</f>
        <v xml:space="preserve"> </v>
      </c>
      <c r="F258" s="18"/>
      <c r="G258" s="175" t="str">
        <f>IFERROR(Summary!$Y$7*D258/F258," ")</f>
        <v xml:space="preserve"> </v>
      </c>
      <c r="H258" s="5">
        <v>60</v>
      </c>
      <c r="I258" s="175" t="str">
        <f>IFERROR(Summary!$Y$7*D258/H258," ")</f>
        <v xml:space="preserve"> </v>
      </c>
      <c r="J258" s="18"/>
      <c r="K258" s="175" t="str">
        <f>IFERROR(Summary!$AA$7*D258/J258," ")</f>
        <v xml:space="preserve"> </v>
      </c>
      <c r="L258" s="5">
        <v>260</v>
      </c>
      <c r="M258" s="175" t="str">
        <f>IFERROR(Summary!$AA$7*D258/L258," ")</f>
        <v xml:space="preserve"> </v>
      </c>
      <c r="N258" s="18"/>
      <c r="O258" s="175" t="str">
        <f>IFERROR(Summary!$AC$7*D258/N258," ")</f>
        <v xml:space="preserve"> </v>
      </c>
      <c r="P258" s="5">
        <v>260</v>
      </c>
      <c r="Q258" s="175" t="str">
        <f>IFERROR(Summary!$AC$7*D258/P258," ")</f>
        <v xml:space="preserve"> </v>
      </c>
      <c r="R258" s="22"/>
      <c r="S258" s="177" t="str">
        <f>IFERROR(Summary!$AE$7*E258/R258," ")</f>
        <v xml:space="preserve"> </v>
      </c>
    </row>
    <row r="259" spans="1:19" ht="16.8" customHeight="1" x14ac:dyDescent="0.25">
      <c r="A259" s="2" t="s">
        <v>503</v>
      </c>
      <c r="B259" s="2" t="s">
        <v>504</v>
      </c>
      <c r="C259" s="18"/>
      <c r="D259" s="56" t="str">
        <f>IFERROR(VLOOKUP($A259,'Emissions - TEU-2AF'!$A$6:$H$58,5,0), " ")</f>
        <v xml:space="preserve"> </v>
      </c>
      <c r="E259" s="56" t="str">
        <f>IFERROR(VLOOKUP($A259,'Emissions - TEU-2AF'!$A$6:$H$58,8,0), " ")</f>
        <v xml:space="preserve"> </v>
      </c>
      <c r="F259" s="18"/>
      <c r="G259" s="175" t="str">
        <f>IFERROR(Summary!$Y$7*D259/F259," ")</f>
        <v xml:space="preserve"> </v>
      </c>
      <c r="H259" s="5">
        <v>60</v>
      </c>
      <c r="I259" s="175" t="str">
        <f>IFERROR(Summary!$Y$7*D259/H259," ")</f>
        <v xml:space="preserve"> </v>
      </c>
      <c r="J259" s="18"/>
      <c r="K259" s="175" t="str">
        <f>IFERROR(Summary!$AA$7*D259/J259," ")</f>
        <v xml:space="preserve"> </v>
      </c>
      <c r="L259" s="5">
        <v>260</v>
      </c>
      <c r="M259" s="175" t="str">
        <f>IFERROR(Summary!$AA$7*D259/L259," ")</f>
        <v xml:space="preserve"> </v>
      </c>
      <c r="N259" s="18"/>
      <c r="O259" s="175" t="str">
        <f>IFERROR(Summary!$AC$7*D259/N259," ")</f>
        <v xml:space="preserve"> </v>
      </c>
      <c r="P259" s="5">
        <v>260</v>
      </c>
      <c r="Q259" s="175" t="str">
        <f>IFERROR(Summary!$AC$7*D259/P259," ")</f>
        <v xml:space="preserve"> </v>
      </c>
      <c r="R259" s="22"/>
      <c r="S259" s="177" t="str">
        <f>IFERROR(Summary!$AE$7*E259/R259," ")</f>
        <v xml:space="preserve"> </v>
      </c>
    </row>
    <row r="260" spans="1:19" ht="29.25" customHeight="1" x14ac:dyDescent="0.25">
      <c r="A260" s="2" t="s">
        <v>505</v>
      </c>
      <c r="B260" s="2" t="s">
        <v>506</v>
      </c>
      <c r="C260" s="6" t="s">
        <v>23</v>
      </c>
      <c r="D260" s="56" t="str">
        <f>IFERROR(VLOOKUP($A260,'Emissions - TEU-2AF'!$A$6:$H$58,5,0), " ")</f>
        <v xml:space="preserve"> </v>
      </c>
      <c r="E260" s="56" t="str">
        <f>IFERROR(VLOOKUP($A260,'Emissions - TEU-2AF'!$A$6:$H$58,8,0), " ")</f>
        <v xml:space="preserve"> </v>
      </c>
      <c r="F260" s="3">
        <v>2E-3</v>
      </c>
      <c r="G260" s="175" t="str">
        <f>IFERROR(Summary!$Y$7*D260/F260," ")</f>
        <v xml:space="preserve"> </v>
      </c>
      <c r="H260" s="18"/>
      <c r="I260" s="175" t="str">
        <f>IFERROR(Summary!$Y$7*D260/H260," ")</f>
        <v xml:space="preserve"> </v>
      </c>
      <c r="J260" s="4">
        <v>2.1000000000000001E-2</v>
      </c>
      <c r="K260" s="175" t="str">
        <f>IFERROR(Summary!$AA$7*D260/J260," ")</f>
        <v xml:space="preserve"> </v>
      </c>
      <c r="L260" s="18"/>
      <c r="M260" s="175" t="str">
        <f>IFERROR(Summary!$AA$7*D260/L260," ")</f>
        <v xml:space="preserve"> </v>
      </c>
      <c r="N260" s="4">
        <v>4.1000000000000002E-2</v>
      </c>
      <c r="O260" s="175" t="str">
        <f>IFERROR(Summary!$AC$7*D260/N260," ")</f>
        <v xml:space="preserve"> </v>
      </c>
      <c r="P260" s="18"/>
      <c r="Q260" s="175" t="str">
        <f>IFERROR(Summary!$AC$7*D260/P260," ")</f>
        <v xml:space="preserve"> </v>
      </c>
      <c r="R260" s="22"/>
      <c r="S260" s="177" t="str">
        <f>IFERROR(Summary!$AE$7*E260/R260," ")</f>
        <v xml:space="preserve"> </v>
      </c>
    </row>
    <row r="261" spans="1:19" ht="16.8" customHeight="1" x14ac:dyDescent="0.25">
      <c r="A261" s="2" t="s">
        <v>507</v>
      </c>
      <c r="B261" s="2" t="s">
        <v>508</v>
      </c>
      <c r="C261" s="18"/>
      <c r="D261" s="56" t="str">
        <f>IFERROR(VLOOKUP($A261,'Emissions - TEU-2AF'!$A$6:$H$58,5,0), " ")</f>
        <v xml:space="preserve"> </v>
      </c>
      <c r="E261" s="56" t="str">
        <f>IFERROR(VLOOKUP($A261,'Emissions - TEU-2AF'!$A$6:$H$58,8,0), " ")</f>
        <v xml:space="preserve"> </v>
      </c>
      <c r="F261" s="18"/>
      <c r="G261" s="175" t="str">
        <f>IFERROR(Summary!$Y$7*D261/F261," ")</f>
        <v xml:space="preserve"> </v>
      </c>
      <c r="H261" s="9">
        <v>0.1</v>
      </c>
      <c r="I261" s="175" t="str">
        <f>IFERROR(Summary!$Y$7*D261/H261," ")</f>
        <v xml:space="preserve"> </v>
      </c>
      <c r="J261" s="18"/>
      <c r="K261" s="175" t="str">
        <f>IFERROR(Summary!$AA$7*D261/J261," ")</f>
        <v xml:space="preserve"> </v>
      </c>
      <c r="L261" s="9">
        <v>0.44</v>
      </c>
      <c r="M261" s="175" t="str">
        <f>IFERROR(Summary!$AA$7*D261/L261," ")</f>
        <v xml:space="preserve"> </v>
      </c>
      <c r="N261" s="18"/>
      <c r="O261" s="175" t="str">
        <f>IFERROR(Summary!$AC$7*D261/N261," ")</f>
        <v xml:space="preserve"> </v>
      </c>
      <c r="P261" s="9">
        <v>0.44</v>
      </c>
      <c r="Q261" s="175" t="str">
        <f>IFERROR(Summary!$AC$7*D261/P261," ")</f>
        <v xml:space="preserve"> </v>
      </c>
      <c r="R261" s="25">
        <v>0.8</v>
      </c>
      <c r="S261" s="177" t="str">
        <f>IFERROR(Summary!$AE$7*E261/R261," ")</f>
        <v xml:space="preserve"> </v>
      </c>
    </row>
    <row r="262" spans="1:19" ht="16.95" customHeight="1" x14ac:dyDescent="0.25">
      <c r="A262" s="2" t="s">
        <v>509</v>
      </c>
      <c r="B262" s="2" t="s">
        <v>510</v>
      </c>
      <c r="C262" s="18"/>
      <c r="D262" s="56" t="str">
        <f>IFERROR(VLOOKUP($A262,'Emissions - TEU-2AF'!$A$6:$H$58,5,0), " ")</f>
        <v xml:space="preserve"> </v>
      </c>
      <c r="E262" s="56" t="str">
        <f>IFERROR(VLOOKUP($A262,'Emissions - TEU-2AF'!$A$6:$H$58,8,0), " ")</f>
        <v xml:space="preserve"> </v>
      </c>
      <c r="F262" s="11">
        <v>1.2E-4</v>
      </c>
      <c r="G262" s="175" t="str">
        <f>IFERROR(Summary!$Y$7*D262/F262," ")</f>
        <v xml:space="preserve"> </v>
      </c>
      <c r="H262" s="3">
        <v>7.0000000000000001E-3</v>
      </c>
      <c r="I262" s="175" t="str">
        <f>IFERROR(Summary!$Y$7*D262/H262," ")</f>
        <v xml:space="preserve"> </v>
      </c>
      <c r="J262" s="3">
        <v>3.0999999999999999E-3</v>
      </c>
      <c r="K262" s="175" t="str">
        <f>IFERROR(Summary!$AA$7*D262/J262," ")</f>
        <v xml:space="preserve"> </v>
      </c>
      <c r="L262" s="4">
        <v>3.1E-2</v>
      </c>
      <c r="M262" s="175" t="str">
        <f>IFERROR(Summary!$AA$7*D262/L262," ")</f>
        <v xml:space="preserve"> </v>
      </c>
      <c r="N262" s="3">
        <v>1.4E-3</v>
      </c>
      <c r="O262" s="175" t="str">
        <f>IFERROR(Summary!$AC$7*D262/N262," ")</f>
        <v xml:space="preserve"> </v>
      </c>
      <c r="P262" s="4">
        <v>3.1E-2</v>
      </c>
      <c r="Q262" s="175" t="str">
        <f>IFERROR(Summary!$AC$7*D262/P262," ")</f>
        <v xml:space="preserve"> </v>
      </c>
      <c r="R262" s="21">
        <v>30</v>
      </c>
      <c r="S262" s="177" t="str">
        <f>IFERROR(Summary!$AE$7*E262/R262," ")</f>
        <v xml:space="preserve"> </v>
      </c>
    </row>
    <row r="263" spans="1:19" ht="16.8" customHeight="1" x14ac:dyDescent="0.25">
      <c r="A263" s="2" t="s">
        <v>511</v>
      </c>
      <c r="B263" s="2" t="s">
        <v>512</v>
      </c>
      <c r="C263" s="18"/>
      <c r="D263" s="56" t="str">
        <f>IFERROR(VLOOKUP($A263,'Emissions - TEU-2AF'!$A$6:$H$58,5,0), " ")</f>
        <v xml:space="preserve"> </v>
      </c>
      <c r="E263" s="56" t="str">
        <f>IFERROR(VLOOKUP($A263,'Emissions - TEU-2AF'!$A$6:$H$58,8,0), " ")</f>
        <v xml:space="preserve"> </v>
      </c>
      <c r="F263" s="18"/>
      <c r="G263" s="175" t="str">
        <f>IFERROR(Summary!$Y$7*D263/F263," ")</f>
        <v xml:space="preserve"> </v>
      </c>
      <c r="H263" s="5">
        <v>200</v>
      </c>
      <c r="I263" s="175" t="str">
        <f>IFERROR(Summary!$Y$7*D263/H263," ")</f>
        <v xml:space="preserve"> </v>
      </c>
      <c r="J263" s="18"/>
      <c r="K263" s="175" t="str">
        <f>IFERROR(Summary!$AA$7*D263/J263," ")</f>
        <v xml:space="preserve"> </v>
      </c>
      <c r="L263" s="5">
        <v>880</v>
      </c>
      <c r="M263" s="175" t="str">
        <f>IFERROR(Summary!$AA$7*D263/L263," ")</f>
        <v xml:space="preserve"> </v>
      </c>
      <c r="N263" s="18"/>
      <c r="O263" s="175" t="str">
        <f>IFERROR(Summary!$AC$7*D263/N263," ")</f>
        <v xml:space="preserve"> </v>
      </c>
      <c r="P263" s="5">
        <v>880</v>
      </c>
      <c r="Q263" s="175" t="str">
        <f>IFERROR(Summary!$AC$7*D263/P263," ")</f>
        <v xml:space="preserve"> </v>
      </c>
      <c r="R263" s="21">
        <v>200</v>
      </c>
      <c r="S263" s="177" t="str">
        <f>IFERROR(Summary!$AE$7*E263/R263," ")</f>
        <v xml:space="preserve"> </v>
      </c>
    </row>
    <row r="264" spans="1:19" ht="16.95" customHeight="1" x14ac:dyDescent="0.25">
      <c r="A264" s="2" t="s">
        <v>513</v>
      </c>
      <c r="B264" s="2" t="s">
        <v>514</v>
      </c>
      <c r="C264" s="18"/>
      <c r="D264" s="56" t="str">
        <f>IFERROR(VLOOKUP($A264,'Emissions - TEU-2AF'!$A$6:$H$58,5,0), " ")</f>
        <v xml:space="preserve"> </v>
      </c>
      <c r="E264" s="56" t="str">
        <f>IFERROR(VLOOKUP($A264,'Emissions - TEU-2AF'!$A$6:$H$58,8,0), " ")</f>
        <v xml:space="preserve"> </v>
      </c>
      <c r="F264" s="18"/>
      <c r="G264" s="175" t="str">
        <f>IFERROR(Summary!$Y$7*D264/F264," ")</f>
        <v xml:space="preserve"> </v>
      </c>
      <c r="H264" s="7">
        <v>3</v>
      </c>
      <c r="I264" s="175" t="str">
        <f>IFERROR(Summary!$Y$7*D264/H264," ")</f>
        <v xml:space="preserve"> </v>
      </c>
      <c r="J264" s="18"/>
      <c r="K264" s="175" t="str">
        <f>IFERROR(Summary!$AA$7*D264/J264," ")</f>
        <v xml:space="preserve"> </v>
      </c>
      <c r="L264" s="5">
        <v>13</v>
      </c>
      <c r="M264" s="175" t="str">
        <f>IFERROR(Summary!$AA$7*D264/L264," ")</f>
        <v xml:space="preserve"> </v>
      </c>
      <c r="N264" s="18"/>
      <c r="O264" s="175" t="str">
        <f>IFERROR(Summary!$AC$7*D264/N264," ")</f>
        <v xml:space="preserve"> </v>
      </c>
      <c r="P264" s="5">
        <v>13</v>
      </c>
      <c r="Q264" s="175" t="str">
        <f>IFERROR(Summary!$AC$7*D264/P264," ")</f>
        <v xml:space="preserve"> </v>
      </c>
      <c r="R264" s="22"/>
      <c r="S264" s="177" t="str">
        <f>IFERROR(Summary!$AE$7*E264/R264," ")</f>
        <v xml:space="preserve"> </v>
      </c>
    </row>
    <row r="265" spans="1:19" ht="16.8" customHeight="1" x14ac:dyDescent="0.25">
      <c r="A265" s="12">
        <v>63923</v>
      </c>
      <c r="B265" s="2" t="s">
        <v>515</v>
      </c>
      <c r="C265" s="6" t="s">
        <v>516</v>
      </c>
      <c r="D265" s="56" t="str">
        <f>IFERROR(VLOOKUP($A265,'Emissions - TEU-2AF'!$A$6:$H$58,5,0), " ")</f>
        <v xml:space="preserve"> </v>
      </c>
      <c r="E265" s="56" t="str">
        <f>IFERROR(VLOOKUP($A265,'Emissions - TEU-2AF'!$A$6:$H$58,8,0), " ")</f>
        <v xml:space="preserve"> </v>
      </c>
      <c r="F265" s="9">
        <v>0.11</v>
      </c>
      <c r="G265" s="175" t="str">
        <f>IFERROR(Summary!$Y$7*D265/F265," ")</f>
        <v xml:space="preserve"> </v>
      </c>
      <c r="H265" s="5">
        <v>100</v>
      </c>
      <c r="I265" s="175" t="str">
        <f>IFERROR(Summary!$Y$7*D265/H265," ")</f>
        <v xml:space="preserve"> </v>
      </c>
      <c r="J265" s="9">
        <v>0.22</v>
      </c>
      <c r="K265" s="175" t="str">
        <f>IFERROR(Summary!$AA$7*D265/J265," ")</f>
        <v xml:space="preserve"> </v>
      </c>
      <c r="L265" s="5">
        <v>440</v>
      </c>
      <c r="M265" s="175" t="str">
        <f>IFERROR(Summary!$AA$7*D265/L265," ")</f>
        <v xml:space="preserve"> </v>
      </c>
      <c r="N265" s="7">
        <v>2.7</v>
      </c>
      <c r="O265" s="175" t="str">
        <f>IFERROR(Summary!$AC$7*D265/N265," ")</f>
        <v xml:space="preserve"> </v>
      </c>
      <c r="P265" s="5">
        <v>440</v>
      </c>
      <c r="Q265" s="175" t="str">
        <f>IFERROR(Summary!$AC$7*D265/P265," ")</f>
        <v xml:space="preserve"> </v>
      </c>
      <c r="R265" s="23">
        <v>1300</v>
      </c>
      <c r="S265" s="177" t="str">
        <f>IFERROR(Summary!$AE$7*E265/R265," ")</f>
        <v xml:space="preserve"> </v>
      </c>
    </row>
    <row r="266" spans="1:19" ht="16.8" customHeight="1" x14ac:dyDescent="0.25">
      <c r="A266" s="2" t="s">
        <v>517</v>
      </c>
      <c r="B266" s="2" t="s">
        <v>518</v>
      </c>
      <c r="C266" s="18"/>
      <c r="D266" s="56" t="str">
        <f>IFERROR(VLOOKUP($A266,'Emissions - TEU-2AF'!$A$6:$H$58,5,0), " ")</f>
        <v xml:space="preserve"> </v>
      </c>
      <c r="E266" s="56" t="str">
        <f>IFERROR(VLOOKUP($A266,'Emissions - TEU-2AF'!$A$6:$H$58,8,0), " ")</f>
        <v xml:space="preserve"> </v>
      </c>
      <c r="F266" s="18"/>
      <c r="G266" s="175" t="str">
        <f>IFERROR(Summary!$Y$7*D266/F266," ")</f>
        <v xml:space="preserve"> </v>
      </c>
      <c r="H266" s="5">
        <v>200</v>
      </c>
      <c r="I266" s="175" t="str">
        <f>IFERROR(Summary!$Y$7*D266/H266," ")</f>
        <v xml:space="preserve"> </v>
      </c>
      <c r="J266" s="18"/>
      <c r="K266" s="175" t="str">
        <f>IFERROR(Summary!$AA$7*D266/J266," ")</f>
        <v xml:space="preserve"> </v>
      </c>
      <c r="L266" s="5">
        <v>880</v>
      </c>
      <c r="M266" s="175" t="str">
        <f>IFERROR(Summary!$AA$7*D266/L266," ")</f>
        <v xml:space="preserve"> </v>
      </c>
      <c r="N266" s="18"/>
      <c r="O266" s="175" t="str">
        <f>IFERROR(Summary!$AC$7*D266/N266," ")</f>
        <v xml:space="preserve"> </v>
      </c>
      <c r="P266" s="5">
        <v>880</v>
      </c>
      <c r="Q266" s="175" t="str">
        <f>IFERROR(Summary!$AC$7*D266/P266," ")</f>
        <v xml:space="preserve"> </v>
      </c>
      <c r="R266" s="21">
        <v>200</v>
      </c>
      <c r="S266" s="177" t="str">
        <f>IFERROR(Summary!$AE$7*E266/R266," ")</f>
        <v xml:space="preserve"> </v>
      </c>
    </row>
    <row r="267" spans="1:19" ht="42" customHeight="1" x14ac:dyDescent="0.25">
      <c r="A267" s="42" t="s">
        <v>590</v>
      </c>
      <c r="B267" s="1" t="s">
        <v>520</v>
      </c>
      <c r="C267" s="18"/>
      <c r="D267" s="56" t="str">
        <f>IFERROR(VLOOKUP($A267,'Emissions - TEU-2AF'!$A$6:$H$58,5,0), " ")</f>
        <v xml:space="preserve"> </v>
      </c>
      <c r="E267" s="56" t="str">
        <f>IFERROR(VLOOKUP($A267,'Emissions - TEU-2AF'!$A$6:$H$58,8,0), " ")</f>
        <v xml:space="preserve"> </v>
      </c>
      <c r="F267" s="18"/>
      <c r="G267" s="175" t="str">
        <f>IFERROR(Summary!$Y$7*D267/F267," ")</f>
        <v xml:space="preserve"> </v>
      </c>
      <c r="H267" s="5">
        <v>220</v>
      </c>
      <c r="I267" s="175" t="str">
        <f>IFERROR(Summary!$Y$7*D267/H267," ")</f>
        <v xml:space="preserve"> </v>
      </c>
      <c r="J267" s="18"/>
      <c r="K267" s="175" t="str">
        <f>IFERROR(Summary!$AA$7*D267/J267," ")</f>
        <v xml:space="preserve"> </v>
      </c>
      <c r="L267" s="5">
        <v>970</v>
      </c>
      <c r="M267" s="175" t="str">
        <f>IFERROR(Summary!$AA$7*D267/L267," ")</f>
        <v xml:space="preserve"> </v>
      </c>
      <c r="N267" s="18"/>
      <c r="O267" s="175" t="str">
        <f>IFERROR(Summary!$AC$7*D267/N267," ")</f>
        <v xml:space="preserve"> </v>
      </c>
      <c r="P267" s="5">
        <v>970</v>
      </c>
      <c r="Q267" s="175" t="str">
        <f>IFERROR(Summary!$AC$7*D267/P267," ")</f>
        <v xml:space="preserve"> </v>
      </c>
      <c r="R267" s="23">
        <v>8700</v>
      </c>
      <c r="S267" s="177" t="str">
        <f>IFERROR(Summary!$AE$7*E267/R267," ")</f>
        <v xml:space="preserve"> </v>
      </c>
    </row>
    <row r="268" spans="1:19" ht="42" customHeight="1" x14ac:dyDescent="0.25">
      <c r="A268" s="49"/>
      <c r="B268" s="48"/>
      <c r="C268" s="50"/>
      <c r="D268" s="57">
        <f>COUNT(D7:D267)</f>
        <v>1</v>
      </c>
      <c r="E268" s="57"/>
      <c r="F268" s="57"/>
      <c r="G268" s="57">
        <f>COUNT(G7:G267)</f>
        <v>0</v>
      </c>
      <c r="H268" s="57"/>
      <c r="I268" s="57">
        <f>COUNT(I7:I267)</f>
        <v>1</v>
      </c>
      <c r="J268" s="50"/>
      <c r="K268" s="57">
        <f>COUNT(K7:K267)</f>
        <v>0</v>
      </c>
      <c r="L268" s="52"/>
      <c r="M268" s="53"/>
      <c r="N268" s="50"/>
      <c r="O268" s="53"/>
      <c r="P268" s="52"/>
      <c r="Q268" s="53"/>
      <c r="R268" s="54"/>
      <c r="S268" s="53"/>
    </row>
    <row r="269" spans="1:19" ht="63" customHeight="1" x14ac:dyDescent="0.25">
      <c r="A269" s="49"/>
      <c r="B269" s="48"/>
      <c r="C269" s="50"/>
      <c r="D269" s="51"/>
      <c r="E269" s="51"/>
      <c r="F269" s="33" t="s">
        <v>535</v>
      </c>
      <c r="G269" s="178" t="s">
        <v>743</v>
      </c>
      <c r="H269" s="33" t="s">
        <v>536</v>
      </c>
      <c r="I269" s="178" t="s">
        <v>750</v>
      </c>
      <c r="J269" s="33" t="s">
        <v>537</v>
      </c>
      <c r="K269" s="178" t="s">
        <v>746</v>
      </c>
      <c r="L269" s="33" t="s">
        <v>538</v>
      </c>
      <c r="M269" s="178" t="s">
        <v>747</v>
      </c>
      <c r="N269" s="33" t="s">
        <v>539</v>
      </c>
      <c r="O269" s="178" t="s">
        <v>748</v>
      </c>
      <c r="P269" s="33" t="s">
        <v>540</v>
      </c>
      <c r="Q269" s="178" t="s">
        <v>749</v>
      </c>
      <c r="R269" s="33" t="s">
        <v>536</v>
      </c>
      <c r="S269" s="178" t="s">
        <v>750</v>
      </c>
    </row>
    <row r="270" spans="1:19" ht="42" customHeight="1" x14ac:dyDescent="0.25">
      <c r="A270" s="49"/>
      <c r="B270" s="48"/>
      <c r="C270" s="50"/>
      <c r="D270" s="51"/>
      <c r="E270" s="51"/>
      <c r="F270" s="33" t="s">
        <v>542</v>
      </c>
      <c r="G270" s="32" t="s">
        <v>524</v>
      </c>
      <c r="H270" s="35" t="s">
        <v>542</v>
      </c>
      <c r="I270" s="32" t="s">
        <v>524</v>
      </c>
      <c r="J270" s="33" t="s">
        <v>542</v>
      </c>
      <c r="K270" s="32" t="s">
        <v>524</v>
      </c>
      <c r="L270" s="33" t="s">
        <v>542</v>
      </c>
      <c r="M270" s="32" t="s">
        <v>524</v>
      </c>
      <c r="N270" s="33" t="s">
        <v>542</v>
      </c>
      <c r="O270" s="32" t="s">
        <v>524</v>
      </c>
      <c r="P270" s="33" t="s">
        <v>542</v>
      </c>
      <c r="Q270" s="32" t="s">
        <v>524</v>
      </c>
      <c r="R270" s="33" t="s">
        <v>542</v>
      </c>
      <c r="S270" s="34" t="s">
        <v>524</v>
      </c>
    </row>
    <row r="271" spans="1:19" ht="42" customHeight="1" x14ac:dyDescent="0.25">
      <c r="A271" s="60" t="s">
        <v>677</v>
      </c>
      <c r="B271" s="61"/>
      <c r="C271" s="62"/>
      <c r="D271" s="63"/>
      <c r="E271" s="63"/>
      <c r="F271" s="59"/>
      <c r="G271" s="58">
        <f t="shared" ref="G271:S271" si="0">SUM(G7:G267)</f>
        <v>0</v>
      </c>
      <c r="H271" s="58"/>
      <c r="I271" s="58">
        <f t="shared" si="0"/>
        <v>1.4685786385148083E-7</v>
      </c>
      <c r="J271" s="58"/>
      <c r="K271" s="58">
        <f t="shared" si="0"/>
        <v>0</v>
      </c>
      <c r="L271" s="58"/>
      <c r="M271" s="58">
        <f t="shared" si="0"/>
        <v>3.2635080855884633E-8</v>
      </c>
      <c r="N271" s="58"/>
      <c r="O271" s="58">
        <f t="shared" si="0"/>
        <v>0</v>
      </c>
      <c r="P271" s="58"/>
      <c r="Q271" s="58">
        <f t="shared" si="0"/>
        <v>1.4685786385148082E-6</v>
      </c>
      <c r="R271" s="58"/>
      <c r="S271" s="58">
        <f t="shared" si="0"/>
        <v>2.2557367887587453E-5</v>
      </c>
    </row>
    <row r="272" spans="1:19" ht="230.7" customHeight="1" x14ac:dyDescent="0.25">
      <c r="A272" s="257" t="s">
        <v>521</v>
      </c>
      <c r="B272" s="257"/>
      <c r="C272" s="257"/>
      <c r="D272" s="257"/>
      <c r="E272" s="257"/>
      <c r="F272" s="257"/>
      <c r="G272" s="257"/>
      <c r="H272" s="257"/>
      <c r="I272" s="257"/>
      <c r="J272" s="257"/>
      <c r="K272" s="257"/>
      <c r="L272" s="257"/>
      <c r="M272" s="257"/>
      <c r="N272" s="257"/>
      <c r="O272" s="257"/>
      <c r="P272" s="257"/>
      <c r="Q272" s="257"/>
      <c r="R272" s="257"/>
      <c r="S272" s="257"/>
    </row>
    <row r="273" spans="1:19" ht="126" customHeight="1" x14ac:dyDescent="0.25">
      <c r="A273" s="257" t="s">
        <v>522</v>
      </c>
      <c r="B273" s="257"/>
      <c r="C273" s="257"/>
      <c r="D273" s="257"/>
      <c r="E273" s="257"/>
      <c r="F273" s="257"/>
      <c r="G273" s="257"/>
      <c r="H273" s="257"/>
      <c r="I273" s="257"/>
      <c r="J273" s="257"/>
      <c r="K273" s="257"/>
      <c r="L273" s="257"/>
      <c r="M273" s="257"/>
      <c r="N273" s="257"/>
      <c r="O273" s="257"/>
      <c r="P273" s="257"/>
      <c r="Q273" s="257"/>
      <c r="R273" s="257"/>
      <c r="S273" s="257"/>
    </row>
    <row r="274" spans="1:19" ht="45" customHeight="1" x14ac:dyDescent="0.25">
      <c r="A274" s="258" t="s">
        <v>523</v>
      </c>
      <c r="B274" s="258"/>
      <c r="C274" s="258"/>
      <c r="D274" s="258"/>
      <c r="E274" s="258"/>
      <c r="F274" s="258"/>
      <c r="G274" s="258"/>
      <c r="H274" s="258"/>
      <c r="I274" s="258"/>
      <c r="J274" s="258"/>
      <c r="K274" s="258"/>
      <c r="L274" s="258"/>
      <c r="M274" s="258"/>
      <c r="N274" s="258"/>
      <c r="O274" s="258"/>
      <c r="P274" s="258"/>
      <c r="Q274" s="258"/>
      <c r="R274" s="258"/>
      <c r="S274" s="258"/>
    </row>
    <row r="276" spans="1:19" ht="35.4" customHeight="1" x14ac:dyDescent="0.25">
      <c r="A276" s="259" t="s">
        <v>525</v>
      </c>
      <c r="B276" s="259"/>
      <c r="C276" s="259"/>
      <c r="D276" s="259"/>
      <c r="E276" s="259"/>
      <c r="F276" s="259"/>
      <c r="G276" s="259"/>
      <c r="H276" s="259"/>
    </row>
  </sheetData>
  <mergeCells count="10">
    <mergeCell ref="A272:S272"/>
    <mergeCell ref="A273:S273"/>
    <mergeCell ref="A274:S274"/>
    <mergeCell ref="A276:H276"/>
    <mergeCell ref="A3:S3"/>
    <mergeCell ref="A4:C5"/>
    <mergeCell ref="D4:E4"/>
    <mergeCell ref="F4:I4"/>
    <mergeCell ref="J4:Q4"/>
    <mergeCell ref="R4:S4"/>
  </mergeCells>
  <pageMargins left="0.7" right="0.7" top="0.75" bottom="0.75" header="0.3" footer="0.3"/>
  <pageSetup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B5B9D-6EE9-408A-A845-F0A221F508D7}">
  <dimension ref="A1:S276"/>
  <sheetViews>
    <sheetView workbookViewId="0">
      <selection activeCell="A2" sqref="A2"/>
    </sheetView>
  </sheetViews>
  <sheetFormatPr defaultRowHeight="13.2" x14ac:dyDescent="0.25"/>
  <cols>
    <col min="1" max="1" width="15.6640625" style="15" customWidth="1"/>
    <col min="2" max="2" width="25.5546875" style="15" customWidth="1"/>
    <col min="3" max="5" width="9.33203125" style="15" customWidth="1"/>
    <col min="6" max="13" width="10.44140625" style="15" customWidth="1"/>
    <col min="14" max="19" width="9.33203125" style="15" customWidth="1"/>
    <col min="20" max="16384" width="8.88671875" style="15"/>
  </cols>
  <sheetData>
    <row r="1" spans="1:19" ht="40.200000000000003" customHeight="1" x14ac:dyDescent="0.25">
      <c r="A1" s="31" t="s">
        <v>867</v>
      </c>
      <c r="B1" s="31"/>
    </row>
    <row r="2" spans="1:19" s="30" customFormat="1" ht="30" customHeight="1" x14ac:dyDescent="0.25">
      <c r="A2" s="43" t="str" cm="1">
        <f t="array" ref="A2:B2">Summary!A28:B28</f>
        <v>TEU-2D</v>
      </c>
      <c r="B2" s="44" t="str">
        <v>Distillates Storage Tanks</v>
      </c>
      <c r="C2" s="44"/>
      <c r="D2" s="44"/>
      <c r="G2" s="46"/>
    </row>
    <row r="3" spans="1:19" ht="48.75" customHeight="1" x14ac:dyDescent="0.25">
      <c r="A3" s="260" t="s">
        <v>526</v>
      </c>
      <c r="B3" s="261"/>
      <c r="C3" s="261"/>
      <c r="D3" s="261"/>
      <c r="E3" s="261"/>
      <c r="F3" s="261"/>
      <c r="G3" s="261"/>
      <c r="H3" s="261"/>
      <c r="I3" s="261"/>
      <c r="J3" s="261"/>
      <c r="K3" s="261"/>
      <c r="L3" s="261"/>
      <c r="M3" s="261"/>
      <c r="N3" s="261"/>
      <c r="O3" s="261"/>
      <c r="P3" s="261"/>
      <c r="Q3" s="261"/>
      <c r="R3" s="261"/>
      <c r="S3" s="261"/>
    </row>
    <row r="4" spans="1:19" ht="23.55" customHeight="1" x14ac:dyDescent="0.25">
      <c r="A4" s="262"/>
      <c r="B4" s="263"/>
      <c r="C4" s="264"/>
      <c r="D4" s="268" t="s">
        <v>527</v>
      </c>
      <c r="E4" s="269"/>
      <c r="F4" s="268" t="s">
        <v>530</v>
      </c>
      <c r="G4" s="269"/>
      <c r="H4" s="269"/>
      <c r="I4" s="270"/>
      <c r="J4" s="268" t="s">
        <v>531</v>
      </c>
      <c r="K4" s="269"/>
      <c r="L4" s="269"/>
      <c r="M4" s="269"/>
      <c r="N4" s="269"/>
      <c r="O4" s="269"/>
      <c r="P4" s="269"/>
      <c r="Q4" s="270"/>
      <c r="R4" s="268" t="s">
        <v>532</v>
      </c>
      <c r="S4" s="270"/>
    </row>
    <row r="5" spans="1:19" ht="61.8" customHeight="1" x14ac:dyDescent="0.25">
      <c r="A5" s="265"/>
      <c r="B5" s="266"/>
      <c r="C5" s="267"/>
      <c r="D5" s="32" t="s">
        <v>528</v>
      </c>
      <c r="E5" s="32" t="s">
        <v>529</v>
      </c>
      <c r="F5" s="33" t="s">
        <v>535</v>
      </c>
      <c r="G5" s="178" t="s">
        <v>743</v>
      </c>
      <c r="H5" s="33" t="s">
        <v>536</v>
      </c>
      <c r="I5" s="178" t="s">
        <v>750</v>
      </c>
      <c r="J5" s="33" t="s">
        <v>537</v>
      </c>
      <c r="K5" s="178" t="s">
        <v>746</v>
      </c>
      <c r="L5" s="33" t="s">
        <v>538</v>
      </c>
      <c r="M5" s="178" t="s">
        <v>747</v>
      </c>
      <c r="N5" s="33" t="s">
        <v>539</v>
      </c>
      <c r="O5" s="178" t="s">
        <v>748</v>
      </c>
      <c r="P5" s="33" t="s">
        <v>540</v>
      </c>
      <c r="Q5" s="178" t="s">
        <v>749</v>
      </c>
      <c r="R5" s="33" t="s">
        <v>536</v>
      </c>
      <c r="S5" s="178" t="s">
        <v>750</v>
      </c>
    </row>
    <row r="6" spans="1:19" ht="17.55" customHeight="1" x14ac:dyDescent="0.25">
      <c r="A6" s="33" t="s">
        <v>541</v>
      </c>
      <c r="B6" s="35" t="s">
        <v>533</v>
      </c>
      <c r="C6" s="35" t="s">
        <v>534</v>
      </c>
      <c r="D6" s="35" t="s">
        <v>543</v>
      </c>
      <c r="E6" s="35" t="s">
        <v>544</v>
      </c>
      <c r="F6" s="33" t="s">
        <v>542</v>
      </c>
      <c r="G6" s="32" t="s">
        <v>524</v>
      </c>
      <c r="H6" s="35" t="s">
        <v>542</v>
      </c>
      <c r="I6" s="32" t="s">
        <v>524</v>
      </c>
      <c r="J6" s="33" t="s">
        <v>542</v>
      </c>
      <c r="K6" s="32" t="s">
        <v>524</v>
      </c>
      <c r="L6" s="33" t="s">
        <v>542</v>
      </c>
      <c r="M6" s="32" t="s">
        <v>524</v>
      </c>
      <c r="N6" s="33" t="s">
        <v>542</v>
      </c>
      <c r="O6" s="32" t="s">
        <v>524</v>
      </c>
      <c r="P6" s="33" t="s">
        <v>542</v>
      </c>
      <c r="Q6" s="32" t="s">
        <v>524</v>
      </c>
      <c r="R6" s="33" t="s">
        <v>542</v>
      </c>
      <c r="S6" s="34" t="s">
        <v>524</v>
      </c>
    </row>
    <row r="7" spans="1:19" ht="16.8" customHeight="1" x14ac:dyDescent="0.25">
      <c r="A7" s="2" t="s">
        <v>13</v>
      </c>
      <c r="B7" s="2" t="s">
        <v>14</v>
      </c>
      <c r="C7" s="18"/>
      <c r="D7" s="56" t="str">
        <f>IFERROR(VLOOKUP($A7,'Emissions - TEU-2D'!$A$6:$H$58,5,0), " ")</f>
        <v xml:space="preserve"> </v>
      </c>
      <c r="E7" s="56" t="str">
        <f>IFERROR(VLOOKUP($A7,'Emissions - TEU-2D'!$A$6:$H$58,8,0), " ")</f>
        <v xml:space="preserve"> </v>
      </c>
      <c r="F7" s="9">
        <v>0.45</v>
      </c>
      <c r="G7" s="175" t="str">
        <f>IFERROR(Summary!$Y$7*D7/F7," ")</f>
        <v xml:space="preserve"> </v>
      </c>
      <c r="H7" s="5">
        <v>140</v>
      </c>
      <c r="I7" s="175" t="str">
        <f>IFERROR(Summary!$Y$7*D7/H7," ")</f>
        <v xml:space="preserve"> </v>
      </c>
      <c r="J7" s="5">
        <v>12</v>
      </c>
      <c r="K7" s="175" t="str">
        <f>IFERROR(Summary!$AA$7*D7/J7," ")</f>
        <v xml:space="preserve"> </v>
      </c>
      <c r="L7" s="5">
        <v>620</v>
      </c>
      <c r="M7" s="175" t="str">
        <f>IFERROR(Summary!$AA$7*D7/L7," ")</f>
        <v xml:space="preserve"> </v>
      </c>
      <c r="N7" s="7">
        <v>5.5</v>
      </c>
      <c r="O7" s="175" t="str">
        <f>IFERROR(Summary!$AC$7*D7/N7," ")</f>
        <v xml:space="preserve"> </v>
      </c>
      <c r="P7" s="5">
        <v>620</v>
      </c>
      <c r="Q7" s="175" t="str">
        <f>IFERROR(Summary!$AC$7*D7/P7," ")</f>
        <v xml:space="preserve"> </v>
      </c>
      <c r="R7" s="21">
        <v>470</v>
      </c>
      <c r="S7" s="177" t="str">
        <f>IFERROR(Summary!$AE$7*E7/R7," ")</f>
        <v xml:space="preserve"> </v>
      </c>
    </row>
    <row r="8" spans="1:19" ht="16.8" customHeight="1" x14ac:dyDescent="0.25">
      <c r="A8" s="2" t="s">
        <v>15</v>
      </c>
      <c r="B8" s="2" t="s">
        <v>16</v>
      </c>
      <c r="C8" s="18"/>
      <c r="D8" s="56" t="str">
        <f>IFERROR(VLOOKUP($A8,'Emissions - TEU-2D'!$A$6:$H$58,5,0), " ")</f>
        <v xml:space="preserve"> </v>
      </c>
      <c r="E8" s="56" t="str">
        <f>IFERROR(VLOOKUP($A8,'Emissions - TEU-2D'!$A$6:$H$58,8,0), " ")</f>
        <v xml:space="preserve"> </v>
      </c>
      <c r="F8" s="4">
        <v>0.05</v>
      </c>
      <c r="G8" s="175" t="str">
        <f>IFERROR(Summary!$Y$7*D8/F8," ")</f>
        <v xml:space="preserve"> </v>
      </c>
      <c r="H8" s="18"/>
      <c r="I8" s="175" t="str">
        <f>IFERROR(Summary!$Y$7*D8/H8," ")</f>
        <v xml:space="preserve"> </v>
      </c>
      <c r="J8" s="7">
        <v>1.3</v>
      </c>
      <c r="K8" s="175" t="str">
        <f>IFERROR(Summary!$AA$7*D8/J8," ")</f>
        <v xml:space="preserve"> </v>
      </c>
      <c r="L8" s="18"/>
      <c r="M8" s="175" t="str">
        <f>IFERROR(Summary!$AA$7*D8/L8," ")</f>
        <v xml:space="preserve"> </v>
      </c>
      <c r="N8" s="9">
        <v>0.6</v>
      </c>
      <c r="O8" s="175" t="str">
        <f>IFERROR(Summary!$AC$7*D8/N8," ")</f>
        <v xml:space="preserve"> </v>
      </c>
      <c r="P8" s="18"/>
      <c r="Q8" s="175" t="str">
        <f>IFERROR(Summary!$AC$7*D8/P8," ")</f>
        <v xml:space="preserve"> </v>
      </c>
      <c r="R8" s="22"/>
      <c r="S8" s="177" t="str">
        <f>IFERROR(Summary!$AE$7*E8/R8," ")</f>
        <v xml:space="preserve"> </v>
      </c>
    </row>
    <row r="9" spans="1:19" ht="16.95" customHeight="1" x14ac:dyDescent="0.25">
      <c r="A9" s="2" t="s">
        <v>17</v>
      </c>
      <c r="B9" s="2" t="s">
        <v>18</v>
      </c>
      <c r="C9" s="18"/>
      <c r="D9" s="56" t="str">
        <f>IFERROR(VLOOKUP($A9,'Emissions - TEU-2D'!$A$6:$H$58,5,0), " ")</f>
        <v xml:space="preserve"> </v>
      </c>
      <c r="E9" s="56" t="str">
        <f>IFERROR(VLOOKUP($A9,'Emissions - TEU-2D'!$A$6:$H$58,8,0), " ")</f>
        <v xml:space="preserve"> </v>
      </c>
      <c r="F9" s="18"/>
      <c r="G9" s="175" t="str">
        <f>IFERROR(Summary!$Y$7*D9/F9," ")</f>
        <v xml:space="preserve"> </v>
      </c>
      <c r="H9" s="8">
        <v>31000</v>
      </c>
      <c r="I9" s="175" t="str">
        <f>IFERROR(Summary!$Y$7*D9/H9," ")</f>
        <v xml:space="preserve"> </v>
      </c>
      <c r="J9" s="18"/>
      <c r="K9" s="175" t="str">
        <f>IFERROR(Summary!$AA$7*D9/J9," ")</f>
        <v xml:space="preserve"> </v>
      </c>
      <c r="L9" s="8">
        <v>140000</v>
      </c>
      <c r="M9" s="175" t="str">
        <f>IFERROR(Summary!$AA$7*D9/L9," ")</f>
        <v xml:space="preserve"> </v>
      </c>
      <c r="N9" s="18"/>
      <c r="O9" s="175" t="str">
        <f>IFERROR(Summary!$AC$7*D9/N9," ")</f>
        <v xml:space="preserve"> </v>
      </c>
      <c r="P9" s="8">
        <v>140000</v>
      </c>
      <c r="Q9" s="175" t="str">
        <f>IFERROR(Summary!$AC$7*D9/P9," ")</f>
        <v xml:space="preserve"> </v>
      </c>
      <c r="R9" s="23">
        <v>62000</v>
      </c>
      <c r="S9" s="177" t="str">
        <f>IFERROR(Summary!$AE$7*E9/R9," ")</f>
        <v xml:space="preserve"> </v>
      </c>
    </row>
    <row r="10" spans="1:19" ht="16.8" customHeight="1" x14ac:dyDescent="0.25">
      <c r="A10" s="12">
        <v>64047</v>
      </c>
      <c r="B10" s="2" t="s">
        <v>19</v>
      </c>
      <c r="C10" s="18"/>
      <c r="D10" s="56" t="str">
        <f>IFERROR(VLOOKUP($A10,'Emissions - TEU-2D'!$A$6:$H$58,5,0), " ")</f>
        <v xml:space="preserve"> </v>
      </c>
      <c r="E10" s="56" t="str">
        <f>IFERROR(VLOOKUP($A10,'Emissions - TEU-2D'!$A$6:$H$58,8,0), " ")</f>
        <v xml:space="preserve"> </v>
      </c>
      <c r="F10" s="18"/>
      <c r="G10" s="175" t="str">
        <f>IFERROR(Summary!$Y$7*D10/F10," ")</f>
        <v xml:space="preserve"> </v>
      </c>
      <c r="H10" s="5">
        <v>60</v>
      </c>
      <c r="I10" s="175" t="str">
        <f>IFERROR(Summary!$Y$7*D10/H10," ")</f>
        <v xml:space="preserve"> </v>
      </c>
      <c r="J10" s="18"/>
      <c r="K10" s="175" t="str">
        <f>IFERROR(Summary!$AA$7*D10/J10," ")</f>
        <v xml:space="preserve"> </v>
      </c>
      <c r="L10" s="5">
        <v>260</v>
      </c>
      <c r="M10" s="175" t="str">
        <f>IFERROR(Summary!$AA$7*D10/L10," ")</f>
        <v xml:space="preserve"> </v>
      </c>
      <c r="N10" s="18"/>
      <c r="O10" s="175" t="str">
        <f>IFERROR(Summary!$AC$7*D10/N10," ")</f>
        <v xml:space="preserve"> </v>
      </c>
      <c r="P10" s="5">
        <v>260</v>
      </c>
      <c r="Q10" s="175" t="str">
        <f>IFERROR(Summary!$AC$7*D10/P10," ")</f>
        <v xml:space="preserve"> </v>
      </c>
      <c r="R10" s="22"/>
      <c r="S10" s="177" t="str">
        <f>IFERROR(Summary!$AE$7*E10/R10," ")</f>
        <v xml:space="preserve"> </v>
      </c>
    </row>
    <row r="11" spans="1:19" ht="16.95" customHeight="1" x14ac:dyDescent="0.25">
      <c r="A11" s="2" t="s">
        <v>20</v>
      </c>
      <c r="B11" s="2" t="s">
        <v>21</v>
      </c>
      <c r="C11" s="18"/>
      <c r="D11" s="56" t="str">
        <f>IFERROR(VLOOKUP($A11,'Emissions - TEU-2D'!$A$6:$H$58,5,0), " ")</f>
        <v xml:space="preserve"> </v>
      </c>
      <c r="E11" s="56" t="str">
        <f>IFERROR(VLOOKUP($A11,'Emissions - TEU-2D'!$A$6:$H$58,8,0), " ")</f>
        <v xml:space="preserve"> </v>
      </c>
      <c r="F11" s="18"/>
      <c r="G11" s="175" t="str">
        <f>IFERROR(Summary!$Y$7*D11/F11," ")</f>
        <v xml:space="preserve"> </v>
      </c>
      <c r="H11" s="9">
        <v>0.35</v>
      </c>
      <c r="I11" s="175" t="str">
        <f>IFERROR(Summary!$Y$7*D11/H11," ")</f>
        <v xml:space="preserve"> </v>
      </c>
      <c r="J11" s="18"/>
      <c r="K11" s="175" t="str">
        <f>IFERROR(Summary!$AA$7*D11/J11," ")</f>
        <v xml:space="preserve"> </v>
      </c>
      <c r="L11" s="7">
        <v>1.5</v>
      </c>
      <c r="M11" s="175" t="str">
        <f>IFERROR(Summary!$AA$7*D11/L11," ")</f>
        <v xml:space="preserve"> </v>
      </c>
      <c r="N11" s="18"/>
      <c r="O11" s="175" t="str">
        <f>IFERROR(Summary!$AC$7*D11/N11," ")</f>
        <v xml:space="preserve"> </v>
      </c>
      <c r="P11" s="7">
        <v>1.5</v>
      </c>
      <c r="Q11" s="175" t="str">
        <f>IFERROR(Summary!$AC$7*D11/P11," ")</f>
        <v xml:space="preserve"> </v>
      </c>
      <c r="R11" s="24">
        <v>6.9</v>
      </c>
      <c r="S11" s="177" t="str">
        <f>IFERROR(Summary!$AE$7*E11/R11," ")</f>
        <v xml:space="preserve"> </v>
      </c>
    </row>
    <row r="12" spans="1:19" ht="16.8" customHeight="1" x14ac:dyDescent="0.25">
      <c r="A12" s="12">
        <v>65532</v>
      </c>
      <c r="B12" s="2" t="s">
        <v>22</v>
      </c>
      <c r="C12" s="6" t="s">
        <v>23</v>
      </c>
      <c r="D12" s="56" t="str">
        <f>IFERROR(VLOOKUP($A12,'Emissions - TEU-2D'!$A$6:$H$58,5,0), " ")</f>
        <v xml:space="preserve"> </v>
      </c>
      <c r="E12" s="56" t="str">
        <f>IFERROR(VLOOKUP($A12,'Emissions - TEU-2D'!$A$6:$H$58,8,0), " ")</f>
        <v xml:space="preserve"> </v>
      </c>
      <c r="F12" s="3">
        <v>5.8999999999999999E-3</v>
      </c>
      <c r="G12" s="175" t="str">
        <f>IFERROR(Summary!$Y$7*D12/F12," ")</f>
        <v xml:space="preserve"> </v>
      </c>
      <c r="H12" s="7">
        <v>6</v>
      </c>
      <c r="I12" s="175" t="str">
        <f>IFERROR(Summary!$Y$7*D12/H12," ")</f>
        <v xml:space="preserve"> </v>
      </c>
      <c r="J12" s="4">
        <v>6.2E-2</v>
      </c>
      <c r="K12" s="175" t="str">
        <f>IFERROR(Summary!$AA$7*D12/J12," ")</f>
        <v xml:space="preserve"> </v>
      </c>
      <c r="L12" s="5">
        <v>26</v>
      </c>
      <c r="M12" s="175" t="str">
        <f>IFERROR(Summary!$AA$7*D12/L12," ")</f>
        <v xml:space="preserve"> </v>
      </c>
      <c r="N12" s="9">
        <v>0.12</v>
      </c>
      <c r="O12" s="175" t="str">
        <f>IFERROR(Summary!$AC$7*D12/N12," ")</f>
        <v xml:space="preserve"> </v>
      </c>
      <c r="P12" s="5">
        <v>26</v>
      </c>
      <c r="Q12" s="175" t="str">
        <f>IFERROR(Summary!$AC$7*D12/P12," ")</f>
        <v xml:space="preserve"> </v>
      </c>
      <c r="R12" s="22"/>
      <c r="S12" s="177" t="str">
        <f>IFERROR(Summary!$AE$7*E12/R12," ")</f>
        <v xml:space="preserve"> </v>
      </c>
    </row>
    <row r="13" spans="1:19" ht="16.8" customHeight="1" x14ac:dyDescent="0.25">
      <c r="A13" s="12">
        <v>65660</v>
      </c>
      <c r="B13" s="2" t="s">
        <v>24</v>
      </c>
      <c r="C13" s="18"/>
      <c r="D13" s="56" t="str">
        <f>IFERROR(VLOOKUP($A13,'Emissions - TEU-2D'!$A$6:$H$58,5,0), " ")</f>
        <v xml:space="preserve"> </v>
      </c>
      <c r="E13" s="56" t="str">
        <f>IFERROR(VLOOKUP($A13,'Emissions - TEU-2D'!$A$6:$H$58,8,0), " ")</f>
        <v xml:space="preserve"> </v>
      </c>
      <c r="F13" s="18"/>
      <c r="G13" s="175" t="str">
        <f>IFERROR(Summary!$Y$7*D13/F13," ")</f>
        <v xml:space="preserve"> </v>
      </c>
      <c r="H13" s="7">
        <v>1</v>
      </c>
      <c r="I13" s="175" t="str">
        <f>IFERROR(Summary!$Y$7*D13/H13," ")</f>
        <v xml:space="preserve"> </v>
      </c>
      <c r="J13" s="18"/>
      <c r="K13" s="175" t="str">
        <f>IFERROR(Summary!$AA$7*D13/J13," ")</f>
        <v xml:space="preserve"> </v>
      </c>
      <c r="L13" s="7">
        <v>4.4000000000000004</v>
      </c>
      <c r="M13" s="175" t="str">
        <f>IFERROR(Summary!$AA$7*D13/L13," ")</f>
        <v xml:space="preserve"> </v>
      </c>
      <c r="N13" s="18"/>
      <c r="O13" s="175" t="str">
        <f>IFERROR(Summary!$AC$7*D13/N13," ")</f>
        <v xml:space="preserve"> </v>
      </c>
      <c r="P13" s="7">
        <v>4.4000000000000004</v>
      </c>
      <c r="Q13" s="175" t="str">
        <f>IFERROR(Summary!$AC$7*D13/P13," ")</f>
        <v xml:space="preserve"> </v>
      </c>
      <c r="R13" s="23">
        <v>6000</v>
      </c>
      <c r="S13" s="177" t="str">
        <f>IFERROR(Summary!$AE$7*E13/R13," ")</f>
        <v xml:space="preserve"> </v>
      </c>
    </row>
    <row r="14" spans="1:19" ht="16.95" customHeight="1" x14ac:dyDescent="0.25">
      <c r="A14" s="2" t="s">
        <v>25</v>
      </c>
      <c r="B14" s="2" t="s">
        <v>26</v>
      </c>
      <c r="C14" s="18"/>
      <c r="D14" s="56" t="str">
        <f>IFERROR(VLOOKUP($A14,'Emissions - TEU-2D'!$A$6:$H$58,5,0), " ")</f>
        <v xml:space="preserve"> </v>
      </c>
      <c r="E14" s="56" t="str">
        <f>IFERROR(VLOOKUP($A14,'Emissions - TEU-2D'!$A$6:$H$58,8,0), " ")</f>
        <v xml:space="preserve"> </v>
      </c>
      <c r="F14" s="4">
        <v>1.4999999999999999E-2</v>
      </c>
      <c r="G14" s="175" t="str">
        <f>IFERROR(Summary!$Y$7*D14/F14," ")</f>
        <v xml:space="preserve"> </v>
      </c>
      <c r="H14" s="7">
        <v>5</v>
      </c>
      <c r="I14" s="175" t="str">
        <f>IFERROR(Summary!$Y$7*D14/H14," ")</f>
        <v xml:space="preserve"> </v>
      </c>
      <c r="J14" s="9">
        <v>0.38</v>
      </c>
      <c r="K14" s="175" t="str">
        <f>IFERROR(Summary!$AA$7*D14/J14," ")</f>
        <v xml:space="preserve"> </v>
      </c>
      <c r="L14" s="5">
        <v>22</v>
      </c>
      <c r="M14" s="175" t="str">
        <f>IFERROR(Summary!$AA$7*D14/L14," ")</f>
        <v xml:space="preserve"> </v>
      </c>
      <c r="N14" s="9">
        <v>0.18</v>
      </c>
      <c r="O14" s="175" t="str">
        <f>IFERROR(Summary!$AC$7*D14/N14," ")</f>
        <v xml:space="preserve"> </v>
      </c>
      <c r="P14" s="5">
        <v>22</v>
      </c>
      <c r="Q14" s="175" t="str">
        <f>IFERROR(Summary!$AC$7*D14/P14," ")</f>
        <v xml:space="preserve"> </v>
      </c>
      <c r="R14" s="21">
        <v>220</v>
      </c>
      <c r="S14" s="177" t="str">
        <f>IFERROR(Summary!$AE$7*E14/R14," ")</f>
        <v xml:space="preserve"> </v>
      </c>
    </row>
    <row r="15" spans="1:19" ht="16.8" customHeight="1" x14ac:dyDescent="0.25">
      <c r="A15" s="2" t="s">
        <v>27</v>
      </c>
      <c r="B15" s="2" t="s">
        <v>28</v>
      </c>
      <c r="C15" s="18"/>
      <c r="D15" s="56" t="str">
        <f>IFERROR(VLOOKUP($A15,'Emissions - TEU-2D'!$A$6:$H$58,5,0), " ")</f>
        <v xml:space="preserve"> </v>
      </c>
      <c r="E15" s="56" t="str">
        <f>IFERROR(VLOOKUP($A15,'Emissions - TEU-2D'!$A$6:$H$58,8,0), " ")</f>
        <v xml:space="preserve"> </v>
      </c>
      <c r="F15" s="11">
        <v>2.0000000000000001E-4</v>
      </c>
      <c r="G15" s="175" t="str">
        <f>IFERROR(Summary!$Y$7*D15/F15," ")</f>
        <v xml:space="preserve"> </v>
      </c>
      <c r="H15" s="18"/>
      <c r="I15" s="175" t="str">
        <f>IFERROR(Summary!$Y$7*D15/H15," ")</f>
        <v xml:space="preserve"> </v>
      </c>
      <c r="J15" s="3">
        <v>5.3E-3</v>
      </c>
      <c r="K15" s="175" t="str">
        <f>IFERROR(Summary!$AA$7*D15/J15," ")</f>
        <v xml:space="preserve"> </v>
      </c>
      <c r="L15" s="18"/>
      <c r="M15" s="175" t="str">
        <f>IFERROR(Summary!$AA$7*D15/L15," ")</f>
        <v xml:space="preserve"> </v>
      </c>
      <c r="N15" s="3">
        <v>2.3999999999999998E-3</v>
      </c>
      <c r="O15" s="175" t="str">
        <f>IFERROR(Summary!$AC$7*D15/N15," ")</f>
        <v xml:space="preserve"> </v>
      </c>
      <c r="P15" s="18"/>
      <c r="Q15" s="175" t="str">
        <f>IFERROR(Summary!$AC$7*D15/P15," ")</f>
        <v xml:space="preserve"> </v>
      </c>
      <c r="R15" s="22"/>
      <c r="S15" s="177" t="str">
        <f>IFERROR(Summary!$AE$7*E15/R15," ")</f>
        <v xml:space="preserve"> </v>
      </c>
    </row>
    <row r="16" spans="1:19" ht="16.95" customHeight="1" x14ac:dyDescent="0.25">
      <c r="A16" s="2" t="s">
        <v>29</v>
      </c>
      <c r="B16" s="2" t="s">
        <v>30</v>
      </c>
      <c r="C16" s="18"/>
      <c r="D16" s="56" t="str">
        <f>IFERROR(VLOOKUP($A16,'Emissions - TEU-2D'!$A$6:$H$58,5,0), " ")</f>
        <v xml:space="preserve"> </v>
      </c>
      <c r="E16" s="56" t="str">
        <f>IFERROR(VLOOKUP($A16,'Emissions - TEU-2D'!$A$6:$H$58,8,0), " ")</f>
        <v xml:space="preserve"> </v>
      </c>
      <c r="F16" s="9">
        <v>0.17</v>
      </c>
      <c r="G16" s="175" t="str">
        <f>IFERROR(Summary!$Y$7*D16/F16," ")</f>
        <v xml:space="preserve"> </v>
      </c>
      <c r="H16" s="7">
        <v>1</v>
      </c>
      <c r="I16" s="175" t="str">
        <f>IFERROR(Summary!$Y$7*D16/H16," ")</f>
        <v xml:space="preserve"> </v>
      </c>
      <c r="J16" s="7">
        <v>4.3</v>
      </c>
      <c r="K16" s="175" t="str">
        <f>IFERROR(Summary!$AA$7*D16/J16," ")</f>
        <v xml:space="preserve"> </v>
      </c>
      <c r="L16" s="7">
        <v>4.4000000000000004</v>
      </c>
      <c r="M16" s="175" t="str">
        <f>IFERROR(Summary!$AA$7*D16/L16," ")</f>
        <v xml:space="preserve"> </v>
      </c>
      <c r="N16" s="7">
        <v>2</v>
      </c>
      <c r="O16" s="175" t="str">
        <f>IFERROR(Summary!$AC$7*D16/N16," ")</f>
        <v xml:space="preserve"> </v>
      </c>
      <c r="P16" s="7">
        <v>4.4000000000000004</v>
      </c>
      <c r="Q16" s="175" t="str">
        <f>IFERROR(Summary!$AC$7*D16/P16," ")</f>
        <v xml:space="preserve"> </v>
      </c>
      <c r="R16" s="22"/>
      <c r="S16" s="177" t="str">
        <f>IFERROR(Summary!$AE$7*E16/R16," ")</f>
        <v xml:space="preserve"> </v>
      </c>
    </row>
    <row r="17" spans="1:19" ht="16.8" customHeight="1" x14ac:dyDescent="0.25">
      <c r="A17" s="2" t="s">
        <v>31</v>
      </c>
      <c r="B17" s="2" t="s">
        <v>32</v>
      </c>
      <c r="C17" s="6" t="s">
        <v>33</v>
      </c>
      <c r="D17" s="56" t="str">
        <f>IFERROR(VLOOKUP($A17,'Emissions - TEU-2D'!$A$6:$H$58,5,0), " ")</f>
        <v xml:space="preserve"> </v>
      </c>
      <c r="E17" s="56" t="str">
        <f>IFERROR(VLOOKUP($A17,'Emissions - TEU-2D'!$A$6:$H$58,8,0), " ")</f>
        <v xml:space="preserve"> </v>
      </c>
      <c r="F17" s="18"/>
      <c r="G17" s="175" t="str">
        <f>IFERROR(Summary!$Y$7*D17/F17," ")</f>
        <v xml:space="preserve"> </v>
      </c>
      <c r="H17" s="7">
        <v>5</v>
      </c>
      <c r="I17" s="175" t="str">
        <f>IFERROR(Summary!$Y$7*D17/H17," ")</f>
        <v xml:space="preserve"> </v>
      </c>
      <c r="J17" s="18"/>
      <c r="K17" s="175" t="str">
        <f>IFERROR(Summary!$AA$7*D17/J17," ")</f>
        <v xml:space="preserve"> </v>
      </c>
      <c r="L17" s="5">
        <v>22</v>
      </c>
      <c r="M17" s="175" t="str">
        <f>IFERROR(Summary!$AA$7*D17/L17," ")</f>
        <v xml:space="preserve"> </v>
      </c>
      <c r="N17" s="18"/>
      <c r="O17" s="175" t="str">
        <f>IFERROR(Summary!$AC$7*D17/N17," ")</f>
        <v xml:space="preserve"> </v>
      </c>
      <c r="P17" s="5">
        <v>22</v>
      </c>
      <c r="Q17" s="175" t="str">
        <f>IFERROR(Summary!$AC$7*D17/P17," ")</f>
        <v xml:space="preserve"> </v>
      </c>
      <c r="R17" s="22"/>
      <c r="S17" s="177" t="str">
        <f>IFERROR(Summary!$AE$7*E17/R17," ")</f>
        <v xml:space="preserve"> </v>
      </c>
    </row>
    <row r="18" spans="1:19" ht="16.8" customHeight="1" x14ac:dyDescent="0.25">
      <c r="A18" s="2" t="s">
        <v>34</v>
      </c>
      <c r="B18" s="2" t="s">
        <v>35</v>
      </c>
      <c r="C18" s="18"/>
      <c r="D18" s="56" t="str">
        <f>IFERROR(VLOOKUP($A18,'Emissions - TEU-2D'!$A$6:$H$58,5,0), " ")</f>
        <v xml:space="preserve"> </v>
      </c>
      <c r="E18" s="56" t="str">
        <f>IFERROR(VLOOKUP($A18,'Emissions - TEU-2D'!$A$6:$H$58,8,0), " ")</f>
        <v xml:space="preserve"> </v>
      </c>
      <c r="F18" s="18"/>
      <c r="G18" s="175" t="str">
        <f>IFERROR(Summary!$Y$7*D18/F18," ")</f>
        <v xml:space="preserve"> </v>
      </c>
      <c r="H18" s="5">
        <v>500</v>
      </c>
      <c r="I18" s="175" t="str">
        <f>IFERROR(Summary!$Y$7*D18/H18," ")</f>
        <v xml:space="preserve"> </v>
      </c>
      <c r="J18" s="18"/>
      <c r="K18" s="175" t="str">
        <f>IFERROR(Summary!$AA$7*D18/J18," ")</f>
        <v xml:space="preserve"> </v>
      </c>
      <c r="L18" s="8">
        <v>2200</v>
      </c>
      <c r="M18" s="175" t="str">
        <f>IFERROR(Summary!$AA$7*D18/L18," ")</f>
        <v xml:space="preserve"> </v>
      </c>
      <c r="N18" s="18"/>
      <c r="O18" s="175" t="str">
        <f>IFERROR(Summary!$AC$7*D18/N18," ")</f>
        <v xml:space="preserve"> </v>
      </c>
      <c r="P18" s="8">
        <v>2200</v>
      </c>
      <c r="Q18" s="175" t="str">
        <f>IFERROR(Summary!$AC$7*D18/P18," ")</f>
        <v xml:space="preserve"> </v>
      </c>
      <c r="R18" s="23">
        <v>1200</v>
      </c>
      <c r="S18" s="177" t="str">
        <f>IFERROR(Summary!$AE$7*E18/R18," ")</f>
        <v xml:space="preserve"> </v>
      </c>
    </row>
    <row r="19" spans="1:19" ht="16.95" customHeight="1" x14ac:dyDescent="0.25">
      <c r="A19" s="2" t="s">
        <v>36</v>
      </c>
      <c r="B19" s="2" t="s">
        <v>37</v>
      </c>
      <c r="C19" s="18"/>
      <c r="D19" s="56" t="str">
        <f>IFERROR(VLOOKUP($A19,'Emissions - TEU-2D'!$A$6:$H$58,5,0), " ")</f>
        <v xml:space="preserve"> </v>
      </c>
      <c r="E19" s="56" t="str">
        <f>IFERROR(VLOOKUP($A19,'Emissions - TEU-2D'!$A$6:$H$58,8,0), " ")</f>
        <v xml:space="preserve"> </v>
      </c>
      <c r="F19" s="9">
        <v>0.63</v>
      </c>
      <c r="G19" s="175" t="str">
        <f>IFERROR(Summary!$Y$7*D19/F19," ")</f>
        <v xml:space="preserve"> </v>
      </c>
      <c r="H19" s="7">
        <v>1</v>
      </c>
      <c r="I19" s="175" t="str">
        <f>IFERROR(Summary!$Y$7*D19/H19," ")</f>
        <v xml:space="preserve"> </v>
      </c>
      <c r="J19" s="5">
        <v>16</v>
      </c>
      <c r="K19" s="175" t="str">
        <f>IFERROR(Summary!$AA$7*D19/J19," ")</f>
        <v xml:space="preserve"> </v>
      </c>
      <c r="L19" s="7">
        <v>4.4000000000000004</v>
      </c>
      <c r="M19" s="175" t="str">
        <f>IFERROR(Summary!$AA$7*D19/L19," ")</f>
        <v xml:space="preserve"> </v>
      </c>
      <c r="N19" s="7">
        <v>7.5</v>
      </c>
      <c r="O19" s="175" t="str">
        <f>IFERROR(Summary!$AC$7*D19/N19," ")</f>
        <v xml:space="preserve"> </v>
      </c>
      <c r="P19" s="7">
        <v>4.4000000000000004</v>
      </c>
      <c r="Q19" s="175" t="str">
        <f>IFERROR(Summary!$AC$7*D19/P19," ")</f>
        <v xml:space="preserve"> </v>
      </c>
      <c r="R19" s="22"/>
      <c r="S19" s="177" t="str">
        <f>IFERROR(Summary!$AE$7*E19/R19," ")</f>
        <v xml:space="preserve"> </v>
      </c>
    </row>
    <row r="20" spans="1:19" ht="16.8" customHeight="1" x14ac:dyDescent="0.25">
      <c r="A20" s="2" t="s">
        <v>38</v>
      </c>
      <c r="B20" s="2" t="s">
        <v>39</v>
      </c>
      <c r="C20" s="6" t="s">
        <v>33</v>
      </c>
      <c r="D20" s="56" t="str">
        <f>IFERROR(VLOOKUP($A20,'Emissions - TEU-2D'!$A$6:$H$58,5,0), " ")</f>
        <v xml:space="preserve"> </v>
      </c>
      <c r="E20" s="56" t="str">
        <f>IFERROR(VLOOKUP($A20,'Emissions - TEU-2D'!$A$6:$H$58,8,0), " ")</f>
        <v xml:space="preserve"> </v>
      </c>
      <c r="F20" s="18"/>
      <c r="G20" s="175" t="str">
        <f>IFERROR(Summary!$Y$7*D20/F20," ")</f>
        <v xml:space="preserve"> </v>
      </c>
      <c r="H20" s="9">
        <v>0.3</v>
      </c>
      <c r="I20" s="175" t="str">
        <f>IFERROR(Summary!$Y$7*D20/H20," ")</f>
        <v xml:space="preserve"> </v>
      </c>
      <c r="J20" s="18"/>
      <c r="K20" s="175" t="str">
        <f>IFERROR(Summary!$AA$7*D20/J20," ")</f>
        <v xml:space="preserve"> </v>
      </c>
      <c r="L20" s="7">
        <v>1.3</v>
      </c>
      <c r="M20" s="175" t="str">
        <f>IFERROR(Summary!$AA$7*D20/L20," ")</f>
        <v xml:space="preserve"> </v>
      </c>
      <c r="N20" s="18"/>
      <c r="O20" s="175" t="str">
        <f>IFERROR(Summary!$AC$7*D20/N20," ")</f>
        <v xml:space="preserve"> </v>
      </c>
      <c r="P20" s="7">
        <v>1.3</v>
      </c>
      <c r="Q20" s="175" t="str">
        <f>IFERROR(Summary!$AC$7*D20/P20," ")</f>
        <v xml:space="preserve"> </v>
      </c>
      <c r="R20" s="22"/>
      <c r="S20" s="177" t="str">
        <f>IFERROR(Summary!$AE$7*E20/R20," ")</f>
        <v xml:space="preserve"> </v>
      </c>
    </row>
    <row r="21" spans="1:19" ht="16.95" customHeight="1" x14ac:dyDescent="0.25">
      <c r="A21" s="2" t="s">
        <v>40</v>
      </c>
      <c r="B21" s="2" t="s">
        <v>41</v>
      </c>
      <c r="C21" s="18"/>
      <c r="D21" s="56" t="str">
        <f>IFERROR(VLOOKUP($A21,'Emissions - TEU-2D'!$A$6:$H$58,5,0), " ")</f>
        <v xml:space="preserve"> </v>
      </c>
      <c r="E21" s="56" t="str">
        <f>IFERROR(VLOOKUP($A21,'Emissions - TEU-2D'!$A$6:$H$58,8,0), " ")</f>
        <v xml:space="preserve"> </v>
      </c>
      <c r="F21" s="9">
        <v>0.14000000000000001</v>
      </c>
      <c r="G21" s="175" t="str">
        <f>IFERROR(Summary!$Y$7*D21/F21," ")</f>
        <v xml:space="preserve"> </v>
      </c>
      <c r="H21" s="18"/>
      <c r="I21" s="175" t="str">
        <f>IFERROR(Summary!$Y$7*D21/H21," ")</f>
        <v xml:space="preserve"> </v>
      </c>
      <c r="J21" s="7">
        <v>3.7</v>
      </c>
      <c r="K21" s="175" t="str">
        <f>IFERROR(Summary!$AA$7*D21/J21," ")</f>
        <v xml:space="preserve"> </v>
      </c>
      <c r="L21" s="18"/>
      <c r="M21" s="175" t="str">
        <f>IFERROR(Summary!$AA$7*D21/L21," ")</f>
        <v xml:space="preserve"> </v>
      </c>
      <c r="N21" s="7">
        <v>1.7</v>
      </c>
      <c r="O21" s="175" t="str">
        <f>IFERROR(Summary!$AC$7*D21/N21," ")</f>
        <v xml:space="preserve"> </v>
      </c>
      <c r="P21" s="18"/>
      <c r="Q21" s="175" t="str">
        <f>IFERROR(Summary!$AC$7*D21/P21," ")</f>
        <v xml:space="preserve"> </v>
      </c>
      <c r="R21" s="22"/>
      <c r="S21" s="177" t="str">
        <f>IFERROR(Summary!$AE$7*E21/R21," ")</f>
        <v xml:space="preserve"> </v>
      </c>
    </row>
    <row r="22" spans="1:19" ht="16.8" customHeight="1" x14ac:dyDescent="0.25">
      <c r="A22" s="2" t="s">
        <v>42</v>
      </c>
      <c r="B22" s="2" t="s">
        <v>43</v>
      </c>
      <c r="C22" s="6" t="s">
        <v>33</v>
      </c>
      <c r="D22" s="56" t="str">
        <f>IFERROR(VLOOKUP($A22,'Emissions - TEU-2D'!$A$6:$H$58,5,0), " ")</f>
        <v xml:space="preserve"> </v>
      </c>
      <c r="E22" s="56" t="str">
        <f>IFERROR(VLOOKUP($A22,'Emissions - TEU-2D'!$A$6:$H$58,8,0), " ")</f>
        <v xml:space="preserve"> </v>
      </c>
      <c r="F22" s="10">
        <v>2.4000000000000001E-5</v>
      </c>
      <c r="G22" s="175" t="str">
        <f>IFERROR(Summary!$Y$7*D22/F22," ")</f>
        <v xml:space="preserve"> </v>
      </c>
      <c r="H22" s="11">
        <v>1.7000000000000001E-4</v>
      </c>
      <c r="I22" s="175" t="str">
        <f>IFERROR(Summary!$Y$7*D22/H22," ")</f>
        <v xml:space="preserve"> </v>
      </c>
      <c r="J22" s="3">
        <v>1.2999999999999999E-3</v>
      </c>
      <c r="K22" s="175" t="str">
        <f>IFERROR(Summary!$AA$7*D22/J22," ")</f>
        <v xml:space="preserve"> </v>
      </c>
      <c r="L22" s="3">
        <v>2.3999999999999998E-3</v>
      </c>
      <c r="M22" s="175" t="str">
        <f>IFERROR(Summary!$AA$7*D22/L22," ")</f>
        <v xml:space="preserve"> </v>
      </c>
      <c r="N22" s="11">
        <v>6.2E-4</v>
      </c>
      <c r="O22" s="175" t="str">
        <f>IFERROR(Summary!$AC$7*D22/N22," ")</f>
        <v xml:space="preserve"> </v>
      </c>
      <c r="P22" s="3">
        <v>2.3999999999999998E-3</v>
      </c>
      <c r="Q22" s="175" t="str">
        <f>IFERROR(Summary!$AC$7*D22/P22," ")</f>
        <v xml:space="preserve"> </v>
      </c>
      <c r="R22" s="25">
        <v>0.2</v>
      </c>
      <c r="S22" s="177" t="str">
        <f>IFERROR(Summary!$AE$7*E22/R22," ")</f>
        <v xml:space="preserve"> </v>
      </c>
    </row>
    <row r="23" spans="1:19" ht="16.8" customHeight="1" x14ac:dyDescent="0.25">
      <c r="A23" s="2" t="s">
        <v>44</v>
      </c>
      <c r="B23" s="2" t="s">
        <v>45</v>
      </c>
      <c r="C23" s="18"/>
      <c r="D23" s="56" t="str">
        <f>IFERROR(VLOOKUP($A23,'Emissions - TEU-2D'!$A$6:$H$58,5,0), " ")</f>
        <v xml:space="preserve"> </v>
      </c>
      <c r="E23" s="56" t="str">
        <f>IFERROR(VLOOKUP($A23,'Emissions - TEU-2D'!$A$6:$H$58,8,0), " ")</f>
        <v xml:space="preserve"> </v>
      </c>
      <c r="F23" s="18"/>
      <c r="G23" s="175" t="str">
        <f>IFERROR(Summary!$Y$7*D23/F23," ")</f>
        <v xml:space="preserve"> </v>
      </c>
      <c r="H23" s="4">
        <v>1.4999999999999999E-2</v>
      </c>
      <c r="I23" s="175" t="str">
        <f>IFERROR(Summary!$Y$7*D23/H23," ")</f>
        <v xml:space="preserve"> </v>
      </c>
      <c r="J23" s="18"/>
      <c r="K23" s="175" t="str">
        <f>IFERROR(Summary!$AA$7*D23/J23," ")</f>
        <v xml:space="preserve"> </v>
      </c>
      <c r="L23" s="4">
        <v>6.6000000000000003E-2</v>
      </c>
      <c r="M23" s="175" t="str">
        <f>IFERROR(Summary!$AA$7*D23/L23," ")</f>
        <v xml:space="preserve"> </v>
      </c>
      <c r="N23" s="18"/>
      <c r="O23" s="175" t="str">
        <f>IFERROR(Summary!$AC$7*D23/N23," ")</f>
        <v xml:space="preserve"> </v>
      </c>
      <c r="P23" s="4">
        <v>6.6000000000000003E-2</v>
      </c>
      <c r="Q23" s="175" t="str">
        <f>IFERROR(Summary!$AC$7*D23/P23," ")</f>
        <v xml:space="preserve"> </v>
      </c>
      <c r="R23" s="25">
        <v>0.2</v>
      </c>
      <c r="S23" s="177" t="str">
        <f>IFERROR(Summary!$AE$7*E23/R23," ")</f>
        <v xml:space="preserve"> </v>
      </c>
    </row>
    <row r="24" spans="1:19" ht="16.95" customHeight="1" x14ac:dyDescent="0.25">
      <c r="A24" s="2" t="s">
        <v>46</v>
      </c>
      <c r="B24" s="2" t="s">
        <v>47</v>
      </c>
      <c r="C24" s="6" t="s">
        <v>48</v>
      </c>
      <c r="D24" s="56" t="str">
        <f>IFERROR(VLOOKUP($A24,'Emissions - TEU-2D'!$A$6:$H$58,5,0), " ")</f>
        <v xml:space="preserve"> </v>
      </c>
      <c r="E24" s="56" t="str">
        <f>IFERROR(VLOOKUP($A24,'Emissions - TEU-2D'!$A$6:$H$58,8,0), " ")</f>
        <v xml:space="preserve"> </v>
      </c>
      <c r="F24" s="10">
        <v>4.3000000000000003E-6</v>
      </c>
      <c r="G24" s="175" t="str">
        <f>IFERROR(Summary!$Y$7*D24/F24," ")</f>
        <v xml:space="preserve"> </v>
      </c>
      <c r="H24" s="18"/>
      <c r="I24" s="175" t="str">
        <f>IFERROR(Summary!$Y$7*D24/H24," ")</f>
        <v xml:space="preserve"> </v>
      </c>
      <c r="J24" s="11">
        <v>1.1E-4</v>
      </c>
      <c r="K24" s="175" t="str">
        <f>IFERROR(Summary!$AA$7*D24/J24," ")</f>
        <v xml:space="preserve"> </v>
      </c>
      <c r="L24" s="18"/>
      <c r="M24" s="175" t="str">
        <f>IFERROR(Summary!$AA$7*D24/L24," ")</f>
        <v xml:space="preserve"> </v>
      </c>
      <c r="N24" s="10">
        <v>5.1999999999999997E-5</v>
      </c>
      <c r="O24" s="175" t="str">
        <f>IFERROR(Summary!$AC$7*D24/N24," ")</f>
        <v xml:space="preserve"> </v>
      </c>
      <c r="P24" s="18"/>
      <c r="Q24" s="175" t="str">
        <f>IFERROR(Summary!$AC$7*D24/P24," ")</f>
        <v xml:space="preserve"> </v>
      </c>
      <c r="R24" s="22"/>
      <c r="S24" s="177" t="str">
        <f>IFERROR(Summary!$AE$7*E24/R24," ")</f>
        <v xml:space="preserve"> </v>
      </c>
    </row>
    <row r="25" spans="1:19" ht="16.8" customHeight="1" x14ac:dyDescent="0.25">
      <c r="A25" s="2" t="s">
        <v>49</v>
      </c>
      <c r="B25" s="2" t="s">
        <v>50</v>
      </c>
      <c r="C25" s="18"/>
      <c r="D25" s="56" t="str">
        <f>IFERROR(VLOOKUP($A25,'Emissions - TEU-2D'!$A$6:$H$58,5,0), " ")</f>
        <v xml:space="preserve"> </v>
      </c>
      <c r="E25" s="56" t="str">
        <f>IFERROR(VLOOKUP($A25,'Emissions - TEU-2D'!$A$6:$H$58,8,0), " ")</f>
        <v xml:space="preserve"> </v>
      </c>
      <c r="F25" s="4">
        <v>3.2000000000000001E-2</v>
      </c>
      <c r="G25" s="175" t="str">
        <f>IFERROR(Summary!$Y$7*D25/F25," ")</f>
        <v xml:space="preserve"> </v>
      </c>
      <c r="H25" s="18"/>
      <c r="I25" s="175" t="str">
        <f>IFERROR(Summary!$Y$7*D25/H25," ")</f>
        <v xml:space="preserve"> </v>
      </c>
      <c r="J25" s="9">
        <v>0.84</v>
      </c>
      <c r="K25" s="175" t="str">
        <f>IFERROR(Summary!$AA$7*D25/J25," ")</f>
        <v xml:space="preserve"> </v>
      </c>
      <c r="L25" s="18"/>
      <c r="M25" s="175" t="str">
        <f>IFERROR(Summary!$AA$7*D25/L25," ")</f>
        <v xml:space="preserve"> </v>
      </c>
      <c r="N25" s="9">
        <v>0.39</v>
      </c>
      <c r="O25" s="175" t="str">
        <f>IFERROR(Summary!$AC$7*D25/N25," ")</f>
        <v xml:space="preserve"> </v>
      </c>
      <c r="P25" s="18"/>
      <c r="Q25" s="175" t="str">
        <f>IFERROR(Summary!$AC$7*D25/P25," ")</f>
        <v xml:space="preserve"> </v>
      </c>
      <c r="R25" s="22"/>
      <c r="S25" s="177" t="str">
        <f>IFERROR(Summary!$AE$7*E25/R25," ")</f>
        <v xml:space="preserve"> </v>
      </c>
    </row>
    <row r="26" spans="1:19" ht="16.95" customHeight="1" x14ac:dyDescent="0.25">
      <c r="A26" s="2" t="s">
        <v>51</v>
      </c>
      <c r="B26" s="2" t="s">
        <v>52</v>
      </c>
      <c r="C26" s="18"/>
      <c r="D26" s="56">
        <f>IFERROR(VLOOKUP($A26,'Emissions - TEU-2D'!$A$6:$H$58,5,0), " ")</f>
        <v>0.29812548600793864</v>
      </c>
      <c r="E26" s="56">
        <f>IFERROR(VLOOKUP($A26,'Emissions - TEU-2D'!$A$6:$H$58,8,0), " ")</f>
        <v>3.5073586589169248E-3</v>
      </c>
      <c r="F26" s="9">
        <v>0.13</v>
      </c>
      <c r="G26" s="175">
        <f>IFERROR(Summary!$Y$7*D26/F26," ")</f>
        <v>2.2932729692918359E-4</v>
      </c>
      <c r="H26" s="7">
        <v>3</v>
      </c>
      <c r="I26" s="175">
        <f>IFERROR(Summary!$Y$7*D26/H26," ")</f>
        <v>9.9375162002646229E-6</v>
      </c>
      <c r="J26" s="7">
        <v>3.3</v>
      </c>
      <c r="K26" s="175">
        <f>IFERROR(Summary!$AA$7*D26/J26," ")</f>
        <v>9.0341056366042023E-6</v>
      </c>
      <c r="L26" s="5">
        <v>13</v>
      </c>
      <c r="M26" s="175">
        <f>IFERROR(Summary!$AA$7*D26/L26," ")</f>
        <v>2.2932729692918361E-6</v>
      </c>
      <c r="N26" s="7">
        <v>1.5</v>
      </c>
      <c r="O26" s="175">
        <f>IFERROR(Summary!$AC$7*D26/N26," ")</f>
        <v>8.9437645802381593E-4</v>
      </c>
      <c r="P26" s="5">
        <v>13</v>
      </c>
      <c r="Q26" s="175">
        <f>IFERROR(Summary!$AC$7*D26/P26," ")</f>
        <v>1.0319728361813261E-4</v>
      </c>
      <c r="R26" s="21">
        <v>29</v>
      </c>
      <c r="S26" s="177">
        <f>IFERROR(Summary!$AE$7*E26/R26," ")</f>
        <v>5.8052832975176688E-4</v>
      </c>
    </row>
    <row r="27" spans="1:19" ht="19.8" customHeight="1" x14ac:dyDescent="0.25">
      <c r="A27" s="2" t="s">
        <v>53</v>
      </c>
      <c r="B27" s="2" t="s">
        <v>54</v>
      </c>
      <c r="C27" s="6" t="s">
        <v>23</v>
      </c>
      <c r="D27" s="56" t="str">
        <f>IFERROR(VLOOKUP($A27,'Emissions - TEU-2D'!$A$6:$H$58,5,0), " ")</f>
        <v xml:space="preserve"> </v>
      </c>
      <c r="E27" s="56" t="str">
        <f>IFERROR(VLOOKUP($A27,'Emissions - TEU-2D'!$A$6:$H$58,8,0), " ")</f>
        <v xml:space="preserve"> </v>
      </c>
      <c r="F27" s="10">
        <v>4.1999999999999996E-6</v>
      </c>
      <c r="G27" s="175" t="str">
        <f>IFERROR(Summary!$Y$7*D27/F27," ")</f>
        <v xml:space="preserve"> </v>
      </c>
      <c r="H27" s="18"/>
      <c r="I27" s="175" t="str">
        <f>IFERROR(Summary!$Y$7*D27/H27," ")</f>
        <v xml:space="preserve"> </v>
      </c>
      <c r="J27" s="10">
        <v>4.3999999999999999E-5</v>
      </c>
      <c r="K27" s="175" t="str">
        <f>IFERROR(Summary!$AA$7*D27/J27," ")</f>
        <v xml:space="preserve"> </v>
      </c>
      <c r="L27" s="18"/>
      <c r="M27" s="175" t="str">
        <f>IFERROR(Summary!$AA$7*D27/L27," ")</f>
        <v xml:space="preserve"> </v>
      </c>
      <c r="N27" s="10">
        <v>8.6000000000000003E-5</v>
      </c>
      <c r="O27" s="175" t="str">
        <f>IFERROR(Summary!$AC$7*D27/N27," ")</f>
        <v xml:space="preserve"> </v>
      </c>
      <c r="P27" s="18"/>
      <c r="Q27" s="175" t="str">
        <f>IFERROR(Summary!$AC$7*D27/P27," ")</f>
        <v xml:space="preserve"> </v>
      </c>
      <c r="R27" s="22"/>
      <c r="S27" s="177" t="str">
        <f>IFERROR(Summary!$AE$7*E27/R27," ")</f>
        <v xml:space="preserve"> </v>
      </c>
    </row>
    <row r="28" spans="1:19" ht="16.8" customHeight="1" x14ac:dyDescent="0.25">
      <c r="A28" s="2" t="s">
        <v>55</v>
      </c>
      <c r="B28" s="2" t="s">
        <v>56</v>
      </c>
      <c r="C28" s="18"/>
      <c r="D28" s="56" t="str">
        <f>IFERROR(VLOOKUP($A28,'Emissions - TEU-2D'!$A$6:$H$58,5,0), " ")</f>
        <v xml:space="preserve"> </v>
      </c>
      <c r="E28" s="56" t="str">
        <f>IFERROR(VLOOKUP($A28,'Emissions - TEU-2D'!$A$6:$H$58,8,0), " ")</f>
        <v xml:space="preserve"> </v>
      </c>
      <c r="F28" s="4">
        <v>0.02</v>
      </c>
      <c r="G28" s="175" t="str">
        <f>IFERROR(Summary!$Y$7*D28/F28," ")</f>
        <v xml:space="preserve"> </v>
      </c>
      <c r="H28" s="7">
        <v>1</v>
      </c>
      <c r="I28" s="175" t="str">
        <f>IFERROR(Summary!$Y$7*D28/H28," ")</f>
        <v xml:space="preserve"> </v>
      </c>
      <c r="J28" s="9">
        <v>0.53</v>
      </c>
      <c r="K28" s="175" t="str">
        <f>IFERROR(Summary!$AA$7*D28/J28," ")</f>
        <v xml:space="preserve"> </v>
      </c>
      <c r="L28" s="7">
        <v>4.4000000000000004</v>
      </c>
      <c r="M28" s="175" t="str">
        <f>IFERROR(Summary!$AA$7*D28/L28," ")</f>
        <v xml:space="preserve"> </v>
      </c>
      <c r="N28" s="9">
        <v>0.24</v>
      </c>
      <c r="O28" s="175" t="str">
        <f>IFERROR(Summary!$AC$7*D28/N28," ")</f>
        <v xml:space="preserve"> </v>
      </c>
      <c r="P28" s="7">
        <v>4.4000000000000004</v>
      </c>
      <c r="Q28" s="175" t="str">
        <f>IFERROR(Summary!$AC$7*D28/P28," ")</f>
        <v xml:space="preserve"> </v>
      </c>
      <c r="R28" s="21">
        <v>240</v>
      </c>
      <c r="S28" s="177" t="str">
        <f>IFERROR(Summary!$AE$7*E28/R28," ")</f>
        <v xml:space="preserve"> </v>
      </c>
    </row>
    <row r="29" spans="1:19" ht="16.95" customHeight="1" x14ac:dyDescent="0.25">
      <c r="A29" s="2" t="s">
        <v>57</v>
      </c>
      <c r="B29" s="2" t="s">
        <v>58</v>
      </c>
      <c r="C29" s="6" t="s">
        <v>33</v>
      </c>
      <c r="D29" s="56" t="str">
        <f>IFERROR(VLOOKUP($A29,'Emissions - TEU-2D'!$A$6:$H$58,5,0), " ")</f>
        <v xml:space="preserve"> </v>
      </c>
      <c r="E29" s="56" t="str">
        <f>IFERROR(VLOOKUP($A29,'Emissions - TEU-2D'!$A$6:$H$58,8,0), " ")</f>
        <v xml:space="preserve"> </v>
      </c>
      <c r="F29" s="11">
        <v>4.2000000000000002E-4</v>
      </c>
      <c r="G29" s="175" t="str">
        <f>IFERROR(Summary!$Y$7*D29/F29," ")</f>
        <v xml:space="preserve"> </v>
      </c>
      <c r="H29" s="3">
        <v>7.0000000000000001E-3</v>
      </c>
      <c r="I29" s="175" t="str">
        <f>IFERROR(Summary!$Y$7*D29/H29," ")</f>
        <v xml:space="preserve"> </v>
      </c>
      <c r="J29" s="4">
        <v>1.0999999999999999E-2</v>
      </c>
      <c r="K29" s="175" t="str">
        <f>IFERROR(Summary!$AA$7*D29/J29," ")</f>
        <v xml:space="preserve"> </v>
      </c>
      <c r="L29" s="4">
        <v>3.1E-2</v>
      </c>
      <c r="M29" s="175" t="str">
        <f>IFERROR(Summary!$AA$7*D29/L29," ")</f>
        <v xml:space="preserve"> </v>
      </c>
      <c r="N29" s="3">
        <v>5.0000000000000001E-3</v>
      </c>
      <c r="O29" s="175" t="str">
        <f>IFERROR(Summary!$AC$7*D29/N29," ")</f>
        <v xml:space="preserve"> </v>
      </c>
      <c r="P29" s="4">
        <v>3.1E-2</v>
      </c>
      <c r="Q29" s="175" t="str">
        <f>IFERROR(Summary!$AC$7*D29/P29," ")</f>
        <v xml:space="preserve"> </v>
      </c>
      <c r="R29" s="26">
        <v>0.02</v>
      </c>
      <c r="S29" s="177" t="str">
        <f>IFERROR(Summary!$AE$7*E29/R29," ")</f>
        <v xml:space="preserve"> </v>
      </c>
    </row>
    <row r="30" spans="1:19" ht="29.25" customHeight="1" x14ac:dyDescent="0.25">
      <c r="A30" s="2" t="s">
        <v>59</v>
      </c>
      <c r="B30" s="1" t="s">
        <v>60</v>
      </c>
      <c r="C30" s="18"/>
      <c r="D30" s="56" t="str">
        <f>IFERROR(VLOOKUP($A30,'Emissions - TEU-2D'!$A$6:$H$58,5,0), " ")</f>
        <v xml:space="preserve"> </v>
      </c>
      <c r="E30" s="56" t="str">
        <f>IFERROR(VLOOKUP($A30,'Emissions - TEU-2D'!$A$6:$H$58,8,0), " ")</f>
        <v xml:space="preserve"> </v>
      </c>
      <c r="F30" s="3">
        <v>1.4E-3</v>
      </c>
      <c r="G30" s="175" t="str">
        <f>IFERROR(Summary!$Y$7*D30/F30," ")</f>
        <v xml:space="preserve"> </v>
      </c>
      <c r="H30" s="18"/>
      <c r="I30" s="175" t="str">
        <f>IFERROR(Summary!$Y$7*D30/H30," ")</f>
        <v xml:space="preserve"> </v>
      </c>
      <c r="J30" s="4">
        <v>3.6999999999999998E-2</v>
      </c>
      <c r="K30" s="175" t="str">
        <f>IFERROR(Summary!$AA$7*D30/J30," ")</f>
        <v xml:space="preserve"> </v>
      </c>
      <c r="L30" s="18"/>
      <c r="M30" s="175" t="str">
        <f>IFERROR(Summary!$AA$7*D30/L30," ")</f>
        <v xml:space="preserve"> </v>
      </c>
      <c r="N30" s="4">
        <v>1.7000000000000001E-2</v>
      </c>
      <c r="O30" s="175" t="str">
        <f>IFERROR(Summary!$AC$7*D30/N30," ")</f>
        <v xml:space="preserve"> </v>
      </c>
      <c r="P30" s="18"/>
      <c r="Q30" s="175" t="str">
        <f>IFERROR(Summary!$AC$7*D30/P30," ")</f>
        <v xml:space="preserve"> </v>
      </c>
      <c r="R30" s="21">
        <v>120</v>
      </c>
      <c r="S30" s="177" t="str">
        <f>IFERROR(Summary!$AE$7*E30/R30," ")</f>
        <v xml:space="preserve"> </v>
      </c>
    </row>
    <row r="31" spans="1:19" ht="16.95" customHeight="1" x14ac:dyDescent="0.25">
      <c r="A31" s="2" t="s">
        <v>61</v>
      </c>
      <c r="B31" s="1" t="s">
        <v>62</v>
      </c>
      <c r="C31" s="18"/>
      <c r="D31" s="56" t="str">
        <f>IFERROR(VLOOKUP($A31,'Emissions - TEU-2D'!$A$6:$H$58,5,0), " ")</f>
        <v xml:space="preserve"> </v>
      </c>
      <c r="E31" s="56" t="str">
        <f>IFERROR(VLOOKUP($A31,'Emissions - TEU-2D'!$A$6:$H$58,8,0), " ")</f>
        <v xml:space="preserve"> </v>
      </c>
      <c r="F31" s="10">
        <v>7.7000000000000001E-5</v>
      </c>
      <c r="G31" s="175" t="str">
        <f>IFERROR(Summary!$Y$7*D31/F31," ")</f>
        <v xml:space="preserve"> </v>
      </c>
      <c r="H31" s="18"/>
      <c r="I31" s="175" t="str">
        <f>IFERROR(Summary!$Y$7*D31/H31," ")</f>
        <v xml:space="preserve"> </v>
      </c>
      <c r="J31" s="3">
        <v>2E-3</v>
      </c>
      <c r="K31" s="175" t="str">
        <f>IFERROR(Summary!$AA$7*D31/J31," ")</f>
        <v xml:space="preserve"> </v>
      </c>
      <c r="L31" s="18"/>
      <c r="M31" s="175" t="str">
        <f>IFERROR(Summary!$AA$7*D31/L31," ")</f>
        <v xml:space="preserve"> </v>
      </c>
      <c r="N31" s="11">
        <v>9.2000000000000003E-4</v>
      </c>
      <c r="O31" s="175" t="str">
        <f>IFERROR(Summary!$AC$7*D31/N31," ")</f>
        <v xml:space="preserve"> </v>
      </c>
      <c r="P31" s="18"/>
      <c r="Q31" s="175" t="str">
        <f>IFERROR(Summary!$AC$7*D31/P31," ")</f>
        <v xml:space="preserve"> </v>
      </c>
      <c r="R31" s="24">
        <v>1.4</v>
      </c>
      <c r="S31" s="177" t="str">
        <f>IFERROR(Summary!$AE$7*E31/R31," ")</f>
        <v xml:space="preserve"> </v>
      </c>
    </row>
    <row r="32" spans="1:19" ht="29.25" customHeight="1" x14ac:dyDescent="0.25">
      <c r="A32" s="2" t="s">
        <v>63</v>
      </c>
      <c r="B32" s="1" t="s">
        <v>64</v>
      </c>
      <c r="C32" s="6" t="s">
        <v>65</v>
      </c>
      <c r="D32" s="56" t="str">
        <f>IFERROR(VLOOKUP($A32,'Emissions - TEU-2D'!$A$6:$H$58,5,0), " ")</f>
        <v xml:space="preserve"> </v>
      </c>
      <c r="E32" s="56" t="str">
        <f>IFERROR(VLOOKUP($A32,'Emissions - TEU-2D'!$A$6:$H$58,8,0), " ")</f>
        <v xml:space="preserve"> </v>
      </c>
      <c r="F32" s="4">
        <v>0.08</v>
      </c>
      <c r="G32" s="175" t="str">
        <f>IFERROR(Summary!$Y$7*D32/F32," ")</f>
        <v xml:space="preserve"> </v>
      </c>
      <c r="H32" s="18"/>
      <c r="I32" s="175" t="str">
        <f>IFERROR(Summary!$Y$7*D32/H32," ")</f>
        <v xml:space="preserve"> </v>
      </c>
      <c r="J32" s="5">
        <v>11</v>
      </c>
      <c r="K32" s="175" t="str">
        <f>IFERROR(Summary!$AA$7*D32/J32," ")</f>
        <v xml:space="preserve"> </v>
      </c>
      <c r="L32" s="18"/>
      <c r="M32" s="175" t="str">
        <f>IFERROR(Summary!$AA$7*D32/L32," ")</f>
        <v xml:space="preserve"> </v>
      </c>
      <c r="N32" s="7">
        <v>5</v>
      </c>
      <c r="O32" s="175" t="str">
        <f>IFERROR(Summary!$AC$7*D32/N32," ")</f>
        <v xml:space="preserve"> </v>
      </c>
      <c r="P32" s="18"/>
      <c r="Q32" s="175" t="str">
        <f>IFERROR(Summary!$AC$7*D32/P32," ")</f>
        <v xml:space="preserve"> </v>
      </c>
      <c r="R32" s="22"/>
      <c r="S32" s="177" t="str">
        <f>IFERROR(Summary!$AE$7*E32/R32," ")</f>
        <v xml:space="preserve"> </v>
      </c>
    </row>
    <row r="33" spans="1:19" ht="16.95" customHeight="1" x14ac:dyDescent="0.25">
      <c r="A33" s="2" t="s">
        <v>66</v>
      </c>
      <c r="B33" s="2" t="s">
        <v>67</v>
      </c>
      <c r="C33" s="18"/>
      <c r="D33" s="56" t="str">
        <f>IFERROR(VLOOKUP($A33,'Emissions - TEU-2D'!$A$6:$H$58,5,0), " ")</f>
        <v xml:space="preserve"> </v>
      </c>
      <c r="E33" s="56" t="str">
        <f>IFERROR(VLOOKUP($A33,'Emissions - TEU-2D'!$A$6:$H$58,8,0), " ")</f>
        <v xml:space="preserve"> </v>
      </c>
      <c r="F33" s="9">
        <v>0.91</v>
      </c>
      <c r="G33" s="175" t="str">
        <f>IFERROR(Summary!$Y$7*D33/F33," ")</f>
        <v xml:space="preserve"> </v>
      </c>
      <c r="H33" s="18"/>
      <c r="I33" s="175" t="str">
        <f>IFERROR(Summary!$Y$7*D33/H33," ")</f>
        <v xml:space="preserve"> </v>
      </c>
      <c r="J33" s="5">
        <v>24</v>
      </c>
      <c r="K33" s="175" t="str">
        <f>IFERROR(Summary!$AA$7*D33/J33," ")</f>
        <v xml:space="preserve"> </v>
      </c>
      <c r="L33" s="18"/>
      <c r="M33" s="175" t="str">
        <f>IFERROR(Summary!$AA$7*D33/L33," ")</f>
        <v xml:space="preserve"> </v>
      </c>
      <c r="N33" s="5">
        <v>11</v>
      </c>
      <c r="O33" s="175" t="str">
        <f>IFERROR(Summary!$AC$7*D33/N33," ")</f>
        <v xml:space="preserve"> </v>
      </c>
      <c r="P33" s="18"/>
      <c r="Q33" s="175" t="str">
        <f>IFERROR(Summary!$AC$7*D33/P33," ")</f>
        <v xml:space="preserve"> </v>
      </c>
      <c r="R33" s="22"/>
      <c r="S33" s="177" t="str">
        <f>IFERROR(Summary!$AE$7*E33/R33," ")</f>
        <v xml:space="preserve"> </v>
      </c>
    </row>
    <row r="34" spans="1:19" ht="29.25" customHeight="1" x14ac:dyDescent="0.25">
      <c r="A34" s="2" t="s">
        <v>68</v>
      </c>
      <c r="B34" s="2" t="s">
        <v>69</v>
      </c>
      <c r="C34" s="18"/>
      <c r="D34" s="56" t="str">
        <f>IFERROR(VLOOKUP($A34,'Emissions - TEU-2D'!$A$6:$H$58,5,0), " ")</f>
        <v xml:space="preserve"> </v>
      </c>
      <c r="E34" s="56" t="str">
        <f>IFERROR(VLOOKUP($A34,'Emissions - TEU-2D'!$A$6:$H$58,8,0), " ")</f>
        <v xml:space="preserve"> </v>
      </c>
      <c r="F34" s="18"/>
      <c r="G34" s="175" t="str">
        <f>IFERROR(Summary!$Y$7*D34/F34," ")</f>
        <v xml:space="preserve"> </v>
      </c>
      <c r="H34" s="7">
        <v>5</v>
      </c>
      <c r="I34" s="175" t="str">
        <f>IFERROR(Summary!$Y$7*D34/H34," ")</f>
        <v xml:space="preserve"> </v>
      </c>
      <c r="J34" s="18"/>
      <c r="K34" s="175" t="str">
        <f>IFERROR(Summary!$AA$7*D34/J34," ")</f>
        <v xml:space="preserve"> </v>
      </c>
      <c r="L34" s="5">
        <v>22</v>
      </c>
      <c r="M34" s="175" t="str">
        <f>IFERROR(Summary!$AA$7*D34/L34," ")</f>
        <v xml:space="preserve"> </v>
      </c>
      <c r="N34" s="18"/>
      <c r="O34" s="175" t="str">
        <f>IFERROR(Summary!$AC$7*D34/N34," ")</f>
        <v xml:space="preserve"> </v>
      </c>
      <c r="P34" s="5">
        <v>22</v>
      </c>
      <c r="Q34" s="175" t="str">
        <f>IFERROR(Summary!$AC$7*D34/P34," ")</f>
        <v xml:space="preserve"> </v>
      </c>
      <c r="R34" s="23">
        <v>3900</v>
      </c>
      <c r="S34" s="177" t="str">
        <f>IFERROR(Summary!$AE$7*E34/R34," ")</f>
        <v xml:space="preserve"> </v>
      </c>
    </row>
    <row r="35" spans="1:19" ht="29.25" customHeight="1" x14ac:dyDescent="0.25">
      <c r="A35" s="2" t="s">
        <v>70</v>
      </c>
      <c r="B35" s="2" t="s">
        <v>71</v>
      </c>
      <c r="C35" s="18"/>
      <c r="D35" s="56" t="str">
        <f>IFERROR(VLOOKUP($A35,'Emissions - TEU-2D'!$A$6:$H$58,5,0), " ")</f>
        <v xml:space="preserve"> </v>
      </c>
      <c r="E35" s="56" t="str">
        <f>IFERROR(VLOOKUP($A35,'Emissions - TEU-2D'!$A$6:$H$58,8,0), " ")</f>
        <v xml:space="preserve"> </v>
      </c>
      <c r="F35" s="9">
        <v>0.48</v>
      </c>
      <c r="G35" s="175" t="str">
        <f>IFERROR(Summary!$Y$7*D35/F35," ")</f>
        <v xml:space="preserve"> </v>
      </c>
      <c r="H35" s="5">
        <v>33</v>
      </c>
      <c r="I35" s="175" t="str">
        <f>IFERROR(Summary!$Y$7*D35/H35," ")</f>
        <v xml:space="preserve"> </v>
      </c>
      <c r="J35" s="5">
        <v>12</v>
      </c>
      <c r="K35" s="175" t="str">
        <f>IFERROR(Summary!$AA$7*D35/J35," ")</f>
        <v xml:space="preserve"> </v>
      </c>
      <c r="L35" s="5">
        <v>150</v>
      </c>
      <c r="M35" s="175" t="str">
        <f>IFERROR(Summary!$AA$7*D35/L35," ")</f>
        <v xml:space="preserve"> </v>
      </c>
      <c r="N35" s="7">
        <v>5.7</v>
      </c>
      <c r="O35" s="175" t="str">
        <f>IFERROR(Summary!$AC$7*D35/N35," ")</f>
        <v xml:space="preserve"> </v>
      </c>
      <c r="P35" s="5">
        <v>150</v>
      </c>
      <c r="Q35" s="175" t="str">
        <f>IFERROR(Summary!$AC$7*D35/P35," ")</f>
        <v xml:space="preserve"> </v>
      </c>
      <c r="R35" s="23">
        <v>1700</v>
      </c>
      <c r="S35" s="177" t="str">
        <f>IFERROR(Summary!$AE$7*E35/R35," ")</f>
        <v xml:space="preserve"> </v>
      </c>
    </row>
    <row r="36" spans="1:19" ht="16.8" customHeight="1" x14ac:dyDescent="0.25">
      <c r="A36" s="2" t="s">
        <v>72</v>
      </c>
      <c r="B36" s="2" t="s">
        <v>73</v>
      </c>
      <c r="C36" s="18"/>
      <c r="D36" s="56" t="str">
        <f>IFERROR(VLOOKUP($A36,'Emissions - TEU-2D'!$A$6:$H$58,5,0), " ")</f>
        <v xml:space="preserve"> </v>
      </c>
      <c r="E36" s="56" t="str">
        <f>IFERROR(VLOOKUP($A36,'Emissions - TEU-2D'!$A$6:$H$58,8,0), " ")</f>
        <v xml:space="preserve"> </v>
      </c>
      <c r="F36" s="4">
        <v>3.3000000000000002E-2</v>
      </c>
      <c r="G36" s="175" t="str">
        <f>IFERROR(Summary!$Y$7*D36/F36," ")</f>
        <v xml:space="preserve"> </v>
      </c>
      <c r="H36" s="7">
        <v>2</v>
      </c>
      <c r="I36" s="175" t="str">
        <f>IFERROR(Summary!$Y$7*D36/H36," ")</f>
        <v xml:space="preserve"> </v>
      </c>
      <c r="J36" s="9">
        <v>0.86</v>
      </c>
      <c r="K36" s="175" t="str">
        <f>IFERROR(Summary!$AA$7*D36/J36," ")</f>
        <v xml:space="preserve"> </v>
      </c>
      <c r="L36" s="7">
        <v>8.8000000000000007</v>
      </c>
      <c r="M36" s="175" t="str">
        <f>IFERROR(Summary!$AA$7*D36/L36," ")</f>
        <v xml:space="preserve"> </v>
      </c>
      <c r="N36" s="9">
        <v>0.4</v>
      </c>
      <c r="O36" s="175" t="str">
        <f>IFERROR(Summary!$AC$7*D36/N36," ")</f>
        <v xml:space="preserve"> </v>
      </c>
      <c r="P36" s="7">
        <v>8.8000000000000007</v>
      </c>
      <c r="Q36" s="175" t="str">
        <f>IFERROR(Summary!$AC$7*D36/P36," ")</f>
        <v xml:space="preserve"> </v>
      </c>
      <c r="R36" s="21">
        <v>660</v>
      </c>
      <c r="S36" s="177" t="str">
        <f>IFERROR(Summary!$AE$7*E36/R36," ")</f>
        <v xml:space="preserve"> </v>
      </c>
    </row>
    <row r="37" spans="1:19" ht="29.25" customHeight="1" x14ac:dyDescent="0.25">
      <c r="A37" s="2" t="s">
        <v>74</v>
      </c>
      <c r="B37" s="2" t="s">
        <v>75</v>
      </c>
      <c r="C37" s="18"/>
      <c r="D37" s="56" t="str">
        <f>IFERROR(VLOOKUP($A37,'Emissions - TEU-2D'!$A$6:$H$58,5,0), " ")</f>
        <v xml:space="preserve"> </v>
      </c>
      <c r="E37" s="56" t="str">
        <f>IFERROR(VLOOKUP($A37,'Emissions - TEU-2D'!$A$6:$H$58,8,0), " ")</f>
        <v xml:space="preserve"> </v>
      </c>
      <c r="F37" s="18"/>
      <c r="G37" s="175" t="str">
        <f>IFERROR(Summary!$Y$7*D37/F37," ")</f>
        <v xml:space="preserve"> </v>
      </c>
      <c r="H37" s="8">
        <v>5000</v>
      </c>
      <c r="I37" s="175" t="str">
        <f>IFERROR(Summary!$Y$7*D37/H37," ")</f>
        <v xml:space="preserve"> </v>
      </c>
      <c r="J37" s="18"/>
      <c r="K37" s="175" t="str">
        <f>IFERROR(Summary!$AA$7*D37/J37," ")</f>
        <v xml:space="preserve"> </v>
      </c>
      <c r="L37" s="8">
        <v>22000</v>
      </c>
      <c r="M37" s="175" t="str">
        <f>IFERROR(Summary!$AA$7*D37/L37," ")</f>
        <v xml:space="preserve"> </v>
      </c>
      <c r="N37" s="18"/>
      <c r="O37" s="175" t="str">
        <f>IFERROR(Summary!$AC$7*D37/N37," ")</f>
        <v xml:space="preserve"> </v>
      </c>
      <c r="P37" s="8">
        <v>22000</v>
      </c>
      <c r="Q37" s="175" t="str">
        <f>IFERROR(Summary!$AC$7*D37/P37," ")</f>
        <v xml:space="preserve"> </v>
      </c>
      <c r="R37" s="23">
        <v>5000</v>
      </c>
      <c r="S37" s="177" t="str">
        <f>IFERROR(Summary!$AE$7*E37/R37," ")</f>
        <v xml:space="preserve"> </v>
      </c>
    </row>
    <row r="38" spans="1:19" ht="16.8" customHeight="1" x14ac:dyDescent="0.25">
      <c r="A38" s="2" t="s">
        <v>76</v>
      </c>
      <c r="B38" s="1" t="s">
        <v>77</v>
      </c>
      <c r="C38" s="18"/>
      <c r="D38" s="56" t="str">
        <f>IFERROR(VLOOKUP($A38,'Emissions - TEU-2D'!$A$6:$H$58,5,0), " ")</f>
        <v xml:space="preserve"> </v>
      </c>
      <c r="E38" s="56" t="str">
        <f>IFERROR(VLOOKUP($A38,'Emissions - TEU-2D'!$A$6:$H$58,8,0), " ")</f>
        <v xml:space="preserve"> </v>
      </c>
      <c r="F38" s="18"/>
      <c r="G38" s="175" t="str">
        <f>IFERROR(Summary!$Y$7*D38/F38," ")</f>
        <v xml:space="preserve"> </v>
      </c>
      <c r="H38" s="8">
        <v>30000</v>
      </c>
      <c r="I38" s="175" t="str">
        <f>IFERROR(Summary!$Y$7*D38/H38," ")</f>
        <v xml:space="preserve"> </v>
      </c>
      <c r="J38" s="18"/>
      <c r="K38" s="175" t="str">
        <f>IFERROR(Summary!$AA$7*D38/J38," ")</f>
        <v xml:space="preserve"> </v>
      </c>
      <c r="L38" s="8">
        <v>130000</v>
      </c>
      <c r="M38" s="175" t="str">
        <f>IFERROR(Summary!$AA$7*D38/L38," ")</f>
        <v xml:space="preserve"> </v>
      </c>
      <c r="N38" s="18"/>
      <c r="O38" s="175" t="str">
        <f>IFERROR(Summary!$AC$7*D38/N38," ")</f>
        <v xml:space="preserve"> </v>
      </c>
      <c r="P38" s="8">
        <v>130000</v>
      </c>
      <c r="Q38" s="175" t="str">
        <f>IFERROR(Summary!$AC$7*D38/P38," ")</f>
        <v xml:space="preserve"> </v>
      </c>
      <c r="R38" s="22"/>
      <c r="S38" s="177" t="str">
        <f>IFERROR(Summary!$AE$7*E38/R38," ")</f>
        <v xml:space="preserve"> </v>
      </c>
    </row>
    <row r="39" spans="1:19" ht="16.95" customHeight="1" x14ac:dyDescent="0.25">
      <c r="A39" s="2" t="s">
        <v>78</v>
      </c>
      <c r="B39" s="2" t="s">
        <v>79</v>
      </c>
      <c r="C39" s="6" t="s">
        <v>80</v>
      </c>
      <c r="D39" s="56" t="str">
        <f>IFERROR(VLOOKUP($A39,'Emissions - TEU-2D'!$A$6:$H$58,5,0), " ")</f>
        <v xml:space="preserve"> </v>
      </c>
      <c r="E39" s="56" t="str">
        <f>IFERROR(VLOOKUP($A39,'Emissions - TEU-2D'!$A$6:$H$58,8,0), " ")</f>
        <v xml:space="preserve"> </v>
      </c>
      <c r="F39" s="11">
        <v>5.5999999999999995E-4</v>
      </c>
      <c r="G39" s="175" t="str">
        <f>IFERROR(Summary!$Y$7*D39/F39," ")</f>
        <v xml:space="preserve"> </v>
      </c>
      <c r="H39" s="3">
        <v>5.0000000000000001E-3</v>
      </c>
      <c r="I39" s="175" t="str">
        <f>IFERROR(Summary!$Y$7*D39/H39," ")</f>
        <v xml:space="preserve"> </v>
      </c>
      <c r="J39" s="4">
        <v>1.4E-2</v>
      </c>
      <c r="K39" s="175" t="str">
        <f>IFERROR(Summary!$AA$7*D39/J39," ")</f>
        <v xml:space="preserve"> </v>
      </c>
      <c r="L39" s="4">
        <v>3.6999999999999998E-2</v>
      </c>
      <c r="M39" s="175" t="str">
        <f>IFERROR(Summary!$AA$7*D39/L39," ")</f>
        <v xml:space="preserve"> </v>
      </c>
      <c r="N39" s="3">
        <v>6.7000000000000002E-3</v>
      </c>
      <c r="O39" s="175" t="str">
        <f>IFERROR(Summary!$AC$7*D39/N39," ")</f>
        <v xml:space="preserve"> </v>
      </c>
      <c r="P39" s="4">
        <v>3.6999999999999998E-2</v>
      </c>
      <c r="Q39" s="175" t="str">
        <f>IFERROR(Summary!$AC$7*D39/P39," ")</f>
        <v xml:space="preserve"> </v>
      </c>
      <c r="R39" s="26">
        <v>0.03</v>
      </c>
      <c r="S39" s="177" t="str">
        <f>IFERROR(Summary!$AE$7*E39/R39," ")</f>
        <v xml:space="preserve"> </v>
      </c>
    </row>
    <row r="40" spans="1:19" ht="16.8" customHeight="1" x14ac:dyDescent="0.25">
      <c r="A40" s="2" t="s">
        <v>81</v>
      </c>
      <c r="B40" s="2" t="s">
        <v>82</v>
      </c>
      <c r="C40" s="18"/>
      <c r="D40" s="56" t="str">
        <f>IFERROR(VLOOKUP($A40,'Emissions - TEU-2D'!$A$6:$H$58,5,0), " ")</f>
        <v xml:space="preserve"> </v>
      </c>
      <c r="E40" s="56" t="str">
        <f>IFERROR(VLOOKUP($A40,'Emissions - TEU-2D'!$A$6:$H$58,8,0), " ")</f>
        <v xml:space="preserve"> </v>
      </c>
      <c r="F40" s="18"/>
      <c r="G40" s="175" t="str">
        <f>IFERROR(Summary!$Y$7*D40/F40," ")</f>
        <v xml:space="preserve"> </v>
      </c>
      <c r="H40" s="7">
        <v>2.2000000000000002</v>
      </c>
      <c r="I40" s="175" t="str">
        <f>IFERROR(Summary!$Y$7*D40/H40," ")</f>
        <v xml:space="preserve"> </v>
      </c>
      <c r="J40" s="18"/>
      <c r="K40" s="175" t="str">
        <f>IFERROR(Summary!$AA$7*D40/J40," ")</f>
        <v xml:space="preserve"> </v>
      </c>
      <c r="L40" s="7">
        <v>9.6999999999999993</v>
      </c>
      <c r="M40" s="175" t="str">
        <f>IFERROR(Summary!$AA$7*D40/L40," ")</f>
        <v xml:space="preserve"> </v>
      </c>
      <c r="N40" s="18"/>
      <c r="O40" s="175" t="str">
        <f>IFERROR(Summary!$AC$7*D40/N40," ")</f>
        <v xml:space="preserve"> </v>
      </c>
      <c r="P40" s="7">
        <v>9.6999999999999993</v>
      </c>
      <c r="Q40" s="175" t="str">
        <f>IFERROR(Summary!$AC$7*D40/P40," ")</f>
        <v xml:space="preserve"> </v>
      </c>
      <c r="R40" s="21">
        <v>50</v>
      </c>
      <c r="S40" s="177" t="str">
        <f>IFERROR(Summary!$AE$7*E40/R40," ")</f>
        <v xml:space="preserve"> </v>
      </c>
    </row>
    <row r="41" spans="1:19" ht="16.95" customHeight="1" x14ac:dyDescent="0.25">
      <c r="A41" s="2" t="s">
        <v>83</v>
      </c>
      <c r="B41" s="2" t="s">
        <v>84</v>
      </c>
      <c r="C41" s="18"/>
      <c r="D41" s="56" t="str">
        <f>IFERROR(VLOOKUP($A41,'Emissions - TEU-2D'!$A$6:$H$58,5,0), " ")</f>
        <v xml:space="preserve"> </v>
      </c>
      <c r="E41" s="56" t="str">
        <f>IFERROR(VLOOKUP($A41,'Emissions - TEU-2D'!$A$6:$H$58,8,0), " ")</f>
        <v xml:space="preserve"> </v>
      </c>
      <c r="F41" s="18"/>
      <c r="G41" s="175" t="str">
        <f>IFERROR(Summary!$Y$7*D41/F41," ")</f>
        <v xml:space="preserve"> </v>
      </c>
      <c r="H41" s="5">
        <v>800</v>
      </c>
      <c r="I41" s="175" t="str">
        <f>IFERROR(Summary!$Y$7*D41/H41," ")</f>
        <v xml:space="preserve"> </v>
      </c>
      <c r="J41" s="18"/>
      <c r="K41" s="175" t="str">
        <f>IFERROR(Summary!$AA$7*D41/J41," ")</f>
        <v xml:space="preserve"> </v>
      </c>
      <c r="L41" s="8">
        <v>3500</v>
      </c>
      <c r="M41" s="175" t="str">
        <f>IFERROR(Summary!$AA$7*D41/L41," ")</f>
        <v xml:space="preserve"> </v>
      </c>
      <c r="N41" s="18"/>
      <c r="O41" s="175" t="str">
        <f>IFERROR(Summary!$AC$7*D41/N41," ")</f>
        <v xml:space="preserve"> </v>
      </c>
      <c r="P41" s="8">
        <v>3500</v>
      </c>
      <c r="Q41" s="175" t="str">
        <f>IFERROR(Summary!$AC$7*D41/P41," ")</f>
        <v xml:space="preserve"> </v>
      </c>
      <c r="R41" s="23">
        <v>6200</v>
      </c>
      <c r="S41" s="177" t="str">
        <f>IFERROR(Summary!$AE$7*E41/R41," ")</f>
        <v xml:space="preserve"> </v>
      </c>
    </row>
    <row r="42" spans="1:19" ht="16.8" customHeight="1" x14ac:dyDescent="0.25">
      <c r="A42" s="2" t="s">
        <v>85</v>
      </c>
      <c r="B42" s="2" t="s">
        <v>86</v>
      </c>
      <c r="C42" s="18"/>
      <c r="D42" s="56" t="str">
        <f>IFERROR(VLOOKUP($A42,'Emissions - TEU-2D'!$A$6:$H$58,5,0), " ")</f>
        <v xml:space="preserve"> </v>
      </c>
      <c r="E42" s="56" t="str">
        <f>IFERROR(VLOOKUP($A42,'Emissions - TEU-2D'!$A$6:$H$58,8,0), " ")</f>
        <v xml:space="preserve"> </v>
      </c>
      <c r="F42" s="9">
        <v>0.17</v>
      </c>
      <c r="G42" s="175" t="str">
        <f>IFERROR(Summary!$Y$7*D42/F42," ")</f>
        <v xml:space="preserve"> </v>
      </c>
      <c r="H42" s="5">
        <v>100</v>
      </c>
      <c r="I42" s="175" t="str">
        <f>IFERROR(Summary!$Y$7*D42/H42," ")</f>
        <v xml:space="preserve"> </v>
      </c>
      <c r="J42" s="7">
        <v>4.3</v>
      </c>
      <c r="K42" s="175" t="str">
        <f>IFERROR(Summary!$AA$7*D42/J42," ")</f>
        <v xml:space="preserve"> </v>
      </c>
      <c r="L42" s="5">
        <v>440</v>
      </c>
      <c r="M42" s="175" t="str">
        <f>IFERROR(Summary!$AA$7*D42/L42," ")</f>
        <v xml:space="preserve"> </v>
      </c>
      <c r="N42" s="7">
        <v>2</v>
      </c>
      <c r="O42" s="175" t="str">
        <f>IFERROR(Summary!$AC$7*D42/N42," ")</f>
        <v xml:space="preserve"> </v>
      </c>
      <c r="P42" s="5">
        <v>440</v>
      </c>
      <c r="Q42" s="175" t="str">
        <f>IFERROR(Summary!$AC$7*D42/P42," ")</f>
        <v xml:space="preserve"> </v>
      </c>
      <c r="R42" s="23">
        <v>1900</v>
      </c>
      <c r="S42" s="177" t="str">
        <f>IFERROR(Summary!$AE$7*E42/R42," ")</f>
        <v xml:space="preserve"> </v>
      </c>
    </row>
    <row r="43" spans="1:19" ht="16.95" customHeight="1" x14ac:dyDescent="0.25">
      <c r="A43" s="2" t="s">
        <v>87</v>
      </c>
      <c r="B43" s="2" t="s">
        <v>88</v>
      </c>
      <c r="C43" s="18"/>
      <c r="D43" s="56" t="str">
        <f>IFERROR(VLOOKUP($A43,'Emissions - TEU-2D'!$A$6:$H$58,5,0), " ")</f>
        <v xml:space="preserve"> </v>
      </c>
      <c r="E43" s="56" t="str">
        <f>IFERROR(VLOOKUP($A43,'Emissions - TEU-2D'!$A$6:$H$58,8,0), " ")</f>
        <v xml:space="preserve"> </v>
      </c>
      <c r="F43" s="18"/>
      <c r="G43" s="175" t="str">
        <f>IFERROR(Summary!$Y$7*D43/F43," ")</f>
        <v xml:space="preserve"> </v>
      </c>
      <c r="H43" s="5">
        <v>10</v>
      </c>
      <c r="I43" s="175" t="str">
        <f>IFERROR(Summary!$Y$7*D43/H43," ")</f>
        <v xml:space="preserve"> </v>
      </c>
      <c r="J43" s="18"/>
      <c r="K43" s="175" t="str">
        <f>IFERROR(Summary!$AA$7*D43/J43," ")</f>
        <v xml:space="preserve"> </v>
      </c>
      <c r="L43" s="5">
        <v>44</v>
      </c>
      <c r="M43" s="175" t="str">
        <f>IFERROR(Summary!$AA$7*D43/L43," ")</f>
        <v xml:space="preserve"> </v>
      </c>
      <c r="N43" s="18"/>
      <c r="O43" s="175" t="str">
        <f>IFERROR(Summary!$AC$7*D43/N43," ")</f>
        <v xml:space="preserve"> </v>
      </c>
      <c r="P43" s="5">
        <v>44</v>
      </c>
      <c r="Q43" s="175" t="str">
        <f>IFERROR(Summary!$AC$7*D43/P43," ")</f>
        <v xml:space="preserve"> </v>
      </c>
      <c r="R43" s="21">
        <v>660</v>
      </c>
      <c r="S43" s="177" t="str">
        <f>IFERROR(Summary!$AE$7*E43/R43," ")</f>
        <v xml:space="preserve"> </v>
      </c>
    </row>
    <row r="44" spans="1:19" ht="16.8" customHeight="1" x14ac:dyDescent="0.25">
      <c r="A44" s="2" t="s">
        <v>89</v>
      </c>
      <c r="B44" s="2" t="s">
        <v>90</v>
      </c>
      <c r="C44" s="18"/>
      <c r="D44" s="56" t="str">
        <f>IFERROR(VLOOKUP($A44,'Emissions - TEU-2D'!$A$6:$H$58,5,0), " ")</f>
        <v xml:space="preserve"> </v>
      </c>
      <c r="E44" s="56" t="str">
        <f>IFERROR(VLOOKUP($A44,'Emissions - TEU-2D'!$A$6:$H$58,8,0), " ")</f>
        <v xml:space="preserve"> </v>
      </c>
      <c r="F44" s="4">
        <v>0.01</v>
      </c>
      <c r="G44" s="175" t="str">
        <f>IFERROR(Summary!$Y$7*D44/F44," ")</f>
        <v xml:space="preserve"> </v>
      </c>
      <c r="H44" s="4">
        <v>0.02</v>
      </c>
      <c r="I44" s="175" t="str">
        <f>IFERROR(Summary!$Y$7*D44/H44," ")</f>
        <v xml:space="preserve"> </v>
      </c>
      <c r="J44" s="9">
        <v>0.26</v>
      </c>
      <c r="K44" s="175" t="str">
        <f>IFERROR(Summary!$AA$7*D44/J44," ")</f>
        <v xml:space="preserve"> </v>
      </c>
      <c r="L44" s="4">
        <v>8.7999999999999995E-2</v>
      </c>
      <c r="M44" s="175" t="str">
        <f>IFERROR(Summary!$AA$7*D44/L44," ")</f>
        <v xml:space="preserve"> </v>
      </c>
      <c r="N44" s="9">
        <v>0.12</v>
      </c>
      <c r="O44" s="175" t="str">
        <f>IFERROR(Summary!$AC$7*D44/N44," ")</f>
        <v xml:space="preserve"> </v>
      </c>
      <c r="P44" s="4">
        <v>8.7999999999999995E-2</v>
      </c>
      <c r="Q44" s="175" t="str">
        <f>IFERROR(Summary!$AC$7*D44/P44," ")</f>
        <v xml:space="preserve"> </v>
      </c>
      <c r="R44" s="25">
        <v>0.2</v>
      </c>
      <c r="S44" s="177" t="str">
        <f>IFERROR(Summary!$AE$7*E44/R44," ")</f>
        <v xml:space="preserve"> </v>
      </c>
    </row>
    <row r="45" spans="1:19" ht="16.8" customHeight="1" x14ac:dyDescent="0.25">
      <c r="A45" s="2" t="s">
        <v>91</v>
      </c>
      <c r="B45" s="2" t="s">
        <v>92</v>
      </c>
      <c r="C45" s="6" t="s">
        <v>93</v>
      </c>
      <c r="D45" s="56" t="str">
        <f>IFERROR(VLOOKUP($A45,'Emissions - TEU-2D'!$A$6:$H$58,5,0), " ")</f>
        <v xml:space="preserve"> </v>
      </c>
      <c r="E45" s="56" t="str">
        <f>IFERROR(VLOOKUP($A45,'Emissions - TEU-2D'!$A$6:$H$58,8,0), " ")</f>
        <v xml:space="preserve"> </v>
      </c>
      <c r="F45" s="4">
        <v>0.04</v>
      </c>
      <c r="G45" s="175" t="str">
        <f>IFERROR(Summary!$Y$7*D45/F45," ")</f>
        <v xml:space="preserve"> </v>
      </c>
      <c r="H45" s="18"/>
      <c r="I45" s="175" t="str">
        <f>IFERROR(Summary!$Y$7*D45/H45," ")</f>
        <v xml:space="preserve"> </v>
      </c>
      <c r="J45" s="7">
        <v>1</v>
      </c>
      <c r="K45" s="175" t="str">
        <f>IFERROR(Summary!$AA$7*D45/J45," ")</f>
        <v xml:space="preserve"> </v>
      </c>
      <c r="L45" s="18"/>
      <c r="M45" s="175" t="str">
        <f>IFERROR(Summary!$AA$7*D45/L45," ")</f>
        <v xml:space="preserve"> </v>
      </c>
      <c r="N45" s="9">
        <v>0.48</v>
      </c>
      <c r="O45" s="175" t="str">
        <f>IFERROR(Summary!$AC$7*D45/N45," ")</f>
        <v xml:space="preserve"> </v>
      </c>
      <c r="P45" s="18"/>
      <c r="Q45" s="175" t="str">
        <f>IFERROR(Summary!$AC$7*D45/P45," ")</f>
        <v xml:space="preserve"> </v>
      </c>
      <c r="R45" s="22"/>
      <c r="S45" s="177" t="str">
        <f>IFERROR(Summary!$AE$7*E45/R45," ")</f>
        <v xml:space="preserve"> </v>
      </c>
    </row>
    <row r="46" spans="1:19" ht="16.95" customHeight="1" x14ac:dyDescent="0.25">
      <c r="A46" s="2" t="s">
        <v>94</v>
      </c>
      <c r="B46" s="2" t="s">
        <v>95</v>
      </c>
      <c r="C46" s="18"/>
      <c r="D46" s="56" t="str">
        <f>IFERROR(VLOOKUP($A46,'Emissions - TEU-2D'!$A$6:$H$58,5,0), " ")</f>
        <v xml:space="preserve"> </v>
      </c>
      <c r="E46" s="56" t="str">
        <f>IFERROR(VLOOKUP($A46,'Emissions - TEU-2D'!$A$6:$H$58,8,0), " ")</f>
        <v xml:space="preserve"> </v>
      </c>
      <c r="F46" s="18"/>
      <c r="G46" s="175" t="str">
        <f>IFERROR(Summary!$Y$7*D46/F46," ")</f>
        <v xml:space="preserve"> </v>
      </c>
      <c r="H46" s="9">
        <v>0.15</v>
      </c>
      <c r="I46" s="175" t="str">
        <f>IFERROR(Summary!$Y$7*D46/H46," ")</f>
        <v xml:space="preserve"> </v>
      </c>
      <c r="J46" s="18"/>
      <c r="K46" s="175" t="str">
        <f>IFERROR(Summary!$AA$7*D46/J46," ")</f>
        <v xml:space="preserve"> </v>
      </c>
      <c r="L46" s="9">
        <v>0.66</v>
      </c>
      <c r="M46" s="175" t="str">
        <f>IFERROR(Summary!$AA$7*D46/L46," ")</f>
        <v xml:space="preserve"> </v>
      </c>
      <c r="N46" s="18"/>
      <c r="O46" s="175" t="str">
        <f>IFERROR(Summary!$AC$7*D46/N46," ")</f>
        <v xml:space="preserve"> </v>
      </c>
      <c r="P46" s="9">
        <v>0.66</v>
      </c>
      <c r="Q46" s="175" t="str">
        <f>IFERROR(Summary!$AC$7*D46/P46," ")</f>
        <v xml:space="preserve"> </v>
      </c>
      <c r="R46" s="21">
        <v>170</v>
      </c>
      <c r="S46" s="177" t="str">
        <f>IFERROR(Summary!$AE$7*E46/R46," ")</f>
        <v xml:space="preserve"> </v>
      </c>
    </row>
    <row r="47" spans="1:19" ht="16.8" customHeight="1" x14ac:dyDescent="0.25">
      <c r="A47" s="2" t="s">
        <v>96</v>
      </c>
      <c r="B47" s="2" t="s">
        <v>97</v>
      </c>
      <c r="C47" s="18"/>
      <c r="D47" s="56" t="str">
        <f>IFERROR(VLOOKUP($A47,'Emissions - TEU-2D'!$A$6:$H$58,5,0), " ")</f>
        <v xml:space="preserve"> </v>
      </c>
      <c r="E47" s="56" t="str">
        <f>IFERROR(VLOOKUP($A47,'Emissions - TEU-2D'!$A$6:$H$58,8,0), " ")</f>
        <v xml:space="preserve"> </v>
      </c>
      <c r="F47" s="18"/>
      <c r="G47" s="175" t="str">
        <f>IFERROR(Summary!$Y$7*D47/F47," ")</f>
        <v xml:space="preserve"> </v>
      </c>
      <c r="H47" s="9">
        <v>0.6</v>
      </c>
      <c r="I47" s="175" t="str">
        <f>IFERROR(Summary!$Y$7*D47/H47," ")</f>
        <v xml:space="preserve"> </v>
      </c>
      <c r="J47" s="18"/>
      <c r="K47" s="175" t="str">
        <f>IFERROR(Summary!$AA$7*D47/J47," ")</f>
        <v xml:space="preserve"> </v>
      </c>
      <c r="L47" s="7">
        <v>2.6</v>
      </c>
      <c r="M47" s="175" t="str">
        <f>IFERROR(Summary!$AA$7*D47/L47," ")</f>
        <v xml:space="preserve"> </v>
      </c>
      <c r="N47" s="18"/>
      <c r="O47" s="175" t="str">
        <f>IFERROR(Summary!$AC$7*D47/N47," ")</f>
        <v xml:space="preserve"> </v>
      </c>
      <c r="P47" s="7">
        <v>2.6</v>
      </c>
      <c r="Q47" s="175" t="str">
        <f>IFERROR(Summary!$AC$7*D47/P47," ")</f>
        <v xml:space="preserve"> </v>
      </c>
      <c r="R47" s="24">
        <v>2.8</v>
      </c>
      <c r="S47" s="177" t="str">
        <f>IFERROR(Summary!$AE$7*E47/R47," ")</f>
        <v xml:space="preserve"> </v>
      </c>
    </row>
    <row r="48" spans="1:19" ht="16.95" customHeight="1" x14ac:dyDescent="0.25">
      <c r="A48" s="2" t="s">
        <v>98</v>
      </c>
      <c r="B48" s="2" t="s">
        <v>99</v>
      </c>
      <c r="C48" s="18"/>
      <c r="D48" s="56" t="str">
        <f>IFERROR(VLOOKUP($A48,'Emissions - TEU-2D'!$A$6:$H$58,5,0), " ")</f>
        <v xml:space="preserve"> </v>
      </c>
      <c r="E48" s="56" t="str">
        <f>IFERROR(VLOOKUP($A48,'Emissions - TEU-2D'!$A$6:$H$58,8,0), " ")</f>
        <v xml:space="preserve"> </v>
      </c>
      <c r="F48" s="18"/>
      <c r="G48" s="175" t="str">
        <f>IFERROR(Summary!$Y$7*D48/F48," ")</f>
        <v xml:space="preserve"> </v>
      </c>
      <c r="H48" s="4">
        <v>0.03</v>
      </c>
      <c r="I48" s="175" t="str">
        <f>IFERROR(Summary!$Y$7*D48/H48," ")</f>
        <v xml:space="preserve"> </v>
      </c>
      <c r="J48" s="18"/>
      <c r="K48" s="175" t="str">
        <f>IFERROR(Summary!$AA$7*D48/J48," ")</f>
        <v xml:space="preserve"> </v>
      </c>
      <c r="L48" s="9">
        <v>0.13</v>
      </c>
      <c r="M48" s="175" t="str">
        <f>IFERROR(Summary!$AA$7*D48/L48," ")</f>
        <v xml:space="preserve"> </v>
      </c>
      <c r="N48" s="18"/>
      <c r="O48" s="175" t="str">
        <f>IFERROR(Summary!$AC$7*D48/N48," ")</f>
        <v xml:space="preserve"> </v>
      </c>
      <c r="P48" s="9">
        <v>0.13</v>
      </c>
      <c r="Q48" s="175" t="str">
        <f>IFERROR(Summary!$AC$7*D48/P48," ")</f>
        <v xml:space="preserve"> </v>
      </c>
      <c r="R48" s="22"/>
      <c r="S48" s="177" t="str">
        <f>IFERROR(Summary!$AE$7*E48/R48," ")</f>
        <v xml:space="preserve"> </v>
      </c>
    </row>
    <row r="49" spans="1:19" ht="16.8" customHeight="1" x14ac:dyDescent="0.25">
      <c r="A49" s="2" t="s">
        <v>100</v>
      </c>
      <c r="B49" s="2" t="s">
        <v>101</v>
      </c>
      <c r="C49" s="18"/>
      <c r="D49" s="56" t="str">
        <f>IFERROR(VLOOKUP($A49,'Emissions - TEU-2D'!$A$6:$H$58,5,0), " ")</f>
        <v xml:space="preserve"> </v>
      </c>
      <c r="E49" s="56" t="str">
        <f>IFERROR(VLOOKUP($A49,'Emissions - TEU-2D'!$A$6:$H$58,8,0), " ")</f>
        <v xml:space="preserve"> </v>
      </c>
      <c r="F49" s="18"/>
      <c r="G49" s="175" t="str">
        <f>IFERROR(Summary!$Y$7*D49/F49," ")</f>
        <v xml:space="preserve"> </v>
      </c>
      <c r="H49" s="5">
        <v>50</v>
      </c>
      <c r="I49" s="175" t="str">
        <f>IFERROR(Summary!$Y$7*D49/H49," ")</f>
        <v xml:space="preserve"> </v>
      </c>
      <c r="J49" s="18"/>
      <c r="K49" s="175" t="str">
        <f>IFERROR(Summary!$AA$7*D49/J49," ")</f>
        <v xml:space="preserve"> </v>
      </c>
      <c r="L49" s="5">
        <v>220</v>
      </c>
      <c r="M49" s="175" t="str">
        <f>IFERROR(Summary!$AA$7*D49/L49," ")</f>
        <v xml:space="preserve"> </v>
      </c>
      <c r="N49" s="18"/>
      <c r="O49" s="175" t="str">
        <f>IFERROR(Summary!$AC$7*D49/N49," ")</f>
        <v xml:space="preserve"> </v>
      </c>
      <c r="P49" s="5">
        <v>220</v>
      </c>
      <c r="Q49" s="175" t="str">
        <f>IFERROR(Summary!$AC$7*D49/P49," ")</f>
        <v xml:space="preserve"> </v>
      </c>
      <c r="R49" s="22"/>
      <c r="S49" s="177" t="str">
        <f>IFERROR(Summary!$AE$7*E49/R49," ")</f>
        <v xml:space="preserve"> </v>
      </c>
    </row>
    <row r="50" spans="1:19" ht="29.25" customHeight="1" x14ac:dyDescent="0.25">
      <c r="A50" s="2" t="s">
        <v>102</v>
      </c>
      <c r="B50" s="2" t="s">
        <v>103</v>
      </c>
      <c r="C50" s="18"/>
      <c r="D50" s="56" t="str">
        <f>IFERROR(VLOOKUP($A50,'Emissions - TEU-2D'!$A$6:$H$58,5,0), " ")</f>
        <v xml:space="preserve"> </v>
      </c>
      <c r="E50" s="56" t="str">
        <f>IFERROR(VLOOKUP($A50,'Emissions - TEU-2D'!$A$6:$H$58,8,0), " ")</f>
        <v xml:space="preserve"> </v>
      </c>
      <c r="F50" s="18"/>
      <c r="G50" s="175" t="str">
        <f>IFERROR(Summary!$Y$7*D50/F50," ")</f>
        <v xml:space="preserve"> </v>
      </c>
      <c r="H50" s="8">
        <v>50000</v>
      </c>
      <c r="I50" s="175" t="str">
        <f>IFERROR(Summary!$Y$7*D50/H50," ")</f>
        <v xml:space="preserve"> </v>
      </c>
      <c r="J50" s="18"/>
      <c r="K50" s="175" t="str">
        <f>IFERROR(Summary!$AA$7*D50/J50," ")</f>
        <v xml:space="preserve"> </v>
      </c>
      <c r="L50" s="8">
        <v>220000</v>
      </c>
      <c r="M50" s="175" t="str">
        <f>IFERROR(Summary!$AA$7*D50/L50," ")</f>
        <v xml:space="preserve"> </v>
      </c>
      <c r="N50" s="18"/>
      <c r="O50" s="175" t="str">
        <f>IFERROR(Summary!$AC$7*D50/N50," ")</f>
        <v xml:space="preserve"> </v>
      </c>
      <c r="P50" s="8">
        <v>220000</v>
      </c>
      <c r="Q50" s="175" t="str">
        <f>IFERROR(Summary!$AC$7*D50/P50," ")</f>
        <v xml:space="preserve"> </v>
      </c>
      <c r="R50" s="22"/>
      <c r="S50" s="177" t="str">
        <f>IFERROR(Summary!$AE$7*E50/R50," ")</f>
        <v xml:space="preserve"> </v>
      </c>
    </row>
    <row r="51" spans="1:19" ht="29.25" customHeight="1" x14ac:dyDescent="0.25">
      <c r="A51" s="2" t="s">
        <v>104</v>
      </c>
      <c r="B51" s="2" t="s">
        <v>105</v>
      </c>
      <c r="C51" s="18"/>
      <c r="D51" s="56" t="str">
        <f>IFERROR(VLOOKUP($A51,'Emissions - TEU-2D'!$A$6:$H$58,5,0), " ")</f>
        <v xml:space="preserve"> </v>
      </c>
      <c r="E51" s="56" t="str">
        <f>IFERROR(VLOOKUP($A51,'Emissions - TEU-2D'!$A$6:$H$58,8,0), " ")</f>
        <v xml:space="preserve"> </v>
      </c>
      <c r="F51" s="18"/>
      <c r="G51" s="175" t="str">
        <f>IFERROR(Summary!$Y$7*D51/F51," ")</f>
        <v xml:space="preserve"> </v>
      </c>
      <c r="H51" s="8">
        <v>50000</v>
      </c>
      <c r="I51" s="175" t="str">
        <f>IFERROR(Summary!$Y$7*D51/H51," ")</f>
        <v xml:space="preserve"> </v>
      </c>
      <c r="J51" s="18"/>
      <c r="K51" s="175" t="str">
        <f>IFERROR(Summary!$AA$7*D51/J51," ")</f>
        <v xml:space="preserve"> </v>
      </c>
      <c r="L51" s="8">
        <v>220000</v>
      </c>
      <c r="M51" s="175" t="str">
        <f>IFERROR(Summary!$AA$7*D51/L51," ")</f>
        <v xml:space="preserve"> </v>
      </c>
      <c r="N51" s="18"/>
      <c r="O51" s="175" t="str">
        <f>IFERROR(Summary!$AC$7*D51/N51," ")</f>
        <v xml:space="preserve"> </v>
      </c>
      <c r="P51" s="8">
        <v>220000</v>
      </c>
      <c r="Q51" s="175" t="str">
        <f>IFERROR(Summary!$AC$7*D51/P51," ")</f>
        <v xml:space="preserve"> </v>
      </c>
      <c r="R51" s="22"/>
      <c r="S51" s="177" t="str">
        <f>IFERROR(Summary!$AE$7*E51/R51," ")</f>
        <v xml:space="preserve"> </v>
      </c>
    </row>
    <row r="52" spans="1:19" ht="29.25" customHeight="1" x14ac:dyDescent="0.25">
      <c r="A52" s="2" t="s">
        <v>106</v>
      </c>
      <c r="B52" s="2" t="s">
        <v>107</v>
      </c>
      <c r="C52" s="18"/>
      <c r="D52" s="56" t="str">
        <f>IFERROR(VLOOKUP($A52,'Emissions - TEU-2D'!$A$6:$H$58,5,0), " ")</f>
        <v xml:space="preserve"> </v>
      </c>
      <c r="E52" s="56" t="str">
        <f>IFERROR(VLOOKUP($A52,'Emissions - TEU-2D'!$A$6:$H$58,8,0), " ")</f>
        <v xml:space="preserve"> </v>
      </c>
      <c r="F52" s="18"/>
      <c r="G52" s="175" t="str">
        <f>IFERROR(Summary!$Y$7*D52/F52," ")</f>
        <v xml:space="preserve"> </v>
      </c>
      <c r="H52" s="8">
        <v>30000</v>
      </c>
      <c r="I52" s="175" t="str">
        <f>IFERROR(Summary!$Y$7*D52/H52," ")</f>
        <v xml:space="preserve"> </v>
      </c>
      <c r="J52" s="18"/>
      <c r="K52" s="175" t="str">
        <f>IFERROR(Summary!$AA$7*D52/J52," ")</f>
        <v xml:space="preserve"> </v>
      </c>
      <c r="L52" s="8">
        <v>130000</v>
      </c>
      <c r="M52" s="175" t="str">
        <f>IFERROR(Summary!$AA$7*D52/L52," ")</f>
        <v xml:space="preserve"> </v>
      </c>
      <c r="N52" s="18"/>
      <c r="O52" s="175" t="str">
        <f>IFERROR(Summary!$AC$7*D52/N52," ")</f>
        <v xml:space="preserve"> </v>
      </c>
      <c r="P52" s="8">
        <v>130000</v>
      </c>
      <c r="Q52" s="175" t="str">
        <f>IFERROR(Summary!$AC$7*D52/P52," ")</f>
        <v xml:space="preserve"> </v>
      </c>
      <c r="R52" s="23">
        <v>40000</v>
      </c>
      <c r="S52" s="177" t="str">
        <f>IFERROR(Summary!$AE$7*E52/R52," ")</f>
        <v xml:space="preserve"> </v>
      </c>
    </row>
    <row r="53" spans="1:19" ht="16.95" customHeight="1" x14ac:dyDescent="0.25">
      <c r="A53" s="2" t="s">
        <v>108</v>
      </c>
      <c r="B53" s="2" t="s">
        <v>109</v>
      </c>
      <c r="C53" s="18"/>
      <c r="D53" s="56" t="str">
        <f>IFERROR(VLOOKUP($A53,'Emissions - TEU-2D'!$A$6:$H$58,5,0), " ")</f>
        <v xml:space="preserve"> </v>
      </c>
      <c r="E53" s="56" t="str">
        <f>IFERROR(VLOOKUP($A53,'Emissions - TEU-2D'!$A$6:$H$58,8,0), " ")</f>
        <v xml:space="preserve"> </v>
      </c>
      <c r="F53" s="18"/>
      <c r="G53" s="175" t="str">
        <f>IFERROR(Summary!$Y$7*D53/F53," ")</f>
        <v xml:space="preserve"> </v>
      </c>
      <c r="H53" s="5">
        <v>300</v>
      </c>
      <c r="I53" s="175" t="str">
        <f>IFERROR(Summary!$Y$7*D53/H53," ")</f>
        <v xml:space="preserve"> </v>
      </c>
      <c r="J53" s="18"/>
      <c r="K53" s="175" t="str">
        <f>IFERROR(Summary!$AA$7*D53/J53," ")</f>
        <v xml:space="preserve"> </v>
      </c>
      <c r="L53" s="8">
        <v>1300</v>
      </c>
      <c r="M53" s="175" t="str">
        <f>IFERROR(Summary!$AA$7*D53/L53," ")</f>
        <v xml:space="preserve"> </v>
      </c>
      <c r="N53" s="18"/>
      <c r="O53" s="175" t="str">
        <f>IFERROR(Summary!$AC$7*D53/N53," ")</f>
        <v xml:space="preserve"> </v>
      </c>
      <c r="P53" s="8">
        <v>1300</v>
      </c>
      <c r="Q53" s="175" t="str">
        <f>IFERROR(Summary!$AC$7*D53/P53," ")</f>
        <v xml:space="preserve"> </v>
      </c>
      <c r="R53" s="21">
        <v>490</v>
      </c>
      <c r="S53" s="177" t="str">
        <f>IFERROR(Summary!$AE$7*E53/R53," ")</f>
        <v xml:space="preserve"> </v>
      </c>
    </row>
    <row r="54" spans="1:19" ht="29.25" customHeight="1" x14ac:dyDescent="0.25">
      <c r="A54" s="2" t="s">
        <v>110</v>
      </c>
      <c r="B54" s="2" t="s">
        <v>111</v>
      </c>
      <c r="C54" s="18"/>
      <c r="D54" s="56" t="str">
        <f>IFERROR(VLOOKUP($A54,'Emissions - TEU-2D'!$A$6:$H$58,5,0), " ")</f>
        <v xml:space="preserve"> </v>
      </c>
      <c r="E54" s="56" t="str">
        <f>IFERROR(VLOOKUP($A54,'Emissions - TEU-2D'!$A$6:$H$58,8,0), " ")</f>
        <v xml:space="preserve"> </v>
      </c>
      <c r="F54" s="18"/>
      <c r="G54" s="175" t="str">
        <f>IFERROR(Summary!$Y$7*D54/F54," ")</f>
        <v xml:space="preserve"> </v>
      </c>
      <c r="H54" s="5">
        <v>90</v>
      </c>
      <c r="I54" s="175" t="str">
        <f>IFERROR(Summary!$Y$7*D54/H54," ")</f>
        <v xml:space="preserve"> </v>
      </c>
      <c r="J54" s="18"/>
      <c r="K54" s="175" t="str">
        <f>IFERROR(Summary!$AA$7*D54/J54," ")</f>
        <v xml:space="preserve"> </v>
      </c>
      <c r="L54" s="5">
        <v>400</v>
      </c>
      <c r="M54" s="175" t="str">
        <f>IFERROR(Summary!$AA$7*D54/L54," ")</f>
        <v xml:space="preserve"> </v>
      </c>
      <c r="N54" s="18"/>
      <c r="O54" s="175" t="str">
        <f>IFERROR(Summary!$AC$7*D54/N54," ")</f>
        <v xml:space="preserve"> </v>
      </c>
      <c r="P54" s="5">
        <v>400</v>
      </c>
      <c r="Q54" s="175" t="str">
        <f>IFERROR(Summary!$AC$7*D54/P54," ")</f>
        <v xml:space="preserve"> </v>
      </c>
      <c r="R54" s="23">
        <v>1000</v>
      </c>
      <c r="S54" s="177" t="str">
        <f>IFERROR(Summary!$AE$7*E54/R54," ")</f>
        <v xml:space="preserve"> </v>
      </c>
    </row>
    <row r="55" spans="1:19" ht="29.25" customHeight="1" x14ac:dyDescent="0.25">
      <c r="A55" s="2" t="s">
        <v>112</v>
      </c>
      <c r="B55" s="1" t="s">
        <v>113</v>
      </c>
      <c r="C55" s="18"/>
      <c r="D55" s="56" t="str">
        <f>IFERROR(VLOOKUP($A55,'Emissions - TEU-2D'!$A$6:$H$58,5,0), " ")</f>
        <v xml:space="preserve"> </v>
      </c>
      <c r="E55" s="56" t="str">
        <f>IFERROR(VLOOKUP($A55,'Emissions - TEU-2D'!$A$6:$H$58,8,0), " ")</f>
        <v xml:space="preserve"> </v>
      </c>
      <c r="F55" s="9">
        <v>0.22</v>
      </c>
      <c r="G55" s="175" t="str">
        <f>IFERROR(Summary!$Y$7*D55/F55," ")</f>
        <v xml:space="preserve"> </v>
      </c>
      <c r="H55" s="18"/>
      <c r="I55" s="175" t="str">
        <f>IFERROR(Summary!$Y$7*D55/H55," ")</f>
        <v xml:space="preserve"> </v>
      </c>
      <c r="J55" s="7">
        <v>5.7</v>
      </c>
      <c r="K55" s="175" t="str">
        <f>IFERROR(Summary!$AA$7*D55/J55," ")</f>
        <v xml:space="preserve"> </v>
      </c>
      <c r="L55" s="18"/>
      <c r="M55" s="175" t="str">
        <f>IFERROR(Summary!$AA$7*D55/L55," ")</f>
        <v xml:space="preserve"> </v>
      </c>
      <c r="N55" s="7">
        <v>2.6</v>
      </c>
      <c r="O55" s="175" t="str">
        <f>IFERROR(Summary!$AC$7*D55/N55," ")</f>
        <v xml:space="preserve"> </v>
      </c>
      <c r="P55" s="18"/>
      <c r="Q55" s="175" t="str">
        <f>IFERROR(Summary!$AC$7*D55/P55," ")</f>
        <v xml:space="preserve"> </v>
      </c>
      <c r="R55" s="22"/>
      <c r="S55" s="177" t="str">
        <f>IFERROR(Summary!$AE$7*E55/R55," ")</f>
        <v xml:space="preserve"> </v>
      </c>
    </row>
    <row r="56" spans="1:19" ht="16.8" customHeight="1" x14ac:dyDescent="0.25">
      <c r="A56" s="12">
        <v>64438</v>
      </c>
      <c r="B56" s="2" t="s">
        <v>114</v>
      </c>
      <c r="C56" s="18"/>
      <c r="D56" s="56" t="str">
        <f>IFERROR(VLOOKUP($A56,'Emissions - TEU-2D'!$A$6:$H$58,5,0), " ")</f>
        <v xml:space="preserve"> </v>
      </c>
      <c r="E56" s="56" t="str">
        <f>IFERROR(VLOOKUP($A56,'Emissions - TEU-2D'!$A$6:$H$58,8,0), " ")</f>
        <v xml:space="preserve"> </v>
      </c>
      <c r="F56" s="18"/>
      <c r="G56" s="175" t="str">
        <f>IFERROR(Summary!$Y$7*D56/F56," ")</f>
        <v xml:space="preserve"> </v>
      </c>
      <c r="H56" s="9">
        <v>0.4</v>
      </c>
      <c r="I56" s="175" t="str">
        <f>IFERROR(Summary!$Y$7*D56/H56," ")</f>
        <v xml:space="preserve"> </v>
      </c>
      <c r="J56" s="18"/>
      <c r="K56" s="175" t="str">
        <f>IFERROR(Summary!$AA$7*D56/J56," ")</f>
        <v xml:space="preserve"> </v>
      </c>
      <c r="L56" s="7">
        <v>1.8</v>
      </c>
      <c r="M56" s="175" t="str">
        <f>IFERROR(Summary!$AA$7*D56/L56," ")</f>
        <v xml:space="preserve"> </v>
      </c>
      <c r="N56" s="18"/>
      <c r="O56" s="175" t="str">
        <f>IFERROR(Summary!$AC$7*D56/N56," ")</f>
        <v xml:space="preserve"> </v>
      </c>
      <c r="P56" s="7">
        <v>1.8</v>
      </c>
      <c r="Q56" s="175" t="str">
        <f>IFERROR(Summary!$AC$7*D56/P56," ")</f>
        <v xml:space="preserve"> </v>
      </c>
      <c r="R56" s="21">
        <v>29</v>
      </c>
      <c r="S56" s="177" t="str">
        <f>IFERROR(Summary!$AE$7*E56/R56," ")</f>
        <v xml:space="preserve"> </v>
      </c>
    </row>
    <row r="57" spans="1:19" ht="16.95" customHeight="1" x14ac:dyDescent="0.25">
      <c r="A57" s="2" t="s">
        <v>115</v>
      </c>
      <c r="B57" s="2" t="s">
        <v>116</v>
      </c>
      <c r="C57" s="18"/>
      <c r="D57" s="56" t="str">
        <f>IFERROR(VLOOKUP($A57,'Emissions - TEU-2D'!$A$6:$H$58,5,0), " ")</f>
        <v xml:space="preserve"> </v>
      </c>
      <c r="E57" s="56" t="str">
        <f>IFERROR(VLOOKUP($A57,'Emissions - TEU-2D'!$A$6:$H$58,8,0), " ")</f>
        <v xml:space="preserve"> </v>
      </c>
      <c r="F57" s="3">
        <v>3.3E-3</v>
      </c>
      <c r="G57" s="175" t="str">
        <f>IFERROR(Summary!$Y$7*D57/F57," ")</f>
        <v xml:space="preserve"> </v>
      </c>
      <c r="H57" s="5">
        <v>20</v>
      </c>
      <c r="I57" s="175" t="str">
        <f>IFERROR(Summary!$Y$7*D57/H57," ")</f>
        <v xml:space="preserve"> </v>
      </c>
      <c r="J57" s="4">
        <v>8.6999999999999994E-2</v>
      </c>
      <c r="K57" s="175" t="str">
        <f>IFERROR(Summary!$AA$7*D57/J57," ")</f>
        <v xml:space="preserve"> </v>
      </c>
      <c r="L57" s="5">
        <v>88</v>
      </c>
      <c r="M57" s="175" t="str">
        <f>IFERROR(Summary!$AA$7*D57/L57," ")</f>
        <v xml:space="preserve"> </v>
      </c>
      <c r="N57" s="4">
        <v>0.04</v>
      </c>
      <c r="O57" s="175" t="str">
        <f>IFERROR(Summary!$AC$7*D57/N57," ")</f>
        <v xml:space="preserve"> </v>
      </c>
      <c r="P57" s="5">
        <v>88</v>
      </c>
      <c r="Q57" s="175" t="str">
        <f>IFERROR(Summary!$AC$7*D57/P57," ")</f>
        <v xml:space="preserve"> </v>
      </c>
      <c r="R57" s="22"/>
      <c r="S57" s="177" t="str">
        <f>IFERROR(Summary!$AE$7*E57/R57," ")</f>
        <v xml:space="preserve"> </v>
      </c>
    </row>
    <row r="58" spans="1:19" ht="16.8" customHeight="1" x14ac:dyDescent="0.25">
      <c r="A58" s="2" t="s">
        <v>117</v>
      </c>
      <c r="B58" s="1" t="s">
        <v>118</v>
      </c>
      <c r="C58" s="18"/>
      <c r="D58" s="56" t="str">
        <f>IFERROR(VLOOKUP($A58,'Emissions - TEU-2D'!$A$6:$H$58,5,0), " ")</f>
        <v xml:space="preserve"> </v>
      </c>
      <c r="E58" s="56" t="str">
        <f>IFERROR(VLOOKUP($A58,'Emissions - TEU-2D'!$A$6:$H$58,8,0), " ")</f>
        <v xml:space="preserve"> </v>
      </c>
      <c r="F58" s="4">
        <v>1.2999999999999999E-2</v>
      </c>
      <c r="G58" s="175" t="str">
        <f>IFERROR(Summary!$Y$7*D58/F58," ")</f>
        <v xml:space="preserve"> </v>
      </c>
      <c r="H58" s="18"/>
      <c r="I58" s="175" t="str">
        <f>IFERROR(Summary!$Y$7*D58/H58," ")</f>
        <v xml:space="preserve"> </v>
      </c>
      <c r="J58" s="9">
        <v>0.34</v>
      </c>
      <c r="K58" s="175" t="str">
        <f>IFERROR(Summary!$AA$7*D58/J58," ")</f>
        <v xml:space="preserve"> </v>
      </c>
      <c r="L58" s="18"/>
      <c r="M58" s="175" t="str">
        <f>IFERROR(Summary!$AA$7*D58/L58," ")</f>
        <v xml:space="preserve"> </v>
      </c>
      <c r="N58" s="9">
        <v>0.16</v>
      </c>
      <c r="O58" s="175" t="str">
        <f>IFERROR(Summary!$AC$7*D58/N58," ")</f>
        <v xml:space="preserve"> </v>
      </c>
      <c r="P58" s="18"/>
      <c r="Q58" s="175" t="str">
        <f>IFERROR(Summary!$AC$7*D58/P58," ")</f>
        <v xml:space="preserve"> </v>
      </c>
      <c r="R58" s="22"/>
      <c r="S58" s="177" t="str">
        <f>IFERROR(Summary!$AE$7*E58/R58," ")</f>
        <v xml:space="preserve"> </v>
      </c>
    </row>
    <row r="59" spans="1:19" ht="29.25" customHeight="1" x14ac:dyDescent="0.25">
      <c r="A59" s="2" t="s">
        <v>119</v>
      </c>
      <c r="B59" s="2" t="s">
        <v>120</v>
      </c>
      <c r="C59" s="6" t="s">
        <v>121</v>
      </c>
      <c r="D59" s="56" t="str">
        <f>IFERROR(VLOOKUP($A59,'Emissions - TEU-2D'!$A$6:$H$58,5,0), " ")</f>
        <v xml:space="preserve"> </v>
      </c>
      <c r="E59" s="56" t="str">
        <f>IFERROR(VLOOKUP($A59,'Emissions - TEU-2D'!$A$6:$H$58,8,0), " ")</f>
        <v xml:space="preserve"> </v>
      </c>
      <c r="F59" s="10">
        <v>3.1000000000000001E-5</v>
      </c>
      <c r="G59" s="175" t="str">
        <f>IFERROR(Summary!$Y$7*D59/F59," ")</f>
        <v xml:space="preserve"> </v>
      </c>
      <c r="H59" s="4">
        <v>8.3000000000000004E-2</v>
      </c>
      <c r="I59" s="175" t="str">
        <f>IFERROR(Summary!$Y$7*D59/H59," ")</f>
        <v xml:space="preserve"> </v>
      </c>
      <c r="J59" s="11">
        <v>5.1999999999999995E-4</v>
      </c>
      <c r="K59" s="175" t="str">
        <f>IFERROR(Summary!$AA$7*D59/J59," ")</f>
        <v xml:space="preserve"> </v>
      </c>
      <c r="L59" s="9">
        <v>0.88</v>
      </c>
      <c r="M59" s="175" t="str">
        <f>IFERROR(Summary!$AA$7*D59/L59," ")</f>
        <v xml:space="preserve"> </v>
      </c>
      <c r="N59" s="3">
        <v>1E-3</v>
      </c>
      <c r="O59" s="175" t="str">
        <f>IFERROR(Summary!$AC$7*D59/N59," ")</f>
        <v xml:space="preserve"> </v>
      </c>
      <c r="P59" s="9">
        <v>0.88</v>
      </c>
      <c r="Q59" s="175" t="str">
        <f>IFERROR(Summary!$AC$7*D59/P59," ")</f>
        <v xml:space="preserve"> </v>
      </c>
      <c r="R59" s="25">
        <v>0.3</v>
      </c>
      <c r="S59" s="177" t="str">
        <f>IFERROR(Summary!$AE$7*E59/R59," ")</f>
        <v xml:space="preserve"> </v>
      </c>
    </row>
    <row r="60" spans="1:19" ht="29.25" customHeight="1" x14ac:dyDescent="0.25">
      <c r="A60" s="2" t="s">
        <v>119</v>
      </c>
      <c r="B60" s="2" t="s">
        <v>122</v>
      </c>
      <c r="C60" s="6" t="s">
        <v>121</v>
      </c>
      <c r="D60" s="56" t="str">
        <f>IFERROR(VLOOKUP($A60,'Emissions - TEU-2D'!$A$6:$H$58,5,0), " ")</f>
        <v xml:space="preserve"> </v>
      </c>
      <c r="E60" s="56" t="str">
        <f>IFERROR(VLOOKUP($A60,'Emissions - TEU-2D'!$A$6:$H$58,8,0), " ")</f>
        <v xml:space="preserve"> </v>
      </c>
      <c r="F60" s="10">
        <v>3.1000000000000001E-5</v>
      </c>
      <c r="G60" s="175" t="str">
        <f>IFERROR(Summary!$Y$7*D60/F60," ")</f>
        <v xml:space="preserve"> </v>
      </c>
      <c r="H60" s="3">
        <v>2.0999999999999999E-3</v>
      </c>
      <c r="I60" s="175" t="str">
        <f>IFERROR(Summary!$Y$7*D60/H60," ")</f>
        <v xml:space="preserve"> </v>
      </c>
      <c r="J60" s="11">
        <v>5.1999999999999995E-4</v>
      </c>
      <c r="K60" s="175" t="str">
        <f>IFERROR(Summary!$AA$7*D60/J60," ")</f>
        <v xml:space="preserve"> </v>
      </c>
      <c r="L60" s="4">
        <v>2.1999999999999999E-2</v>
      </c>
      <c r="M60" s="175" t="str">
        <f>IFERROR(Summary!$AA$7*D60/L60," ")</f>
        <v xml:space="preserve"> </v>
      </c>
      <c r="N60" s="3">
        <v>1E-3</v>
      </c>
      <c r="O60" s="175" t="str">
        <f>IFERROR(Summary!$AC$7*D60/N60," ")</f>
        <v xml:space="preserve"> </v>
      </c>
      <c r="P60" s="4">
        <v>2.1999999999999999E-2</v>
      </c>
      <c r="Q60" s="175" t="str">
        <f>IFERROR(Summary!$AC$7*D60/P60," ")</f>
        <v xml:space="preserve"> </v>
      </c>
      <c r="R60" s="27">
        <v>5.0000000000000001E-3</v>
      </c>
      <c r="S60" s="177" t="str">
        <f>IFERROR(Summary!$AE$7*E60/R60," ")</f>
        <v xml:space="preserve"> </v>
      </c>
    </row>
    <row r="61" spans="1:19" ht="16.95" customHeight="1" x14ac:dyDescent="0.25">
      <c r="A61" s="2" t="s">
        <v>123</v>
      </c>
      <c r="B61" s="2" t="s">
        <v>124</v>
      </c>
      <c r="C61" s="6" t="s">
        <v>33</v>
      </c>
      <c r="D61" s="56" t="str">
        <f>IFERROR(VLOOKUP($A61,'Emissions - TEU-2D'!$A$6:$H$58,5,0), " ")</f>
        <v xml:space="preserve"> </v>
      </c>
      <c r="E61" s="56" t="str">
        <f>IFERROR(VLOOKUP($A61,'Emissions - TEU-2D'!$A$6:$H$58,8,0), " ")</f>
        <v xml:space="preserve"> </v>
      </c>
      <c r="F61" s="18"/>
      <c r="G61" s="175" t="str">
        <f>IFERROR(Summary!$Y$7*D61/F61," ")</f>
        <v xml:space="preserve"> </v>
      </c>
      <c r="H61" s="9">
        <v>0.1</v>
      </c>
      <c r="I61" s="175" t="str">
        <f>IFERROR(Summary!$Y$7*D61/H61," ")</f>
        <v xml:space="preserve"> </v>
      </c>
      <c r="J61" s="18"/>
      <c r="K61" s="175" t="str">
        <f>IFERROR(Summary!$AA$7*D61/J61," ")</f>
        <v xml:space="preserve"> </v>
      </c>
      <c r="L61" s="9">
        <v>0.44</v>
      </c>
      <c r="M61" s="175" t="str">
        <f>IFERROR(Summary!$AA$7*D61/L61," ")</f>
        <v xml:space="preserve"> </v>
      </c>
      <c r="N61" s="18"/>
      <c r="O61" s="175" t="str">
        <f>IFERROR(Summary!$AC$7*D61/N61," ")</f>
        <v xml:space="preserve"> </v>
      </c>
      <c r="P61" s="9">
        <v>0.44</v>
      </c>
      <c r="Q61" s="175" t="str">
        <f>IFERROR(Summary!$AC$7*D61/P61," ")</f>
        <v xml:space="preserve"> </v>
      </c>
      <c r="R61" s="22"/>
      <c r="S61" s="177" t="str">
        <f>IFERROR(Summary!$AE$7*E61/R61," ")</f>
        <v xml:space="preserve"> </v>
      </c>
    </row>
    <row r="62" spans="1:19" ht="16.8" customHeight="1" x14ac:dyDescent="0.25">
      <c r="A62" s="1"/>
      <c r="B62" s="2" t="s">
        <v>125</v>
      </c>
      <c r="C62" s="6" t="s">
        <v>23</v>
      </c>
      <c r="D62" s="56" t="str">
        <f>IFERROR(VLOOKUP($A62,'Emissions - TEU-2D'!$A$6:$H$58,5,0), " ")</f>
        <v xml:space="preserve"> </v>
      </c>
      <c r="E62" s="56" t="str">
        <f>IFERROR(VLOOKUP($A62,'Emissions - TEU-2D'!$A$6:$H$58,8,0), " ")</f>
        <v xml:space="preserve"> </v>
      </c>
      <c r="F62" s="11">
        <v>9.5E-4</v>
      </c>
      <c r="G62" s="175" t="str">
        <f>IFERROR(Summary!$Y$7*D62/F62," ")</f>
        <v xml:space="preserve"> </v>
      </c>
      <c r="H62" s="18"/>
      <c r="I62" s="175" t="str">
        <f>IFERROR(Summary!$Y$7*D62/H62," ")</f>
        <v xml:space="preserve"> </v>
      </c>
      <c r="J62" s="3">
        <v>0.01</v>
      </c>
      <c r="K62" s="175" t="str">
        <f>IFERROR(Summary!$AA$7*D62/J62," ")</f>
        <v xml:space="preserve"> </v>
      </c>
      <c r="L62" s="18"/>
      <c r="M62" s="175" t="str">
        <f>IFERROR(Summary!$AA$7*D62/L62," ")</f>
        <v xml:space="preserve"> </v>
      </c>
      <c r="N62" s="4">
        <v>1.9E-2</v>
      </c>
      <c r="O62" s="175" t="str">
        <f>IFERROR(Summary!$AC$7*D62/N62," ")</f>
        <v xml:space="preserve"> </v>
      </c>
      <c r="P62" s="18"/>
      <c r="Q62" s="175" t="str">
        <f>IFERROR(Summary!$AC$7*D62/P62," ")</f>
        <v xml:space="preserve"> </v>
      </c>
      <c r="R62" s="22"/>
      <c r="S62" s="177" t="str">
        <f>IFERROR(Summary!$AE$7*E62/R62," ")</f>
        <v xml:space="preserve"> </v>
      </c>
    </row>
    <row r="63" spans="1:19" ht="16.95" customHeight="1" x14ac:dyDescent="0.25">
      <c r="A63" s="2" t="s">
        <v>126</v>
      </c>
      <c r="B63" s="2" t="s">
        <v>127</v>
      </c>
      <c r="C63" s="6" t="s">
        <v>33</v>
      </c>
      <c r="D63" s="56" t="str">
        <f>IFERROR(VLOOKUP($A63,'Emissions - TEU-2D'!$A$6:$H$58,5,0), " ")</f>
        <v xml:space="preserve"> </v>
      </c>
      <c r="E63" s="56" t="str">
        <f>IFERROR(VLOOKUP($A63,'Emissions - TEU-2D'!$A$6:$H$58,8,0), " ")</f>
        <v xml:space="preserve"> </v>
      </c>
      <c r="F63" s="18"/>
      <c r="G63" s="175" t="str">
        <f>IFERROR(Summary!$Y$7*D63/F63," ")</f>
        <v xml:space="preserve"> </v>
      </c>
      <c r="H63" s="18"/>
      <c r="I63" s="175" t="str">
        <f>IFERROR(Summary!$Y$7*D63/H63," ")</f>
        <v xml:space="preserve"> </v>
      </c>
      <c r="J63" s="18"/>
      <c r="K63" s="175" t="str">
        <f>IFERROR(Summary!$AA$7*D63/J63," ")</f>
        <v xml:space="preserve"> </v>
      </c>
      <c r="L63" s="18"/>
      <c r="M63" s="175" t="str">
        <f>IFERROR(Summary!$AA$7*D63/L63," ")</f>
        <v xml:space="preserve"> </v>
      </c>
      <c r="N63" s="18"/>
      <c r="O63" s="175" t="str">
        <f>IFERROR(Summary!$AC$7*D63/N63," ")</f>
        <v xml:space="preserve"> </v>
      </c>
      <c r="P63" s="18"/>
      <c r="Q63" s="175" t="str">
        <f>IFERROR(Summary!$AC$7*D63/P63," ")</f>
        <v xml:space="preserve"> </v>
      </c>
      <c r="R63" s="21">
        <v>100</v>
      </c>
      <c r="S63" s="177" t="str">
        <f>IFERROR(Summary!$AE$7*E63/R63," ")</f>
        <v xml:space="preserve"> </v>
      </c>
    </row>
    <row r="64" spans="1:19" ht="16.8" customHeight="1" x14ac:dyDescent="0.25">
      <c r="A64" s="2" t="s">
        <v>128</v>
      </c>
      <c r="B64" s="1" t="s">
        <v>129</v>
      </c>
      <c r="C64" s="18"/>
      <c r="D64" s="56" t="str">
        <f>IFERROR(VLOOKUP($A64,'Emissions - TEU-2D'!$A$6:$H$58,5,0), " ")</f>
        <v xml:space="preserve"> </v>
      </c>
      <c r="E64" s="56" t="str">
        <f>IFERROR(VLOOKUP($A64,'Emissions - TEU-2D'!$A$6:$H$58,8,0), " ")</f>
        <v xml:space="preserve"> </v>
      </c>
      <c r="F64" s="4">
        <v>2.3E-2</v>
      </c>
      <c r="G64" s="175" t="str">
        <f>IFERROR(Summary!$Y$7*D64/F64," ")</f>
        <v xml:space="preserve"> </v>
      </c>
      <c r="H64" s="18"/>
      <c r="I64" s="175" t="str">
        <f>IFERROR(Summary!$Y$7*D64/H64," ")</f>
        <v xml:space="preserve"> </v>
      </c>
      <c r="J64" s="9">
        <v>0.6</v>
      </c>
      <c r="K64" s="175" t="str">
        <f>IFERROR(Summary!$AA$7*D64/J64," ")</f>
        <v xml:space="preserve"> </v>
      </c>
      <c r="L64" s="18"/>
      <c r="M64" s="175" t="str">
        <f>IFERROR(Summary!$AA$7*D64/L64," ")</f>
        <v xml:space="preserve"> </v>
      </c>
      <c r="N64" s="9">
        <v>0.28000000000000003</v>
      </c>
      <c r="O64" s="175" t="str">
        <f>IFERROR(Summary!$AC$7*D64/N64," ")</f>
        <v xml:space="preserve"> </v>
      </c>
      <c r="P64" s="18"/>
      <c r="Q64" s="175" t="str">
        <f>IFERROR(Summary!$AC$7*D64/P64," ")</f>
        <v xml:space="preserve"> </v>
      </c>
      <c r="R64" s="22"/>
      <c r="S64" s="177" t="str">
        <f>IFERROR(Summary!$AE$7*E64/R64," ")</f>
        <v xml:space="preserve"> </v>
      </c>
    </row>
    <row r="65" spans="1:19" ht="42" customHeight="1" x14ac:dyDescent="0.25">
      <c r="A65" s="2" t="s">
        <v>130</v>
      </c>
      <c r="B65" s="1" t="s">
        <v>131</v>
      </c>
      <c r="C65" s="18"/>
      <c r="D65" s="56" t="str">
        <f>IFERROR(VLOOKUP($A65,'Emissions - TEU-2D'!$A$6:$H$58,5,0), " ")</f>
        <v xml:space="preserve"> </v>
      </c>
      <c r="E65" s="56" t="str">
        <f>IFERROR(VLOOKUP($A65,'Emissions - TEU-2D'!$A$6:$H$58,8,0), " ")</f>
        <v xml:space="preserve"> </v>
      </c>
      <c r="F65" s="18"/>
      <c r="G65" s="175" t="str">
        <f>IFERROR(Summary!$Y$7*D65/F65," ")</f>
        <v xml:space="preserve"> </v>
      </c>
      <c r="H65" s="5">
        <v>600</v>
      </c>
      <c r="I65" s="175" t="str">
        <f>IFERROR(Summary!$Y$7*D65/H65," ")</f>
        <v xml:space="preserve"> </v>
      </c>
      <c r="J65" s="18"/>
      <c r="K65" s="175" t="str">
        <f>IFERROR(Summary!$AA$7*D65/J65," ")</f>
        <v xml:space="preserve"> </v>
      </c>
      <c r="L65" s="8">
        <v>2600</v>
      </c>
      <c r="M65" s="175" t="str">
        <f>IFERROR(Summary!$AA$7*D65/L65," ")</f>
        <v xml:space="preserve"> </v>
      </c>
      <c r="N65" s="18"/>
      <c r="O65" s="175" t="str">
        <f>IFERROR(Summary!$AC$7*D65/N65," ")</f>
        <v xml:space="preserve"> </v>
      </c>
      <c r="P65" s="8">
        <v>2600</v>
      </c>
      <c r="Q65" s="175" t="str">
        <f>IFERROR(Summary!$AC$7*D65/P65," ")</f>
        <v xml:space="preserve"> </v>
      </c>
      <c r="R65" s="22"/>
      <c r="S65" s="177" t="str">
        <f>IFERROR(Summary!$AE$7*E65/R65," ")</f>
        <v xml:space="preserve"> </v>
      </c>
    </row>
    <row r="66" spans="1:19" ht="16.8" customHeight="1" x14ac:dyDescent="0.25">
      <c r="A66" s="2" t="s">
        <v>132</v>
      </c>
      <c r="B66" s="2" t="s">
        <v>133</v>
      </c>
      <c r="C66" s="18"/>
      <c r="D66" s="56" t="str">
        <f>IFERROR(VLOOKUP($A66,'Emissions - TEU-2D'!$A$6:$H$58,5,0), " ")</f>
        <v xml:space="preserve"> </v>
      </c>
      <c r="E66" s="56" t="str">
        <f>IFERROR(VLOOKUP($A66,'Emissions - TEU-2D'!$A$6:$H$58,8,0), " ")</f>
        <v xml:space="preserve"> </v>
      </c>
      <c r="F66" s="4">
        <v>1.6E-2</v>
      </c>
      <c r="G66" s="175" t="str">
        <f>IFERROR(Summary!$Y$7*D66/F66," ")</f>
        <v xml:space="preserve"> </v>
      </c>
      <c r="H66" s="18"/>
      <c r="I66" s="175" t="str">
        <f>IFERROR(Summary!$Y$7*D66/H66," ")</f>
        <v xml:space="preserve"> </v>
      </c>
      <c r="J66" s="9">
        <v>0.41</v>
      </c>
      <c r="K66" s="175" t="str">
        <f>IFERROR(Summary!$AA$7*D66/J66," ")</f>
        <v xml:space="preserve"> </v>
      </c>
      <c r="L66" s="18"/>
      <c r="M66" s="175" t="str">
        <f>IFERROR(Summary!$AA$7*D66/L66," ")</f>
        <v xml:space="preserve"> </v>
      </c>
      <c r="N66" s="9">
        <v>0.19</v>
      </c>
      <c r="O66" s="175" t="str">
        <f>IFERROR(Summary!$AC$7*D66/N66," ")</f>
        <v xml:space="preserve"> </v>
      </c>
      <c r="P66" s="18"/>
      <c r="Q66" s="175" t="str">
        <f>IFERROR(Summary!$AC$7*D66/P66," ")</f>
        <v xml:space="preserve"> </v>
      </c>
      <c r="R66" s="22"/>
      <c r="S66" s="177" t="str">
        <f>IFERROR(Summary!$AE$7*E66/R66," ")</f>
        <v xml:space="preserve"> </v>
      </c>
    </row>
    <row r="67" spans="1:19" ht="16.95" customHeight="1" x14ac:dyDescent="0.25">
      <c r="A67" s="2" t="s">
        <v>134</v>
      </c>
      <c r="B67" s="2" t="s">
        <v>135</v>
      </c>
      <c r="C67" s="18"/>
      <c r="D67" s="56" t="str">
        <f>IFERROR(VLOOKUP($A67,'Emissions - TEU-2D'!$A$6:$H$58,5,0), " ")</f>
        <v xml:space="preserve"> </v>
      </c>
      <c r="E67" s="56" t="str">
        <f>IFERROR(VLOOKUP($A67,'Emissions - TEU-2D'!$A$6:$H$58,8,0), " ")</f>
        <v xml:space="preserve"> </v>
      </c>
      <c r="F67" s="18"/>
      <c r="G67" s="175" t="str">
        <f>IFERROR(Summary!$Y$7*D67/F67," ")</f>
        <v xml:space="preserve"> </v>
      </c>
      <c r="H67" s="9">
        <v>0.8</v>
      </c>
      <c r="I67" s="175" t="str">
        <f>IFERROR(Summary!$Y$7*D67/H67," ")</f>
        <v xml:space="preserve"> </v>
      </c>
      <c r="J67" s="18"/>
      <c r="K67" s="175" t="str">
        <f>IFERROR(Summary!$AA$7*D67/J67," ")</f>
        <v xml:space="preserve"> </v>
      </c>
      <c r="L67" s="7">
        <v>3.5</v>
      </c>
      <c r="M67" s="175" t="str">
        <f>IFERROR(Summary!$AA$7*D67/L67," ")</f>
        <v xml:space="preserve"> </v>
      </c>
      <c r="N67" s="18"/>
      <c r="O67" s="175" t="str">
        <f>IFERROR(Summary!$AC$7*D67/N67," ")</f>
        <v xml:space="preserve"> </v>
      </c>
      <c r="P67" s="7">
        <v>3.5</v>
      </c>
      <c r="Q67" s="175" t="str">
        <f>IFERROR(Summary!$AC$7*D67/P67," ")</f>
        <v xml:space="preserve"> </v>
      </c>
      <c r="R67" s="21">
        <v>340</v>
      </c>
      <c r="S67" s="177" t="str">
        <f>IFERROR(Summary!$AE$7*E67/R67," ")</f>
        <v xml:space="preserve"> </v>
      </c>
    </row>
    <row r="68" spans="1:19" ht="16.8" customHeight="1" x14ac:dyDescent="0.25">
      <c r="A68" s="2" t="s">
        <v>136</v>
      </c>
      <c r="B68" s="2" t="s">
        <v>137</v>
      </c>
      <c r="C68" s="18"/>
      <c r="D68" s="56" t="str">
        <f>IFERROR(VLOOKUP($A68,'Emissions - TEU-2D'!$A$6:$H$58,5,0), " ")</f>
        <v xml:space="preserve"> </v>
      </c>
      <c r="E68" s="56" t="str">
        <f>IFERROR(VLOOKUP($A68,'Emissions - TEU-2D'!$A$6:$H$58,8,0), " ")</f>
        <v xml:space="preserve"> </v>
      </c>
      <c r="F68" s="18"/>
      <c r="G68" s="175" t="str">
        <f>IFERROR(Summary!$Y$7*D68/F68," ")</f>
        <v xml:space="preserve"> </v>
      </c>
      <c r="H68" s="8">
        <v>6000</v>
      </c>
      <c r="I68" s="175" t="str">
        <f>IFERROR(Summary!$Y$7*D68/H68," ")</f>
        <v xml:space="preserve"> </v>
      </c>
      <c r="J68" s="18"/>
      <c r="K68" s="175" t="str">
        <f>IFERROR(Summary!$AA$7*D68/J68," ")</f>
        <v xml:space="preserve"> </v>
      </c>
      <c r="L68" s="8">
        <v>26000</v>
      </c>
      <c r="M68" s="175" t="str">
        <f>IFERROR(Summary!$AA$7*D68/L68," ")</f>
        <v xml:space="preserve"> </v>
      </c>
      <c r="N68" s="18"/>
      <c r="O68" s="175" t="str">
        <f>IFERROR(Summary!$AC$7*D68/N68," ")</f>
        <v xml:space="preserve"> </v>
      </c>
      <c r="P68" s="8">
        <v>26000</v>
      </c>
      <c r="Q68" s="175" t="str">
        <f>IFERROR(Summary!$AC$7*D68/P68," ")</f>
        <v xml:space="preserve"> </v>
      </c>
      <c r="R68" s="22"/>
      <c r="S68" s="177" t="str">
        <f>IFERROR(Summary!$AE$7*E68/R68," ")</f>
        <v xml:space="preserve"> </v>
      </c>
    </row>
    <row r="69" spans="1:19" ht="16.95" customHeight="1" x14ac:dyDescent="0.25">
      <c r="A69" s="2" t="s">
        <v>138</v>
      </c>
      <c r="B69" s="2" t="s">
        <v>139</v>
      </c>
      <c r="C69" s="6" t="s">
        <v>140</v>
      </c>
      <c r="D69" s="56" t="str">
        <f>IFERROR(VLOOKUP($A69,'Emissions - TEU-2D'!$A$6:$H$58,5,0), " ")</f>
        <v xml:space="preserve"> </v>
      </c>
      <c r="E69" s="56" t="str">
        <f>IFERROR(VLOOKUP($A69,'Emissions - TEU-2D'!$A$6:$H$58,8,0), " ")</f>
        <v xml:space="preserve"> </v>
      </c>
      <c r="F69" s="4">
        <v>0.01</v>
      </c>
      <c r="G69" s="175" t="str">
        <f>IFERROR(Summary!$Y$7*D69/F69," ")</f>
        <v xml:space="preserve"> </v>
      </c>
      <c r="H69" s="18"/>
      <c r="I69" s="175" t="str">
        <f>IFERROR(Summary!$Y$7*D69/H69," ")</f>
        <v xml:space="preserve"> </v>
      </c>
      <c r="J69" s="9">
        <v>0.27</v>
      </c>
      <c r="K69" s="175" t="str">
        <f>IFERROR(Summary!$AA$7*D69/J69," ")</f>
        <v xml:space="preserve"> </v>
      </c>
      <c r="L69" s="18"/>
      <c r="M69" s="175" t="str">
        <f>IFERROR(Summary!$AA$7*D69/L69," ")</f>
        <v xml:space="preserve"> </v>
      </c>
      <c r="N69" s="9">
        <v>0.12</v>
      </c>
      <c r="O69" s="175" t="str">
        <f>IFERROR(Summary!$AC$7*D69/N69," ")</f>
        <v xml:space="preserve"> </v>
      </c>
      <c r="P69" s="18"/>
      <c r="Q69" s="175" t="str">
        <f>IFERROR(Summary!$AC$7*D69/P69," ")</f>
        <v xml:space="preserve"> </v>
      </c>
      <c r="R69" s="22"/>
      <c r="S69" s="177" t="str">
        <f>IFERROR(Summary!$AE$7*E69/R69," ")</f>
        <v xml:space="preserve"> </v>
      </c>
    </row>
    <row r="70" spans="1:19" ht="16.8" customHeight="1" x14ac:dyDescent="0.25">
      <c r="A70" s="2" t="s">
        <v>141</v>
      </c>
      <c r="B70" s="2" t="s">
        <v>142</v>
      </c>
      <c r="C70" s="18"/>
      <c r="D70" s="56" t="str">
        <f>IFERROR(VLOOKUP($A70,'Emissions - TEU-2D'!$A$6:$H$58,5,0), " ")</f>
        <v xml:space="preserve"> </v>
      </c>
      <c r="E70" s="56" t="str">
        <f>IFERROR(VLOOKUP($A70,'Emissions - TEU-2D'!$A$6:$H$58,8,0), " ")</f>
        <v xml:space="preserve"> </v>
      </c>
      <c r="F70" s="9">
        <v>0.15</v>
      </c>
      <c r="G70" s="175" t="str">
        <f>IFERROR(Summary!$Y$7*D70/F70," ")</f>
        <v xml:space="preserve"> </v>
      </c>
      <c r="H70" s="18"/>
      <c r="I70" s="175" t="str">
        <f>IFERROR(Summary!$Y$7*D70/H70," ")</f>
        <v xml:space="preserve"> </v>
      </c>
      <c r="J70" s="7">
        <v>3.9</v>
      </c>
      <c r="K70" s="175" t="str">
        <f>IFERROR(Summary!$AA$7*D70/J70," ")</f>
        <v xml:space="preserve"> </v>
      </c>
      <c r="L70" s="18"/>
      <c r="M70" s="175" t="str">
        <f>IFERROR(Summary!$AA$7*D70/L70," ")</f>
        <v xml:space="preserve"> </v>
      </c>
      <c r="N70" s="7">
        <v>1.8</v>
      </c>
      <c r="O70" s="175" t="str">
        <f>IFERROR(Summary!$AC$7*D70/N70," ")</f>
        <v xml:space="preserve"> </v>
      </c>
      <c r="P70" s="18"/>
      <c r="Q70" s="175" t="str">
        <f>IFERROR(Summary!$AC$7*D70/P70," ")</f>
        <v xml:space="preserve"> </v>
      </c>
      <c r="R70" s="22"/>
      <c r="S70" s="177" t="str">
        <f>IFERROR(Summary!$AE$7*E70/R70," ")</f>
        <v xml:space="preserve"> </v>
      </c>
    </row>
    <row r="71" spans="1:19" ht="29.25" customHeight="1" x14ac:dyDescent="0.25">
      <c r="A71" s="2" t="s">
        <v>143</v>
      </c>
      <c r="B71" s="2" t="s">
        <v>144</v>
      </c>
      <c r="C71" s="18"/>
      <c r="D71" s="56" t="str">
        <f>IFERROR(VLOOKUP($A71,'Emissions - TEU-2D'!$A$6:$H$58,5,0), " ")</f>
        <v xml:space="preserve"> </v>
      </c>
      <c r="E71" s="56" t="str">
        <f>IFERROR(VLOOKUP($A71,'Emissions - TEU-2D'!$A$6:$H$58,8,0), " ")</f>
        <v xml:space="preserve"> </v>
      </c>
      <c r="F71" s="11">
        <v>9.1E-4</v>
      </c>
      <c r="G71" s="175" t="str">
        <f>IFERROR(Summary!$Y$7*D71/F71," ")</f>
        <v xml:space="preserve"> </v>
      </c>
      <c r="H71" s="18"/>
      <c r="I71" s="175" t="str">
        <f>IFERROR(Summary!$Y$7*D71/H71," ")</f>
        <v xml:space="preserve"> </v>
      </c>
      <c r="J71" s="4">
        <v>2.4E-2</v>
      </c>
      <c r="K71" s="175" t="str">
        <f>IFERROR(Summary!$AA$7*D71/J71," ")</f>
        <v xml:space="preserve"> </v>
      </c>
      <c r="L71" s="18"/>
      <c r="M71" s="175" t="str">
        <f>IFERROR(Summary!$AA$7*D71/L71," ")</f>
        <v xml:space="preserve"> </v>
      </c>
      <c r="N71" s="4">
        <v>1.0999999999999999E-2</v>
      </c>
      <c r="O71" s="175" t="str">
        <f>IFERROR(Summary!$AC$7*D71/N71," ")</f>
        <v xml:space="preserve"> </v>
      </c>
      <c r="P71" s="18"/>
      <c r="Q71" s="175" t="str">
        <f>IFERROR(Summary!$AC$7*D71/P71," ")</f>
        <v xml:space="preserve"> </v>
      </c>
      <c r="R71" s="22"/>
      <c r="S71" s="177" t="str">
        <f>IFERROR(Summary!$AE$7*E71/R71," ")</f>
        <v xml:space="preserve"> </v>
      </c>
    </row>
    <row r="72" spans="1:19" ht="16.8" customHeight="1" x14ac:dyDescent="0.25">
      <c r="A72" s="2" t="s">
        <v>145</v>
      </c>
      <c r="B72" s="2" t="s">
        <v>146</v>
      </c>
      <c r="C72" s="18"/>
      <c r="D72" s="56" t="str">
        <f>IFERROR(VLOOKUP($A72,'Emissions - TEU-2D'!$A$6:$H$58,5,0), " ")</f>
        <v xml:space="preserve"> </v>
      </c>
      <c r="E72" s="56" t="str">
        <f>IFERROR(VLOOKUP($A72,'Emissions - TEU-2D'!$A$6:$H$58,8,0), " ")</f>
        <v xml:space="preserve"> </v>
      </c>
      <c r="F72" s="18"/>
      <c r="G72" s="175" t="str">
        <f>IFERROR(Summary!$Y$7*D72/F72," ")</f>
        <v xml:space="preserve"> </v>
      </c>
      <c r="H72" s="18"/>
      <c r="I72" s="175" t="str">
        <f>IFERROR(Summary!$Y$7*D72/H72," ")</f>
        <v xml:space="preserve"> </v>
      </c>
      <c r="J72" s="18"/>
      <c r="K72" s="175" t="str">
        <f>IFERROR(Summary!$AA$7*D72/J72," ")</f>
        <v xml:space="preserve"> </v>
      </c>
      <c r="L72" s="18"/>
      <c r="M72" s="175" t="str">
        <f>IFERROR(Summary!$AA$7*D72/L72," ")</f>
        <v xml:space="preserve"> </v>
      </c>
      <c r="N72" s="18"/>
      <c r="O72" s="175" t="str">
        <f>IFERROR(Summary!$AC$7*D72/N72," ")</f>
        <v xml:space="preserve"> </v>
      </c>
      <c r="P72" s="18"/>
      <c r="Q72" s="175" t="str">
        <f>IFERROR(Summary!$AC$7*D72/P72," ")</f>
        <v xml:space="preserve"> </v>
      </c>
      <c r="R72" s="21">
        <v>10</v>
      </c>
      <c r="S72" s="177" t="str">
        <f>IFERROR(Summary!$AE$7*E72/R72," ")</f>
        <v xml:space="preserve"> </v>
      </c>
    </row>
    <row r="73" spans="1:19" ht="29.25" customHeight="1" x14ac:dyDescent="0.25">
      <c r="A73" s="12">
        <v>71932</v>
      </c>
      <c r="B73" s="2" t="s">
        <v>147</v>
      </c>
      <c r="C73" s="6" t="s">
        <v>23</v>
      </c>
      <c r="D73" s="56" t="str">
        <f>IFERROR(VLOOKUP($A73,'Emissions - TEU-2D'!$A$6:$H$58,5,0), " ")</f>
        <v xml:space="preserve"> </v>
      </c>
      <c r="E73" s="56" t="str">
        <f>IFERROR(VLOOKUP($A73,'Emissions - TEU-2D'!$A$6:$H$58,8,0), " ")</f>
        <v xml:space="preserve"> </v>
      </c>
      <c r="F73" s="10">
        <v>9.7999999999999997E-5</v>
      </c>
      <c r="G73" s="175" t="str">
        <f>IFERROR(Summary!$Y$7*D73/F73," ")</f>
        <v xml:space="preserve"> </v>
      </c>
      <c r="H73" s="9">
        <v>0.2</v>
      </c>
      <c r="I73" s="175" t="str">
        <f>IFERROR(Summary!$Y$7*D73/H73," ")</f>
        <v xml:space="preserve"> </v>
      </c>
      <c r="J73" s="3">
        <v>1E-3</v>
      </c>
      <c r="K73" s="175" t="str">
        <f>IFERROR(Summary!$AA$7*D73/J73," ")</f>
        <v xml:space="preserve"> </v>
      </c>
      <c r="L73" s="9">
        <v>0.88</v>
      </c>
      <c r="M73" s="175" t="str">
        <f>IFERROR(Summary!$AA$7*D73/L73," ")</f>
        <v xml:space="preserve"> </v>
      </c>
      <c r="N73" s="3">
        <v>2E-3</v>
      </c>
      <c r="O73" s="175" t="str">
        <f>IFERROR(Summary!$AC$7*D73/N73," ")</f>
        <v xml:space="preserve"> </v>
      </c>
      <c r="P73" s="9">
        <v>0.88</v>
      </c>
      <c r="Q73" s="175" t="str">
        <f>IFERROR(Summary!$AC$7*D73/P73," ")</f>
        <v xml:space="preserve"> </v>
      </c>
      <c r="R73" s="24">
        <v>1.9</v>
      </c>
      <c r="S73" s="177" t="str">
        <f>IFERROR(Summary!$AE$7*E73/R73," ")</f>
        <v xml:space="preserve"> </v>
      </c>
    </row>
    <row r="74" spans="1:19" ht="29.25" customHeight="1" x14ac:dyDescent="0.25">
      <c r="A74" s="2" t="s">
        <v>148</v>
      </c>
      <c r="B74" s="1" t="s">
        <v>149</v>
      </c>
      <c r="C74" s="18"/>
      <c r="D74" s="56" t="str">
        <f>IFERROR(VLOOKUP($A74,'Emissions - TEU-2D'!$A$6:$H$58,5,0), " ")</f>
        <v xml:space="preserve"> </v>
      </c>
      <c r="E74" s="56" t="str">
        <f>IFERROR(VLOOKUP($A74,'Emissions - TEU-2D'!$A$6:$H$58,8,0), " ")</f>
        <v xml:space="preserve"> </v>
      </c>
      <c r="F74" s="4">
        <v>9.0999999999999998E-2</v>
      </c>
      <c r="G74" s="175" t="str">
        <f>IFERROR(Summary!$Y$7*D74/F74," ")</f>
        <v xml:space="preserve"> </v>
      </c>
      <c r="H74" s="5">
        <v>60</v>
      </c>
      <c r="I74" s="175" t="str">
        <f>IFERROR(Summary!$Y$7*D74/H74," ")</f>
        <v xml:space="preserve"> </v>
      </c>
      <c r="J74" s="7">
        <v>2.4</v>
      </c>
      <c r="K74" s="175" t="str">
        <f>IFERROR(Summary!$AA$7*D74/J74," ")</f>
        <v xml:space="preserve"> </v>
      </c>
      <c r="L74" s="5">
        <v>260</v>
      </c>
      <c r="M74" s="175" t="str">
        <f>IFERROR(Summary!$AA$7*D74/L74," ")</f>
        <v xml:space="preserve"> </v>
      </c>
      <c r="N74" s="7">
        <v>1.1000000000000001</v>
      </c>
      <c r="O74" s="175" t="str">
        <f>IFERROR(Summary!$AC$7*D74/N74," ")</f>
        <v xml:space="preserve"> </v>
      </c>
      <c r="P74" s="5">
        <v>260</v>
      </c>
      <c r="Q74" s="175" t="str">
        <f>IFERROR(Summary!$AC$7*D74/P74," ")</f>
        <v xml:space="preserve"> </v>
      </c>
      <c r="R74" s="23">
        <v>12000</v>
      </c>
      <c r="S74" s="177" t="str">
        <f>IFERROR(Summary!$AE$7*E74/R74," ")</f>
        <v xml:space="preserve"> </v>
      </c>
    </row>
    <row r="75" spans="1:19" ht="16.95" customHeight="1" x14ac:dyDescent="0.25">
      <c r="A75" s="2" t="s">
        <v>150</v>
      </c>
      <c r="B75" s="2" t="s">
        <v>151</v>
      </c>
      <c r="C75" s="18"/>
      <c r="D75" s="56" t="str">
        <f>IFERROR(VLOOKUP($A75,'Emissions - TEU-2D'!$A$6:$H$58,5,0), " ")</f>
        <v xml:space="preserve"> </v>
      </c>
      <c r="E75" s="56" t="str">
        <f>IFERROR(VLOOKUP($A75,'Emissions - TEU-2D'!$A$6:$H$58,8,0), " ")</f>
        <v xml:space="preserve"> </v>
      </c>
      <c r="F75" s="3">
        <v>2.8999999999999998E-3</v>
      </c>
      <c r="G75" s="175" t="str">
        <f>IFERROR(Summary!$Y$7*D75/F75," ")</f>
        <v xml:space="preserve"> </v>
      </c>
      <c r="H75" s="18"/>
      <c r="I75" s="175" t="str">
        <f>IFERROR(Summary!$Y$7*D75/H75," ")</f>
        <v xml:space="preserve"> </v>
      </c>
      <c r="J75" s="4">
        <v>7.5999999999999998E-2</v>
      </c>
      <c r="K75" s="175" t="str">
        <f>IFERROR(Summary!$AA$7*D75/J75," ")</f>
        <v xml:space="preserve"> </v>
      </c>
      <c r="L75" s="18"/>
      <c r="M75" s="175" t="str">
        <f>IFERROR(Summary!$AA$7*D75/L75," ")</f>
        <v xml:space="preserve"> </v>
      </c>
      <c r="N75" s="4">
        <v>3.5000000000000003E-2</v>
      </c>
      <c r="O75" s="175" t="str">
        <f>IFERROR(Summary!$AC$7*D75/N75," ")</f>
        <v xml:space="preserve"> </v>
      </c>
      <c r="P75" s="18"/>
      <c r="Q75" s="175" t="str">
        <f>IFERROR(Summary!$AC$7*D75/P75," ")</f>
        <v xml:space="preserve"> </v>
      </c>
      <c r="R75" s="22"/>
      <c r="S75" s="177" t="str">
        <f>IFERROR(Summary!$AE$7*E75/R75," ")</f>
        <v xml:space="preserve"> </v>
      </c>
    </row>
    <row r="76" spans="1:19" ht="29.25" customHeight="1" x14ac:dyDescent="0.25">
      <c r="A76" s="2" t="s">
        <v>152</v>
      </c>
      <c r="B76" s="2" t="s">
        <v>153</v>
      </c>
      <c r="C76" s="18"/>
      <c r="D76" s="56" t="str">
        <f>IFERROR(VLOOKUP($A76,'Emissions - TEU-2D'!$A$6:$H$58,5,0), " ")</f>
        <v xml:space="preserve"> </v>
      </c>
      <c r="E76" s="56" t="str">
        <f>IFERROR(VLOOKUP($A76,'Emissions - TEU-2D'!$A$6:$H$58,8,0), " ")</f>
        <v xml:space="preserve"> </v>
      </c>
      <c r="F76" s="9">
        <v>0.63</v>
      </c>
      <c r="G76" s="175" t="str">
        <f>IFERROR(Summary!$Y$7*D76/F76," ")</f>
        <v xml:space="preserve"> </v>
      </c>
      <c r="H76" s="18"/>
      <c r="I76" s="175" t="str">
        <f>IFERROR(Summary!$Y$7*D76/H76," ")</f>
        <v xml:space="preserve"> </v>
      </c>
      <c r="J76" s="5">
        <v>16</v>
      </c>
      <c r="K76" s="175" t="str">
        <f>IFERROR(Summary!$AA$7*D76/J76," ")</f>
        <v xml:space="preserve"> </v>
      </c>
      <c r="L76" s="18"/>
      <c r="M76" s="175" t="str">
        <f>IFERROR(Summary!$AA$7*D76/L76," ")</f>
        <v xml:space="preserve"> </v>
      </c>
      <c r="N76" s="7">
        <v>7.5</v>
      </c>
      <c r="O76" s="175" t="str">
        <f>IFERROR(Summary!$AC$7*D76/N76," ")</f>
        <v xml:space="preserve"> </v>
      </c>
      <c r="P76" s="18"/>
      <c r="Q76" s="175" t="str">
        <f>IFERROR(Summary!$AC$7*D76/P76," ")</f>
        <v xml:space="preserve"> </v>
      </c>
      <c r="R76" s="22"/>
      <c r="S76" s="177" t="str">
        <f>IFERROR(Summary!$AE$7*E76/R76," ")</f>
        <v xml:space="preserve"> </v>
      </c>
    </row>
    <row r="77" spans="1:19" ht="16.95" customHeight="1" x14ac:dyDescent="0.25">
      <c r="A77" s="2" t="s">
        <v>154</v>
      </c>
      <c r="B77" s="1" t="s">
        <v>155</v>
      </c>
      <c r="C77" s="18"/>
      <c r="D77" s="56" t="str">
        <f>IFERROR(VLOOKUP($A77,'Emissions - TEU-2D'!$A$6:$H$58,5,0), " ")</f>
        <v xml:space="preserve"> </v>
      </c>
      <c r="E77" s="56" t="str">
        <f>IFERROR(VLOOKUP($A77,'Emissions - TEU-2D'!$A$6:$H$58,8,0), " ")</f>
        <v xml:space="preserve"> </v>
      </c>
      <c r="F77" s="18"/>
      <c r="G77" s="175" t="str">
        <f>IFERROR(Summary!$Y$7*D77/F77," ")</f>
        <v xml:space="preserve"> </v>
      </c>
      <c r="H77" s="18"/>
      <c r="I77" s="175" t="str">
        <f>IFERROR(Summary!$Y$7*D77/H77," ")</f>
        <v xml:space="preserve"> </v>
      </c>
      <c r="J77" s="18"/>
      <c r="K77" s="175" t="str">
        <f>IFERROR(Summary!$AA$7*D77/J77," ")</f>
        <v xml:space="preserve"> </v>
      </c>
      <c r="L77" s="18"/>
      <c r="M77" s="175" t="str">
        <f>IFERROR(Summary!$AA$7*D77/L77," ")</f>
        <v xml:space="preserve"> </v>
      </c>
      <c r="N77" s="18"/>
      <c r="O77" s="175" t="str">
        <f>IFERROR(Summary!$AC$7*D77/N77," ")</f>
        <v xml:space="preserve"> </v>
      </c>
      <c r="P77" s="18"/>
      <c r="Q77" s="175" t="str">
        <f>IFERROR(Summary!$AC$7*D77/P77," ")</f>
        <v xml:space="preserve"> </v>
      </c>
      <c r="R77" s="21">
        <v>790</v>
      </c>
      <c r="S77" s="177" t="str">
        <f>IFERROR(Summary!$AE$7*E77/R77," ")</f>
        <v xml:space="preserve"> </v>
      </c>
    </row>
    <row r="78" spans="1:19" ht="29.25" customHeight="1" x14ac:dyDescent="0.25">
      <c r="A78" s="12">
        <v>64164</v>
      </c>
      <c r="B78" s="2" t="s">
        <v>156</v>
      </c>
      <c r="C78" s="18"/>
      <c r="D78" s="56" t="str">
        <f>IFERROR(VLOOKUP($A78,'Emissions - TEU-2D'!$A$6:$H$58,5,0), " ")</f>
        <v xml:space="preserve"> </v>
      </c>
      <c r="E78" s="56" t="str">
        <f>IFERROR(VLOOKUP($A78,'Emissions - TEU-2D'!$A$6:$H$58,8,0), " ")</f>
        <v xml:space="preserve"> </v>
      </c>
      <c r="F78" s="5">
        <v>59</v>
      </c>
      <c r="G78" s="175" t="str">
        <f>IFERROR(Summary!$Y$7*D78/F78," ")</f>
        <v xml:space="preserve"> </v>
      </c>
      <c r="H78" s="5">
        <v>600</v>
      </c>
      <c r="I78" s="175" t="str">
        <f>IFERROR(Summary!$Y$7*D78/H78," ")</f>
        <v xml:space="preserve"> </v>
      </c>
      <c r="J78" s="5">
        <v>620</v>
      </c>
      <c r="K78" s="175" t="str">
        <f>IFERROR(Summary!$AA$7*D78/J78," ")</f>
        <v xml:space="preserve"> </v>
      </c>
      <c r="L78" s="8">
        <v>2600</v>
      </c>
      <c r="M78" s="175" t="str">
        <f>IFERROR(Summary!$AA$7*D78/L78," ")</f>
        <v xml:space="preserve"> </v>
      </c>
      <c r="N78" s="8">
        <v>1200</v>
      </c>
      <c r="O78" s="175" t="str">
        <f>IFERROR(Summary!$AC$7*D78/N78," ")</f>
        <v xml:space="preserve"> </v>
      </c>
      <c r="P78" s="8">
        <v>2600</v>
      </c>
      <c r="Q78" s="175" t="str">
        <f>IFERROR(Summary!$AC$7*D78/P78," ")</f>
        <v xml:space="preserve"> </v>
      </c>
      <c r="R78" s="23">
        <v>2100</v>
      </c>
      <c r="S78" s="177" t="str">
        <f>IFERROR(Summary!$AE$7*E78/R78," ")</f>
        <v xml:space="preserve"> </v>
      </c>
    </row>
    <row r="79" spans="1:19" ht="29.25" customHeight="1" x14ac:dyDescent="0.25">
      <c r="A79" s="2" t="s">
        <v>157</v>
      </c>
      <c r="B79" s="2" t="s">
        <v>158</v>
      </c>
      <c r="C79" s="18"/>
      <c r="D79" s="56" t="str">
        <f>IFERROR(VLOOKUP($A79,'Emissions - TEU-2D'!$A$6:$H$58,5,0), " ")</f>
        <v xml:space="preserve"> </v>
      </c>
      <c r="E79" s="56" t="str">
        <f>IFERROR(VLOOKUP($A79,'Emissions - TEU-2D'!$A$6:$H$58,8,0), " ")</f>
        <v xml:space="preserve"> </v>
      </c>
      <c r="F79" s="18"/>
      <c r="G79" s="175" t="str">
        <f>IFERROR(Summary!$Y$7*D79/F79," ")</f>
        <v xml:space="preserve"> </v>
      </c>
      <c r="H79" s="7">
        <v>4</v>
      </c>
      <c r="I79" s="175" t="str">
        <f>IFERROR(Summary!$Y$7*D79/H79," ")</f>
        <v xml:space="preserve"> </v>
      </c>
      <c r="J79" s="18"/>
      <c r="K79" s="175" t="str">
        <f>IFERROR(Summary!$AA$7*D79/J79," ")</f>
        <v xml:space="preserve"> </v>
      </c>
      <c r="L79" s="5">
        <v>18</v>
      </c>
      <c r="M79" s="175" t="str">
        <f>IFERROR(Summary!$AA$7*D79/L79," ")</f>
        <v xml:space="preserve"> </v>
      </c>
      <c r="N79" s="18"/>
      <c r="O79" s="175" t="str">
        <f>IFERROR(Summary!$AC$7*D79/N79," ")</f>
        <v xml:space="preserve"> </v>
      </c>
      <c r="P79" s="5">
        <v>18</v>
      </c>
      <c r="Q79" s="175" t="str">
        <f>IFERROR(Summary!$AC$7*D79/P79," ")</f>
        <v xml:space="preserve"> </v>
      </c>
      <c r="R79" s="21">
        <v>230</v>
      </c>
      <c r="S79" s="177" t="str">
        <f>IFERROR(Summary!$AE$7*E79/R79," ")</f>
        <v xml:space="preserve"> </v>
      </c>
    </row>
    <row r="80" spans="1:19" ht="16.8" customHeight="1" x14ac:dyDescent="0.25">
      <c r="A80" s="2" t="s">
        <v>159</v>
      </c>
      <c r="B80" s="2" t="s">
        <v>160</v>
      </c>
      <c r="C80" s="18"/>
      <c r="D80" s="56" t="str">
        <f>IFERROR(VLOOKUP($A80,'Emissions - TEU-2D'!$A$6:$H$58,5,0), " ")</f>
        <v xml:space="preserve"> </v>
      </c>
      <c r="E80" s="56" t="str">
        <f>IFERROR(VLOOKUP($A80,'Emissions - TEU-2D'!$A$6:$H$58,8,0), " ")</f>
        <v xml:space="preserve"> </v>
      </c>
      <c r="F80" s="9">
        <v>0.25</v>
      </c>
      <c r="G80" s="175" t="str">
        <f>IFERROR(Summary!$Y$7*D80/F80," ")</f>
        <v xml:space="preserve"> </v>
      </c>
      <c r="H80" s="5">
        <v>32</v>
      </c>
      <c r="I80" s="175" t="str">
        <f>IFERROR(Summary!$Y$7*D80/H80," ")</f>
        <v xml:space="preserve"> </v>
      </c>
      <c r="J80" s="7">
        <v>6.5</v>
      </c>
      <c r="K80" s="175" t="str">
        <f>IFERROR(Summary!$AA$7*D80/J80," ")</f>
        <v xml:space="preserve"> </v>
      </c>
      <c r="L80" s="5">
        <v>140</v>
      </c>
      <c r="M80" s="175" t="str">
        <f>IFERROR(Summary!$AA$7*D80/L80," ")</f>
        <v xml:space="preserve"> </v>
      </c>
      <c r="N80" s="7">
        <v>3</v>
      </c>
      <c r="O80" s="175" t="str">
        <f>IFERROR(Summary!$AC$7*D80/N80," ")</f>
        <v xml:space="preserve"> </v>
      </c>
      <c r="P80" s="5">
        <v>140</v>
      </c>
      <c r="Q80" s="175" t="str">
        <f>IFERROR(Summary!$AC$7*D80/P80," ")</f>
        <v xml:space="preserve"> </v>
      </c>
      <c r="R80" s="21">
        <v>36</v>
      </c>
      <c r="S80" s="177" t="str">
        <f>IFERROR(Summary!$AE$7*E80/R80," ")</f>
        <v xml:space="preserve"> </v>
      </c>
    </row>
    <row r="81" spans="1:19" ht="16.95" customHeight="1" x14ac:dyDescent="0.25">
      <c r="A81" s="2" t="s">
        <v>161</v>
      </c>
      <c r="B81" s="2" t="s">
        <v>162</v>
      </c>
      <c r="C81" s="18"/>
      <c r="D81" s="56" t="str">
        <f>IFERROR(VLOOKUP($A81,'Emissions - TEU-2D'!$A$6:$H$58,5,0), " ")</f>
        <v xml:space="preserve"> </v>
      </c>
      <c r="E81" s="56" t="str">
        <f>IFERROR(VLOOKUP($A81,'Emissions - TEU-2D'!$A$6:$H$58,8,0), " ")</f>
        <v xml:space="preserve"> </v>
      </c>
      <c r="F81" s="18"/>
      <c r="G81" s="175" t="str">
        <f>IFERROR(Summary!$Y$7*D81/F81," ")</f>
        <v xml:space="preserve"> </v>
      </c>
      <c r="H81" s="9">
        <v>0.54</v>
      </c>
      <c r="I81" s="175" t="str">
        <f>IFERROR(Summary!$Y$7*D81/H81," ")</f>
        <v xml:space="preserve"> </v>
      </c>
      <c r="J81" s="18"/>
      <c r="K81" s="175" t="str">
        <f>IFERROR(Summary!$AA$7*D81/J81," ")</f>
        <v xml:space="preserve"> </v>
      </c>
      <c r="L81" s="7">
        <v>2.4</v>
      </c>
      <c r="M81" s="175" t="str">
        <f>IFERROR(Summary!$AA$7*D81/L81," ")</f>
        <v xml:space="preserve"> </v>
      </c>
      <c r="N81" s="18"/>
      <c r="O81" s="175" t="str">
        <f>IFERROR(Summary!$AC$7*D81/N81," ")</f>
        <v xml:space="preserve"> </v>
      </c>
      <c r="P81" s="7">
        <v>2.4</v>
      </c>
      <c r="Q81" s="175" t="str">
        <f>IFERROR(Summary!$AC$7*D81/P81," ")</f>
        <v xml:space="preserve"> </v>
      </c>
      <c r="R81" s="21">
        <v>18</v>
      </c>
      <c r="S81" s="177" t="str">
        <f>IFERROR(Summary!$AE$7*E81/R81," ")</f>
        <v xml:space="preserve"> </v>
      </c>
    </row>
    <row r="82" spans="1:19" ht="16.8" customHeight="1" x14ac:dyDescent="0.25">
      <c r="A82" s="2" t="s">
        <v>163</v>
      </c>
      <c r="B82" s="2" t="s">
        <v>164</v>
      </c>
      <c r="C82" s="18"/>
      <c r="D82" s="56" t="str">
        <f>IFERROR(VLOOKUP($A82,'Emissions - TEU-2D'!$A$6:$H$58,5,0), " ")</f>
        <v xml:space="preserve"> </v>
      </c>
      <c r="E82" s="56" t="str">
        <f>IFERROR(VLOOKUP($A82,'Emissions - TEU-2D'!$A$6:$H$58,8,0), " ")</f>
        <v xml:space="preserve"> </v>
      </c>
      <c r="F82" s="11">
        <v>2.2000000000000001E-4</v>
      </c>
      <c r="G82" s="175" t="str">
        <f>IFERROR(Summary!$Y$7*D82/F82," ")</f>
        <v xml:space="preserve"> </v>
      </c>
      <c r="H82" s="18"/>
      <c r="I82" s="175" t="str">
        <f>IFERROR(Summary!$Y$7*D82/H82," ")</f>
        <v xml:space="preserve"> </v>
      </c>
      <c r="J82" s="3">
        <v>5.7000000000000002E-3</v>
      </c>
      <c r="K82" s="175" t="str">
        <f>IFERROR(Summary!$AA$7*D82/J82," ")</f>
        <v xml:space="preserve"> </v>
      </c>
      <c r="L82" s="18"/>
      <c r="M82" s="175" t="str">
        <f>IFERROR(Summary!$AA$7*D82/L82," ")</f>
        <v xml:space="preserve"> </v>
      </c>
      <c r="N82" s="3">
        <v>2.5999999999999999E-3</v>
      </c>
      <c r="O82" s="175" t="str">
        <f>IFERROR(Summary!$AC$7*D82/N82," ")</f>
        <v xml:space="preserve"> </v>
      </c>
      <c r="P82" s="18"/>
      <c r="Q82" s="175" t="str">
        <f>IFERROR(Summary!$AC$7*D82/P82," ")</f>
        <v xml:space="preserve"> </v>
      </c>
      <c r="R82" s="22"/>
      <c r="S82" s="177" t="str">
        <f>IFERROR(Summary!$AE$7*E82/R82," ")</f>
        <v xml:space="preserve"> </v>
      </c>
    </row>
    <row r="83" spans="1:19" ht="16.95" customHeight="1" x14ac:dyDescent="0.25">
      <c r="A83" s="1"/>
      <c r="B83" s="2" t="s">
        <v>165</v>
      </c>
      <c r="C83" s="18"/>
      <c r="D83" s="56" t="str">
        <f>IFERROR(VLOOKUP($A83,'Emissions - TEU-2D'!$A$6:$H$58,5,0), " ")</f>
        <v xml:space="preserve"> </v>
      </c>
      <c r="E83" s="56" t="str">
        <f>IFERROR(VLOOKUP($A83,'Emissions - TEU-2D'!$A$6:$H$58,8,0), " ")</f>
        <v xml:space="preserve"> </v>
      </c>
      <c r="F83" s="9">
        <v>0.1</v>
      </c>
      <c r="G83" s="175" t="str">
        <f>IFERROR(Summary!$Y$7*D83/F83," ")</f>
        <v xml:space="preserve"> </v>
      </c>
      <c r="H83" s="7">
        <v>5</v>
      </c>
      <c r="I83" s="175" t="str">
        <f>IFERROR(Summary!$Y$7*D83/H83," ")</f>
        <v xml:space="preserve"> </v>
      </c>
      <c r="J83" s="7">
        <v>2.6</v>
      </c>
      <c r="K83" s="175" t="str">
        <f>IFERROR(Summary!$AA$7*D83/J83," ")</f>
        <v xml:space="preserve"> </v>
      </c>
      <c r="L83" s="5">
        <v>22</v>
      </c>
      <c r="M83" s="175" t="str">
        <f>IFERROR(Summary!$AA$7*D83/L83," ")</f>
        <v xml:space="preserve"> </v>
      </c>
      <c r="N83" s="7">
        <v>1.2</v>
      </c>
      <c r="O83" s="175" t="str">
        <f>IFERROR(Summary!$AC$7*D83/N83," ")</f>
        <v xml:space="preserve"> </v>
      </c>
      <c r="P83" s="5">
        <v>22</v>
      </c>
      <c r="Q83" s="175" t="str">
        <f>IFERROR(Summary!$AC$7*D83/P83," ")</f>
        <v xml:space="preserve"> </v>
      </c>
      <c r="R83" s="22"/>
      <c r="S83" s="177" t="str">
        <f>IFERROR(Summary!$AE$7*E83/R83," ")</f>
        <v xml:space="preserve"> </v>
      </c>
    </row>
    <row r="84" spans="1:19" ht="16.8" customHeight="1" x14ac:dyDescent="0.25">
      <c r="A84" s="2" t="s">
        <v>166</v>
      </c>
      <c r="B84" s="2" t="s">
        <v>167</v>
      </c>
      <c r="C84" s="18"/>
      <c r="D84" s="56" t="str">
        <f>IFERROR(VLOOKUP($A84,'Emissions - TEU-2D'!$A$6:$H$58,5,0), " ")</f>
        <v xml:space="preserve"> </v>
      </c>
      <c r="E84" s="56" t="str">
        <f>IFERROR(VLOOKUP($A84,'Emissions - TEU-2D'!$A$6:$H$58,8,0), " ")</f>
        <v xml:space="preserve"> </v>
      </c>
      <c r="F84" s="18"/>
      <c r="G84" s="175" t="str">
        <f>IFERROR(Summary!$Y$7*D84/F84," ")</f>
        <v xml:space="preserve"> </v>
      </c>
      <c r="H84" s="9">
        <v>0.2</v>
      </c>
      <c r="I84" s="175" t="str">
        <f>IFERROR(Summary!$Y$7*D84/H84," ")</f>
        <v xml:space="preserve"> </v>
      </c>
      <c r="J84" s="18"/>
      <c r="K84" s="175" t="str">
        <f>IFERROR(Summary!$AA$7*D84/J84," ")</f>
        <v xml:space="preserve"> </v>
      </c>
      <c r="L84" s="9">
        <v>0.88</v>
      </c>
      <c r="M84" s="175" t="str">
        <f>IFERROR(Summary!$AA$7*D84/L84," ")</f>
        <v xml:space="preserve"> </v>
      </c>
      <c r="N84" s="18"/>
      <c r="O84" s="175" t="str">
        <f>IFERROR(Summary!$AC$7*D84/N84," ")</f>
        <v xml:space="preserve"> </v>
      </c>
      <c r="P84" s="9">
        <v>0.88</v>
      </c>
      <c r="Q84" s="175" t="str">
        <f>IFERROR(Summary!$AC$7*D84/P84," ")</f>
        <v xml:space="preserve"> </v>
      </c>
      <c r="R84" s="22"/>
      <c r="S84" s="177" t="str">
        <f>IFERROR(Summary!$AE$7*E84/R84," ")</f>
        <v xml:space="preserve"> </v>
      </c>
    </row>
    <row r="85" spans="1:19" ht="29.25" customHeight="1" x14ac:dyDescent="0.25">
      <c r="A85" s="2" t="s">
        <v>168</v>
      </c>
      <c r="B85" s="2" t="s">
        <v>169</v>
      </c>
      <c r="C85" s="18"/>
      <c r="D85" s="56" t="str">
        <f>IFERROR(VLOOKUP($A85,'Emissions - TEU-2D'!$A$6:$H$58,5,0), " ")</f>
        <v xml:space="preserve"> </v>
      </c>
      <c r="E85" s="56" t="str">
        <f>IFERROR(VLOOKUP($A85,'Emissions - TEU-2D'!$A$6:$H$58,8,0), " ")</f>
        <v xml:space="preserve"> </v>
      </c>
      <c r="F85" s="18"/>
      <c r="G85" s="175" t="str">
        <f>IFERROR(Summary!$Y$7*D85/F85," ")</f>
        <v xml:space="preserve"> </v>
      </c>
      <c r="H85" s="9">
        <v>0.1</v>
      </c>
      <c r="I85" s="175" t="str">
        <f>IFERROR(Summary!$Y$7*D85/H85," ")</f>
        <v xml:space="preserve"> </v>
      </c>
      <c r="J85" s="18"/>
      <c r="K85" s="175" t="str">
        <f>IFERROR(Summary!$AA$7*D85/J85," ")</f>
        <v xml:space="preserve"> </v>
      </c>
      <c r="L85" s="9">
        <v>0.44</v>
      </c>
      <c r="M85" s="175" t="str">
        <f>IFERROR(Summary!$AA$7*D85/L85," ")</f>
        <v xml:space="preserve"> </v>
      </c>
      <c r="N85" s="18"/>
      <c r="O85" s="175" t="str">
        <f>IFERROR(Summary!$AC$7*D85/N85," ")</f>
        <v xml:space="preserve"> </v>
      </c>
      <c r="P85" s="9">
        <v>0.44</v>
      </c>
      <c r="Q85" s="175" t="str">
        <f>IFERROR(Summary!$AC$7*D85/P85," ")</f>
        <v xml:space="preserve"> </v>
      </c>
      <c r="R85" s="22"/>
      <c r="S85" s="177" t="str">
        <f>IFERROR(Summary!$AE$7*E85/R85," ")</f>
        <v xml:space="preserve"> </v>
      </c>
    </row>
    <row r="86" spans="1:19" ht="29.25" customHeight="1" x14ac:dyDescent="0.25">
      <c r="A86" s="2" t="s">
        <v>170</v>
      </c>
      <c r="B86" s="2" t="s">
        <v>171</v>
      </c>
      <c r="C86" s="18"/>
      <c r="D86" s="56" t="str">
        <f>IFERROR(VLOOKUP($A86,'Emissions - TEU-2D'!$A$6:$H$58,5,0), " ")</f>
        <v xml:space="preserve"> </v>
      </c>
      <c r="E86" s="56" t="str">
        <f>IFERROR(VLOOKUP($A86,'Emissions - TEU-2D'!$A$6:$H$58,8,0), " ")</f>
        <v xml:space="preserve"> </v>
      </c>
      <c r="F86" s="18"/>
      <c r="G86" s="175" t="str">
        <f>IFERROR(Summary!$Y$7*D86/F86," ")</f>
        <v xml:space="preserve"> </v>
      </c>
      <c r="H86" s="9">
        <v>0.3</v>
      </c>
      <c r="I86" s="175" t="str">
        <f>IFERROR(Summary!$Y$7*D86/H86," ")</f>
        <v xml:space="preserve"> </v>
      </c>
      <c r="J86" s="18"/>
      <c r="K86" s="175" t="str">
        <f>IFERROR(Summary!$AA$7*D86/J86," ")</f>
        <v xml:space="preserve"> </v>
      </c>
      <c r="L86" s="7">
        <v>1.3</v>
      </c>
      <c r="M86" s="175" t="str">
        <f>IFERROR(Summary!$AA$7*D86/L86," ")</f>
        <v xml:space="preserve"> </v>
      </c>
      <c r="N86" s="18"/>
      <c r="O86" s="175" t="str">
        <f>IFERROR(Summary!$AC$7*D86/N86," ")</f>
        <v xml:space="preserve"> </v>
      </c>
      <c r="P86" s="7">
        <v>1.3</v>
      </c>
      <c r="Q86" s="175" t="str">
        <f>IFERROR(Summary!$AC$7*D86/P86," ")</f>
        <v xml:space="preserve"> </v>
      </c>
      <c r="R86" s="22"/>
      <c r="S86" s="177" t="str">
        <f>IFERROR(Summary!$AE$7*E86/R86," ")</f>
        <v xml:space="preserve"> </v>
      </c>
    </row>
    <row r="87" spans="1:19" ht="16.95" customHeight="1" x14ac:dyDescent="0.25">
      <c r="A87" s="2" t="s">
        <v>172</v>
      </c>
      <c r="B87" s="2" t="s">
        <v>173</v>
      </c>
      <c r="C87" s="18"/>
      <c r="D87" s="56" t="str">
        <f>IFERROR(VLOOKUP($A87,'Emissions - TEU-2D'!$A$6:$H$58,5,0), " ")</f>
        <v xml:space="preserve"> </v>
      </c>
      <c r="E87" s="56" t="str">
        <f>IFERROR(VLOOKUP($A87,'Emissions - TEU-2D'!$A$6:$H$58,8,0), " ")</f>
        <v xml:space="preserve"> </v>
      </c>
      <c r="F87" s="18"/>
      <c r="G87" s="175" t="str">
        <f>IFERROR(Summary!$Y$7*D87/F87," ")</f>
        <v xml:space="preserve"> </v>
      </c>
      <c r="H87" s="8">
        <v>40000</v>
      </c>
      <c r="I87" s="175" t="str">
        <f>IFERROR(Summary!$Y$7*D87/H87," ")</f>
        <v xml:space="preserve"> </v>
      </c>
      <c r="J87" s="18"/>
      <c r="K87" s="175" t="str">
        <f>IFERROR(Summary!$AA$7*D87/J87," ")</f>
        <v xml:space="preserve"> </v>
      </c>
      <c r="L87" s="8">
        <v>180000</v>
      </c>
      <c r="M87" s="175" t="str">
        <f>IFERROR(Summary!$AA$7*D87/L87," ")</f>
        <v xml:space="preserve"> </v>
      </c>
      <c r="N87" s="18"/>
      <c r="O87" s="175" t="str">
        <f>IFERROR(Summary!$AC$7*D87/N87," ")</f>
        <v xml:space="preserve"> </v>
      </c>
      <c r="P87" s="8">
        <v>180000</v>
      </c>
      <c r="Q87" s="175" t="str">
        <f>IFERROR(Summary!$AC$7*D87/P87," ")</f>
        <v xml:space="preserve"> </v>
      </c>
      <c r="R87" s="22"/>
      <c r="S87" s="177" t="str">
        <f>IFERROR(Summary!$AE$7*E87/R87," ")</f>
        <v xml:space="preserve"> </v>
      </c>
    </row>
    <row r="88" spans="1:19" ht="42" customHeight="1" x14ac:dyDescent="0.25">
      <c r="A88" s="12">
        <v>58752</v>
      </c>
      <c r="B88" s="1" t="s">
        <v>174</v>
      </c>
      <c r="C88" s="18"/>
      <c r="D88" s="56" t="str">
        <f>IFERROR(VLOOKUP($A88,'Emissions - TEU-2D'!$A$6:$H$58,5,0), " ")</f>
        <v xml:space="preserve"> </v>
      </c>
      <c r="E88" s="56" t="str">
        <f>IFERROR(VLOOKUP($A88,'Emissions - TEU-2D'!$A$6:$H$58,8,0), " ")</f>
        <v xml:space="preserve"> </v>
      </c>
      <c r="F88" s="11">
        <v>7.6999999999999996E-4</v>
      </c>
      <c r="G88" s="175" t="str">
        <f>IFERROR(Summary!$Y$7*D88/F88," ")</f>
        <v xml:space="preserve"> </v>
      </c>
      <c r="H88" s="18"/>
      <c r="I88" s="175" t="str">
        <f>IFERROR(Summary!$Y$7*D88/H88," ")</f>
        <v xml:space="preserve"> </v>
      </c>
      <c r="J88" s="4">
        <v>0.02</v>
      </c>
      <c r="K88" s="175" t="str">
        <f>IFERROR(Summary!$AA$7*D88/J88," ")</f>
        <v xml:space="preserve"> </v>
      </c>
      <c r="L88" s="18"/>
      <c r="M88" s="175" t="str">
        <f>IFERROR(Summary!$AA$7*D88/L88," ")</f>
        <v xml:space="preserve"> </v>
      </c>
      <c r="N88" s="3">
        <v>9.1999999999999998E-3</v>
      </c>
      <c r="O88" s="175" t="str">
        <f>IFERROR(Summary!$AC$7*D88/N88," ")</f>
        <v xml:space="preserve"> </v>
      </c>
      <c r="P88" s="18"/>
      <c r="Q88" s="175" t="str">
        <f>IFERROR(Summary!$AC$7*D88/P88," ")</f>
        <v xml:space="preserve"> </v>
      </c>
      <c r="R88" s="22"/>
      <c r="S88" s="177" t="str">
        <f>IFERROR(Summary!$AE$7*E88/R88," ")</f>
        <v xml:space="preserve"> </v>
      </c>
    </row>
    <row r="89" spans="1:19" ht="16.8" customHeight="1" x14ac:dyDescent="0.25">
      <c r="A89" s="12">
        <v>61699</v>
      </c>
      <c r="B89" s="2" t="s">
        <v>175</v>
      </c>
      <c r="C89" s="18"/>
      <c r="D89" s="56" t="str">
        <f>IFERROR(VLOOKUP($A89,'Emissions - TEU-2D'!$A$6:$H$58,5,0), " ")</f>
        <v xml:space="preserve"> </v>
      </c>
      <c r="E89" s="56" t="str">
        <f>IFERROR(VLOOKUP($A89,'Emissions - TEU-2D'!$A$6:$H$58,8,0), " ")</f>
        <v xml:space="preserve"> </v>
      </c>
      <c r="F89" s="18"/>
      <c r="G89" s="175" t="str">
        <f>IFERROR(Summary!$Y$7*D89/F89," ")</f>
        <v xml:space="preserve"> </v>
      </c>
      <c r="H89" s="5">
        <v>80</v>
      </c>
      <c r="I89" s="175" t="str">
        <f>IFERROR(Summary!$Y$7*D89/H89," ")</f>
        <v xml:space="preserve"> </v>
      </c>
      <c r="J89" s="18"/>
      <c r="K89" s="175" t="str">
        <f>IFERROR(Summary!$AA$7*D89/J89," ")</f>
        <v xml:space="preserve"> </v>
      </c>
      <c r="L89" s="5">
        <v>350</v>
      </c>
      <c r="M89" s="175" t="str">
        <f>IFERROR(Summary!$AA$7*D89/L89," ")</f>
        <v xml:space="preserve"> </v>
      </c>
      <c r="N89" s="18"/>
      <c r="O89" s="175" t="str">
        <f>IFERROR(Summary!$AC$7*D89/N89," ")</f>
        <v xml:space="preserve"> </v>
      </c>
      <c r="P89" s="5">
        <v>350</v>
      </c>
      <c r="Q89" s="175" t="str">
        <f>IFERROR(Summary!$AC$7*D89/P89," ")</f>
        <v xml:space="preserve"> </v>
      </c>
      <c r="R89" s="22"/>
      <c r="S89" s="177" t="str">
        <f>IFERROR(Summary!$AE$7*E89/R89," ")</f>
        <v xml:space="preserve"> </v>
      </c>
    </row>
    <row r="90" spans="1:19" ht="16.8" customHeight="1" x14ac:dyDescent="0.25">
      <c r="A90" s="2" t="s">
        <v>176</v>
      </c>
      <c r="B90" s="2" t="s">
        <v>177</v>
      </c>
      <c r="C90" s="18"/>
      <c r="D90" s="56" t="str">
        <f>IFERROR(VLOOKUP($A90,'Emissions - TEU-2D'!$A$6:$H$58,5,0), " ")</f>
        <v xml:space="preserve"> </v>
      </c>
      <c r="E90" s="56" t="str">
        <f>IFERROR(VLOOKUP($A90,'Emissions - TEU-2D'!$A$6:$H$58,8,0), " ")</f>
        <v xml:space="preserve"> </v>
      </c>
      <c r="F90" s="18"/>
      <c r="G90" s="175" t="str">
        <f>IFERROR(Summary!$Y$7*D90/F90," ")</f>
        <v xml:space="preserve"> </v>
      </c>
      <c r="H90" s="18"/>
      <c r="I90" s="175" t="str">
        <f>IFERROR(Summary!$Y$7*D90/H90," ")</f>
        <v xml:space="preserve"> </v>
      </c>
      <c r="J90" s="18"/>
      <c r="K90" s="175" t="str">
        <f>IFERROR(Summary!$AA$7*D90/J90," ")</f>
        <v xml:space="preserve"> </v>
      </c>
      <c r="L90" s="18"/>
      <c r="M90" s="175" t="str">
        <f>IFERROR(Summary!$AA$7*D90/L90," ")</f>
        <v xml:space="preserve"> </v>
      </c>
      <c r="N90" s="18"/>
      <c r="O90" s="175" t="str">
        <f>IFERROR(Summary!$AC$7*D90/N90," ")</f>
        <v xml:space="preserve"> </v>
      </c>
      <c r="P90" s="18"/>
      <c r="Q90" s="175" t="str">
        <f>IFERROR(Summary!$AC$7*D90/P90," ")</f>
        <v xml:space="preserve"> </v>
      </c>
      <c r="R90" s="25">
        <v>0.49</v>
      </c>
      <c r="S90" s="177" t="str">
        <f>IFERROR(Summary!$AE$7*E90/R90," ")</f>
        <v xml:space="preserve"> </v>
      </c>
    </row>
    <row r="91" spans="1:19" ht="16.95" customHeight="1" x14ac:dyDescent="0.25">
      <c r="A91" s="2" t="s">
        <v>178</v>
      </c>
      <c r="B91" s="2" t="s">
        <v>179</v>
      </c>
      <c r="C91" s="18"/>
      <c r="D91" s="56" t="str">
        <f>IFERROR(VLOOKUP($A91,'Emissions - TEU-2D'!$A$6:$H$58,5,0), " ")</f>
        <v xml:space="preserve"> </v>
      </c>
      <c r="E91" s="56" t="str">
        <f>IFERROR(VLOOKUP($A91,'Emissions - TEU-2D'!$A$6:$H$58,8,0), " ")</f>
        <v xml:space="preserve"> </v>
      </c>
      <c r="F91" s="4">
        <v>1.0999999999999999E-2</v>
      </c>
      <c r="G91" s="175" t="str">
        <f>IFERROR(Summary!$Y$7*D91/F91," ")</f>
        <v xml:space="preserve"> </v>
      </c>
      <c r="H91" s="18"/>
      <c r="I91" s="175" t="str">
        <f>IFERROR(Summary!$Y$7*D91/H91," ")</f>
        <v xml:space="preserve"> </v>
      </c>
      <c r="J91" s="9">
        <v>0.28999999999999998</v>
      </c>
      <c r="K91" s="175" t="str">
        <f>IFERROR(Summary!$AA$7*D91/J91," ")</f>
        <v xml:space="preserve"> </v>
      </c>
      <c r="L91" s="18"/>
      <c r="M91" s="175" t="str">
        <f>IFERROR(Summary!$AA$7*D91/L91," ")</f>
        <v xml:space="preserve"> </v>
      </c>
      <c r="N91" s="9">
        <v>0.13</v>
      </c>
      <c r="O91" s="175" t="str">
        <f>IFERROR(Summary!$AC$7*D91/N91," ")</f>
        <v xml:space="preserve"> </v>
      </c>
      <c r="P91" s="18"/>
      <c r="Q91" s="175" t="str">
        <f>IFERROR(Summary!$AC$7*D91/P91," ")</f>
        <v xml:space="preserve"> </v>
      </c>
      <c r="R91" s="22"/>
      <c r="S91" s="177" t="str">
        <f>IFERROR(Summary!$AE$7*E91/R91," ")</f>
        <v xml:space="preserve"> </v>
      </c>
    </row>
    <row r="92" spans="1:19" ht="16.8" customHeight="1" x14ac:dyDescent="0.25">
      <c r="A92" s="2" t="s">
        <v>180</v>
      </c>
      <c r="B92" s="2" t="s">
        <v>181</v>
      </c>
      <c r="C92" s="18"/>
      <c r="D92" s="56" t="str">
        <f>IFERROR(VLOOKUP($A92,'Emissions - TEU-2D'!$A$6:$H$58,5,0), " ")</f>
        <v xml:space="preserve"> </v>
      </c>
      <c r="E92" s="56" t="str">
        <f>IFERROR(VLOOKUP($A92,'Emissions - TEU-2D'!$A$6:$H$58,8,0), " ")</f>
        <v xml:space="preserve"> </v>
      </c>
      <c r="F92" s="9">
        <v>0.2</v>
      </c>
      <c r="G92" s="175" t="str">
        <f>IFERROR(Summary!$Y$7*D92/F92," ")</f>
        <v xml:space="preserve"> </v>
      </c>
      <c r="H92" s="5">
        <v>30</v>
      </c>
      <c r="I92" s="175" t="str">
        <f>IFERROR(Summary!$Y$7*D92/H92," ")</f>
        <v xml:space="preserve"> </v>
      </c>
      <c r="J92" s="7">
        <v>5.2</v>
      </c>
      <c r="K92" s="175" t="str">
        <f>IFERROR(Summary!$AA$7*D92/J92," ")</f>
        <v xml:space="preserve"> </v>
      </c>
      <c r="L92" s="5">
        <v>130</v>
      </c>
      <c r="M92" s="175" t="str">
        <f>IFERROR(Summary!$AA$7*D92/L92," ")</f>
        <v xml:space="preserve"> </v>
      </c>
      <c r="N92" s="7">
        <v>2.4</v>
      </c>
      <c r="O92" s="175" t="str">
        <f>IFERROR(Summary!$AC$7*D92/N92," ")</f>
        <v xml:space="preserve"> </v>
      </c>
      <c r="P92" s="5">
        <v>130</v>
      </c>
      <c r="Q92" s="175" t="str">
        <f>IFERROR(Summary!$AC$7*D92/P92," ")</f>
        <v xml:space="preserve"> </v>
      </c>
      <c r="R92" s="23">
        <v>7200</v>
      </c>
      <c r="S92" s="177" t="str">
        <f>IFERROR(Summary!$AE$7*E92/R92," ")</f>
        <v xml:space="preserve"> </v>
      </c>
    </row>
    <row r="93" spans="1:19" ht="29.25" customHeight="1" x14ac:dyDescent="0.25">
      <c r="A93" s="2" t="s">
        <v>182</v>
      </c>
      <c r="B93" s="2" t="s">
        <v>183</v>
      </c>
      <c r="C93" s="18"/>
      <c r="D93" s="56" t="str">
        <f>IFERROR(VLOOKUP($A93,'Emissions - TEU-2D'!$A$6:$H$58,5,0), " ")</f>
        <v xml:space="preserve"> </v>
      </c>
      <c r="E93" s="56" t="str">
        <f>IFERROR(VLOOKUP($A93,'Emissions - TEU-2D'!$A$6:$H$58,8,0), " ")</f>
        <v xml:space="preserve"> </v>
      </c>
      <c r="F93" s="3">
        <v>4.4999999999999997E-3</v>
      </c>
      <c r="G93" s="175" t="str">
        <f>IFERROR(Summary!$Y$7*D93/F93," ")</f>
        <v xml:space="preserve"> </v>
      </c>
      <c r="H93" s="18"/>
      <c r="I93" s="175" t="str">
        <f>IFERROR(Summary!$Y$7*D93/H93," ")</f>
        <v xml:space="preserve"> </v>
      </c>
      <c r="J93" s="9">
        <v>0.12</v>
      </c>
      <c r="K93" s="175" t="str">
        <f>IFERROR(Summary!$AA$7*D93/J93," ")</f>
        <v xml:space="preserve"> </v>
      </c>
      <c r="L93" s="18"/>
      <c r="M93" s="175" t="str">
        <f>IFERROR(Summary!$AA$7*D93/L93," ")</f>
        <v xml:space="preserve"> </v>
      </c>
      <c r="N93" s="4">
        <v>5.5E-2</v>
      </c>
      <c r="O93" s="175" t="str">
        <f>IFERROR(Summary!$AC$7*D93/N93," ")</f>
        <v xml:space="preserve"> </v>
      </c>
      <c r="P93" s="18"/>
      <c r="Q93" s="175" t="str">
        <f>IFERROR(Summary!$AC$7*D93/P93," ")</f>
        <v xml:space="preserve"> </v>
      </c>
      <c r="R93" s="22"/>
      <c r="S93" s="177" t="str">
        <f>IFERROR(Summary!$AE$7*E93/R93," ")</f>
        <v xml:space="preserve"> </v>
      </c>
    </row>
    <row r="94" spans="1:19" ht="16.8" customHeight="1" x14ac:dyDescent="0.25">
      <c r="A94" s="2" t="s">
        <v>184</v>
      </c>
      <c r="B94" s="2" t="s">
        <v>185</v>
      </c>
      <c r="C94" s="18"/>
      <c r="D94" s="56" t="str">
        <f>IFERROR(VLOOKUP($A94,'Emissions - TEU-2D'!$A$6:$H$58,5,0), " ")</f>
        <v xml:space="preserve"> </v>
      </c>
      <c r="E94" s="56" t="str">
        <f>IFERROR(VLOOKUP($A94,'Emissions - TEU-2D'!$A$6:$H$58,8,0), " ")</f>
        <v xml:space="preserve"> </v>
      </c>
      <c r="F94" s="10">
        <v>7.0999999999999998E-6</v>
      </c>
      <c r="G94" s="175" t="str">
        <f>IFERROR(Summary!$Y$7*D94/F94," ")</f>
        <v xml:space="preserve"> </v>
      </c>
      <c r="H94" s="18"/>
      <c r="I94" s="175" t="str">
        <f>IFERROR(Summary!$Y$7*D94/H94," ")</f>
        <v xml:space="preserve"> </v>
      </c>
      <c r="J94" s="11">
        <v>1.9000000000000001E-4</v>
      </c>
      <c r="K94" s="175" t="str">
        <f>IFERROR(Summary!$AA$7*D94/J94," ")</f>
        <v xml:space="preserve"> </v>
      </c>
      <c r="L94" s="18"/>
      <c r="M94" s="175" t="str">
        <f>IFERROR(Summary!$AA$7*D94/L94," ")</f>
        <v xml:space="preserve"> </v>
      </c>
      <c r="N94" s="10">
        <v>8.6000000000000003E-5</v>
      </c>
      <c r="O94" s="175" t="str">
        <f>IFERROR(Summary!$AC$7*D94/N94," ")</f>
        <v xml:space="preserve"> </v>
      </c>
      <c r="P94" s="18"/>
      <c r="Q94" s="175" t="str">
        <f>IFERROR(Summary!$AC$7*D94/P94," ")</f>
        <v xml:space="preserve"> </v>
      </c>
      <c r="R94" s="22"/>
      <c r="S94" s="177" t="str">
        <f>IFERROR(Summary!$AE$7*E94/R94," ")</f>
        <v xml:space="preserve"> </v>
      </c>
    </row>
    <row r="95" spans="1:19" ht="16.95" customHeight="1" x14ac:dyDescent="0.25">
      <c r="A95" s="2" t="s">
        <v>186</v>
      </c>
      <c r="B95" s="2" t="s">
        <v>187</v>
      </c>
      <c r="C95" s="18"/>
      <c r="D95" s="56" t="str">
        <f>IFERROR(VLOOKUP($A95,'Emissions - TEU-2D'!$A$6:$H$58,5,0), " ")</f>
        <v xml:space="preserve"> </v>
      </c>
      <c r="E95" s="56" t="str">
        <f>IFERROR(VLOOKUP($A95,'Emissions - TEU-2D'!$A$6:$H$58,8,0), " ")</f>
        <v xml:space="preserve"> </v>
      </c>
      <c r="F95" s="10">
        <v>7.0999999999999998E-6</v>
      </c>
      <c r="G95" s="175" t="str">
        <f>IFERROR(Summary!$Y$7*D95/F95," ")</f>
        <v xml:space="preserve"> </v>
      </c>
      <c r="H95" s="18"/>
      <c r="I95" s="175" t="str">
        <f>IFERROR(Summary!$Y$7*D95/H95," ")</f>
        <v xml:space="preserve"> </v>
      </c>
      <c r="J95" s="11">
        <v>1.9000000000000001E-4</v>
      </c>
      <c r="K95" s="175" t="str">
        <f>IFERROR(Summary!$AA$7*D95/J95," ")</f>
        <v xml:space="preserve"> </v>
      </c>
      <c r="L95" s="18"/>
      <c r="M95" s="175" t="str">
        <f>IFERROR(Summary!$AA$7*D95/L95," ")</f>
        <v xml:space="preserve"> </v>
      </c>
      <c r="N95" s="10">
        <v>8.6000000000000003E-5</v>
      </c>
      <c r="O95" s="175" t="str">
        <f>IFERROR(Summary!$AC$7*D95/N95," ")</f>
        <v xml:space="preserve"> </v>
      </c>
      <c r="P95" s="18"/>
      <c r="Q95" s="175" t="str">
        <f>IFERROR(Summary!$AC$7*D95/P95," ")</f>
        <v xml:space="preserve"> </v>
      </c>
      <c r="R95" s="22"/>
      <c r="S95" s="177" t="str">
        <f>IFERROR(Summary!$AE$7*E95/R95," ")</f>
        <v xml:space="preserve"> </v>
      </c>
    </row>
    <row r="96" spans="1:19" ht="29.25" customHeight="1" x14ac:dyDescent="0.25">
      <c r="A96" s="2" t="s">
        <v>188</v>
      </c>
      <c r="B96" s="2" t="s">
        <v>189</v>
      </c>
      <c r="C96" s="18"/>
      <c r="D96" s="56" t="str">
        <f>IFERROR(VLOOKUP($A96,'Emissions - TEU-2D'!$A$6:$H$58,5,0), " ")</f>
        <v xml:space="preserve"> </v>
      </c>
      <c r="E96" s="56" t="str">
        <f>IFERROR(VLOOKUP($A96,'Emissions - TEU-2D'!$A$6:$H$58,8,0), " ")</f>
        <v xml:space="preserve"> </v>
      </c>
      <c r="F96" s="10">
        <v>7.0999999999999998E-6</v>
      </c>
      <c r="G96" s="175" t="str">
        <f>IFERROR(Summary!$Y$7*D96/F96," ")</f>
        <v xml:space="preserve"> </v>
      </c>
      <c r="H96" s="18"/>
      <c r="I96" s="175" t="str">
        <f>IFERROR(Summary!$Y$7*D96/H96," ")</f>
        <v xml:space="preserve"> </v>
      </c>
      <c r="J96" s="11">
        <v>1.9000000000000001E-4</v>
      </c>
      <c r="K96" s="175" t="str">
        <f>IFERROR(Summary!$AA$7*D96/J96," ")</f>
        <v xml:space="preserve"> </v>
      </c>
      <c r="L96" s="18"/>
      <c r="M96" s="175" t="str">
        <f>IFERROR(Summary!$AA$7*D96/L96," ")</f>
        <v xml:space="preserve"> </v>
      </c>
      <c r="N96" s="10">
        <v>8.6000000000000003E-5</v>
      </c>
      <c r="O96" s="175" t="str">
        <f>IFERROR(Summary!$AC$7*D96/N96," ")</f>
        <v xml:space="preserve"> </v>
      </c>
      <c r="P96" s="18"/>
      <c r="Q96" s="175" t="str">
        <f>IFERROR(Summary!$AC$7*D96/P96," ")</f>
        <v xml:space="preserve"> </v>
      </c>
      <c r="R96" s="22"/>
      <c r="S96" s="177" t="str">
        <f>IFERROR(Summary!$AE$7*E96/R96," ")</f>
        <v xml:space="preserve"> </v>
      </c>
    </row>
    <row r="97" spans="1:19" ht="16.95" customHeight="1" x14ac:dyDescent="0.25">
      <c r="A97" s="2" t="s">
        <v>190</v>
      </c>
      <c r="B97" s="2" t="s">
        <v>191</v>
      </c>
      <c r="C97" s="18"/>
      <c r="D97" s="56" t="str">
        <f>IFERROR(VLOOKUP($A97,'Emissions - TEU-2D'!$A$6:$H$58,5,0), " ")</f>
        <v xml:space="preserve"> </v>
      </c>
      <c r="E97" s="56" t="str">
        <f>IFERROR(VLOOKUP($A97,'Emissions - TEU-2D'!$A$6:$H$58,8,0), " ")</f>
        <v xml:space="preserve"> </v>
      </c>
      <c r="F97" s="18"/>
      <c r="G97" s="175" t="str">
        <f>IFERROR(Summary!$Y$7*D97/F97," ")</f>
        <v xml:space="preserve"> </v>
      </c>
      <c r="H97" s="18"/>
      <c r="I97" s="175" t="str">
        <f>IFERROR(Summary!$Y$7*D97/H97," ")</f>
        <v xml:space="preserve"> </v>
      </c>
      <c r="J97" s="18"/>
      <c r="K97" s="175" t="str">
        <f>IFERROR(Summary!$AA$7*D97/J97," ")</f>
        <v xml:space="preserve"> </v>
      </c>
      <c r="L97" s="18"/>
      <c r="M97" s="175" t="str">
        <f>IFERROR(Summary!$AA$7*D97/L97," ")</f>
        <v xml:space="preserve"> </v>
      </c>
      <c r="N97" s="18"/>
      <c r="O97" s="175" t="str">
        <f>IFERROR(Summary!$AC$7*D97/N97," ")</f>
        <v xml:space="preserve"> </v>
      </c>
      <c r="P97" s="18"/>
      <c r="Q97" s="175" t="str">
        <f>IFERROR(Summary!$AC$7*D97/P97," ")</f>
        <v xml:space="preserve"> </v>
      </c>
      <c r="R97" s="24">
        <v>6</v>
      </c>
      <c r="S97" s="177" t="str">
        <f>IFERROR(Summary!$AE$7*E97/R97," ")</f>
        <v xml:space="preserve"> </v>
      </c>
    </row>
    <row r="98" spans="1:19" ht="16.8" customHeight="1" x14ac:dyDescent="0.25">
      <c r="A98" s="2" t="s">
        <v>192</v>
      </c>
      <c r="B98" s="2" t="s">
        <v>193</v>
      </c>
      <c r="C98" s="18"/>
      <c r="D98" s="56" t="str">
        <f>IFERROR(VLOOKUP($A98,'Emissions - TEU-2D'!$A$6:$H$58,5,0), " ")</f>
        <v xml:space="preserve"> </v>
      </c>
      <c r="E98" s="56" t="str">
        <f>IFERROR(VLOOKUP($A98,'Emissions - TEU-2D'!$A$6:$H$58,8,0), " ")</f>
        <v xml:space="preserve"> </v>
      </c>
      <c r="F98" s="4">
        <v>4.2999999999999997E-2</v>
      </c>
      <c r="G98" s="175" t="str">
        <f>IFERROR(Summary!$Y$7*D98/F98," ")</f>
        <v xml:space="preserve"> </v>
      </c>
      <c r="H98" s="7">
        <v>3</v>
      </c>
      <c r="I98" s="175" t="str">
        <f>IFERROR(Summary!$Y$7*D98/H98," ")</f>
        <v xml:space="preserve"> </v>
      </c>
      <c r="J98" s="7">
        <v>1.1000000000000001</v>
      </c>
      <c r="K98" s="175" t="str">
        <f>IFERROR(Summary!$AA$7*D98/J98," ")</f>
        <v xml:space="preserve"> </v>
      </c>
      <c r="L98" s="5">
        <v>13</v>
      </c>
      <c r="M98" s="175" t="str">
        <f>IFERROR(Summary!$AA$7*D98/L98," ")</f>
        <v xml:space="preserve"> </v>
      </c>
      <c r="N98" s="9">
        <v>0.52</v>
      </c>
      <c r="O98" s="175" t="str">
        <f>IFERROR(Summary!$AC$7*D98/N98," ")</f>
        <v xml:space="preserve"> </v>
      </c>
      <c r="P98" s="5">
        <v>13</v>
      </c>
      <c r="Q98" s="175" t="str">
        <f>IFERROR(Summary!$AC$7*D98/P98," ")</f>
        <v xml:space="preserve"> </v>
      </c>
      <c r="R98" s="23">
        <v>1300</v>
      </c>
      <c r="S98" s="177" t="str">
        <f>IFERROR(Summary!$AE$7*E98/R98," ")</f>
        <v xml:space="preserve"> </v>
      </c>
    </row>
    <row r="99" spans="1:19" ht="16.8" customHeight="1" x14ac:dyDescent="0.25">
      <c r="A99" s="2" t="s">
        <v>194</v>
      </c>
      <c r="B99" s="2" t="s">
        <v>195</v>
      </c>
      <c r="C99" s="18"/>
      <c r="D99" s="56" t="str">
        <f>IFERROR(VLOOKUP($A99,'Emissions - TEU-2D'!$A$6:$H$58,5,0), " ")</f>
        <v xml:space="preserve"> </v>
      </c>
      <c r="E99" s="56" t="str">
        <f>IFERROR(VLOOKUP($A99,'Emissions - TEU-2D'!$A$6:$H$58,8,0), " ")</f>
        <v xml:space="preserve"> </v>
      </c>
      <c r="F99" s="18"/>
      <c r="G99" s="175" t="str">
        <f>IFERROR(Summary!$Y$7*D99/F99," ")</f>
        <v xml:space="preserve"> </v>
      </c>
      <c r="H99" s="5">
        <v>20</v>
      </c>
      <c r="I99" s="175" t="str">
        <f>IFERROR(Summary!$Y$7*D99/H99," ")</f>
        <v xml:space="preserve"> </v>
      </c>
      <c r="J99" s="18"/>
      <c r="K99" s="175" t="str">
        <f>IFERROR(Summary!$AA$7*D99/J99," ")</f>
        <v xml:space="preserve"> </v>
      </c>
      <c r="L99" s="5">
        <v>88</v>
      </c>
      <c r="M99" s="175" t="str">
        <f>IFERROR(Summary!$AA$7*D99/L99," ")</f>
        <v xml:space="preserve"> </v>
      </c>
      <c r="N99" s="18"/>
      <c r="O99" s="175" t="str">
        <f>IFERROR(Summary!$AC$7*D99/N99," ")</f>
        <v xml:space="preserve"> </v>
      </c>
      <c r="P99" s="5">
        <v>88</v>
      </c>
      <c r="Q99" s="175" t="str">
        <f>IFERROR(Summary!$AC$7*D99/P99," ")</f>
        <v xml:space="preserve"> </v>
      </c>
      <c r="R99" s="22"/>
      <c r="S99" s="177" t="str">
        <f>IFERROR(Summary!$AE$7*E99/R99," ")</f>
        <v xml:space="preserve"> </v>
      </c>
    </row>
    <row r="100" spans="1:19" ht="16.95" customHeight="1" x14ac:dyDescent="0.25">
      <c r="A100" s="2" t="s">
        <v>196</v>
      </c>
      <c r="B100" s="2" t="s">
        <v>197</v>
      </c>
      <c r="C100" s="18"/>
      <c r="D100" s="56" t="str">
        <f>IFERROR(VLOOKUP($A100,'Emissions - TEU-2D'!$A$6:$H$58,5,0), " ")</f>
        <v xml:space="preserve"> </v>
      </c>
      <c r="E100" s="56" t="str">
        <f>IFERROR(VLOOKUP($A100,'Emissions - TEU-2D'!$A$6:$H$58,8,0), " ")</f>
        <v xml:space="preserve"> </v>
      </c>
      <c r="F100" s="18"/>
      <c r="G100" s="175" t="str">
        <f>IFERROR(Summary!$Y$7*D100/F100," ")</f>
        <v xml:space="preserve"> </v>
      </c>
      <c r="H100" s="7">
        <v>8</v>
      </c>
      <c r="I100" s="175" t="str">
        <f>IFERROR(Summary!$Y$7*D100/H100," ")</f>
        <v xml:space="preserve"> </v>
      </c>
      <c r="J100" s="18"/>
      <c r="K100" s="175" t="str">
        <f>IFERROR(Summary!$AA$7*D100/J100," ")</f>
        <v xml:space="preserve"> </v>
      </c>
      <c r="L100" s="5">
        <v>35</v>
      </c>
      <c r="M100" s="175" t="str">
        <f>IFERROR(Summary!$AA$7*D100/L100," ")</f>
        <v xml:space="preserve"> </v>
      </c>
      <c r="N100" s="18"/>
      <c r="O100" s="175" t="str">
        <f>IFERROR(Summary!$AC$7*D100/N100," ")</f>
        <v xml:space="preserve"> </v>
      </c>
      <c r="P100" s="5">
        <v>35</v>
      </c>
      <c r="Q100" s="175" t="str">
        <f>IFERROR(Summary!$AC$7*D100/P100," ")</f>
        <v xml:space="preserve"> </v>
      </c>
      <c r="R100" s="22"/>
      <c r="S100" s="177" t="str">
        <f>IFERROR(Summary!$AE$7*E100/R100," ")</f>
        <v xml:space="preserve"> </v>
      </c>
    </row>
    <row r="101" spans="1:19" ht="16.8" customHeight="1" x14ac:dyDescent="0.25">
      <c r="A101" s="2" t="s">
        <v>198</v>
      </c>
      <c r="B101" s="2" t="s">
        <v>199</v>
      </c>
      <c r="C101" s="18"/>
      <c r="D101" s="56">
        <f>IFERROR(VLOOKUP($A101,'Emissions - TEU-2D'!$A$6:$H$58,5,0), " ")</f>
        <v>0.78109843905808329</v>
      </c>
      <c r="E101" s="56">
        <f>IFERROR(VLOOKUP($A101,'Emissions - TEU-2D'!$A$6:$H$58,8,0), " ")</f>
        <v>9.1893934006833326E-3</v>
      </c>
      <c r="F101" s="9">
        <v>0.4</v>
      </c>
      <c r="G101" s="175">
        <f>IFERROR(Summary!$Y$7*D101/F101," ")</f>
        <v>1.9527460976452083E-4</v>
      </c>
      <c r="H101" s="5">
        <v>260</v>
      </c>
      <c r="I101" s="175">
        <f>IFERROR(Summary!$Y$7*D101/H101," ")</f>
        <v>3.0042247656080127E-7</v>
      </c>
      <c r="J101" s="5">
        <v>10</v>
      </c>
      <c r="K101" s="175">
        <f>IFERROR(Summary!$AA$7*D101/J101," ")</f>
        <v>7.810984390580834E-6</v>
      </c>
      <c r="L101" s="8">
        <v>1100</v>
      </c>
      <c r="M101" s="175">
        <f>IFERROR(Summary!$AA$7*D101/L101," ")</f>
        <v>7.1008949005280308E-8</v>
      </c>
      <c r="N101" s="7">
        <v>4.8</v>
      </c>
      <c r="O101" s="175">
        <f>IFERROR(Summary!$AC$7*D101/N101," ")</f>
        <v>7.3227978661695307E-4</v>
      </c>
      <c r="P101" s="8">
        <v>1100</v>
      </c>
      <c r="Q101" s="175">
        <f>IFERROR(Summary!$AC$7*D101/P101," ")</f>
        <v>3.1954027052376134E-6</v>
      </c>
      <c r="R101" s="23">
        <v>22000</v>
      </c>
      <c r="S101" s="177">
        <f>IFERROR(Summary!$AE$7*E101/R101," ")</f>
        <v>2.0049585601490908E-6</v>
      </c>
    </row>
    <row r="102" spans="1:19" ht="29.25" customHeight="1" x14ac:dyDescent="0.25">
      <c r="A102" s="2" t="s">
        <v>200</v>
      </c>
      <c r="B102" s="2" t="s">
        <v>201</v>
      </c>
      <c r="C102" s="18"/>
      <c r="D102" s="56" t="str">
        <f>IFERROR(VLOOKUP($A102,'Emissions - TEU-2D'!$A$6:$H$58,5,0), " ")</f>
        <v xml:space="preserve"> </v>
      </c>
      <c r="E102" s="56" t="str">
        <f>IFERROR(VLOOKUP($A102,'Emissions - TEU-2D'!$A$6:$H$58,8,0), " ")</f>
        <v xml:space="preserve"> </v>
      </c>
      <c r="F102" s="3">
        <v>1.6999999999999999E-3</v>
      </c>
      <c r="G102" s="175" t="str">
        <f>IFERROR(Summary!$Y$7*D102/F102," ")</f>
        <v xml:space="preserve"> </v>
      </c>
      <c r="H102" s="7">
        <v>9</v>
      </c>
      <c r="I102" s="175" t="str">
        <f>IFERROR(Summary!$Y$7*D102/H102," ")</f>
        <v xml:space="preserve"> </v>
      </c>
      <c r="J102" s="4">
        <v>4.2999999999999997E-2</v>
      </c>
      <c r="K102" s="175" t="str">
        <f>IFERROR(Summary!$AA$7*D102/J102," ")</f>
        <v xml:space="preserve"> </v>
      </c>
      <c r="L102" s="5">
        <v>40</v>
      </c>
      <c r="M102" s="175" t="str">
        <f>IFERROR(Summary!$AA$7*D102/L102," ")</f>
        <v xml:space="preserve"> </v>
      </c>
      <c r="N102" s="4">
        <v>0.02</v>
      </c>
      <c r="O102" s="175" t="str">
        <f>IFERROR(Summary!$AC$7*D102/N102," ")</f>
        <v xml:space="preserve"> </v>
      </c>
      <c r="P102" s="5">
        <v>40</v>
      </c>
      <c r="Q102" s="175" t="str">
        <f>IFERROR(Summary!$AC$7*D102/P102," ")</f>
        <v xml:space="preserve"> </v>
      </c>
      <c r="R102" s="22"/>
      <c r="S102" s="177" t="str">
        <f>IFERROR(Summary!$AE$7*E102/R102," ")</f>
        <v xml:space="preserve"> </v>
      </c>
    </row>
    <row r="103" spans="1:19" ht="29.25" customHeight="1" x14ac:dyDescent="0.25">
      <c r="A103" s="2" t="s">
        <v>202</v>
      </c>
      <c r="B103" s="2" t="s">
        <v>203</v>
      </c>
      <c r="C103" s="18"/>
      <c r="D103" s="56" t="str">
        <f>IFERROR(VLOOKUP($A103,'Emissions - TEU-2D'!$A$6:$H$58,5,0), " ")</f>
        <v xml:space="preserve"> </v>
      </c>
      <c r="E103" s="56" t="str">
        <f>IFERROR(VLOOKUP($A103,'Emissions - TEU-2D'!$A$6:$H$58,8,0), " ")</f>
        <v xml:space="preserve"> </v>
      </c>
      <c r="F103" s="4">
        <v>3.7999999999999999E-2</v>
      </c>
      <c r="G103" s="175" t="str">
        <f>IFERROR(Summary!$Y$7*D103/F103," ")</f>
        <v xml:space="preserve"> </v>
      </c>
      <c r="H103" s="7">
        <v>7</v>
      </c>
      <c r="I103" s="175" t="str">
        <f>IFERROR(Summary!$Y$7*D103/H103," ")</f>
        <v xml:space="preserve"> </v>
      </c>
      <c r="J103" s="7">
        <v>1</v>
      </c>
      <c r="K103" s="175" t="str">
        <f>IFERROR(Summary!$AA$7*D103/J103," ")</f>
        <v xml:space="preserve"> </v>
      </c>
      <c r="L103" s="5">
        <v>31</v>
      </c>
      <c r="M103" s="175" t="str">
        <f>IFERROR(Summary!$AA$7*D103/L103," ")</f>
        <v xml:space="preserve"> </v>
      </c>
      <c r="N103" s="9">
        <v>0.46</v>
      </c>
      <c r="O103" s="175" t="str">
        <f>IFERROR(Summary!$AC$7*D103/N103," ")</f>
        <v xml:space="preserve"> </v>
      </c>
      <c r="P103" s="5">
        <v>31</v>
      </c>
      <c r="Q103" s="175" t="str">
        <f>IFERROR(Summary!$AC$7*D103/P103," ")</f>
        <v xml:space="preserve"> </v>
      </c>
      <c r="R103" s="22"/>
      <c r="S103" s="177" t="str">
        <f>IFERROR(Summary!$AE$7*E103/R103," ")</f>
        <v xml:space="preserve"> </v>
      </c>
    </row>
    <row r="104" spans="1:19" ht="16.8" customHeight="1" x14ac:dyDescent="0.25">
      <c r="A104" s="2" t="s">
        <v>204</v>
      </c>
      <c r="B104" s="2" t="s">
        <v>205</v>
      </c>
      <c r="C104" s="18"/>
      <c r="D104" s="56" t="str">
        <f>IFERROR(VLOOKUP($A104,'Emissions - TEU-2D'!$A$6:$H$58,5,0), " ")</f>
        <v xml:space="preserve"> </v>
      </c>
      <c r="E104" s="56" t="str">
        <f>IFERROR(VLOOKUP($A104,'Emissions - TEU-2D'!$A$6:$H$58,8,0), " ")</f>
        <v xml:space="preserve"> </v>
      </c>
      <c r="F104" s="18"/>
      <c r="G104" s="175" t="str">
        <f>IFERROR(Summary!$Y$7*D104/F104," ")</f>
        <v xml:space="preserve"> </v>
      </c>
      <c r="H104" s="5">
        <v>400</v>
      </c>
      <c r="I104" s="175" t="str">
        <f>IFERROR(Summary!$Y$7*D104/H104," ")</f>
        <v xml:space="preserve"> </v>
      </c>
      <c r="J104" s="18"/>
      <c r="K104" s="175" t="str">
        <f>IFERROR(Summary!$AA$7*D104/J104," ")</f>
        <v xml:space="preserve"> </v>
      </c>
      <c r="L104" s="8">
        <v>1800</v>
      </c>
      <c r="M104" s="175" t="str">
        <f>IFERROR(Summary!$AA$7*D104/L104," ")</f>
        <v xml:space="preserve"> </v>
      </c>
      <c r="N104" s="18"/>
      <c r="O104" s="175" t="str">
        <f>IFERROR(Summary!$AC$7*D104/N104," ")</f>
        <v xml:space="preserve"> </v>
      </c>
      <c r="P104" s="8">
        <v>1800</v>
      </c>
      <c r="Q104" s="175" t="str">
        <f>IFERROR(Summary!$AC$7*D104/P104," ")</f>
        <v xml:space="preserve"> </v>
      </c>
      <c r="R104" s="23">
        <v>2000</v>
      </c>
      <c r="S104" s="177" t="str">
        <f>IFERROR(Summary!$AE$7*E104/R104," ")</f>
        <v xml:space="preserve"> </v>
      </c>
    </row>
    <row r="105" spans="1:19" ht="29.25" customHeight="1" x14ac:dyDescent="0.25">
      <c r="A105" s="2" t="s">
        <v>206</v>
      </c>
      <c r="B105" s="2" t="s">
        <v>207</v>
      </c>
      <c r="C105" s="18"/>
      <c r="D105" s="56" t="str">
        <f>IFERROR(VLOOKUP($A105,'Emissions - TEU-2D'!$A$6:$H$58,5,0), " ")</f>
        <v xml:space="preserve"> </v>
      </c>
      <c r="E105" s="56" t="str">
        <f>IFERROR(VLOOKUP($A105,'Emissions - TEU-2D'!$A$6:$H$58,8,0), " ")</f>
        <v xml:space="preserve"> </v>
      </c>
      <c r="F105" s="18"/>
      <c r="G105" s="175" t="str">
        <f>IFERROR(Summary!$Y$7*D105/F105," ")</f>
        <v xml:space="preserve"> </v>
      </c>
      <c r="H105" s="5">
        <v>82</v>
      </c>
      <c r="I105" s="175" t="str">
        <f>IFERROR(Summary!$Y$7*D105/H105," ")</f>
        <v xml:space="preserve"> </v>
      </c>
      <c r="J105" s="18"/>
      <c r="K105" s="175" t="str">
        <f>IFERROR(Summary!$AA$7*D105/J105," ")</f>
        <v xml:space="preserve"> </v>
      </c>
      <c r="L105" s="5">
        <v>360</v>
      </c>
      <c r="M105" s="175" t="str">
        <f>IFERROR(Summary!$AA$7*D105/L105," ")</f>
        <v xml:space="preserve"> </v>
      </c>
      <c r="N105" s="18"/>
      <c r="O105" s="175" t="str">
        <f>IFERROR(Summary!$AC$7*D105/N105," ")</f>
        <v xml:space="preserve"> </v>
      </c>
      <c r="P105" s="5">
        <v>360</v>
      </c>
      <c r="Q105" s="175" t="str">
        <f>IFERROR(Summary!$AC$7*D105/P105," ")</f>
        <v xml:space="preserve"> </v>
      </c>
      <c r="R105" s="23">
        <v>29000</v>
      </c>
      <c r="S105" s="177" t="str">
        <f>IFERROR(Summary!$AE$7*E105/R105," ")</f>
        <v xml:space="preserve"> </v>
      </c>
    </row>
    <row r="106" spans="1:19" ht="29.25" customHeight="1" x14ac:dyDescent="0.25">
      <c r="A106" s="2" t="s">
        <v>208</v>
      </c>
      <c r="B106" s="2" t="s">
        <v>209</v>
      </c>
      <c r="C106" s="18"/>
      <c r="D106" s="56" t="str">
        <f>IFERROR(VLOOKUP($A106,'Emissions - TEU-2D'!$A$6:$H$58,5,0), " ")</f>
        <v xml:space="preserve"> </v>
      </c>
      <c r="E106" s="56" t="str">
        <f>IFERROR(VLOOKUP($A106,'Emissions - TEU-2D'!$A$6:$H$58,8,0), " ")</f>
        <v xml:space="preserve"> </v>
      </c>
      <c r="F106" s="18"/>
      <c r="G106" s="175" t="str">
        <f>IFERROR(Summary!$Y$7*D106/F106," ")</f>
        <v xml:space="preserve"> </v>
      </c>
      <c r="H106" s="5">
        <v>70</v>
      </c>
      <c r="I106" s="175" t="str">
        <f>IFERROR(Summary!$Y$7*D106/H106," ")</f>
        <v xml:space="preserve"> </v>
      </c>
      <c r="J106" s="18"/>
      <c r="K106" s="175" t="str">
        <f>IFERROR(Summary!$AA$7*D106/J106," ")</f>
        <v xml:space="preserve"> </v>
      </c>
      <c r="L106" s="5">
        <v>310</v>
      </c>
      <c r="M106" s="175" t="str">
        <f>IFERROR(Summary!$AA$7*D106/L106," ")</f>
        <v xml:space="preserve"> </v>
      </c>
      <c r="N106" s="18"/>
      <c r="O106" s="175" t="str">
        <f>IFERROR(Summary!$AC$7*D106/N106," ")</f>
        <v xml:space="preserve"> </v>
      </c>
      <c r="P106" s="5">
        <v>310</v>
      </c>
      <c r="Q106" s="175" t="str">
        <f>IFERROR(Summary!$AC$7*D106/P106," ")</f>
        <v xml:space="preserve"> </v>
      </c>
      <c r="R106" s="21">
        <v>370</v>
      </c>
      <c r="S106" s="177" t="str">
        <f>IFERROR(Summary!$AE$7*E106/R106," ")</f>
        <v xml:space="preserve"> </v>
      </c>
    </row>
    <row r="107" spans="1:19" ht="29.25" customHeight="1" x14ac:dyDescent="0.25">
      <c r="A107" s="2" t="s">
        <v>210</v>
      </c>
      <c r="B107" s="2" t="s">
        <v>211</v>
      </c>
      <c r="C107" s="18"/>
      <c r="D107" s="56" t="str">
        <f>IFERROR(VLOOKUP($A107,'Emissions - TEU-2D'!$A$6:$H$58,5,0), " ")</f>
        <v xml:space="preserve"> </v>
      </c>
      <c r="E107" s="56" t="str">
        <f>IFERROR(VLOOKUP($A107,'Emissions - TEU-2D'!$A$6:$H$58,8,0), " ")</f>
        <v xml:space="preserve"> </v>
      </c>
      <c r="F107" s="18"/>
      <c r="G107" s="175" t="str">
        <f>IFERROR(Summary!$Y$7*D107/F107," ")</f>
        <v xml:space="preserve"> </v>
      </c>
      <c r="H107" s="5">
        <v>60</v>
      </c>
      <c r="I107" s="175" t="str">
        <f>IFERROR(Summary!$Y$7*D107/H107," ")</f>
        <v xml:space="preserve"> </v>
      </c>
      <c r="J107" s="18"/>
      <c r="K107" s="175" t="str">
        <f>IFERROR(Summary!$AA$7*D107/J107," ")</f>
        <v xml:space="preserve"> </v>
      </c>
      <c r="L107" s="5">
        <v>260</v>
      </c>
      <c r="M107" s="175" t="str">
        <f>IFERROR(Summary!$AA$7*D107/L107," ")</f>
        <v xml:space="preserve"> </v>
      </c>
      <c r="N107" s="18"/>
      <c r="O107" s="175" t="str">
        <f>IFERROR(Summary!$AC$7*D107/N107," ")</f>
        <v xml:space="preserve"> </v>
      </c>
      <c r="P107" s="5">
        <v>260</v>
      </c>
      <c r="Q107" s="175" t="str">
        <f>IFERROR(Summary!$AC$7*D107/P107," ")</f>
        <v xml:space="preserve"> </v>
      </c>
      <c r="R107" s="21">
        <v>140</v>
      </c>
      <c r="S107" s="177" t="str">
        <f>IFERROR(Summary!$AE$7*E107/R107," ")</f>
        <v xml:space="preserve"> </v>
      </c>
    </row>
    <row r="108" spans="1:19" ht="29.25" customHeight="1" x14ac:dyDescent="0.25">
      <c r="A108" s="2" t="s">
        <v>212</v>
      </c>
      <c r="B108" s="2" t="s">
        <v>213</v>
      </c>
      <c r="C108" s="18"/>
      <c r="D108" s="56" t="str">
        <f>IFERROR(VLOOKUP($A108,'Emissions - TEU-2D'!$A$6:$H$58,5,0), " ")</f>
        <v xml:space="preserve"> </v>
      </c>
      <c r="E108" s="56" t="str">
        <f>IFERROR(VLOOKUP($A108,'Emissions - TEU-2D'!$A$6:$H$58,8,0), " ")</f>
        <v xml:space="preserve"> </v>
      </c>
      <c r="F108" s="18"/>
      <c r="G108" s="175" t="str">
        <f>IFERROR(Summary!$Y$7*D108/F108," ")</f>
        <v xml:space="preserve"> </v>
      </c>
      <c r="H108" s="5">
        <v>60</v>
      </c>
      <c r="I108" s="175" t="str">
        <f>IFERROR(Summary!$Y$7*D108/H108," ")</f>
        <v xml:space="preserve"> </v>
      </c>
      <c r="J108" s="18"/>
      <c r="K108" s="175" t="str">
        <f>IFERROR(Summary!$AA$7*D108/J108," ")</f>
        <v xml:space="preserve"> </v>
      </c>
      <c r="L108" s="5">
        <v>260</v>
      </c>
      <c r="M108" s="175" t="str">
        <f>IFERROR(Summary!$AA$7*D108/L108," ")</f>
        <v xml:space="preserve"> </v>
      </c>
      <c r="N108" s="18"/>
      <c r="O108" s="175" t="str">
        <f>IFERROR(Summary!$AC$7*D108/N108," ")</f>
        <v xml:space="preserve"> </v>
      </c>
      <c r="P108" s="5">
        <v>260</v>
      </c>
      <c r="Q108" s="175" t="str">
        <f>IFERROR(Summary!$AC$7*D108/P108," ")</f>
        <v xml:space="preserve"> </v>
      </c>
      <c r="R108" s="21">
        <v>93</v>
      </c>
      <c r="S108" s="177" t="str">
        <f>IFERROR(Summary!$AE$7*E108/R108," ")</f>
        <v xml:space="preserve"> </v>
      </c>
    </row>
    <row r="109" spans="1:19" ht="29.25" customHeight="1" x14ac:dyDescent="0.25">
      <c r="A109" s="2" t="s">
        <v>214</v>
      </c>
      <c r="B109" s="2" t="s">
        <v>215</v>
      </c>
      <c r="C109" s="18"/>
      <c r="D109" s="56" t="str">
        <f>IFERROR(VLOOKUP($A109,'Emissions - TEU-2D'!$A$6:$H$58,5,0), " ")</f>
        <v xml:space="preserve"> </v>
      </c>
      <c r="E109" s="56" t="str">
        <f>IFERROR(VLOOKUP($A109,'Emissions - TEU-2D'!$A$6:$H$58,8,0), " ")</f>
        <v xml:space="preserve"> </v>
      </c>
      <c r="F109" s="18"/>
      <c r="G109" s="175" t="str">
        <f>IFERROR(Summary!$Y$7*D109/F109," ")</f>
        <v xml:space="preserve"> </v>
      </c>
      <c r="H109" s="7">
        <v>1</v>
      </c>
      <c r="I109" s="175" t="str">
        <f>IFERROR(Summary!$Y$7*D109/H109," ")</f>
        <v xml:space="preserve"> </v>
      </c>
      <c r="J109" s="18"/>
      <c r="K109" s="175" t="str">
        <f>IFERROR(Summary!$AA$7*D109/J109," ")</f>
        <v xml:space="preserve"> </v>
      </c>
      <c r="L109" s="7">
        <v>4.4000000000000004</v>
      </c>
      <c r="M109" s="175" t="str">
        <f>IFERROR(Summary!$AA$7*D109/L109," ")</f>
        <v xml:space="preserve"> </v>
      </c>
      <c r="N109" s="18"/>
      <c r="O109" s="175" t="str">
        <f>IFERROR(Summary!$AC$7*D109/N109," ")</f>
        <v xml:space="preserve"> </v>
      </c>
      <c r="P109" s="7">
        <v>4.4000000000000004</v>
      </c>
      <c r="Q109" s="175" t="str">
        <f>IFERROR(Summary!$AC$7*D109/P109," ")</f>
        <v xml:space="preserve"> </v>
      </c>
      <c r="R109" s="22"/>
      <c r="S109" s="177" t="str">
        <f>IFERROR(Summary!$AE$7*E109/R109," ")</f>
        <v xml:space="preserve"> </v>
      </c>
    </row>
    <row r="110" spans="1:19" ht="16.95" customHeight="1" x14ac:dyDescent="0.25">
      <c r="A110" s="2" t="s">
        <v>216</v>
      </c>
      <c r="B110" s="2" t="s">
        <v>217</v>
      </c>
      <c r="C110" s="6" t="s">
        <v>23</v>
      </c>
      <c r="D110" s="56" t="str">
        <f>IFERROR(VLOOKUP($A110,'Emissions - TEU-2D'!$A$6:$H$58,5,0), " ")</f>
        <v xml:space="preserve"> </v>
      </c>
      <c r="E110" s="56" t="str">
        <f>IFERROR(VLOOKUP($A110,'Emissions - TEU-2D'!$A$6:$H$58,8,0), " ")</f>
        <v xml:space="preserve"> </v>
      </c>
      <c r="F110" s="11">
        <v>2.0000000000000001E-4</v>
      </c>
      <c r="G110" s="175" t="str">
        <f>IFERROR(Summary!$Y$7*D110/F110," ")</f>
        <v xml:space="preserve"> </v>
      </c>
      <c r="H110" s="5">
        <v>30</v>
      </c>
      <c r="I110" s="175" t="str">
        <f>IFERROR(Summary!$Y$7*D110/H110," ")</f>
        <v xml:space="preserve"> </v>
      </c>
      <c r="J110" s="3">
        <v>2.0999999999999999E-3</v>
      </c>
      <c r="K110" s="175" t="str">
        <f>IFERROR(Summary!$AA$7*D110/J110," ")</f>
        <v xml:space="preserve"> </v>
      </c>
      <c r="L110" s="5">
        <v>130</v>
      </c>
      <c r="M110" s="175" t="str">
        <f>IFERROR(Summary!$AA$7*D110/L110," ")</f>
        <v xml:space="preserve"> </v>
      </c>
      <c r="N110" s="3">
        <v>4.0000000000000001E-3</v>
      </c>
      <c r="O110" s="175" t="str">
        <f>IFERROR(Summary!$AC$7*D110/N110," ")</f>
        <v xml:space="preserve"> </v>
      </c>
      <c r="P110" s="5">
        <v>130</v>
      </c>
      <c r="Q110" s="175" t="str">
        <f>IFERROR(Summary!$AC$7*D110/P110," ")</f>
        <v xml:space="preserve"> </v>
      </c>
      <c r="R110" s="21">
        <v>160</v>
      </c>
      <c r="S110" s="177" t="str">
        <f>IFERROR(Summary!$AE$7*E110/R110," ")</f>
        <v xml:space="preserve"> </v>
      </c>
    </row>
    <row r="111" spans="1:19" ht="16.8" customHeight="1" x14ac:dyDescent="0.25">
      <c r="A111" s="2" t="s">
        <v>218</v>
      </c>
      <c r="B111" s="2" t="s">
        <v>219</v>
      </c>
      <c r="C111" s="18"/>
      <c r="D111" s="56" t="str">
        <f>IFERROR(VLOOKUP($A111,'Emissions - TEU-2D'!$A$6:$H$58,5,0), " ")</f>
        <v xml:space="preserve"> </v>
      </c>
      <c r="E111" s="56" t="str">
        <f>IFERROR(VLOOKUP($A111,'Emissions - TEU-2D'!$A$6:$H$58,8,0), " ")</f>
        <v xml:space="preserve"> </v>
      </c>
      <c r="F111" s="4">
        <v>7.6999999999999999E-2</v>
      </c>
      <c r="G111" s="175" t="str">
        <f>IFERROR(Summary!$Y$7*D111/F111," ")</f>
        <v xml:space="preserve"> </v>
      </c>
      <c r="H111" s="18"/>
      <c r="I111" s="175" t="str">
        <f>IFERROR(Summary!$Y$7*D111/H111," ")</f>
        <v xml:space="preserve"> </v>
      </c>
      <c r="J111" s="7">
        <v>2</v>
      </c>
      <c r="K111" s="175" t="str">
        <f>IFERROR(Summary!$AA$7*D111/J111," ")</f>
        <v xml:space="preserve"> </v>
      </c>
      <c r="L111" s="18"/>
      <c r="M111" s="175" t="str">
        <f>IFERROR(Summary!$AA$7*D111/L111," ")</f>
        <v xml:space="preserve"> </v>
      </c>
      <c r="N111" s="9">
        <v>0.92</v>
      </c>
      <c r="O111" s="175" t="str">
        <f>IFERROR(Summary!$AC$7*D111/N111," ")</f>
        <v xml:space="preserve"> </v>
      </c>
      <c r="P111" s="18"/>
      <c r="Q111" s="175" t="str">
        <f>IFERROR(Summary!$AC$7*D111/P111," ")</f>
        <v xml:space="preserve"> </v>
      </c>
      <c r="R111" s="22"/>
      <c r="S111" s="177" t="str">
        <f>IFERROR(Summary!$AE$7*E111/R111," ")</f>
        <v xml:space="preserve"> </v>
      </c>
    </row>
    <row r="112" spans="1:19" ht="16.8" customHeight="1" x14ac:dyDescent="0.25">
      <c r="A112" s="1"/>
      <c r="B112" s="2" t="s">
        <v>220</v>
      </c>
      <c r="C112" s="6" t="s">
        <v>65</v>
      </c>
      <c r="D112" s="56" t="str">
        <f>IFERROR(VLOOKUP($A112,'Emissions - TEU-2D'!$A$6:$H$58,5,0), " ")</f>
        <v xml:space="preserve"> </v>
      </c>
      <c r="E112" s="56" t="str">
        <f>IFERROR(VLOOKUP($A112,'Emissions - TEU-2D'!$A$6:$H$58,8,0), " ")</f>
        <v xml:space="preserve"> </v>
      </c>
      <c r="F112" s="18"/>
      <c r="G112" s="175" t="str">
        <f>IFERROR(Summary!$Y$7*D112/F112," ")</f>
        <v xml:space="preserve"> </v>
      </c>
      <c r="H112" s="7">
        <v>2.2999999999999998</v>
      </c>
      <c r="I112" s="175" t="str">
        <f>IFERROR(Summary!$Y$7*D112/H112," ")</f>
        <v xml:space="preserve"> </v>
      </c>
      <c r="J112" s="18"/>
      <c r="K112" s="175" t="str">
        <f>IFERROR(Summary!$AA$7*D112/J112," ")</f>
        <v xml:space="preserve"> </v>
      </c>
      <c r="L112" s="5">
        <v>20</v>
      </c>
      <c r="M112" s="175" t="str">
        <f>IFERROR(Summary!$AA$7*D112/L112," ")</f>
        <v xml:space="preserve"> </v>
      </c>
      <c r="N112" s="18"/>
      <c r="O112" s="175" t="str">
        <f>IFERROR(Summary!$AC$7*D112/N112," ")</f>
        <v xml:space="preserve"> </v>
      </c>
      <c r="P112" s="5">
        <v>20</v>
      </c>
      <c r="Q112" s="175" t="str">
        <f>IFERROR(Summary!$AC$7*D112/P112," ")</f>
        <v xml:space="preserve"> </v>
      </c>
      <c r="R112" s="21">
        <v>240</v>
      </c>
      <c r="S112" s="177" t="str">
        <f>IFERROR(Summary!$AE$7*E112/R112," ")</f>
        <v xml:space="preserve"> </v>
      </c>
    </row>
    <row r="113" spans="1:19" ht="16.95" customHeight="1" x14ac:dyDescent="0.25">
      <c r="A113" s="2" t="s">
        <v>221</v>
      </c>
      <c r="B113" s="2" t="s">
        <v>222</v>
      </c>
      <c r="C113" s="18"/>
      <c r="D113" s="56" t="str">
        <f>IFERROR(VLOOKUP($A113,'Emissions - TEU-2D'!$A$6:$H$58,5,0), " ")</f>
        <v xml:space="preserve"> </v>
      </c>
      <c r="E113" s="56" t="str">
        <f>IFERROR(VLOOKUP($A113,'Emissions - TEU-2D'!$A$6:$H$58,8,0), " ")</f>
        <v xml:space="preserve"> </v>
      </c>
      <c r="F113" s="18"/>
      <c r="G113" s="175" t="str">
        <f>IFERROR(Summary!$Y$7*D113/F113," ")</f>
        <v xml:space="preserve"> </v>
      </c>
      <c r="H113" s="18"/>
      <c r="I113" s="175" t="str">
        <f>IFERROR(Summary!$Y$7*D113/H113," ")</f>
        <v xml:space="preserve"> </v>
      </c>
      <c r="J113" s="18"/>
      <c r="K113" s="175" t="str">
        <f>IFERROR(Summary!$AA$7*D113/J113," ")</f>
        <v xml:space="preserve"> </v>
      </c>
      <c r="L113" s="18"/>
      <c r="M113" s="175" t="str">
        <f>IFERROR(Summary!$AA$7*D113/L113," ")</f>
        <v xml:space="preserve"> </v>
      </c>
      <c r="N113" s="18"/>
      <c r="O113" s="175" t="str">
        <f>IFERROR(Summary!$AC$7*D113/N113," ")</f>
        <v xml:space="preserve"> </v>
      </c>
      <c r="P113" s="18"/>
      <c r="Q113" s="175" t="str">
        <f>IFERROR(Summary!$AC$7*D113/P113," ")</f>
        <v xml:space="preserve"> </v>
      </c>
      <c r="R113" s="21">
        <v>16</v>
      </c>
      <c r="S113" s="177" t="str">
        <f>IFERROR(Summary!$AE$7*E113/R113," ")</f>
        <v xml:space="preserve"> </v>
      </c>
    </row>
    <row r="114" spans="1:19" ht="16.8" customHeight="1" x14ac:dyDescent="0.25">
      <c r="A114" s="2" t="s">
        <v>223</v>
      </c>
      <c r="B114" s="2" t="s">
        <v>224</v>
      </c>
      <c r="C114" s="18"/>
      <c r="D114" s="56" t="str">
        <f>IFERROR(VLOOKUP($A114,'Emissions - TEU-2D'!$A$6:$H$58,5,0), " ")</f>
        <v xml:space="preserve"> </v>
      </c>
      <c r="E114" s="56" t="str">
        <f>IFERROR(VLOOKUP($A114,'Emissions - TEU-2D'!$A$6:$H$58,8,0), " ")</f>
        <v xml:space="preserve"> </v>
      </c>
      <c r="F114" s="9">
        <v>0.17</v>
      </c>
      <c r="G114" s="175" t="str">
        <f>IFERROR(Summary!$Y$7*D114/F114," ")</f>
        <v xml:space="preserve"> </v>
      </c>
      <c r="H114" s="7">
        <v>9</v>
      </c>
      <c r="I114" s="175" t="str">
        <f>IFERROR(Summary!$Y$7*D114/H114," ")</f>
        <v xml:space="preserve"> </v>
      </c>
      <c r="J114" s="7">
        <v>4.3</v>
      </c>
      <c r="K114" s="175" t="str">
        <f>IFERROR(Summary!$AA$7*D114/J114," ")</f>
        <v xml:space="preserve"> </v>
      </c>
      <c r="L114" s="5">
        <v>40</v>
      </c>
      <c r="M114" s="175" t="str">
        <f>IFERROR(Summary!$AA$7*D114/L114," ")</f>
        <v xml:space="preserve"> </v>
      </c>
      <c r="N114" s="7">
        <v>2</v>
      </c>
      <c r="O114" s="175" t="str">
        <f>IFERROR(Summary!$AC$7*D114/N114," ")</f>
        <v xml:space="preserve"> </v>
      </c>
      <c r="P114" s="5">
        <v>40</v>
      </c>
      <c r="Q114" s="175" t="str">
        <f>IFERROR(Summary!$AC$7*D114/P114," ")</f>
        <v xml:space="preserve"> </v>
      </c>
      <c r="R114" s="21">
        <v>49</v>
      </c>
      <c r="S114" s="177" t="str">
        <f>IFERROR(Summary!$AE$7*E114/R114," ")</f>
        <v xml:space="preserve"> </v>
      </c>
    </row>
    <row r="115" spans="1:19" ht="16.95" customHeight="1" x14ac:dyDescent="0.25">
      <c r="A115" s="2" t="s">
        <v>225</v>
      </c>
      <c r="B115" s="2" t="s">
        <v>226</v>
      </c>
      <c r="C115" s="18"/>
      <c r="D115" s="56" t="str">
        <f>IFERROR(VLOOKUP($A115,'Emissions - TEU-2D'!$A$6:$H$58,5,0), " ")</f>
        <v xml:space="preserve"> </v>
      </c>
      <c r="E115" s="56" t="str">
        <f>IFERROR(VLOOKUP($A115,'Emissions - TEU-2D'!$A$6:$H$58,8,0), " ")</f>
        <v xml:space="preserve"> </v>
      </c>
      <c r="F115" s="18"/>
      <c r="G115" s="175" t="str">
        <f>IFERROR(Summary!$Y$7*D115/F115," ")</f>
        <v xml:space="preserve"> </v>
      </c>
      <c r="H115" s="4">
        <v>0.08</v>
      </c>
      <c r="I115" s="175" t="str">
        <f>IFERROR(Summary!$Y$7*D115/H115," ")</f>
        <v xml:space="preserve"> </v>
      </c>
      <c r="J115" s="18"/>
      <c r="K115" s="175" t="str">
        <f>IFERROR(Summary!$AA$7*D115/J115," ")</f>
        <v xml:space="preserve"> </v>
      </c>
      <c r="L115" s="9">
        <v>0.35</v>
      </c>
      <c r="M115" s="175" t="str">
        <f>IFERROR(Summary!$AA$7*D115/L115," ")</f>
        <v xml:space="preserve"> </v>
      </c>
      <c r="N115" s="18"/>
      <c r="O115" s="175" t="str">
        <f>IFERROR(Summary!$AC$7*D115/N115," ")</f>
        <v xml:space="preserve"> </v>
      </c>
      <c r="P115" s="9">
        <v>0.35</v>
      </c>
      <c r="Q115" s="175" t="str">
        <f>IFERROR(Summary!$AC$7*D115/P115," ")</f>
        <v xml:space="preserve"> </v>
      </c>
      <c r="R115" s="24">
        <v>4.0999999999999996</v>
      </c>
      <c r="S115" s="177" t="str">
        <f>IFERROR(Summary!$AE$7*E115/R115," ")</f>
        <v xml:space="preserve"> </v>
      </c>
    </row>
    <row r="116" spans="1:19" ht="16.8" customHeight="1" x14ac:dyDescent="0.25">
      <c r="A116" s="2" t="s">
        <v>227</v>
      </c>
      <c r="B116" s="2" t="s">
        <v>228</v>
      </c>
      <c r="C116" s="18"/>
      <c r="D116" s="56" t="str">
        <f>IFERROR(VLOOKUP($A116,'Emissions - TEU-2D'!$A$6:$H$58,5,0), " ")</f>
        <v xml:space="preserve"> </v>
      </c>
      <c r="E116" s="56" t="str">
        <f>IFERROR(VLOOKUP($A116,'Emissions - TEU-2D'!$A$6:$H$58,8,0), " ")</f>
        <v xml:space="preserve"> </v>
      </c>
      <c r="F116" s="11">
        <v>7.6999999999999996E-4</v>
      </c>
      <c r="G116" s="175" t="str">
        <f>IFERROR(Summary!$Y$7*D116/F116," ")</f>
        <v xml:space="preserve"> </v>
      </c>
      <c r="H116" s="18"/>
      <c r="I116" s="175" t="str">
        <f>IFERROR(Summary!$Y$7*D116/H116," ")</f>
        <v xml:space="preserve"> </v>
      </c>
      <c r="J116" s="4">
        <v>0.02</v>
      </c>
      <c r="K116" s="175" t="str">
        <f>IFERROR(Summary!$AA$7*D116/J116," ")</f>
        <v xml:space="preserve"> </v>
      </c>
      <c r="L116" s="18"/>
      <c r="M116" s="175" t="str">
        <f>IFERROR(Summary!$AA$7*D116/L116," ")</f>
        <v xml:space="preserve"> </v>
      </c>
      <c r="N116" s="3">
        <v>9.1999999999999998E-3</v>
      </c>
      <c r="O116" s="175" t="str">
        <f>IFERROR(Summary!$AC$7*D116/N116," ")</f>
        <v xml:space="preserve"> </v>
      </c>
      <c r="P116" s="18"/>
      <c r="Q116" s="175" t="str">
        <f>IFERROR(Summary!$AC$7*D116/P116," ")</f>
        <v xml:space="preserve"> </v>
      </c>
      <c r="R116" s="22"/>
      <c r="S116" s="177" t="str">
        <f>IFERROR(Summary!$AE$7*E116/R116," ")</f>
        <v xml:space="preserve"> </v>
      </c>
    </row>
    <row r="117" spans="1:19" ht="16.95" customHeight="1" x14ac:dyDescent="0.25">
      <c r="A117" s="2" t="s">
        <v>229</v>
      </c>
      <c r="B117" s="2" t="s">
        <v>230</v>
      </c>
      <c r="C117" s="18"/>
      <c r="D117" s="56" t="str">
        <f>IFERROR(VLOOKUP($A117,'Emissions - TEU-2D'!$A$6:$H$58,5,0), " ")</f>
        <v xml:space="preserve"> </v>
      </c>
      <c r="E117" s="56" t="str">
        <f>IFERROR(VLOOKUP($A117,'Emissions - TEU-2D'!$A$6:$H$58,8,0), " ")</f>
        <v xml:space="preserve"> </v>
      </c>
      <c r="F117" s="11">
        <v>3.8000000000000002E-4</v>
      </c>
      <c r="G117" s="175" t="str">
        <f>IFERROR(Summary!$Y$7*D117/F117," ")</f>
        <v xml:space="preserve"> </v>
      </c>
      <c r="H117" s="18"/>
      <c r="I117" s="175" t="str">
        <f>IFERROR(Summary!$Y$7*D117/H117," ")</f>
        <v xml:space="preserve"> </v>
      </c>
      <c r="J117" s="4">
        <v>0.01</v>
      </c>
      <c r="K117" s="175" t="str">
        <f>IFERROR(Summary!$AA$7*D117/J117," ")</f>
        <v xml:space="preserve"> </v>
      </c>
      <c r="L117" s="18"/>
      <c r="M117" s="175" t="str">
        <f>IFERROR(Summary!$AA$7*D117/L117," ")</f>
        <v xml:space="preserve"> </v>
      </c>
      <c r="N117" s="3">
        <v>4.5999999999999999E-3</v>
      </c>
      <c r="O117" s="175" t="str">
        <f>IFERROR(Summary!$AC$7*D117/N117," ")</f>
        <v xml:space="preserve"> </v>
      </c>
      <c r="P117" s="18"/>
      <c r="Q117" s="175" t="str">
        <f>IFERROR(Summary!$AC$7*D117/P117," ")</f>
        <v xml:space="preserve"> </v>
      </c>
      <c r="R117" s="22"/>
      <c r="S117" s="177" t="str">
        <f>IFERROR(Summary!$AE$7*E117/R117," ")</f>
        <v xml:space="preserve"> </v>
      </c>
    </row>
    <row r="118" spans="1:19" ht="16.8" customHeight="1" x14ac:dyDescent="0.25">
      <c r="A118" s="2" t="s">
        <v>231</v>
      </c>
      <c r="B118" s="2" t="s">
        <v>232</v>
      </c>
      <c r="C118" s="18"/>
      <c r="D118" s="56" t="str">
        <f>IFERROR(VLOOKUP($A118,'Emissions - TEU-2D'!$A$6:$H$58,5,0), " ")</f>
        <v xml:space="preserve"> </v>
      </c>
      <c r="E118" s="56" t="str">
        <f>IFERROR(VLOOKUP($A118,'Emissions - TEU-2D'!$A$6:$H$58,8,0), " ")</f>
        <v xml:space="preserve"> </v>
      </c>
      <c r="F118" s="3">
        <v>2E-3</v>
      </c>
      <c r="G118" s="175" t="str">
        <f>IFERROR(Summary!$Y$7*D118/F118," ")</f>
        <v xml:space="preserve"> </v>
      </c>
      <c r="H118" s="18"/>
      <c r="I118" s="175" t="str">
        <f>IFERROR(Summary!$Y$7*D118/H118," ")</f>
        <v xml:space="preserve"> </v>
      </c>
      <c r="J118" s="4">
        <v>5.0999999999999997E-2</v>
      </c>
      <c r="K118" s="175" t="str">
        <f>IFERROR(Summary!$AA$7*D118/J118," ")</f>
        <v xml:space="preserve"> </v>
      </c>
      <c r="L118" s="18"/>
      <c r="M118" s="175" t="str">
        <f>IFERROR(Summary!$AA$7*D118/L118," ")</f>
        <v xml:space="preserve"> </v>
      </c>
      <c r="N118" s="4">
        <v>2.4E-2</v>
      </c>
      <c r="O118" s="175" t="str">
        <f>IFERROR(Summary!$AC$7*D118/N118," ")</f>
        <v xml:space="preserve"> </v>
      </c>
      <c r="P118" s="18"/>
      <c r="Q118" s="175" t="str">
        <f>IFERROR(Summary!$AC$7*D118/P118," ")</f>
        <v xml:space="preserve"> </v>
      </c>
      <c r="R118" s="22"/>
      <c r="S118" s="177" t="str">
        <f>IFERROR(Summary!$AE$7*E118/R118," ")</f>
        <v xml:space="preserve"> </v>
      </c>
    </row>
    <row r="119" spans="1:19" ht="16.8" customHeight="1" x14ac:dyDescent="0.25">
      <c r="A119" s="2" t="s">
        <v>233</v>
      </c>
      <c r="B119" s="2" t="s">
        <v>234</v>
      </c>
      <c r="C119" s="18"/>
      <c r="D119" s="56" t="str">
        <f>IFERROR(VLOOKUP($A119,'Emissions - TEU-2D'!$A$6:$H$58,5,0), " ")</f>
        <v xml:space="preserve"> </v>
      </c>
      <c r="E119" s="56" t="str">
        <f>IFERROR(VLOOKUP($A119,'Emissions - TEU-2D'!$A$6:$H$58,8,0), " ")</f>
        <v xml:space="preserve"> </v>
      </c>
      <c r="F119" s="4">
        <v>4.4999999999999998E-2</v>
      </c>
      <c r="G119" s="175" t="str">
        <f>IFERROR(Summary!$Y$7*D119/F119," ")</f>
        <v xml:space="preserve"> </v>
      </c>
      <c r="H119" s="18"/>
      <c r="I119" s="175" t="str">
        <f>IFERROR(Summary!$Y$7*D119/H119," ")</f>
        <v xml:space="preserve"> </v>
      </c>
      <c r="J119" s="7">
        <v>1.2</v>
      </c>
      <c r="K119" s="175" t="str">
        <f>IFERROR(Summary!$AA$7*D119/J119," ")</f>
        <v xml:space="preserve"> </v>
      </c>
      <c r="L119" s="18"/>
      <c r="M119" s="175" t="str">
        <f>IFERROR(Summary!$AA$7*D119/L119," ")</f>
        <v xml:space="preserve"> </v>
      </c>
      <c r="N119" s="9">
        <v>0.55000000000000004</v>
      </c>
      <c r="O119" s="175" t="str">
        <f>IFERROR(Summary!$AC$7*D119/N119," ")</f>
        <v xml:space="preserve"> </v>
      </c>
      <c r="P119" s="18"/>
      <c r="Q119" s="175" t="str">
        <f>IFERROR(Summary!$AC$7*D119/P119," ")</f>
        <v xml:space="preserve"> </v>
      </c>
      <c r="R119" s="22"/>
      <c r="S119" s="177" t="str">
        <f>IFERROR(Summary!$AE$7*E119/R119," ")</f>
        <v xml:space="preserve"> </v>
      </c>
    </row>
    <row r="120" spans="1:19" ht="42" customHeight="1" x14ac:dyDescent="0.25">
      <c r="A120" s="2" t="s">
        <v>235</v>
      </c>
      <c r="B120" s="2" t="s">
        <v>236</v>
      </c>
      <c r="C120" s="6" t="s">
        <v>65</v>
      </c>
      <c r="D120" s="56" t="str">
        <f>IFERROR(VLOOKUP($A120,'Emissions - TEU-2D'!$A$6:$H$58,5,0), " ")</f>
        <v xml:space="preserve"> </v>
      </c>
      <c r="E120" s="56" t="str">
        <f>IFERROR(VLOOKUP($A120,'Emissions - TEU-2D'!$A$6:$H$58,8,0), " ")</f>
        <v xml:space="preserve"> </v>
      </c>
      <c r="F120" s="11">
        <v>1.7000000000000001E-4</v>
      </c>
      <c r="G120" s="175" t="str">
        <f>IFERROR(Summary!$Y$7*D120/F120," ")</f>
        <v xml:space="preserve"> </v>
      </c>
      <c r="H120" s="18"/>
      <c r="I120" s="175" t="str">
        <f>IFERROR(Summary!$Y$7*D120/H120," ")</f>
        <v xml:space="preserve"> </v>
      </c>
      <c r="J120" s="4">
        <v>1.7999999999999999E-2</v>
      </c>
      <c r="K120" s="175" t="str">
        <f>IFERROR(Summary!$AA$7*D120/J120," ")</f>
        <v xml:space="preserve"> </v>
      </c>
      <c r="L120" s="18"/>
      <c r="M120" s="175" t="str">
        <f>IFERROR(Summary!$AA$7*D120/L120," ")</f>
        <v xml:space="preserve"> </v>
      </c>
      <c r="N120" s="3">
        <v>8.3999999999999995E-3</v>
      </c>
      <c r="O120" s="175" t="str">
        <f>IFERROR(Summary!$AC$7*D120/N120," ")</f>
        <v xml:space="preserve"> </v>
      </c>
      <c r="P120" s="18"/>
      <c r="Q120" s="175" t="str">
        <f>IFERROR(Summary!$AC$7*D120/P120," ")</f>
        <v xml:space="preserve"> </v>
      </c>
      <c r="R120" s="22"/>
      <c r="S120" s="177" t="str">
        <f>IFERROR(Summary!$AE$7*E120/R120," ")</f>
        <v xml:space="preserve"> </v>
      </c>
    </row>
    <row r="121" spans="1:19" ht="29.25" customHeight="1" x14ac:dyDescent="0.25">
      <c r="A121" s="2" t="s">
        <v>237</v>
      </c>
      <c r="B121" s="1" t="s">
        <v>238</v>
      </c>
      <c r="C121" s="6" t="s">
        <v>65</v>
      </c>
      <c r="D121" s="56" t="str">
        <f>IFERROR(VLOOKUP($A121,'Emissions - TEU-2D'!$A$6:$H$58,5,0), " ")</f>
        <v xml:space="preserve"> </v>
      </c>
      <c r="E121" s="56" t="str">
        <f>IFERROR(VLOOKUP($A121,'Emissions - TEU-2D'!$A$6:$H$58,8,0), " ")</f>
        <v xml:space="preserve"> </v>
      </c>
      <c r="F121" s="11">
        <v>1.7000000000000001E-4</v>
      </c>
      <c r="G121" s="175" t="str">
        <f>IFERROR(Summary!$Y$7*D121/F121," ")</f>
        <v xml:space="preserve"> </v>
      </c>
      <c r="H121" s="18"/>
      <c r="I121" s="175" t="str">
        <f>IFERROR(Summary!$Y$7*D121/H121," ")</f>
        <v xml:space="preserve"> </v>
      </c>
      <c r="J121" s="4">
        <v>1.7999999999999999E-2</v>
      </c>
      <c r="K121" s="175" t="str">
        <f>IFERROR(Summary!$AA$7*D121/J121," ")</f>
        <v xml:space="preserve"> </v>
      </c>
      <c r="L121" s="18"/>
      <c r="M121" s="175" t="str">
        <f>IFERROR(Summary!$AA$7*D121/L121," ")</f>
        <v xml:space="preserve"> </v>
      </c>
      <c r="N121" s="3">
        <v>8.3999999999999995E-3</v>
      </c>
      <c r="O121" s="175" t="str">
        <f>IFERROR(Summary!$AC$7*D121/N121," ")</f>
        <v xml:space="preserve"> </v>
      </c>
      <c r="P121" s="18"/>
      <c r="Q121" s="175" t="str">
        <f>IFERROR(Summary!$AC$7*D121/P121," ")</f>
        <v xml:space="preserve"> </v>
      </c>
      <c r="R121" s="22"/>
      <c r="S121" s="177" t="str">
        <f>IFERROR(Summary!$AE$7*E121/R121," ")</f>
        <v xml:space="preserve"> </v>
      </c>
    </row>
    <row r="122" spans="1:19" ht="29.25" customHeight="1" x14ac:dyDescent="0.25">
      <c r="A122" s="2" t="s">
        <v>239</v>
      </c>
      <c r="B122" s="1" t="s">
        <v>240</v>
      </c>
      <c r="C122" s="6" t="s">
        <v>65</v>
      </c>
      <c r="D122" s="56" t="str">
        <f>IFERROR(VLOOKUP($A122,'Emissions - TEU-2D'!$A$6:$H$58,5,0), " ")</f>
        <v xml:space="preserve"> </v>
      </c>
      <c r="E122" s="56" t="str">
        <f>IFERROR(VLOOKUP($A122,'Emissions - TEU-2D'!$A$6:$H$58,8,0), " ")</f>
        <v xml:space="preserve"> </v>
      </c>
      <c r="F122" s="11">
        <v>1.7000000000000001E-4</v>
      </c>
      <c r="G122" s="175" t="str">
        <f>IFERROR(Summary!$Y$7*D122/F122," ")</f>
        <v xml:space="preserve"> </v>
      </c>
      <c r="H122" s="18"/>
      <c r="I122" s="175" t="str">
        <f>IFERROR(Summary!$Y$7*D122/H122," ")</f>
        <v xml:space="preserve"> </v>
      </c>
      <c r="J122" s="4">
        <v>1.7999999999999999E-2</v>
      </c>
      <c r="K122" s="175" t="str">
        <f>IFERROR(Summary!$AA$7*D122/J122," ")</f>
        <v xml:space="preserve"> </v>
      </c>
      <c r="L122" s="18"/>
      <c r="M122" s="175" t="str">
        <f>IFERROR(Summary!$AA$7*D122/L122," ")</f>
        <v xml:space="preserve"> </v>
      </c>
      <c r="N122" s="3">
        <v>8.3999999999999995E-3</v>
      </c>
      <c r="O122" s="175" t="str">
        <f>IFERROR(Summary!$AC$7*D122/N122," ")</f>
        <v xml:space="preserve"> </v>
      </c>
      <c r="P122" s="18"/>
      <c r="Q122" s="175" t="str">
        <f>IFERROR(Summary!$AC$7*D122/P122," ")</f>
        <v xml:space="preserve"> </v>
      </c>
      <c r="R122" s="22"/>
      <c r="S122" s="177" t="str">
        <f>IFERROR(Summary!$AE$7*E122/R122," ")</f>
        <v xml:space="preserve"> </v>
      </c>
    </row>
    <row r="123" spans="1:19" ht="29.25" customHeight="1" x14ac:dyDescent="0.25">
      <c r="A123" s="2" t="s">
        <v>241</v>
      </c>
      <c r="B123" s="1" t="s">
        <v>242</v>
      </c>
      <c r="C123" s="6" t="s">
        <v>65</v>
      </c>
      <c r="D123" s="56" t="str">
        <f>IFERROR(VLOOKUP($A123,'Emissions - TEU-2D'!$A$6:$H$58,5,0), " ")</f>
        <v xml:space="preserve"> </v>
      </c>
      <c r="E123" s="56" t="str">
        <f>IFERROR(VLOOKUP($A123,'Emissions - TEU-2D'!$A$6:$H$58,8,0), " ")</f>
        <v xml:space="preserve"> </v>
      </c>
      <c r="F123" s="11">
        <v>5.9999999999999995E-4</v>
      </c>
      <c r="G123" s="175" t="str">
        <f>IFERROR(Summary!$Y$7*D123/F123," ")</f>
        <v xml:space="preserve"> </v>
      </c>
      <c r="H123" s="18"/>
      <c r="I123" s="175" t="str">
        <f>IFERROR(Summary!$Y$7*D123/H123," ")</f>
        <v xml:space="preserve"> </v>
      </c>
      <c r="J123" s="4">
        <v>6.5000000000000002E-2</v>
      </c>
      <c r="K123" s="175" t="str">
        <f>IFERROR(Summary!$AA$7*D123/J123," ")</f>
        <v xml:space="preserve"> </v>
      </c>
      <c r="L123" s="18"/>
      <c r="M123" s="175" t="str">
        <f>IFERROR(Summary!$AA$7*D123/L123," ")</f>
        <v xml:space="preserve"> </v>
      </c>
      <c r="N123" s="4">
        <v>0.03</v>
      </c>
      <c r="O123" s="175" t="str">
        <f>IFERROR(Summary!$AC$7*D123/N123," ")</f>
        <v xml:space="preserve"> </v>
      </c>
      <c r="P123" s="18"/>
      <c r="Q123" s="175" t="str">
        <f>IFERROR(Summary!$AC$7*D123/P123," ")</f>
        <v xml:space="preserve"> </v>
      </c>
      <c r="R123" s="22"/>
      <c r="S123" s="177" t="str">
        <f>IFERROR(Summary!$AE$7*E123/R123," ")</f>
        <v xml:space="preserve"> </v>
      </c>
    </row>
    <row r="124" spans="1:19" ht="16.95" customHeight="1" x14ac:dyDescent="0.25">
      <c r="A124" s="2" t="s">
        <v>243</v>
      </c>
      <c r="B124" s="16" t="s">
        <v>244</v>
      </c>
      <c r="C124" s="18"/>
      <c r="D124" s="56" t="str">
        <f>IFERROR(VLOOKUP($A124,'Emissions - TEU-2D'!$A$6:$H$58,5,0), " ")</f>
        <v xml:space="preserve"> </v>
      </c>
      <c r="E124" s="56" t="str">
        <f>IFERROR(VLOOKUP($A124,'Emissions - TEU-2D'!$A$6:$H$58,8,0), " ")</f>
        <v xml:space="preserve"> </v>
      </c>
      <c r="F124" s="18"/>
      <c r="G124" s="175" t="str">
        <f>IFERROR(Summary!$Y$7*D124/F124," ")</f>
        <v xml:space="preserve"> </v>
      </c>
      <c r="H124" s="9">
        <v>0.2</v>
      </c>
      <c r="I124" s="175" t="str">
        <f>IFERROR(Summary!$Y$7*D124/H124," ")</f>
        <v xml:space="preserve"> </v>
      </c>
      <c r="J124" s="18"/>
      <c r="K124" s="175" t="str">
        <f>IFERROR(Summary!$AA$7*D124/J124," ")</f>
        <v xml:space="preserve"> </v>
      </c>
      <c r="L124" s="9">
        <v>0.88</v>
      </c>
      <c r="M124" s="175" t="str">
        <f>IFERROR(Summary!$AA$7*D124/L124," ")</f>
        <v xml:space="preserve"> </v>
      </c>
      <c r="N124" s="18"/>
      <c r="O124" s="175" t="str">
        <f>IFERROR(Summary!$AC$7*D124/N124," ")</f>
        <v xml:space="preserve"> </v>
      </c>
      <c r="P124" s="9">
        <v>0.88</v>
      </c>
      <c r="Q124" s="175" t="str">
        <f>IFERROR(Summary!$AC$7*D124/P124," ")</f>
        <v xml:space="preserve"> </v>
      </c>
      <c r="R124" s="21">
        <v>110</v>
      </c>
      <c r="S124" s="177" t="str">
        <f>IFERROR(Summary!$AE$7*E124/R124," ")</f>
        <v xml:space="preserve"> </v>
      </c>
    </row>
    <row r="125" spans="1:19" ht="16.8" customHeight="1" x14ac:dyDescent="0.25">
      <c r="A125" s="2" t="s">
        <v>245</v>
      </c>
      <c r="B125" s="2" t="s">
        <v>246</v>
      </c>
      <c r="C125" s="18"/>
      <c r="D125" s="56" t="str">
        <f>IFERROR(VLOOKUP($A125,'Emissions - TEU-2D'!$A$6:$H$58,5,0), " ")</f>
        <v xml:space="preserve"> </v>
      </c>
      <c r="E125" s="56" t="str">
        <f>IFERROR(VLOOKUP($A125,'Emissions - TEU-2D'!$A$6:$H$58,8,0), " ")</f>
        <v xml:space="preserve"> </v>
      </c>
      <c r="F125" s="18"/>
      <c r="G125" s="175" t="str">
        <f>IFERROR(Summary!$Y$7*D125/F125," ")</f>
        <v xml:space="preserve"> </v>
      </c>
      <c r="H125" s="5">
        <v>30</v>
      </c>
      <c r="I125" s="175" t="str">
        <f>IFERROR(Summary!$Y$7*D125/H125," ")</f>
        <v xml:space="preserve"> </v>
      </c>
      <c r="J125" s="18"/>
      <c r="K125" s="175" t="str">
        <f>IFERROR(Summary!$AA$7*D125/J125," ")</f>
        <v xml:space="preserve"> </v>
      </c>
      <c r="L125" s="5">
        <v>130</v>
      </c>
      <c r="M125" s="175" t="str">
        <f>IFERROR(Summary!$AA$7*D125/L125," ")</f>
        <v xml:space="preserve"> </v>
      </c>
      <c r="N125" s="18"/>
      <c r="O125" s="175" t="str">
        <f>IFERROR(Summary!$AC$7*D125/N125," ")</f>
        <v xml:space="preserve"> </v>
      </c>
      <c r="P125" s="5">
        <v>130</v>
      </c>
      <c r="Q125" s="175" t="str">
        <f>IFERROR(Summary!$AC$7*D125/P125," ")</f>
        <v xml:space="preserve"> </v>
      </c>
      <c r="R125" s="23">
        <v>58000</v>
      </c>
      <c r="S125" s="177" t="str">
        <f>IFERROR(Summary!$AE$7*E125/R125," ")</f>
        <v xml:space="preserve"> </v>
      </c>
    </row>
    <row r="126" spans="1:19" ht="29.25" customHeight="1" x14ac:dyDescent="0.25">
      <c r="A126" s="2" t="s">
        <v>247</v>
      </c>
      <c r="B126" s="2" t="s">
        <v>248</v>
      </c>
      <c r="C126" s="18"/>
      <c r="D126" s="56" t="str">
        <f>IFERROR(VLOOKUP($A126,'Emissions - TEU-2D'!$A$6:$H$58,5,0), " ")</f>
        <v xml:space="preserve"> </v>
      </c>
      <c r="E126" s="56" t="str">
        <f>IFERROR(VLOOKUP($A126,'Emissions - TEU-2D'!$A$6:$H$58,8,0), " ")</f>
        <v xml:space="preserve"> </v>
      </c>
      <c r="F126" s="18"/>
      <c r="G126" s="175" t="str">
        <f>IFERROR(Summary!$Y$7*D126/F126," ")</f>
        <v xml:space="preserve"> </v>
      </c>
      <c r="H126" s="4">
        <v>6.9000000000000006E-2</v>
      </c>
      <c r="I126" s="175" t="str">
        <f>IFERROR(Summary!$Y$7*D126/H126," ")</f>
        <v xml:space="preserve"> </v>
      </c>
      <c r="J126" s="18"/>
      <c r="K126" s="175" t="str">
        <f>IFERROR(Summary!$AA$7*D126/J126," ")</f>
        <v xml:space="preserve"> </v>
      </c>
      <c r="L126" s="9">
        <v>0.3</v>
      </c>
      <c r="M126" s="175" t="str">
        <f>IFERROR(Summary!$AA$7*D126/L126," ")</f>
        <v xml:space="preserve"> </v>
      </c>
      <c r="N126" s="18"/>
      <c r="O126" s="175" t="str">
        <f>IFERROR(Summary!$AC$7*D126/N126," ")</f>
        <v xml:space="preserve"> </v>
      </c>
      <c r="P126" s="9">
        <v>0.3</v>
      </c>
      <c r="Q126" s="175" t="str">
        <f>IFERROR(Summary!$AC$7*D126/P126," ")</f>
        <v xml:space="preserve"> </v>
      </c>
      <c r="R126" s="25">
        <v>0.21</v>
      </c>
      <c r="S126" s="177" t="str">
        <f>IFERROR(Summary!$AE$7*E126/R126," ")</f>
        <v xml:space="preserve"> </v>
      </c>
    </row>
    <row r="127" spans="1:19" ht="16.8" customHeight="1" x14ac:dyDescent="0.25">
      <c r="A127" s="2" t="s">
        <v>249</v>
      </c>
      <c r="B127" s="2" t="s">
        <v>250</v>
      </c>
      <c r="C127" s="18"/>
      <c r="D127" s="56">
        <f>IFERROR(VLOOKUP($A127,'Emissions - TEU-2D'!$A$6:$H$58,5,0), " ")</f>
        <v>0.61906500417323163</v>
      </c>
      <c r="E127" s="56">
        <f>IFERROR(VLOOKUP($A127,'Emissions - TEU-2D'!$A$6:$H$58,8,0), " ")</f>
        <v>7.2831176961556665E-3</v>
      </c>
      <c r="F127" s="18"/>
      <c r="G127" s="175" t="str">
        <f>IFERROR(Summary!$Y$7*D127/F127," ")</f>
        <v xml:space="preserve"> </v>
      </c>
      <c r="H127" s="5">
        <v>700</v>
      </c>
      <c r="I127" s="175">
        <f>IFERROR(Summary!$Y$7*D127/H127," ")</f>
        <v>8.8437857739033095E-8</v>
      </c>
      <c r="J127" s="18"/>
      <c r="K127" s="175" t="str">
        <f>IFERROR(Summary!$AA$7*D127/J127," ")</f>
        <v xml:space="preserve"> </v>
      </c>
      <c r="L127" s="8">
        <v>3100</v>
      </c>
      <c r="M127" s="175">
        <f>IFERROR(Summary!$AA$7*D127/L127," ")</f>
        <v>1.9969838844297796E-8</v>
      </c>
      <c r="N127" s="18"/>
      <c r="O127" s="175" t="str">
        <f>IFERROR(Summary!$AC$7*D127/N127," ")</f>
        <v xml:space="preserve"> </v>
      </c>
      <c r="P127" s="8">
        <v>3100</v>
      </c>
      <c r="Q127" s="175">
        <f>IFERROR(Summary!$AC$7*D127/P127," ")</f>
        <v>8.9864274799340058E-7</v>
      </c>
      <c r="R127" s="22"/>
      <c r="S127" s="177" t="str">
        <f>IFERROR(Summary!$AE$7*E127/R127," ")</f>
        <v xml:space="preserve"> </v>
      </c>
    </row>
    <row r="128" spans="1:19" ht="16.95" customHeight="1" x14ac:dyDescent="0.25">
      <c r="A128" s="2" t="s">
        <v>251</v>
      </c>
      <c r="B128" s="2" t="s">
        <v>252</v>
      </c>
      <c r="C128" s="18"/>
      <c r="D128" s="56" t="str">
        <f>IFERROR(VLOOKUP($A128,'Emissions - TEU-2D'!$A$6:$H$58,5,0), " ")</f>
        <v xml:space="preserve"> </v>
      </c>
      <c r="E128" s="56" t="str">
        <f>IFERROR(VLOOKUP($A128,'Emissions - TEU-2D'!$A$6:$H$58,8,0), " ")</f>
        <v xml:space="preserve"> </v>
      </c>
      <c r="F128" s="11">
        <v>2.0000000000000001E-4</v>
      </c>
      <c r="G128" s="175" t="str">
        <f>IFERROR(Summary!$Y$7*D128/F128," ")</f>
        <v xml:space="preserve"> </v>
      </c>
      <c r="H128" s="4">
        <v>0.03</v>
      </c>
      <c r="I128" s="175" t="str">
        <f>IFERROR(Summary!$Y$7*D128/H128," ")</f>
        <v xml:space="preserve"> </v>
      </c>
      <c r="J128" s="3">
        <v>5.3E-3</v>
      </c>
      <c r="K128" s="175" t="str">
        <f>IFERROR(Summary!$AA$7*D128/J128," ")</f>
        <v xml:space="preserve"> </v>
      </c>
      <c r="L128" s="9">
        <v>0.13</v>
      </c>
      <c r="M128" s="175" t="str">
        <f>IFERROR(Summary!$AA$7*D128/L128," ")</f>
        <v xml:space="preserve"> </v>
      </c>
      <c r="N128" s="3">
        <v>2.3999999999999998E-3</v>
      </c>
      <c r="O128" s="175" t="str">
        <f>IFERROR(Summary!$AC$7*D128/N128," ")</f>
        <v xml:space="preserve"> </v>
      </c>
      <c r="P128" s="9">
        <v>0.13</v>
      </c>
      <c r="Q128" s="175" t="str">
        <f>IFERROR(Summary!$AC$7*D128/P128," ")</f>
        <v xml:space="preserve"> </v>
      </c>
      <c r="R128" s="24">
        <v>5.2</v>
      </c>
      <c r="S128" s="177" t="str">
        <f>IFERROR(Summary!$AE$7*E128/R128," ")</f>
        <v xml:space="preserve"> </v>
      </c>
    </row>
    <row r="129" spans="1:19" ht="16.8" customHeight="1" x14ac:dyDescent="0.25">
      <c r="A129" s="2" t="s">
        <v>253</v>
      </c>
      <c r="B129" s="2" t="s">
        <v>254</v>
      </c>
      <c r="C129" s="18"/>
      <c r="D129" s="56" t="str">
        <f>IFERROR(VLOOKUP($A129,'Emissions - TEU-2D'!$A$6:$H$58,5,0), " ")</f>
        <v xml:space="preserve"> </v>
      </c>
      <c r="E129" s="56" t="str">
        <f>IFERROR(VLOOKUP($A129,'Emissions - TEU-2D'!$A$6:$H$58,8,0), " ")</f>
        <v xml:space="preserve"> </v>
      </c>
      <c r="F129" s="18"/>
      <c r="G129" s="175" t="str">
        <f>IFERROR(Summary!$Y$7*D129/F129," ")</f>
        <v xml:space="preserve"> </v>
      </c>
      <c r="H129" s="5">
        <v>20</v>
      </c>
      <c r="I129" s="175" t="str">
        <f>IFERROR(Summary!$Y$7*D129/H129," ")</f>
        <v xml:space="preserve"> </v>
      </c>
      <c r="J129" s="18"/>
      <c r="K129" s="175" t="str">
        <f>IFERROR(Summary!$AA$7*D129/J129," ")</f>
        <v xml:space="preserve"> </v>
      </c>
      <c r="L129" s="5">
        <v>88</v>
      </c>
      <c r="M129" s="175" t="str">
        <f>IFERROR(Summary!$AA$7*D129/L129," ")</f>
        <v xml:space="preserve"> </v>
      </c>
      <c r="N129" s="18"/>
      <c r="O129" s="175" t="str">
        <f>IFERROR(Summary!$AC$7*D129/N129," ")</f>
        <v xml:space="preserve"> </v>
      </c>
      <c r="P129" s="5">
        <v>88</v>
      </c>
      <c r="Q129" s="175" t="str">
        <f>IFERROR(Summary!$AC$7*D129/P129," ")</f>
        <v xml:space="preserve"> </v>
      </c>
      <c r="R129" s="23">
        <v>2100</v>
      </c>
      <c r="S129" s="177" t="str">
        <f>IFERROR(Summary!$AE$7*E129/R129," ")</f>
        <v xml:space="preserve"> </v>
      </c>
    </row>
    <row r="130" spans="1:19" ht="16.8" customHeight="1" x14ac:dyDescent="0.25">
      <c r="A130" s="2" t="s">
        <v>255</v>
      </c>
      <c r="B130" s="2" t="s">
        <v>256</v>
      </c>
      <c r="C130" s="6" t="s">
        <v>65</v>
      </c>
      <c r="D130" s="56" t="str">
        <f>IFERROR(VLOOKUP($A130,'Emissions - TEU-2D'!$A$6:$H$58,5,0), " ")</f>
        <v xml:space="preserve"> </v>
      </c>
      <c r="E130" s="56" t="str">
        <f>IFERROR(VLOOKUP($A130,'Emissions - TEU-2D'!$A$6:$H$58,8,0), " ")</f>
        <v xml:space="preserve"> </v>
      </c>
      <c r="F130" s="18"/>
      <c r="G130" s="175" t="str">
        <f>IFERROR(Summary!$Y$7*D130/F130," ")</f>
        <v xml:space="preserve"> </v>
      </c>
      <c r="H130" s="7">
        <v>2.1</v>
      </c>
      <c r="I130" s="175" t="str">
        <f>IFERROR(Summary!$Y$7*D130/H130," ")</f>
        <v xml:space="preserve"> </v>
      </c>
      <c r="J130" s="18"/>
      <c r="K130" s="175" t="str">
        <f>IFERROR(Summary!$AA$7*D130/J130," ")</f>
        <v xml:space="preserve"> </v>
      </c>
      <c r="L130" s="5">
        <v>19</v>
      </c>
      <c r="M130" s="175" t="str">
        <f>IFERROR(Summary!$AA$7*D130/L130," ")</f>
        <v xml:space="preserve"> </v>
      </c>
      <c r="N130" s="18"/>
      <c r="O130" s="175" t="str">
        <f>IFERROR(Summary!$AC$7*D130/N130," ")</f>
        <v xml:space="preserve"> </v>
      </c>
      <c r="P130" s="5">
        <v>19</v>
      </c>
      <c r="Q130" s="175" t="str">
        <f>IFERROR(Summary!$AC$7*D130/P130," ")</f>
        <v xml:space="preserve"> </v>
      </c>
      <c r="R130" s="21">
        <v>16</v>
      </c>
      <c r="S130" s="177" t="str">
        <f>IFERROR(Summary!$AE$7*E130/R130," ")</f>
        <v xml:space="preserve"> </v>
      </c>
    </row>
    <row r="131" spans="1:19" ht="16.95" customHeight="1" x14ac:dyDescent="0.25">
      <c r="A131" s="17">
        <v>2148878</v>
      </c>
      <c r="B131" s="2" t="s">
        <v>257</v>
      </c>
      <c r="C131" s="18"/>
      <c r="D131" s="56" t="str">
        <f>IFERROR(VLOOKUP($A131,'Emissions - TEU-2D'!$A$6:$H$58,5,0), " ")</f>
        <v xml:space="preserve"> </v>
      </c>
      <c r="E131" s="56" t="str">
        <f>IFERROR(VLOOKUP($A131,'Emissions - TEU-2D'!$A$6:$H$58,8,0), " ")</f>
        <v xml:space="preserve"> </v>
      </c>
      <c r="F131" s="18"/>
      <c r="G131" s="175" t="str">
        <f>IFERROR(Summary!$Y$7*D131/F131," ")</f>
        <v xml:space="preserve"> </v>
      </c>
      <c r="H131" s="7">
        <v>2</v>
      </c>
      <c r="I131" s="175" t="str">
        <f>IFERROR(Summary!$Y$7*D131/H131," ")</f>
        <v xml:space="preserve"> </v>
      </c>
      <c r="J131" s="18"/>
      <c r="K131" s="175" t="str">
        <f>IFERROR(Summary!$AA$7*D131/J131," ")</f>
        <v xml:space="preserve"> </v>
      </c>
      <c r="L131" s="7">
        <v>8.8000000000000007</v>
      </c>
      <c r="M131" s="175" t="str">
        <f>IFERROR(Summary!$AA$7*D131/L131," ")</f>
        <v xml:space="preserve"> </v>
      </c>
      <c r="N131" s="18"/>
      <c r="O131" s="175" t="str">
        <f>IFERROR(Summary!$AC$7*D131/N131," ")</f>
        <v xml:space="preserve"> </v>
      </c>
      <c r="P131" s="7">
        <v>8.8000000000000007</v>
      </c>
      <c r="Q131" s="175" t="str">
        <f>IFERROR(Summary!$AC$7*D131/P131," ")</f>
        <v xml:space="preserve"> </v>
      </c>
      <c r="R131" s="21">
        <v>98</v>
      </c>
      <c r="S131" s="177" t="str">
        <f>IFERROR(Summary!$AE$7*E131/R131," ")</f>
        <v xml:space="preserve"> </v>
      </c>
    </row>
    <row r="132" spans="1:19" ht="16.8" customHeight="1" x14ac:dyDescent="0.25">
      <c r="A132" s="2" t="s">
        <v>258</v>
      </c>
      <c r="B132" s="2" t="s">
        <v>259</v>
      </c>
      <c r="C132" s="18"/>
      <c r="D132" s="56" t="str">
        <f>IFERROR(VLOOKUP($A132,'Emissions - TEU-2D'!$A$6:$H$58,5,0), " ")</f>
        <v xml:space="preserve"> </v>
      </c>
      <c r="E132" s="56" t="str">
        <f>IFERROR(VLOOKUP($A132,'Emissions - TEU-2D'!$A$6:$H$58,8,0), " ")</f>
        <v xml:space="preserve"> </v>
      </c>
      <c r="F132" s="18"/>
      <c r="G132" s="175" t="str">
        <f>IFERROR(Summary!$Y$7*D132/F132," ")</f>
        <v xml:space="preserve"> </v>
      </c>
      <c r="H132" s="8">
        <v>2000</v>
      </c>
      <c r="I132" s="175" t="str">
        <f>IFERROR(Summary!$Y$7*D132/H132," ")</f>
        <v xml:space="preserve"> </v>
      </c>
      <c r="J132" s="18"/>
      <c r="K132" s="175" t="str">
        <f>IFERROR(Summary!$AA$7*D132/J132," ")</f>
        <v xml:space="preserve"> </v>
      </c>
      <c r="L132" s="8">
        <v>8800</v>
      </c>
      <c r="M132" s="175" t="str">
        <f>IFERROR(Summary!$AA$7*D132/L132," ")</f>
        <v xml:space="preserve"> </v>
      </c>
      <c r="N132" s="18"/>
      <c r="O132" s="175" t="str">
        <f>IFERROR(Summary!$AC$7*D132/N132," ")</f>
        <v xml:space="preserve"> </v>
      </c>
      <c r="P132" s="8">
        <v>8800</v>
      </c>
      <c r="Q132" s="175" t="str">
        <f>IFERROR(Summary!$AC$7*D132/P132," ")</f>
        <v xml:space="preserve"> </v>
      </c>
      <c r="R132" s="22"/>
      <c r="S132" s="177" t="str">
        <f>IFERROR(Summary!$AE$7*E132/R132," ")</f>
        <v xml:space="preserve"> </v>
      </c>
    </row>
    <row r="133" spans="1:19" ht="16.95" customHeight="1" x14ac:dyDescent="0.25">
      <c r="A133" s="2" t="s">
        <v>260</v>
      </c>
      <c r="B133" s="2" t="s">
        <v>261</v>
      </c>
      <c r="C133" s="18"/>
      <c r="D133" s="56" t="str">
        <f>IFERROR(VLOOKUP($A133,'Emissions - TEU-2D'!$A$6:$H$58,5,0), " ")</f>
        <v xml:space="preserve"> </v>
      </c>
      <c r="E133" s="56" t="str">
        <f>IFERROR(VLOOKUP($A133,'Emissions - TEU-2D'!$A$6:$H$58,8,0), " ")</f>
        <v xml:space="preserve"> </v>
      </c>
      <c r="F133" s="18"/>
      <c r="G133" s="175" t="str">
        <f>IFERROR(Summary!$Y$7*D133/F133," ")</f>
        <v xml:space="preserve"> </v>
      </c>
      <c r="H133" s="5">
        <v>200</v>
      </c>
      <c r="I133" s="175" t="str">
        <f>IFERROR(Summary!$Y$7*D133/H133," ")</f>
        <v xml:space="preserve"> </v>
      </c>
      <c r="J133" s="18"/>
      <c r="K133" s="175" t="str">
        <f>IFERROR(Summary!$AA$7*D133/J133," ")</f>
        <v xml:space="preserve"> </v>
      </c>
      <c r="L133" s="5">
        <v>880</v>
      </c>
      <c r="M133" s="175" t="str">
        <f>IFERROR(Summary!$AA$7*D133/L133," ")</f>
        <v xml:space="preserve"> </v>
      </c>
      <c r="N133" s="18"/>
      <c r="O133" s="175" t="str">
        <f>IFERROR(Summary!$AC$7*D133/N133," ")</f>
        <v xml:space="preserve"> </v>
      </c>
      <c r="P133" s="5">
        <v>880</v>
      </c>
      <c r="Q133" s="175" t="str">
        <f>IFERROR(Summary!$AC$7*D133/P133," ")</f>
        <v xml:space="preserve"> </v>
      </c>
      <c r="R133" s="23">
        <v>3200</v>
      </c>
      <c r="S133" s="177" t="str">
        <f>IFERROR(Summary!$AE$7*E133/R133," ")</f>
        <v xml:space="preserve"> </v>
      </c>
    </row>
    <row r="134" spans="1:19" ht="29.25" customHeight="1" x14ac:dyDescent="0.25">
      <c r="A134" s="2" t="s">
        <v>262</v>
      </c>
      <c r="B134" s="2" t="s">
        <v>263</v>
      </c>
      <c r="C134" s="18"/>
      <c r="D134" s="56" t="str">
        <f>IFERROR(VLOOKUP($A134,'Emissions - TEU-2D'!$A$6:$H$58,5,0), " ")</f>
        <v xml:space="preserve"> </v>
      </c>
      <c r="E134" s="56" t="str">
        <f>IFERROR(VLOOKUP($A134,'Emissions - TEU-2D'!$A$6:$H$58,8,0), " ")</f>
        <v xml:space="preserve"> </v>
      </c>
      <c r="F134" s="18"/>
      <c r="G134" s="175" t="str">
        <f>IFERROR(Summary!$Y$7*D134/F134," ")</f>
        <v xml:space="preserve"> </v>
      </c>
      <c r="H134" s="5">
        <v>400</v>
      </c>
      <c r="I134" s="175" t="str">
        <f>IFERROR(Summary!$Y$7*D134/H134," ")</f>
        <v xml:space="preserve"> </v>
      </c>
      <c r="J134" s="18"/>
      <c r="K134" s="175" t="str">
        <f>IFERROR(Summary!$AA$7*D134/J134," ")</f>
        <v xml:space="preserve"> </v>
      </c>
      <c r="L134" s="8">
        <v>1800</v>
      </c>
      <c r="M134" s="175" t="str">
        <f>IFERROR(Summary!$AA$7*D134/L134," ")</f>
        <v xml:space="preserve"> </v>
      </c>
      <c r="N134" s="18"/>
      <c r="O134" s="175" t="str">
        <f>IFERROR(Summary!$AC$7*D134/N134," ")</f>
        <v xml:space="preserve"> </v>
      </c>
      <c r="P134" s="8">
        <v>1800</v>
      </c>
      <c r="Q134" s="175" t="str">
        <f>IFERROR(Summary!$AC$7*D134/P134," ")</f>
        <v xml:space="preserve"> </v>
      </c>
      <c r="R134" s="22"/>
      <c r="S134" s="177" t="str">
        <f>IFERROR(Summary!$AE$7*E134/R134," ")</f>
        <v xml:space="preserve"> </v>
      </c>
    </row>
    <row r="135" spans="1:19" ht="16.95" customHeight="1" x14ac:dyDescent="0.25">
      <c r="A135" s="2" t="s">
        <v>264</v>
      </c>
      <c r="B135" s="2" t="s">
        <v>265</v>
      </c>
      <c r="C135" s="6" t="s">
        <v>80</v>
      </c>
      <c r="D135" s="56" t="str">
        <f>IFERROR(VLOOKUP($A135,'Emissions - TEU-2D'!$A$6:$H$58,5,0), " ")</f>
        <v xml:space="preserve"> </v>
      </c>
      <c r="E135" s="56" t="str">
        <f>IFERROR(VLOOKUP($A135,'Emissions - TEU-2D'!$A$6:$H$58,8,0), " ")</f>
        <v xml:space="preserve"> </v>
      </c>
      <c r="F135" s="18"/>
      <c r="G135" s="175" t="str">
        <f>IFERROR(Summary!$Y$7*D135/F135," ")</f>
        <v xml:space="preserve"> </v>
      </c>
      <c r="H135" s="9">
        <v>0.15</v>
      </c>
      <c r="I135" s="175" t="str">
        <f>IFERROR(Summary!$Y$7*D135/H135," ")</f>
        <v xml:space="preserve"> </v>
      </c>
      <c r="J135" s="18"/>
      <c r="K135" s="175" t="str">
        <f>IFERROR(Summary!$AA$7*D135/J135," ")</f>
        <v xml:space="preserve"> </v>
      </c>
      <c r="L135" s="9">
        <v>0.66</v>
      </c>
      <c r="M135" s="175" t="str">
        <f>IFERROR(Summary!$AA$7*D135/L135," ")</f>
        <v xml:space="preserve"> </v>
      </c>
      <c r="N135" s="18"/>
      <c r="O135" s="175" t="str">
        <f>IFERROR(Summary!$AC$7*D135/N135," ")</f>
        <v xml:space="preserve"> </v>
      </c>
      <c r="P135" s="9">
        <v>0.66</v>
      </c>
      <c r="Q135" s="175" t="str">
        <f>IFERROR(Summary!$AC$7*D135/P135," ")</f>
        <v xml:space="preserve"> </v>
      </c>
      <c r="R135" s="25">
        <v>0.15</v>
      </c>
      <c r="S135" s="177" t="str">
        <f>IFERROR(Summary!$AE$7*E135/R135," ")</f>
        <v xml:space="preserve"> </v>
      </c>
    </row>
    <row r="136" spans="1:19" ht="16.8" customHeight="1" x14ac:dyDescent="0.25">
      <c r="A136" s="2" t="s">
        <v>266</v>
      </c>
      <c r="B136" s="2" t="s">
        <v>267</v>
      </c>
      <c r="C136" s="18"/>
      <c r="D136" s="56" t="str">
        <f>IFERROR(VLOOKUP($A136,'Emissions - TEU-2D'!$A$6:$H$58,5,0), " ")</f>
        <v xml:space="preserve"> </v>
      </c>
      <c r="E136" s="56" t="str">
        <f>IFERROR(VLOOKUP($A136,'Emissions - TEU-2D'!$A$6:$H$58,8,0), " ")</f>
        <v xml:space="preserve"> </v>
      </c>
      <c r="F136" s="18"/>
      <c r="G136" s="175" t="str">
        <f>IFERROR(Summary!$Y$7*D136/F136," ")</f>
        <v xml:space="preserve"> </v>
      </c>
      <c r="H136" s="9">
        <v>0.7</v>
      </c>
      <c r="I136" s="175" t="str">
        <f>IFERROR(Summary!$Y$7*D136/H136," ")</f>
        <v xml:space="preserve"> </v>
      </c>
      <c r="J136" s="18"/>
      <c r="K136" s="175" t="str">
        <f>IFERROR(Summary!$AA$7*D136/J136," ")</f>
        <v xml:space="preserve"> </v>
      </c>
      <c r="L136" s="7">
        <v>3.1</v>
      </c>
      <c r="M136" s="175" t="str">
        <f>IFERROR(Summary!$AA$7*D136/L136," ")</f>
        <v xml:space="preserve"> </v>
      </c>
      <c r="N136" s="18"/>
      <c r="O136" s="175" t="str">
        <f>IFERROR(Summary!$AC$7*D136/N136," ")</f>
        <v xml:space="preserve"> </v>
      </c>
      <c r="P136" s="7">
        <v>3.1</v>
      </c>
      <c r="Q136" s="175" t="str">
        <f>IFERROR(Summary!$AC$7*D136/P136," ")</f>
        <v xml:space="preserve"> </v>
      </c>
      <c r="R136" s="22"/>
      <c r="S136" s="177" t="str">
        <f>IFERROR(Summary!$AE$7*E136/R136," ")</f>
        <v xml:space="preserve"> </v>
      </c>
    </row>
    <row r="137" spans="1:19" ht="29.25" customHeight="1" x14ac:dyDescent="0.25">
      <c r="A137" s="2" t="s">
        <v>268</v>
      </c>
      <c r="B137" s="2" t="s">
        <v>269</v>
      </c>
      <c r="C137" s="6" t="s">
        <v>33</v>
      </c>
      <c r="D137" s="56" t="str">
        <f>IFERROR(VLOOKUP($A137,'Emissions - TEU-2D'!$A$6:$H$58,5,0), " ")</f>
        <v xml:space="preserve"> </v>
      </c>
      <c r="E137" s="56" t="str">
        <f>IFERROR(VLOOKUP($A137,'Emissions - TEU-2D'!$A$6:$H$58,8,0), " ")</f>
        <v xml:space="preserve"> </v>
      </c>
      <c r="F137" s="18"/>
      <c r="G137" s="175" t="str">
        <f>IFERROR(Summary!$Y$7*D137/F137," ")</f>
        <v xml:space="preserve"> </v>
      </c>
      <c r="H137" s="4">
        <v>0.09</v>
      </c>
      <c r="I137" s="175" t="str">
        <f>IFERROR(Summary!$Y$7*D137/H137," ")</f>
        <v xml:space="preserve"> </v>
      </c>
      <c r="J137" s="18"/>
      <c r="K137" s="175" t="str">
        <f>IFERROR(Summary!$AA$7*D137/J137," ")</f>
        <v xml:space="preserve"> </v>
      </c>
      <c r="L137" s="9">
        <v>0.4</v>
      </c>
      <c r="M137" s="175" t="str">
        <f>IFERROR(Summary!$AA$7*D137/L137," ")</f>
        <v xml:space="preserve"> </v>
      </c>
      <c r="N137" s="18"/>
      <c r="O137" s="175" t="str">
        <f>IFERROR(Summary!$AC$7*D137/N137," ")</f>
        <v xml:space="preserve"> </v>
      </c>
      <c r="P137" s="9">
        <v>0.4</v>
      </c>
      <c r="Q137" s="175" t="str">
        <f>IFERROR(Summary!$AC$7*D137/P137," ")</f>
        <v xml:space="preserve"> </v>
      </c>
      <c r="R137" s="25">
        <v>0.3</v>
      </c>
      <c r="S137" s="177" t="str">
        <f>IFERROR(Summary!$AE$7*E137/R137," ")</f>
        <v xml:space="preserve"> </v>
      </c>
    </row>
    <row r="138" spans="1:19" ht="16.8" customHeight="1" x14ac:dyDescent="0.25">
      <c r="A138" s="2" t="s">
        <v>270</v>
      </c>
      <c r="B138" s="2" t="s">
        <v>271</v>
      </c>
      <c r="C138" s="6" t="s">
        <v>80</v>
      </c>
      <c r="D138" s="56" t="str">
        <f>IFERROR(VLOOKUP($A138,'Emissions - TEU-2D'!$A$6:$H$58,5,0), " ")</f>
        <v xml:space="preserve"> </v>
      </c>
      <c r="E138" s="56" t="str">
        <f>IFERROR(VLOOKUP($A138,'Emissions - TEU-2D'!$A$6:$H$58,8,0), " ")</f>
        <v xml:space="preserve"> </v>
      </c>
      <c r="F138" s="18"/>
      <c r="G138" s="175" t="str">
        <f>IFERROR(Summary!$Y$7*D138/F138," ")</f>
        <v xml:space="preserve"> </v>
      </c>
      <c r="H138" s="4">
        <v>7.6999999999999999E-2</v>
      </c>
      <c r="I138" s="175" t="str">
        <f>IFERROR(Summary!$Y$7*D138/H138," ")</f>
        <v xml:space="preserve"> </v>
      </c>
      <c r="J138" s="18"/>
      <c r="K138" s="175" t="str">
        <f>IFERROR(Summary!$AA$7*D138/J138," ")</f>
        <v xml:space="preserve"> </v>
      </c>
      <c r="L138" s="9">
        <v>0.63</v>
      </c>
      <c r="M138" s="175" t="str">
        <f>IFERROR(Summary!$AA$7*D138/L138," ")</f>
        <v xml:space="preserve"> </v>
      </c>
      <c r="N138" s="18"/>
      <c r="O138" s="175" t="str">
        <f>IFERROR(Summary!$AC$7*D138/N138," ")</f>
        <v xml:space="preserve"> </v>
      </c>
      <c r="P138" s="9">
        <v>0.63</v>
      </c>
      <c r="Q138" s="175" t="str">
        <f>IFERROR(Summary!$AC$7*D138/P138," ")</f>
        <v xml:space="preserve"> </v>
      </c>
      <c r="R138" s="25">
        <v>0.6</v>
      </c>
      <c r="S138" s="177" t="str">
        <f>IFERROR(Summary!$AE$7*E138/R138," ")</f>
        <v xml:space="preserve"> </v>
      </c>
    </row>
    <row r="139" spans="1:19" ht="16.95" customHeight="1" x14ac:dyDescent="0.25">
      <c r="A139" s="2" t="s">
        <v>272</v>
      </c>
      <c r="B139" s="2" t="s">
        <v>273</v>
      </c>
      <c r="C139" s="18"/>
      <c r="D139" s="56" t="str">
        <f>IFERROR(VLOOKUP($A139,'Emissions - TEU-2D'!$A$6:$H$58,5,0), " ")</f>
        <v xml:space="preserve"> </v>
      </c>
      <c r="E139" s="56" t="str">
        <f>IFERROR(VLOOKUP($A139,'Emissions - TEU-2D'!$A$6:$H$58,8,0), " ")</f>
        <v xml:space="preserve"> </v>
      </c>
      <c r="F139" s="18"/>
      <c r="G139" s="175" t="str">
        <f>IFERROR(Summary!$Y$7*D139/F139," ")</f>
        <v xml:space="preserve"> </v>
      </c>
      <c r="H139" s="8">
        <v>4000</v>
      </c>
      <c r="I139" s="175" t="str">
        <f>IFERROR(Summary!$Y$7*D139/H139," ")</f>
        <v xml:space="preserve"> </v>
      </c>
      <c r="J139" s="18"/>
      <c r="K139" s="175" t="str">
        <f>IFERROR(Summary!$AA$7*D139/J139," ")</f>
        <v xml:space="preserve"> </v>
      </c>
      <c r="L139" s="8">
        <v>18000</v>
      </c>
      <c r="M139" s="175" t="str">
        <f>IFERROR(Summary!$AA$7*D139/L139," ")</f>
        <v xml:space="preserve"> </v>
      </c>
      <c r="N139" s="18"/>
      <c r="O139" s="175" t="str">
        <f>IFERROR(Summary!$AC$7*D139/N139," ")</f>
        <v xml:space="preserve"> </v>
      </c>
      <c r="P139" s="8">
        <v>18000</v>
      </c>
      <c r="Q139" s="175" t="str">
        <f>IFERROR(Summary!$AC$7*D139/P139," ")</f>
        <v xml:space="preserve"> </v>
      </c>
      <c r="R139" s="23">
        <v>28000</v>
      </c>
      <c r="S139" s="177" t="str">
        <f>IFERROR(Summary!$AE$7*E139/R139," ")</f>
        <v xml:space="preserve"> </v>
      </c>
    </row>
    <row r="140" spans="1:19" ht="29.25" customHeight="1" x14ac:dyDescent="0.25">
      <c r="A140" s="2" t="s">
        <v>274</v>
      </c>
      <c r="B140" s="1" t="s">
        <v>275</v>
      </c>
      <c r="C140" s="18"/>
      <c r="D140" s="56" t="str">
        <f>IFERROR(VLOOKUP($A140,'Emissions - TEU-2D'!$A$6:$H$58,5,0), " ")</f>
        <v xml:space="preserve"> </v>
      </c>
      <c r="E140" s="56" t="str">
        <f>IFERROR(VLOOKUP($A140,'Emissions - TEU-2D'!$A$6:$H$58,8,0), " ")</f>
        <v xml:space="preserve"> </v>
      </c>
      <c r="F140" s="3">
        <v>2.3E-3</v>
      </c>
      <c r="G140" s="175" t="str">
        <f>IFERROR(Summary!$Y$7*D140/F140," ")</f>
        <v xml:space="preserve"> </v>
      </c>
      <c r="H140" s="18"/>
      <c r="I140" s="175" t="str">
        <f>IFERROR(Summary!$Y$7*D140/H140," ")</f>
        <v xml:space="preserve"> </v>
      </c>
      <c r="J140" s="4">
        <v>0.06</v>
      </c>
      <c r="K140" s="175" t="str">
        <f>IFERROR(Summary!$AA$7*D140/J140," ")</f>
        <v xml:space="preserve"> </v>
      </c>
      <c r="L140" s="18"/>
      <c r="M140" s="175" t="str">
        <f>IFERROR(Summary!$AA$7*D140/L140," ")</f>
        <v xml:space="preserve"> </v>
      </c>
      <c r="N140" s="4">
        <v>2.8000000000000001E-2</v>
      </c>
      <c r="O140" s="175" t="str">
        <f>IFERROR(Summary!$AC$7*D140/N140," ")</f>
        <v xml:space="preserve"> </v>
      </c>
      <c r="P140" s="18"/>
      <c r="Q140" s="175" t="str">
        <f>IFERROR(Summary!$AC$7*D140/P140," ")</f>
        <v xml:space="preserve"> </v>
      </c>
      <c r="R140" s="22"/>
      <c r="S140" s="177" t="str">
        <f>IFERROR(Summary!$AE$7*E140/R140," ")</f>
        <v xml:space="preserve"> </v>
      </c>
    </row>
    <row r="141" spans="1:19" ht="29.25" customHeight="1" x14ac:dyDescent="0.25">
      <c r="A141" s="2" t="s">
        <v>276</v>
      </c>
      <c r="B141" s="2" t="s">
        <v>277</v>
      </c>
      <c r="C141" s="18"/>
      <c r="D141" s="56" t="str">
        <f>IFERROR(VLOOKUP($A141,'Emissions - TEU-2D'!$A$6:$H$58,5,0), " ")</f>
        <v xml:space="preserve"> </v>
      </c>
      <c r="E141" s="56" t="str">
        <f>IFERROR(VLOOKUP($A141,'Emissions - TEU-2D'!$A$6:$H$58,8,0), " ")</f>
        <v xml:space="preserve"> </v>
      </c>
      <c r="F141" s="11">
        <v>2.9999999999999997E-4</v>
      </c>
      <c r="G141" s="175" t="str">
        <f>IFERROR(Summary!$Y$7*D141/F141," ")</f>
        <v xml:space="preserve"> </v>
      </c>
      <c r="H141" s="5">
        <v>20</v>
      </c>
      <c r="I141" s="175" t="str">
        <f>IFERROR(Summary!$Y$7*D141/H141," ")</f>
        <v xml:space="preserve"> </v>
      </c>
      <c r="J141" s="4">
        <v>2.3E-2</v>
      </c>
      <c r="K141" s="175" t="str">
        <f>IFERROR(Summary!$AA$7*D141/J141," ")</f>
        <v xml:space="preserve"> </v>
      </c>
      <c r="L141" s="5">
        <v>88</v>
      </c>
      <c r="M141" s="175" t="str">
        <f>IFERROR(Summary!$AA$7*D141/L141," ")</f>
        <v xml:space="preserve"> </v>
      </c>
      <c r="N141" s="4">
        <v>0.01</v>
      </c>
      <c r="O141" s="175" t="str">
        <f>IFERROR(Summary!$AC$7*D141/N141," ")</f>
        <v xml:space="preserve"> </v>
      </c>
      <c r="P141" s="5">
        <v>88</v>
      </c>
      <c r="Q141" s="175" t="str">
        <f>IFERROR(Summary!$AC$7*D141/P141," ")</f>
        <v xml:space="preserve"> </v>
      </c>
      <c r="R141" s="22"/>
      <c r="S141" s="177" t="str">
        <f>IFERROR(Summary!$AE$7*E141/R141," ")</f>
        <v xml:space="preserve"> </v>
      </c>
    </row>
    <row r="142" spans="1:19" ht="29.25" customHeight="1" x14ac:dyDescent="0.25">
      <c r="A142" s="2" t="s">
        <v>278</v>
      </c>
      <c r="B142" s="2" t="s">
        <v>279</v>
      </c>
      <c r="C142" s="18"/>
      <c r="D142" s="56" t="str">
        <f>IFERROR(VLOOKUP($A142,'Emissions - TEU-2D'!$A$6:$H$58,5,0), " ")</f>
        <v xml:space="preserve"> </v>
      </c>
      <c r="E142" s="56" t="str">
        <f>IFERROR(VLOOKUP($A142,'Emissions - TEU-2D'!$A$6:$H$58,8,0), " ")</f>
        <v xml:space="preserve"> </v>
      </c>
      <c r="F142" s="18"/>
      <c r="G142" s="175" t="str">
        <f>IFERROR(Summary!$Y$7*D142/F142," ")</f>
        <v xml:space="preserve"> </v>
      </c>
      <c r="H142" s="4">
        <v>0.08</v>
      </c>
      <c r="I142" s="175" t="str">
        <f>IFERROR(Summary!$Y$7*D142/H142," ")</f>
        <v xml:space="preserve"> </v>
      </c>
      <c r="J142" s="18"/>
      <c r="K142" s="175" t="str">
        <f>IFERROR(Summary!$AA$7*D142/J142," ")</f>
        <v xml:space="preserve"> </v>
      </c>
      <c r="L142" s="9">
        <v>0.35</v>
      </c>
      <c r="M142" s="175" t="str">
        <f>IFERROR(Summary!$AA$7*D142/L142," ")</f>
        <v xml:space="preserve"> </v>
      </c>
      <c r="N142" s="18"/>
      <c r="O142" s="175" t="str">
        <f>IFERROR(Summary!$AC$7*D142/N142," ")</f>
        <v xml:space="preserve"> </v>
      </c>
      <c r="P142" s="9">
        <v>0.35</v>
      </c>
      <c r="Q142" s="175" t="str">
        <f>IFERROR(Summary!$AC$7*D142/P142," ")</f>
        <v xml:space="preserve"> </v>
      </c>
      <c r="R142" s="21">
        <v>12</v>
      </c>
      <c r="S142" s="177" t="str">
        <f>IFERROR(Summary!$AE$7*E142/R142," ")</f>
        <v xml:space="preserve"> </v>
      </c>
    </row>
    <row r="143" spans="1:19" ht="29.25" customHeight="1" x14ac:dyDescent="0.25">
      <c r="A143" s="2" t="s">
        <v>280</v>
      </c>
      <c r="B143" s="2" t="s">
        <v>281</v>
      </c>
      <c r="C143" s="18"/>
      <c r="D143" s="56" t="str">
        <f>IFERROR(VLOOKUP($A143,'Emissions - TEU-2D'!$A$6:$H$58,5,0), " ")</f>
        <v xml:space="preserve"> </v>
      </c>
      <c r="E143" s="56" t="str">
        <f>IFERROR(VLOOKUP($A143,'Emissions - TEU-2D'!$A$6:$H$58,8,0), " ")</f>
        <v xml:space="preserve"> </v>
      </c>
      <c r="F143" s="18"/>
      <c r="G143" s="175" t="str">
        <f>IFERROR(Summary!$Y$7*D143/F143," ")</f>
        <v xml:space="preserve"> </v>
      </c>
      <c r="H143" s="8">
        <v>3000</v>
      </c>
      <c r="I143" s="175" t="str">
        <f>IFERROR(Summary!$Y$7*D143/H143," ")</f>
        <v xml:space="preserve"> </v>
      </c>
      <c r="J143" s="18"/>
      <c r="K143" s="175" t="str">
        <f>IFERROR(Summary!$AA$7*D143/J143," ")</f>
        <v xml:space="preserve"> </v>
      </c>
      <c r="L143" s="8">
        <v>13000</v>
      </c>
      <c r="M143" s="175" t="str">
        <f>IFERROR(Summary!$AA$7*D143/L143," ")</f>
        <v xml:space="preserve"> </v>
      </c>
      <c r="N143" s="18"/>
      <c r="O143" s="175" t="str">
        <f>IFERROR(Summary!$AC$7*D143/N143," ")</f>
        <v xml:space="preserve"> </v>
      </c>
      <c r="P143" s="8">
        <v>13000</v>
      </c>
      <c r="Q143" s="175" t="str">
        <f>IFERROR(Summary!$AC$7*D143/P143," ")</f>
        <v xml:space="preserve"> </v>
      </c>
      <c r="R143" s="22"/>
      <c r="S143" s="177" t="str">
        <f>IFERROR(Summary!$AE$7*E143/R143," ")</f>
        <v xml:space="preserve"> </v>
      </c>
    </row>
    <row r="144" spans="1:19" ht="16.95" customHeight="1" x14ac:dyDescent="0.25">
      <c r="A144" s="2" t="s">
        <v>282</v>
      </c>
      <c r="B144" s="2" t="s">
        <v>283</v>
      </c>
      <c r="C144" s="18"/>
      <c r="D144" s="56" t="str">
        <f>IFERROR(VLOOKUP($A144,'Emissions - TEU-2D'!$A$6:$H$58,5,0), " ")</f>
        <v xml:space="preserve"> </v>
      </c>
      <c r="E144" s="56" t="str">
        <f>IFERROR(VLOOKUP($A144,'Emissions - TEU-2D'!$A$6:$H$58,8,0), " ")</f>
        <v xml:space="preserve"> </v>
      </c>
      <c r="F144" s="18"/>
      <c r="G144" s="175" t="str">
        <f>IFERROR(Summary!$Y$7*D144/F144," ")</f>
        <v xml:space="preserve"> </v>
      </c>
      <c r="H144" s="7">
        <v>1</v>
      </c>
      <c r="I144" s="175" t="str">
        <f>IFERROR(Summary!$Y$7*D144/H144," ")</f>
        <v xml:space="preserve"> </v>
      </c>
      <c r="J144" s="18"/>
      <c r="K144" s="175" t="str">
        <f>IFERROR(Summary!$AA$7*D144/J144," ")</f>
        <v xml:space="preserve"> </v>
      </c>
      <c r="L144" s="7">
        <v>4.4000000000000004</v>
      </c>
      <c r="M144" s="175" t="str">
        <f>IFERROR(Summary!$AA$7*D144/L144," ")</f>
        <v xml:space="preserve"> </v>
      </c>
      <c r="N144" s="18"/>
      <c r="O144" s="175" t="str">
        <f>IFERROR(Summary!$AC$7*D144/N144," ")</f>
        <v xml:space="preserve"> </v>
      </c>
      <c r="P144" s="7">
        <v>4.4000000000000004</v>
      </c>
      <c r="Q144" s="175" t="str">
        <f>IFERROR(Summary!$AC$7*D144/P144," ")</f>
        <v xml:space="preserve"> </v>
      </c>
      <c r="R144" s="22"/>
      <c r="S144" s="177" t="str">
        <f>IFERROR(Summary!$AE$7*E144/R144," ")</f>
        <v xml:space="preserve"> </v>
      </c>
    </row>
    <row r="145" spans="1:19" ht="16.8" customHeight="1" x14ac:dyDescent="0.25">
      <c r="A145" s="2" t="s">
        <v>284</v>
      </c>
      <c r="B145" s="2" t="s">
        <v>285</v>
      </c>
      <c r="C145" s="18"/>
      <c r="D145" s="56" t="str">
        <f>IFERROR(VLOOKUP($A145,'Emissions - TEU-2D'!$A$6:$H$58,5,0), " ")</f>
        <v xml:space="preserve"> </v>
      </c>
      <c r="E145" s="56" t="str">
        <f>IFERROR(VLOOKUP($A145,'Emissions - TEU-2D'!$A$6:$H$58,8,0), " ")</f>
        <v xml:space="preserve"> </v>
      </c>
      <c r="F145" s="18"/>
      <c r="G145" s="175" t="str">
        <f>IFERROR(Summary!$Y$7*D145/F145," ")</f>
        <v xml:space="preserve"> </v>
      </c>
      <c r="H145" s="5">
        <v>700</v>
      </c>
      <c r="I145" s="175" t="str">
        <f>IFERROR(Summary!$Y$7*D145/H145," ")</f>
        <v xml:space="preserve"> </v>
      </c>
      <c r="J145" s="18"/>
      <c r="K145" s="175" t="str">
        <f>IFERROR(Summary!$AA$7*D145/J145," ")</f>
        <v xml:space="preserve"> </v>
      </c>
      <c r="L145" s="8">
        <v>3100</v>
      </c>
      <c r="M145" s="175" t="str">
        <f>IFERROR(Summary!$AA$7*D145/L145," ")</f>
        <v xml:space="preserve"> </v>
      </c>
      <c r="N145" s="18"/>
      <c r="O145" s="175" t="str">
        <f>IFERROR(Summary!$AC$7*D145/N145," ")</f>
        <v xml:space="preserve"> </v>
      </c>
      <c r="P145" s="8">
        <v>3100</v>
      </c>
      <c r="Q145" s="175" t="str">
        <f>IFERROR(Summary!$AC$7*D145/P145," ")</f>
        <v xml:space="preserve"> </v>
      </c>
      <c r="R145" s="22"/>
      <c r="S145" s="177" t="str">
        <f>IFERROR(Summary!$AE$7*E145/R145," ")</f>
        <v xml:space="preserve"> </v>
      </c>
    </row>
    <row r="146" spans="1:19" ht="16.8" customHeight="1" x14ac:dyDescent="0.25">
      <c r="A146" s="2" t="s">
        <v>286</v>
      </c>
      <c r="B146" s="1" t="s">
        <v>287</v>
      </c>
      <c r="C146" s="18"/>
      <c r="D146" s="56" t="str">
        <f>IFERROR(VLOOKUP($A146,'Emissions - TEU-2D'!$A$6:$H$58,5,0), " ")</f>
        <v xml:space="preserve"> </v>
      </c>
      <c r="E146" s="56" t="str">
        <f>IFERROR(VLOOKUP($A146,'Emissions - TEU-2D'!$A$6:$H$58,8,0), " ")</f>
        <v xml:space="preserve"> </v>
      </c>
      <c r="F146" s="7">
        <v>3.8</v>
      </c>
      <c r="G146" s="175" t="str">
        <f>IFERROR(Summary!$Y$7*D146/F146," ")</f>
        <v xml:space="preserve"> </v>
      </c>
      <c r="H146" s="8">
        <v>8000</v>
      </c>
      <c r="I146" s="175" t="str">
        <f>IFERROR(Summary!$Y$7*D146/H146," ")</f>
        <v xml:space="preserve"> </v>
      </c>
      <c r="J146" s="5">
        <v>100</v>
      </c>
      <c r="K146" s="175" t="str">
        <f>IFERROR(Summary!$AA$7*D146/J146," ")</f>
        <v xml:space="preserve"> </v>
      </c>
      <c r="L146" s="8">
        <v>35000</v>
      </c>
      <c r="M146" s="175" t="str">
        <f>IFERROR(Summary!$AA$7*D146/L146," ")</f>
        <v xml:space="preserve"> </v>
      </c>
      <c r="N146" s="5">
        <v>46</v>
      </c>
      <c r="O146" s="175" t="str">
        <f>IFERROR(Summary!$AC$7*D146/N146," ")</f>
        <v xml:space="preserve"> </v>
      </c>
      <c r="P146" s="8">
        <v>35000</v>
      </c>
      <c r="Q146" s="175" t="str">
        <f>IFERROR(Summary!$AC$7*D146/P146," ")</f>
        <v xml:space="preserve"> </v>
      </c>
      <c r="R146" s="23">
        <v>8000</v>
      </c>
      <c r="S146" s="177" t="str">
        <f>IFERROR(Summary!$AE$7*E146/R146," ")</f>
        <v xml:space="preserve"> </v>
      </c>
    </row>
    <row r="147" spans="1:19" ht="16.95" customHeight="1" x14ac:dyDescent="0.25">
      <c r="A147" s="2" t="s">
        <v>288</v>
      </c>
      <c r="B147" s="2" t="s">
        <v>289</v>
      </c>
      <c r="C147" s="18"/>
      <c r="D147" s="56" t="str">
        <f>IFERROR(VLOOKUP($A147,'Emissions - TEU-2D'!$A$6:$H$58,5,0), " ")</f>
        <v xml:space="preserve"> </v>
      </c>
      <c r="E147" s="56" t="str">
        <f>IFERROR(VLOOKUP($A147,'Emissions - TEU-2D'!$A$6:$H$58,8,0), " ")</f>
        <v xml:space="preserve"> </v>
      </c>
      <c r="F147" s="3">
        <v>4.0000000000000001E-3</v>
      </c>
      <c r="G147" s="175" t="str">
        <f>IFERROR(Summary!$Y$7*D147/F147," ")</f>
        <v xml:space="preserve"> </v>
      </c>
      <c r="H147" s="18"/>
      <c r="I147" s="175" t="str">
        <f>IFERROR(Summary!$Y$7*D147/H147," ")</f>
        <v xml:space="preserve"> </v>
      </c>
      <c r="J147" s="9">
        <v>0.1</v>
      </c>
      <c r="K147" s="175" t="str">
        <f>IFERROR(Summary!$AA$7*D147/J147," ")</f>
        <v xml:space="preserve"> </v>
      </c>
      <c r="L147" s="18"/>
      <c r="M147" s="175" t="str">
        <f>IFERROR(Summary!$AA$7*D147/L147," ")</f>
        <v xml:space="preserve"> </v>
      </c>
      <c r="N147" s="4">
        <v>4.8000000000000001E-2</v>
      </c>
      <c r="O147" s="175" t="str">
        <f>IFERROR(Summary!$AC$7*D147/N147," ")</f>
        <v xml:space="preserve"> </v>
      </c>
      <c r="P147" s="18"/>
      <c r="Q147" s="175" t="str">
        <f>IFERROR(Summary!$AC$7*D147/P147," ")</f>
        <v xml:space="preserve"> </v>
      </c>
      <c r="R147" s="22"/>
      <c r="S147" s="177" t="str">
        <f>IFERROR(Summary!$AE$7*E147/R147," ")</f>
        <v xml:space="preserve"> </v>
      </c>
    </row>
    <row r="148" spans="1:19" ht="16.8" customHeight="1" x14ac:dyDescent="0.25">
      <c r="A148" s="2" t="s">
        <v>290</v>
      </c>
      <c r="B148" s="2" t="s">
        <v>291</v>
      </c>
      <c r="C148" s="6" t="s">
        <v>65</v>
      </c>
      <c r="D148" s="56">
        <f>IFERROR(VLOOKUP($A148,'Emissions - TEU-2D'!$A$6:$H$58,5,0), " ")</f>
        <v>1.0189662023596053E-2</v>
      </c>
      <c r="E148" s="56">
        <f>IFERROR(VLOOKUP($A148,'Emissions - TEU-2D'!$A$6:$H$58,8,0), " ")</f>
        <v>1.1987837674818886E-4</v>
      </c>
      <c r="F148" s="4">
        <v>2.9000000000000001E-2</v>
      </c>
      <c r="G148" s="175">
        <f>IFERROR(Summary!$Y$7*D148/F148," ")</f>
        <v>3.5136765598607077E-5</v>
      </c>
      <c r="H148" s="7">
        <v>3.7</v>
      </c>
      <c r="I148" s="175">
        <f>IFERROR(Summary!$Y$7*D148/H148," ")</f>
        <v>2.7539627090800139E-7</v>
      </c>
      <c r="J148" s="9">
        <v>0.76</v>
      </c>
      <c r="K148" s="175">
        <f>IFERROR(Summary!$AA$7*D148/J148," ")</f>
        <v>1.3407450031047437E-6</v>
      </c>
      <c r="L148" s="5">
        <v>16</v>
      </c>
      <c r="M148" s="175">
        <f>IFERROR(Summary!$AA$7*D148/L148," ")</f>
        <v>6.3685387647475325E-8</v>
      </c>
      <c r="N148" s="9">
        <v>0.35</v>
      </c>
      <c r="O148" s="175">
        <f>IFERROR(Summary!$AC$7*D148/N148," ")</f>
        <v>1.3100994030337782E-4</v>
      </c>
      <c r="P148" s="5">
        <v>16</v>
      </c>
      <c r="Q148" s="175">
        <f>IFERROR(Summary!$AC$7*D148/P148," ")</f>
        <v>2.8658424441363896E-6</v>
      </c>
      <c r="R148" s="21">
        <v>200</v>
      </c>
      <c r="S148" s="177">
        <f>IFERROR(Summary!$AE$7*E148/R148," ")</f>
        <v>2.8770810419565328E-6</v>
      </c>
    </row>
    <row r="149" spans="1:19" ht="28.5" customHeight="1" x14ac:dyDescent="0.25">
      <c r="A149" s="1"/>
      <c r="B149" s="2" t="s">
        <v>292</v>
      </c>
      <c r="C149" s="6" t="s">
        <v>293</v>
      </c>
      <c r="D149" s="56" t="str">
        <f>IFERROR(VLOOKUP($A149,'Emissions - TEU-2D'!$A$6:$H$58,5,0), " ")</f>
        <v xml:space="preserve"> </v>
      </c>
      <c r="E149" s="56" t="str">
        <f>IFERROR(VLOOKUP($A149,'Emissions - TEU-2D'!$A$6:$H$58,8,0), " ")</f>
        <v xml:space="preserve"> </v>
      </c>
      <c r="F149" s="3">
        <v>3.8E-3</v>
      </c>
      <c r="G149" s="175" t="str">
        <f>IFERROR(Summary!$Y$7*D149/F149," ")</f>
        <v xml:space="preserve"> </v>
      </c>
      <c r="H149" s="4">
        <v>1.4E-2</v>
      </c>
      <c r="I149" s="175" t="str">
        <f>IFERROR(Summary!$Y$7*D149/H149," ")</f>
        <v xml:space="preserve"> </v>
      </c>
      <c r="J149" s="9">
        <v>0.1</v>
      </c>
      <c r="K149" s="175" t="str">
        <f>IFERROR(Summary!$AA$7*D149/J149," ")</f>
        <v xml:space="preserve"> </v>
      </c>
      <c r="L149" s="4">
        <v>6.2E-2</v>
      </c>
      <c r="M149" s="175" t="str">
        <f>IFERROR(Summary!$AA$7*D149/L149," ")</f>
        <v xml:space="preserve"> </v>
      </c>
      <c r="N149" s="4">
        <v>4.5999999999999999E-2</v>
      </c>
      <c r="O149" s="175" t="str">
        <f>IFERROR(Summary!$AC$7*D149/N149," ")</f>
        <v xml:space="preserve"> </v>
      </c>
      <c r="P149" s="4">
        <v>6.2E-2</v>
      </c>
      <c r="Q149" s="175" t="str">
        <f>IFERROR(Summary!$AC$7*D149/P149," ")</f>
        <v xml:space="preserve"> </v>
      </c>
      <c r="R149" s="25">
        <v>0.2</v>
      </c>
      <c r="S149" s="177" t="str">
        <f>IFERROR(Summary!$AE$7*E149/R149," ")</f>
        <v xml:space="preserve"> </v>
      </c>
    </row>
    <row r="150" spans="1:19" ht="16.8" customHeight="1" x14ac:dyDescent="0.25">
      <c r="A150" s="1"/>
      <c r="B150" s="2" t="s">
        <v>294</v>
      </c>
      <c r="C150" s="6" t="s">
        <v>293</v>
      </c>
      <c r="D150" s="56" t="str">
        <f>IFERROR(VLOOKUP($A150,'Emissions - TEU-2D'!$A$6:$H$58,5,0), " ")</f>
        <v xml:space="preserve"> </v>
      </c>
      <c r="E150" s="56" t="str">
        <f>IFERROR(VLOOKUP($A150,'Emissions - TEU-2D'!$A$6:$H$58,8,0), " ")</f>
        <v xml:space="preserve"> </v>
      </c>
      <c r="F150" s="18"/>
      <c r="G150" s="175" t="str">
        <f>IFERROR(Summary!$Y$7*D150/F150," ")</f>
        <v xml:space="preserve"> </v>
      </c>
      <c r="H150" s="4">
        <v>1.4E-2</v>
      </c>
      <c r="I150" s="175" t="str">
        <f>IFERROR(Summary!$Y$7*D150/H150," ")</f>
        <v xml:space="preserve"> </v>
      </c>
      <c r="J150" s="18"/>
      <c r="K150" s="175" t="str">
        <f>IFERROR(Summary!$AA$7*D150/J150," ")</f>
        <v xml:space="preserve"> </v>
      </c>
      <c r="L150" s="4">
        <v>6.2E-2</v>
      </c>
      <c r="M150" s="175" t="str">
        <f>IFERROR(Summary!$AA$7*D150/L150," ")</f>
        <v xml:space="preserve"> </v>
      </c>
      <c r="N150" s="18"/>
      <c r="O150" s="175" t="str">
        <f>IFERROR(Summary!$AC$7*D150/N150," ")</f>
        <v xml:space="preserve"> </v>
      </c>
      <c r="P150" s="4">
        <v>6.2E-2</v>
      </c>
      <c r="Q150" s="175" t="str">
        <f>IFERROR(Summary!$AC$7*D150/P150," ")</f>
        <v xml:space="preserve"> </v>
      </c>
      <c r="R150" s="25">
        <v>0.2</v>
      </c>
      <c r="S150" s="177" t="str">
        <f>IFERROR(Summary!$AE$7*E150/R150," ")</f>
        <v xml:space="preserve"> </v>
      </c>
    </row>
    <row r="151" spans="1:19" ht="16.95" customHeight="1" x14ac:dyDescent="0.25">
      <c r="A151" s="2" t="s">
        <v>295</v>
      </c>
      <c r="B151" s="2" t="s">
        <v>296</v>
      </c>
      <c r="C151" s="18"/>
      <c r="D151" s="56" t="str">
        <f>IFERROR(VLOOKUP($A151,'Emissions - TEU-2D'!$A$6:$H$58,5,0), " ")</f>
        <v xml:space="preserve"> </v>
      </c>
      <c r="E151" s="56" t="str">
        <f>IFERROR(VLOOKUP($A151,'Emissions - TEU-2D'!$A$6:$H$58,8,0), " ")</f>
        <v xml:space="preserve"> </v>
      </c>
      <c r="F151" s="18"/>
      <c r="G151" s="175" t="str">
        <f>IFERROR(Summary!$Y$7*D151/F151," ")</f>
        <v xml:space="preserve"> </v>
      </c>
      <c r="H151" s="18"/>
      <c r="I151" s="175" t="str">
        <f>IFERROR(Summary!$Y$7*D151/H151," ")</f>
        <v xml:space="preserve"> </v>
      </c>
      <c r="J151" s="18"/>
      <c r="K151" s="175" t="str">
        <f>IFERROR(Summary!$AA$7*D151/J151," ")</f>
        <v xml:space="preserve"> </v>
      </c>
      <c r="L151" s="18"/>
      <c r="M151" s="175" t="str">
        <f>IFERROR(Summary!$AA$7*D151/L151," ")</f>
        <v xml:space="preserve"> </v>
      </c>
      <c r="N151" s="18"/>
      <c r="O151" s="175" t="str">
        <f>IFERROR(Summary!$AC$7*D151/N151," ")</f>
        <v xml:space="preserve"> </v>
      </c>
      <c r="P151" s="18"/>
      <c r="Q151" s="175" t="str">
        <f>IFERROR(Summary!$AC$7*D151/P151," ")</f>
        <v xml:space="preserve"> </v>
      </c>
      <c r="R151" s="21">
        <v>86</v>
      </c>
      <c r="S151" s="177" t="str">
        <f>IFERROR(Summary!$AE$7*E151/R151," ")</f>
        <v xml:space="preserve"> </v>
      </c>
    </row>
    <row r="152" spans="1:19" ht="16.8" customHeight="1" x14ac:dyDescent="0.25">
      <c r="A152" s="2" t="s">
        <v>297</v>
      </c>
      <c r="B152" s="2" t="s">
        <v>298</v>
      </c>
      <c r="C152" s="18"/>
      <c r="D152" s="56" t="str">
        <f>IFERROR(VLOOKUP($A152,'Emissions - TEU-2D'!$A$6:$H$58,5,0), " ")</f>
        <v xml:space="preserve"> </v>
      </c>
      <c r="E152" s="56" t="str">
        <f>IFERROR(VLOOKUP($A152,'Emissions - TEU-2D'!$A$6:$H$58,8,0), " ")</f>
        <v xml:space="preserve"> </v>
      </c>
      <c r="F152" s="4">
        <v>2.5000000000000001E-2</v>
      </c>
      <c r="G152" s="175" t="str">
        <f>IFERROR(Summary!$Y$7*D152/F152," ")</f>
        <v xml:space="preserve"> </v>
      </c>
      <c r="H152" s="7">
        <v>9</v>
      </c>
      <c r="I152" s="175" t="str">
        <f>IFERROR(Summary!$Y$7*D152/H152," ")</f>
        <v xml:space="preserve"> </v>
      </c>
      <c r="J152" s="9">
        <v>0.65</v>
      </c>
      <c r="K152" s="175" t="str">
        <f>IFERROR(Summary!$AA$7*D152/J152," ")</f>
        <v xml:space="preserve"> </v>
      </c>
      <c r="L152" s="5">
        <v>40</v>
      </c>
      <c r="M152" s="175" t="str">
        <f>IFERROR(Summary!$AA$7*D152/L152," ")</f>
        <v xml:space="preserve"> </v>
      </c>
      <c r="N152" s="9">
        <v>0.3</v>
      </c>
      <c r="O152" s="175" t="str">
        <f>IFERROR(Summary!$AC$7*D152/N152," ")</f>
        <v xml:space="preserve"> </v>
      </c>
      <c r="P152" s="5">
        <v>40</v>
      </c>
      <c r="Q152" s="175" t="str">
        <f>IFERROR(Summary!$AC$7*D152/P152," ")</f>
        <v xml:space="preserve"> </v>
      </c>
      <c r="R152" s="22"/>
      <c r="S152" s="177" t="str">
        <f>IFERROR(Summary!$AE$7*E152/R152," ")</f>
        <v xml:space="preserve"> </v>
      </c>
    </row>
    <row r="153" spans="1:19" ht="16.95" customHeight="1" x14ac:dyDescent="0.25">
      <c r="A153" s="2" t="s">
        <v>299</v>
      </c>
      <c r="B153" s="2" t="s">
        <v>300</v>
      </c>
      <c r="C153" s="18"/>
      <c r="D153" s="56" t="str">
        <f>IFERROR(VLOOKUP($A153,'Emissions - TEU-2D'!$A$6:$H$58,5,0), " ")</f>
        <v xml:space="preserve"> </v>
      </c>
      <c r="E153" s="56" t="str">
        <f>IFERROR(VLOOKUP($A153,'Emissions - TEU-2D'!$A$6:$H$58,8,0), " ")</f>
        <v xml:space="preserve"> </v>
      </c>
      <c r="F153" s="18"/>
      <c r="G153" s="175" t="str">
        <f>IFERROR(Summary!$Y$7*D153/F153," ")</f>
        <v xml:space="preserve"> </v>
      </c>
      <c r="H153" s="5">
        <v>20</v>
      </c>
      <c r="I153" s="175" t="str">
        <f>IFERROR(Summary!$Y$7*D153/H153," ")</f>
        <v xml:space="preserve"> </v>
      </c>
      <c r="J153" s="18"/>
      <c r="K153" s="175" t="str">
        <f>IFERROR(Summary!$AA$7*D153/J153," ")</f>
        <v xml:space="preserve"> </v>
      </c>
      <c r="L153" s="5">
        <v>88</v>
      </c>
      <c r="M153" s="175" t="str">
        <f>IFERROR(Summary!$AA$7*D153/L153," ")</f>
        <v xml:space="preserve"> </v>
      </c>
      <c r="N153" s="18"/>
      <c r="O153" s="175" t="str">
        <f>IFERROR(Summary!$AC$7*D153/N153," ")</f>
        <v xml:space="preserve"> </v>
      </c>
      <c r="P153" s="5">
        <v>88</v>
      </c>
      <c r="Q153" s="175" t="str">
        <f>IFERROR(Summary!$AC$7*D153/P153," ")</f>
        <v xml:space="preserve"> </v>
      </c>
      <c r="R153" s="22"/>
      <c r="S153" s="177" t="str">
        <f>IFERROR(Summary!$AE$7*E153/R153," ")</f>
        <v xml:space="preserve"> </v>
      </c>
    </row>
    <row r="154" spans="1:19" ht="16.8" customHeight="1" x14ac:dyDescent="0.25">
      <c r="A154" s="2" t="s">
        <v>301</v>
      </c>
      <c r="B154" s="1" t="s">
        <v>302</v>
      </c>
      <c r="C154" s="18"/>
      <c r="D154" s="56" t="str">
        <f>IFERROR(VLOOKUP($A154,'Emissions - TEU-2D'!$A$6:$H$58,5,0), " ")</f>
        <v xml:space="preserve"> </v>
      </c>
      <c r="E154" s="56" t="str">
        <f>IFERROR(VLOOKUP($A154,'Emissions - TEU-2D'!$A$6:$H$58,8,0), " ")</f>
        <v xml:space="preserve"> </v>
      </c>
      <c r="F154" s="11">
        <v>3.2000000000000003E-4</v>
      </c>
      <c r="G154" s="175" t="str">
        <f>IFERROR(Summary!$Y$7*D154/F154," ")</f>
        <v xml:space="preserve"> </v>
      </c>
      <c r="H154" s="18"/>
      <c r="I154" s="175" t="str">
        <f>IFERROR(Summary!$Y$7*D154/H154," ")</f>
        <v xml:space="preserve"> </v>
      </c>
      <c r="J154" s="3">
        <v>8.3999999999999995E-3</v>
      </c>
      <c r="K154" s="175" t="str">
        <f>IFERROR(Summary!$AA$7*D154/J154," ")</f>
        <v xml:space="preserve"> </v>
      </c>
      <c r="L154" s="18"/>
      <c r="M154" s="175" t="str">
        <f>IFERROR(Summary!$AA$7*D154/L154," ")</f>
        <v xml:space="preserve"> </v>
      </c>
      <c r="N154" s="3">
        <v>3.8999999999999998E-3</v>
      </c>
      <c r="O154" s="175" t="str">
        <f>IFERROR(Summary!$AC$7*D154/N154," ")</f>
        <v xml:space="preserve"> </v>
      </c>
      <c r="P154" s="18"/>
      <c r="Q154" s="175" t="str">
        <f>IFERROR(Summary!$AC$7*D154/P154," ")</f>
        <v xml:space="preserve"> </v>
      </c>
      <c r="R154" s="22"/>
      <c r="S154" s="177" t="str">
        <f>IFERROR(Summary!$AE$7*E154/R154," ")</f>
        <v xml:space="preserve"> </v>
      </c>
    </row>
    <row r="155" spans="1:19" ht="16.8" customHeight="1" x14ac:dyDescent="0.25">
      <c r="A155" s="2" t="s">
        <v>303</v>
      </c>
      <c r="B155" s="1" t="s">
        <v>304</v>
      </c>
      <c r="C155" s="6" t="s">
        <v>23</v>
      </c>
      <c r="D155" s="56" t="str">
        <f>IFERROR(VLOOKUP($A155,'Emissions - TEU-2D'!$A$6:$H$58,5,0), " ")</f>
        <v xml:space="preserve"> </v>
      </c>
      <c r="E155" s="56" t="str">
        <f>IFERROR(VLOOKUP($A155,'Emissions - TEU-2D'!$A$6:$H$58,8,0), " ")</f>
        <v xml:space="preserve"> </v>
      </c>
      <c r="F155" s="10">
        <v>5.8999999999999998E-5</v>
      </c>
      <c r="G155" s="175" t="str">
        <f>IFERROR(Summary!$Y$7*D155/F155," ")</f>
        <v xml:space="preserve"> </v>
      </c>
      <c r="H155" s="18"/>
      <c r="I155" s="175" t="str">
        <f>IFERROR(Summary!$Y$7*D155/H155," ")</f>
        <v xml:space="preserve"> </v>
      </c>
      <c r="J155" s="11">
        <v>6.2E-4</v>
      </c>
      <c r="K155" s="175" t="str">
        <f>IFERROR(Summary!$AA$7*D155/J155," ")</f>
        <v xml:space="preserve"> </v>
      </c>
      <c r="L155" s="18"/>
      <c r="M155" s="175" t="str">
        <f>IFERROR(Summary!$AA$7*D155/L155," ")</f>
        <v xml:space="preserve"> </v>
      </c>
      <c r="N155" s="3">
        <v>1.1999999999999999E-3</v>
      </c>
      <c r="O155" s="175" t="str">
        <f>IFERROR(Summary!$AC$7*D155/N155," ")</f>
        <v xml:space="preserve"> </v>
      </c>
      <c r="P155" s="18"/>
      <c r="Q155" s="175" t="str">
        <f>IFERROR(Summary!$AC$7*D155/P155," ")</f>
        <v xml:space="preserve"> </v>
      </c>
      <c r="R155" s="22"/>
      <c r="S155" s="177" t="str">
        <f>IFERROR(Summary!$AE$7*E155/R155," ")</f>
        <v xml:space="preserve"> </v>
      </c>
    </row>
    <row r="156" spans="1:19" ht="16.95" customHeight="1" x14ac:dyDescent="0.25">
      <c r="A156" s="2" t="s">
        <v>305</v>
      </c>
      <c r="B156" s="1" t="s">
        <v>306</v>
      </c>
      <c r="C156" s="6" t="s">
        <v>23</v>
      </c>
      <c r="D156" s="56" t="str">
        <f>IFERROR(VLOOKUP($A156,'Emissions - TEU-2D'!$A$6:$H$58,5,0), " ")</f>
        <v xml:space="preserve"> </v>
      </c>
      <c r="E156" s="56" t="str">
        <f>IFERROR(VLOOKUP($A156,'Emissions - TEU-2D'!$A$6:$H$58,8,0), " ")</f>
        <v xml:space="preserve"> </v>
      </c>
      <c r="F156" s="11">
        <v>1.2999999999999999E-4</v>
      </c>
      <c r="G156" s="175" t="str">
        <f>IFERROR(Summary!$Y$7*D156/F156," ")</f>
        <v xml:space="preserve"> </v>
      </c>
      <c r="H156" s="18"/>
      <c r="I156" s="175" t="str">
        <f>IFERROR(Summary!$Y$7*D156/H156," ")</f>
        <v xml:space="preserve"> </v>
      </c>
      <c r="J156" s="3">
        <v>1.2999999999999999E-3</v>
      </c>
      <c r="K156" s="175" t="str">
        <f>IFERROR(Summary!$AA$7*D156/J156," ")</f>
        <v xml:space="preserve"> </v>
      </c>
      <c r="L156" s="18"/>
      <c r="M156" s="175" t="str">
        <f>IFERROR(Summary!$AA$7*D156/L156," ")</f>
        <v xml:space="preserve"> </v>
      </c>
      <c r="N156" s="3">
        <v>2.5999999999999999E-3</v>
      </c>
      <c r="O156" s="175" t="str">
        <f>IFERROR(Summary!$AC$7*D156/N156," ")</f>
        <v xml:space="preserve"> </v>
      </c>
      <c r="P156" s="18"/>
      <c r="Q156" s="175" t="str">
        <f>IFERROR(Summary!$AC$7*D156/P156," ")</f>
        <v xml:space="preserve"> </v>
      </c>
      <c r="R156" s="22"/>
      <c r="S156" s="177" t="str">
        <f>IFERROR(Summary!$AE$7*E156/R156," ")</f>
        <v xml:space="preserve"> </v>
      </c>
    </row>
    <row r="157" spans="1:19" ht="16.8" customHeight="1" x14ac:dyDescent="0.25">
      <c r="A157" s="2" t="s">
        <v>307</v>
      </c>
      <c r="B157" s="1" t="s">
        <v>308</v>
      </c>
      <c r="C157" s="18"/>
      <c r="D157" s="56" t="str">
        <f>IFERROR(VLOOKUP($A157,'Emissions - TEU-2D'!$A$6:$H$58,5,0), " ")</f>
        <v xml:space="preserve"> </v>
      </c>
      <c r="E157" s="56" t="str">
        <f>IFERROR(VLOOKUP($A157,'Emissions - TEU-2D'!$A$6:$H$58,8,0), " ")</f>
        <v xml:space="preserve"> </v>
      </c>
      <c r="F157" s="9">
        <v>0.38</v>
      </c>
      <c r="G157" s="175" t="str">
        <f>IFERROR(Summary!$Y$7*D157/F157," ")</f>
        <v xml:space="preserve"> </v>
      </c>
      <c r="H157" s="18"/>
      <c r="I157" s="175" t="str">
        <f>IFERROR(Summary!$Y$7*D157/H157," ")</f>
        <v xml:space="preserve"> </v>
      </c>
      <c r="J157" s="5">
        <v>10</v>
      </c>
      <c r="K157" s="175" t="str">
        <f>IFERROR(Summary!$AA$7*D157/J157," ")</f>
        <v xml:space="preserve"> </v>
      </c>
      <c r="L157" s="18"/>
      <c r="M157" s="175" t="str">
        <f>IFERROR(Summary!$AA$7*D157/L157," ")</f>
        <v xml:space="preserve"> </v>
      </c>
      <c r="N157" s="7">
        <v>4.5999999999999996</v>
      </c>
      <c r="O157" s="175" t="str">
        <f>IFERROR(Summary!$AC$7*D157/N157," ")</f>
        <v xml:space="preserve"> </v>
      </c>
      <c r="P157" s="18"/>
      <c r="Q157" s="175" t="str">
        <f>IFERROR(Summary!$AC$7*D157/P157," ")</f>
        <v xml:space="preserve"> </v>
      </c>
      <c r="R157" s="22"/>
      <c r="S157" s="177" t="str">
        <f>IFERROR(Summary!$AE$7*E157/R157," ")</f>
        <v xml:space="preserve"> </v>
      </c>
    </row>
    <row r="158" spans="1:19" ht="16.95" customHeight="1" x14ac:dyDescent="0.25">
      <c r="A158" s="2" t="s">
        <v>309</v>
      </c>
      <c r="B158" s="1" t="s">
        <v>310</v>
      </c>
      <c r="C158" s="18"/>
      <c r="D158" s="56" t="str">
        <f>IFERROR(VLOOKUP($A158,'Emissions - TEU-2D'!$A$6:$H$58,5,0), " ")</f>
        <v xml:space="preserve"> </v>
      </c>
      <c r="E158" s="56" t="str">
        <f>IFERROR(VLOOKUP($A158,'Emissions - TEU-2D'!$A$6:$H$58,8,0), " ")</f>
        <v xml:space="preserve"> </v>
      </c>
      <c r="F158" s="9">
        <v>0.16</v>
      </c>
      <c r="G158" s="175" t="str">
        <f>IFERROR(Summary!$Y$7*D158/F158," ")</f>
        <v xml:space="preserve"> </v>
      </c>
      <c r="H158" s="18"/>
      <c r="I158" s="175" t="str">
        <f>IFERROR(Summary!$Y$7*D158/H158," ")</f>
        <v xml:space="preserve"> </v>
      </c>
      <c r="J158" s="7">
        <v>4.0999999999999996</v>
      </c>
      <c r="K158" s="175" t="str">
        <f>IFERROR(Summary!$AA$7*D158/J158," ")</f>
        <v xml:space="preserve"> </v>
      </c>
      <c r="L158" s="18"/>
      <c r="M158" s="175" t="str">
        <f>IFERROR(Summary!$AA$7*D158/L158," ")</f>
        <v xml:space="preserve"> </v>
      </c>
      <c r="N158" s="7">
        <v>1.9</v>
      </c>
      <c r="O158" s="175" t="str">
        <f>IFERROR(Summary!$AC$7*D158/N158," ")</f>
        <v xml:space="preserve"> </v>
      </c>
      <c r="P158" s="18"/>
      <c r="Q158" s="175" t="str">
        <f>IFERROR(Summary!$AC$7*D158/P158," ")</f>
        <v xml:space="preserve"> </v>
      </c>
      <c r="R158" s="22"/>
      <c r="S158" s="177" t="str">
        <f>IFERROR(Summary!$AE$7*E158/R158," ")</f>
        <v xml:space="preserve"> </v>
      </c>
    </row>
    <row r="159" spans="1:19" ht="16.8" customHeight="1" x14ac:dyDescent="0.25">
      <c r="A159" s="2" t="s">
        <v>311</v>
      </c>
      <c r="B159" s="1" t="s">
        <v>312</v>
      </c>
      <c r="C159" s="18"/>
      <c r="D159" s="56" t="str">
        <f>IFERROR(VLOOKUP($A159,'Emissions - TEU-2D'!$A$6:$H$58,5,0), " ")</f>
        <v xml:space="preserve"> </v>
      </c>
      <c r="E159" s="56" t="str">
        <f>IFERROR(VLOOKUP($A159,'Emissions - TEU-2D'!$A$6:$H$58,8,0), " ")</f>
        <v xml:space="preserve"> </v>
      </c>
      <c r="F159" s="11">
        <v>5.0000000000000001E-4</v>
      </c>
      <c r="G159" s="175" t="str">
        <f>IFERROR(Summary!$Y$7*D159/F159," ")</f>
        <v xml:space="preserve"> </v>
      </c>
      <c r="H159" s="18"/>
      <c r="I159" s="175" t="str">
        <f>IFERROR(Summary!$Y$7*D159/H159," ")</f>
        <v xml:space="preserve"> </v>
      </c>
      <c r="J159" s="4">
        <v>1.2999999999999999E-2</v>
      </c>
      <c r="K159" s="175" t="str">
        <f>IFERROR(Summary!$AA$7*D159/J159," ")</f>
        <v xml:space="preserve"> </v>
      </c>
      <c r="L159" s="18"/>
      <c r="M159" s="175" t="str">
        <f>IFERROR(Summary!$AA$7*D159/L159," ")</f>
        <v xml:space="preserve"> </v>
      </c>
      <c r="N159" s="3">
        <v>6.0000000000000001E-3</v>
      </c>
      <c r="O159" s="175" t="str">
        <f>IFERROR(Summary!$AC$7*D159/N159," ")</f>
        <v xml:space="preserve"> </v>
      </c>
      <c r="P159" s="18"/>
      <c r="Q159" s="175" t="str">
        <f>IFERROR(Summary!$AC$7*D159/P159," ")</f>
        <v xml:space="preserve"> </v>
      </c>
      <c r="R159" s="22"/>
      <c r="S159" s="177" t="str">
        <f>IFERROR(Summary!$AE$7*E159/R159," ")</f>
        <v xml:space="preserve"> </v>
      </c>
    </row>
    <row r="160" spans="1:19" ht="29.25" customHeight="1" x14ac:dyDescent="0.25">
      <c r="A160" s="2" t="s">
        <v>313</v>
      </c>
      <c r="B160" s="1" t="s">
        <v>314</v>
      </c>
      <c r="C160" s="18"/>
      <c r="D160" s="56" t="str">
        <f>IFERROR(VLOOKUP($A160,'Emissions - TEU-2D'!$A$6:$H$58,5,0), " ")</f>
        <v xml:space="preserve"> </v>
      </c>
      <c r="E160" s="56" t="str">
        <f>IFERROR(VLOOKUP($A160,'Emissions - TEU-2D'!$A$6:$H$58,8,0), " ")</f>
        <v xml:space="preserve"> </v>
      </c>
      <c r="F160" s="11">
        <v>1.6000000000000001E-4</v>
      </c>
      <c r="G160" s="175" t="str">
        <f>IFERROR(Summary!$Y$7*D160/F160," ")</f>
        <v xml:space="preserve"> </v>
      </c>
      <c r="H160" s="18"/>
      <c r="I160" s="175" t="str">
        <f>IFERROR(Summary!$Y$7*D160/H160," ")</f>
        <v xml:space="preserve"> </v>
      </c>
      <c r="J160" s="3">
        <v>4.1000000000000003E-3</v>
      </c>
      <c r="K160" s="175" t="str">
        <f>IFERROR(Summary!$AA$7*D160/J160," ")</f>
        <v xml:space="preserve"> </v>
      </c>
      <c r="L160" s="18"/>
      <c r="M160" s="175" t="str">
        <f>IFERROR(Summary!$AA$7*D160/L160," ")</f>
        <v xml:space="preserve"> </v>
      </c>
      <c r="N160" s="3">
        <v>1.9E-3</v>
      </c>
      <c r="O160" s="175" t="str">
        <f>IFERROR(Summary!$AC$7*D160/N160," ")</f>
        <v xml:space="preserve"> </v>
      </c>
      <c r="P160" s="18"/>
      <c r="Q160" s="175" t="str">
        <f>IFERROR(Summary!$AC$7*D160/P160," ")</f>
        <v xml:space="preserve"> </v>
      </c>
      <c r="R160" s="22"/>
      <c r="S160" s="177" t="str">
        <f>IFERROR(Summary!$AE$7*E160/R160," ")</f>
        <v xml:space="preserve"> </v>
      </c>
    </row>
    <row r="161" spans="1:19" ht="16.8" customHeight="1" x14ac:dyDescent="0.25">
      <c r="A161" s="2" t="s">
        <v>315</v>
      </c>
      <c r="B161" s="1" t="s">
        <v>316</v>
      </c>
      <c r="C161" s="18"/>
      <c r="D161" s="56" t="str">
        <f>IFERROR(VLOOKUP($A161,'Emissions - TEU-2D'!$A$6:$H$58,5,0), " ")</f>
        <v xml:space="preserve"> </v>
      </c>
      <c r="E161" s="56" t="str">
        <f>IFERROR(VLOOKUP($A161,'Emissions - TEU-2D'!$A$6:$H$58,8,0), " ")</f>
        <v xml:space="preserve"> </v>
      </c>
      <c r="F161" s="11">
        <v>5.2999999999999998E-4</v>
      </c>
      <c r="G161" s="175" t="str">
        <f>IFERROR(Summary!$Y$7*D161/F161," ")</f>
        <v xml:space="preserve"> </v>
      </c>
      <c r="H161" s="18"/>
      <c r="I161" s="175" t="str">
        <f>IFERROR(Summary!$Y$7*D161/H161," ")</f>
        <v xml:space="preserve"> </v>
      </c>
      <c r="J161" s="4">
        <v>1.4E-2</v>
      </c>
      <c r="K161" s="175" t="str">
        <f>IFERROR(Summary!$AA$7*D161/J161," ")</f>
        <v xml:space="preserve"> </v>
      </c>
      <c r="L161" s="18"/>
      <c r="M161" s="175" t="str">
        <f>IFERROR(Summary!$AA$7*D161/L161," ")</f>
        <v xml:space="preserve"> </v>
      </c>
      <c r="N161" s="3">
        <v>6.3E-3</v>
      </c>
      <c r="O161" s="175" t="str">
        <f>IFERROR(Summary!$AC$7*D161/N161," ")</f>
        <v xml:space="preserve"> </v>
      </c>
      <c r="P161" s="18"/>
      <c r="Q161" s="175" t="str">
        <f>IFERROR(Summary!$AC$7*D161/P161," ")</f>
        <v xml:space="preserve"> </v>
      </c>
      <c r="R161" s="22"/>
      <c r="S161" s="177" t="str">
        <f>IFERROR(Summary!$AE$7*E161/R161," ")</f>
        <v xml:space="preserve"> </v>
      </c>
    </row>
    <row r="162" spans="1:19" ht="16.95" customHeight="1" x14ac:dyDescent="0.25">
      <c r="A162" s="2" t="s">
        <v>317</v>
      </c>
      <c r="B162" s="1" t="s">
        <v>318</v>
      </c>
      <c r="C162" s="18"/>
      <c r="D162" s="56" t="str">
        <f>IFERROR(VLOOKUP($A162,'Emissions - TEU-2D'!$A$6:$H$58,5,0), " ")</f>
        <v xml:space="preserve"> </v>
      </c>
      <c r="E162" s="56" t="str">
        <f>IFERROR(VLOOKUP($A162,'Emissions - TEU-2D'!$A$6:$H$58,8,0), " ")</f>
        <v xml:space="preserve"> </v>
      </c>
      <c r="F162" s="11">
        <v>3.6999999999999999E-4</v>
      </c>
      <c r="G162" s="175" t="str">
        <f>IFERROR(Summary!$Y$7*D162/F162," ")</f>
        <v xml:space="preserve"> </v>
      </c>
      <c r="H162" s="18"/>
      <c r="I162" s="175" t="str">
        <f>IFERROR(Summary!$Y$7*D162/H162," ")</f>
        <v xml:space="preserve"> </v>
      </c>
      <c r="J162" s="3">
        <v>9.5999999999999992E-3</v>
      </c>
      <c r="K162" s="175" t="str">
        <f>IFERROR(Summary!$AA$7*D162/J162," ")</f>
        <v xml:space="preserve"> </v>
      </c>
      <c r="L162" s="18"/>
      <c r="M162" s="175" t="str">
        <f>IFERROR(Summary!$AA$7*D162/L162," ")</f>
        <v xml:space="preserve"> </v>
      </c>
      <c r="N162" s="3">
        <v>4.4000000000000003E-3</v>
      </c>
      <c r="O162" s="175" t="str">
        <f>IFERROR(Summary!$AC$7*D162/N162," ")</f>
        <v xml:space="preserve"> </v>
      </c>
      <c r="P162" s="18"/>
      <c r="Q162" s="175" t="str">
        <f>IFERROR(Summary!$AC$7*D162/P162," ")</f>
        <v xml:space="preserve"> </v>
      </c>
      <c r="R162" s="22"/>
      <c r="S162" s="177" t="str">
        <f>IFERROR(Summary!$AE$7*E162/R162," ")</f>
        <v xml:space="preserve"> </v>
      </c>
    </row>
    <row r="163" spans="1:19" ht="16.8" customHeight="1" x14ac:dyDescent="0.25">
      <c r="A163" s="2" t="s">
        <v>319</v>
      </c>
      <c r="B163" s="1" t="s">
        <v>320</v>
      </c>
      <c r="C163" s="18"/>
      <c r="D163" s="56" t="str">
        <f>IFERROR(VLOOKUP($A163,'Emissions - TEU-2D'!$A$6:$H$58,5,0), " ")</f>
        <v xml:space="preserve"> </v>
      </c>
      <c r="E163" s="56" t="str">
        <f>IFERROR(VLOOKUP($A163,'Emissions - TEU-2D'!$A$6:$H$58,8,0), " ")</f>
        <v xml:space="preserve"> </v>
      </c>
      <c r="F163" s="3">
        <v>1.6999999999999999E-3</v>
      </c>
      <c r="G163" s="175" t="str">
        <f>IFERROR(Summary!$Y$7*D163/F163," ")</f>
        <v xml:space="preserve"> </v>
      </c>
      <c r="H163" s="18"/>
      <c r="I163" s="175" t="str">
        <f>IFERROR(Summary!$Y$7*D163/H163," ")</f>
        <v xml:space="preserve"> </v>
      </c>
      <c r="J163" s="4">
        <v>4.2999999999999997E-2</v>
      </c>
      <c r="K163" s="175" t="str">
        <f>IFERROR(Summary!$AA$7*D163/J163," ")</f>
        <v xml:space="preserve"> </v>
      </c>
      <c r="L163" s="18"/>
      <c r="M163" s="175" t="str">
        <f>IFERROR(Summary!$AA$7*D163/L163," ")</f>
        <v xml:space="preserve"> </v>
      </c>
      <c r="N163" s="4">
        <v>0.02</v>
      </c>
      <c r="O163" s="175" t="str">
        <f>IFERROR(Summary!$AC$7*D163/N163," ")</f>
        <v xml:space="preserve"> </v>
      </c>
      <c r="P163" s="18"/>
      <c r="Q163" s="175" t="str">
        <f>IFERROR(Summary!$AC$7*D163/P163," ")</f>
        <v xml:space="preserve"> </v>
      </c>
      <c r="R163" s="22"/>
      <c r="S163" s="177" t="str">
        <f>IFERROR(Summary!$AE$7*E163/R163," ")</f>
        <v xml:space="preserve"> </v>
      </c>
    </row>
    <row r="164" spans="1:19" ht="29.25" customHeight="1" x14ac:dyDescent="0.25">
      <c r="A164" s="2" t="s">
        <v>321</v>
      </c>
      <c r="B164" s="2" t="s">
        <v>322</v>
      </c>
      <c r="C164" s="18"/>
      <c r="D164" s="56" t="str">
        <f>IFERROR(VLOOKUP($A164,'Emissions - TEU-2D'!$A$6:$H$58,5,0), " ")</f>
        <v xml:space="preserve"> </v>
      </c>
      <c r="E164" s="56" t="str">
        <f>IFERROR(VLOOKUP($A164,'Emissions - TEU-2D'!$A$6:$H$58,8,0), " ")</f>
        <v xml:space="preserve"> </v>
      </c>
      <c r="F164" s="18"/>
      <c r="G164" s="175" t="str">
        <f>IFERROR(Summary!$Y$7*D164/F164," ")</f>
        <v xml:space="preserve"> </v>
      </c>
      <c r="H164" s="18"/>
      <c r="I164" s="175" t="str">
        <f>IFERROR(Summary!$Y$7*D164/H164," ")</f>
        <v xml:space="preserve"> </v>
      </c>
      <c r="J164" s="18"/>
      <c r="K164" s="175" t="str">
        <f>IFERROR(Summary!$AA$7*D164/J164," ")</f>
        <v xml:space="preserve"> </v>
      </c>
      <c r="L164" s="18"/>
      <c r="M164" s="175" t="str">
        <f>IFERROR(Summary!$AA$7*D164/L164," ")</f>
        <v xml:space="preserve"> </v>
      </c>
      <c r="N164" s="18"/>
      <c r="O164" s="175" t="str">
        <f>IFERROR(Summary!$AC$7*D164/N164," ")</f>
        <v xml:space="preserve"> </v>
      </c>
      <c r="P164" s="18"/>
      <c r="Q164" s="175" t="str">
        <f>IFERROR(Summary!$AC$7*D164/P164," ")</f>
        <v xml:space="preserve"> </v>
      </c>
      <c r="R164" s="21">
        <v>120</v>
      </c>
      <c r="S164" s="177" t="str">
        <f>IFERROR(Summary!$AE$7*E164/R164," ")</f>
        <v xml:space="preserve"> </v>
      </c>
    </row>
    <row r="165" spans="1:19" ht="16.8" customHeight="1" x14ac:dyDescent="0.25">
      <c r="A165" s="2" t="s">
        <v>323</v>
      </c>
      <c r="B165" s="2" t="s">
        <v>324</v>
      </c>
      <c r="C165" s="18"/>
      <c r="D165" s="56" t="str">
        <f>IFERROR(VLOOKUP($A165,'Emissions - TEU-2D'!$A$6:$H$58,5,0), " ")</f>
        <v xml:space="preserve"> </v>
      </c>
      <c r="E165" s="56" t="str">
        <f>IFERROR(VLOOKUP($A165,'Emissions - TEU-2D'!$A$6:$H$58,8,0), " ")</f>
        <v xml:space="preserve"> </v>
      </c>
      <c r="F165" s="18"/>
      <c r="G165" s="175" t="str">
        <f>IFERROR(Summary!$Y$7*D165/F165," ")</f>
        <v xml:space="preserve"> </v>
      </c>
      <c r="H165" s="18"/>
      <c r="I165" s="175" t="str">
        <f>IFERROR(Summary!$Y$7*D165/H165," ")</f>
        <v xml:space="preserve"> </v>
      </c>
      <c r="J165" s="18"/>
      <c r="K165" s="175" t="str">
        <f>IFERROR(Summary!$AA$7*D165/J165," ")</f>
        <v xml:space="preserve"> </v>
      </c>
      <c r="L165" s="18"/>
      <c r="M165" s="175" t="str">
        <f>IFERROR(Summary!$AA$7*D165/L165," ")</f>
        <v xml:space="preserve"> </v>
      </c>
      <c r="N165" s="18"/>
      <c r="O165" s="175" t="str">
        <f>IFERROR(Summary!$AC$7*D165/N165," ")</f>
        <v xml:space="preserve"> </v>
      </c>
      <c r="P165" s="18"/>
      <c r="Q165" s="175" t="str">
        <f>IFERROR(Summary!$AC$7*D165/P165," ")</f>
        <v xml:space="preserve"> </v>
      </c>
      <c r="R165" s="26">
        <v>0.02</v>
      </c>
      <c r="S165" s="177" t="str">
        <f>IFERROR(Summary!$AE$7*E165/R165," ")</f>
        <v xml:space="preserve"> </v>
      </c>
    </row>
    <row r="166" spans="1:19" ht="16.8" customHeight="1" x14ac:dyDescent="0.25">
      <c r="A166" s="2" t="s">
        <v>325</v>
      </c>
      <c r="B166" s="2" t="s">
        <v>326</v>
      </c>
      <c r="C166" s="18"/>
      <c r="D166" s="56" t="str">
        <f>IFERROR(VLOOKUP($A166,'Emissions - TEU-2D'!$A$6:$H$58,5,0), " ")</f>
        <v xml:space="preserve"> </v>
      </c>
      <c r="E166" s="56" t="str">
        <f>IFERROR(VLOOKUP($A166,'Emissions - TEU-2D'!$A$6:$H$58,8,0), " ")</f>
        <v xml:space="preserve"> </v>
      </c>
      <c r="F166" s="9">
        <v>0.2</v>
      </c>
      <c r="G166" s="175" t="str">
        <f>IFERROR(Summary!$Y$7*D166/F166," ")</f>
        <v xml:space="preserve"> </v>
      </c>
      <c r="H166" s="18"/>
      <c r="I166" s="175" t="str">
        <f>IFERROR(Summary!$Y$7*D166/H166," ")</f>
        <v xml:space="preserve"> </v>
      </c>
      <c r="J166" s="7">
        <v>5.0999999999999996</v>
      </c>
      <c r="K166" s="175" t="str">
        <f>IFERROR(Summary!$AA$7*D166/J166," ")</f>
        <v xml:space="preserve"> </v>
      </c>
      <c r="L166" s="18"/>
      <c r="M166" s="175" t="str">
        <f>IFERROR(Summary!$AA$7*D166/L166," ")</f>
        <v xml:space="preserve"> </v>
      </c>
      <c r="N166" s="7">
        <v>2.4</v>
      </c>
      <c r="O166" s="175" t="str">
        <f>IFERROR(Summary!$AC$7*D166/N166," ")</f>
        <v xml:space="preserve"> </v>
      </c>
      <c r="P166" s="18"/>
      <c r="Q166" s="175" t="str">
        <f>IFERROR(Summary!$AC$7*D166/P166," ")</f>
        <v xml:space="preserve"> </v>
      </c>
      <c r="R166" s="22"/>
      <c r="S166" s="177" t="str">
        <f>IFERROR(Summary!$AE$7*E166/R166," ")</f>
        <v xml:space="preserve"> </v>
      </c>
    </row>
    <row r="167" spans="1:19" ht="16.95" customHeight="1" x14ac:dyDescent="0.25">
      <c r="A167" s="2" t="s">
        <v>327</v>
      </c>
      <c r="B167" s="2" t="s">
        <v>328</v>
      </c>
      <c r="C167" s="18"/>
      <c r="D167" s="56" t="str">
        <f>IFERROR(VLOOKUP($A167,'Emissions - TEU-2D'!$A$6:$H$58,5,0), " ")</f>
        <v xml:space="preserve"> </v>
      </c>
      <c r="E167" s="56" t="str">
        <f>IFERROR(VLOOKUP($A167,'Emissions - TEU-2D'!$A$6:$H$58,8,0), " ")</f>
        <v xml:space="preserve"> </v>
      </c>
      <c r="F167" s="18"/>
      <c r="G167" s="175" t="str">
        <f>IFERROR(Summary!$Y$7*D167/F167," ")</f>
        <v xml:space="preserve"> </v>
      </c>
      <c r="H167" s="5">
        <v>200</v>
      </c>
      <c r="I167" s="175" t="str">
        <f>IFERROR(Summary!$Y$7*D167/H167," ")</f>
        <v xml:space="preserve"> </v>
      </c>
      <c r="J167" s="18"/>
      <c r="K167" s="175" t="str">
        <f>IFERROR(Summary!$AA$7*D167/J167," ")</f>
        <v xml:space="preserve"> </v>
      </c>
      <c r="L167" s="5">
        <v>880</v>
      </c>
      <c r="M167" s="175" t="str">
        <f>IFERROR(Summary!$AA$7*D167/L167," ")</f>
        <v xml:space="preserve"> </v>
      </c>
      <c r="N167" s="18"/>
      <c r="O167" s="175" t="str">
        <f>IFERROR(Summary!$AC$7*D167/N167," ")</f>
        <v xml:space="preserve"> </v>
      </c>
      <c r="P167" s="5">
        <v>880</v>
      </c>
      <c r="Q167" s="175" t="str">
        <f>IFERROR(Summary!$AC$7*D167/P167," ")</f>
        <v xml:space="preserve"> </v>
      </c>
      <c r="R167" s="23">
        <v>5800</v>
      </c>
      <c r="S167" s="177" t="str">
        <f>IFERROR(Summary!$AE$7*E167/R167," ")</f>
        <v xml:space="preserve"> </v>
      </c>
    </row>
    <row r="168" spans="1:19" ht="16.8" customHeight="1" x14ac:dyDescent="0.25">
      <c r="A168" s="2" t="s">
        <v>329</v>
      </c>
      <c r="B168" s="2" t="s">
        <v>330</v>
      </c>
      <c r="C168" s="18"/>
      <c r="D168" s="56" t="str">
        <f>IFERROR(VLOOKUP($A168,'Emissions - TEU-2D'!$A$6:$H$58,5,0), " ")</f>
        <v xml:space="preserve"> </v>
      </c>
      <c r="E168" s="56" t="str">
        <f>IFERROR(VLOOKUP($A168,'Emissions - TEU-2D'!$A$6:$H$58,8,0), " ")</f>
        <v xml:space="preserve"> </v>
      </c>
      <c r="F168" s="18"/>
      <c r="G168" s="175" t="str">
        <f>IFERROR(Summary!$Y$7*D168/F168," ")</f>
        <v xml:space="preserve"> </v>
      </c>
      <c r="H168" s="9">
        <v>0.3</v>
      </c>
      <c r="I168" s="175" t="str">
        <f>IFERROR(Summary!$Y$7*D168/H168," ")</f>
        <v xml:space="preserve"> </v>
      </c>
      <c r="J168" s="18"/>
      <c r="K168" s="175" t="str">
        <f>IFERROR(Summary!$AA$7*D168/J168," ")</f>
        <v xml:space="preserve"> </v>
      </c>
      <c r="L168" s="7">
        <v>1.3</v>
      </c>
      <c r="M168" s="175" t="str">
        <f>IFERROR(Summary!$AA$7*D168/L168," ")</f>
        <v xml:space="preserve"> </v>
      </c>
      <c r="N168" s="18"/>
      <c r="O168" s="175" t="str">
        <f>IFERROR(Summary!$AC$7*D168/N168," ")</f>
        <v xml:space="preserve"> </v>
      </c>
      <c r="P168" s="7">
        <v>1.3</v>
      </c>
      <c r="Q168" s="175" t="str">
        <f>IFERROR(Summary!$AC$7*D168/P168," ")</f>
        <v xml:space="preserve"> </v>
      </c>
      <c r="R168" s="24">
        <v>4</v>
      </c>
      <c r="S168" s="177" t="str">
        <f>IFERROR(Summary!$AE$7*E168/R168," ")</f>
        <v xml:space="preserve"> </v>
      </c>
    </row>
    <row r="169" spans="1:19" ht="16.95" customHeight="1" x14ac:dyDescent="0.25">
      <c r="A169" s="2" t="s">
        <v>331</v>
      </c>
      <c r="B169" s="2" t="s">
        <v>332</v>
      </c>
      <c r="C169" s="18"/>
      <c r="D169" s="56" t="str">
        <f>IFERROR(VLOOKUP($A169,'Emissions - TEU-2D'!$A$6:$H$58,5,0), " ")</f>
        <v xml:space="preserve"> </v>
      </c>
      <c r="E169" s="56" t="str">
        <f>IFERROR(VLOOKUP($A169,'Emissions - TEU-2D'!$A$6:$H$58,8,0), " ")</f>
        <v xml:space="preserve"> </v>
      </c>
      <c r="F169" s="18"/>
      <c r="G169" s="175" t="str">
        <f>IFERROR(Summary!$Y$7*D169/F169," ")</f>
        <v xml:space="preserve"> </v>
      </c>
      <c r="H169" s="9">
        <v>0.8</v>
      </c>
      <c r="I169" s="175" t="str">
        <f>IFERROR(Summary!$Y$7*D169/H169," ")</f>
        <v xml:space="preserve"> </v>
      </c>
      <c r="J169" s="18"/>
      <c r="K169" s="175" t="str">
        <f>IFERROR(Summary!$AA$7*D169/J169," ")</f>
        <v xml:space="preserve"> </v>
      </c>
      <c r="L169" s="7">
        <v>3.5</v>
      </c>
      <c r="M169" s="175" t="str">
        <f>IFERROR(Summary!$AA$7*D169/L169," ")</f>
        <v xml:space="preserve"> </v>
      </c>
      <c r="N169" s="18"/>
      <c r="O169" s="175" t="str">
        <f>IFERROR(Summary!$AC$7*D169/N169," ")</f>
        <v xml:space="preserve"> </v>
      </c>
      <c r="P169" s="7">
        <v>3.5</v>
      </c>
      <c r="Q169" s="175" t="str">
        <f>IFERROR(Summary!$AC$7*D169/P169," ")</f>
        <v xml:space="preserve"> </v>
      </c>
      <c r="R169" s="22"/>
      <c r="S169" s="177" t="str">
        <f>IFERROR(Summary!$AE$7*E169/R169," ")</f>
        <v xml:space="preserve"> </v>
      </c>
    </row>
    <row r="170" spans="1:19" ht="16.8" customHeight="1" x14ac:dyDescent="0.25">
      <c r="A170" s="2" t="s">
        <v>333</v>
      </c>
      <c r="B170" s="2" t="s">
        <v>334</v>
      </c>
      <c r="C170" s="18"/>
      <c r="D170" s="56" t="str">
        <f>IFERROR(VLOOKUP($A170,'Emissions - TEU-2D'!$A$6:$H$58,5,0), " ")</f>
        <v xml:space="preserve"> </v>
      </c>
      <c r="E170" s="56" t="str">
        <f>IFERROR(VLOOKUP($A170,'Emissions - TEU-2D'!$A$6:$H$58,8,0), " ")</f>
        <v xml:space="preserve"> </v>
      </c>
      <c r="F170" s="18"/>
      <c r="G170" s="175" t="str">
        <f>IFERROR(Summary!$Y$7*D170/F170," ")</f>
        <v xml:space="preserve"> </v>
      </c>
      <c r="H170" s="5">
        <v>10</v>
      </c>
      <c r="I170" s="175" t="str">
        <f>IFERROR(Summary!$Y$7*D170/H170," ")</f>
        <v xml:space="preserve"> </v>
      </c>
      <c r="J170" s="18"/>
      <c r="K170" s="175" t="str">
        <f>IFERROR(Summary!$AA$7*D170/J170," ")</f>
        <v xml:space="preserve"> </v>
      </c>
      <c r="L170" s="5">
        <v>44</v>
      </c>
      <c r="M170" s="175" t="str">
        <f>IFERROR(Summary!$AA$7*D170/L170," ")</f>
        <v xml:space="preserve"> </v>
      </c>
      <c r="N170" s="18"/>
      <c r="O170" s="175" t="str">
        <f>IFERROR(Summary!$AC$7*D170/N170," ")</f>
        <v xml:space="preserve"> </v>
      </c>
      <c r="P170" s="5">
        <v>44</v>
      </c>
      <c r="Q170" s="175" t="str">
        <f>IFERROR(Summary!$AC$7*D170/P170," ")</f>
        <v xml:space="preserve"> </v>
      </c>
      <c r="R170" s="22"/>
      <c r="S170" s="177" t="str">
        <f>IFERROR(Summary!$AE$7*E170/R170," ")</f>
        <v xml:space="preserve"> </v>
      </c>
    </row>
    <row r="171" spans="1:19" ht="16.8" customHeight="1" x14ac:dyDescent="0.25">
      <c r="A171" s="2" t="s">
        <v>335</v>
      </c>
      <c r="B171" s="2" t="s">
        <v>336</v>
      </c>
      <c r="C171" s="18"/>
      <c r="D171" s="56" t="str">
        <f>IFERROR(VLOOKUP($A171,'Emissions - TEU-2D'!$A$6:$H$58,5,0), " ")</f>
        <v xml:space="preserve"> </v>
      </c>
      <c r="E171" s="56" t="str">
        <f>IFERROR(VLOOKUP($A171,'Emissions - TEU-2D'!$A$6:$H$58,8,0), " ")</f>
        <v xml:space="preserve"> </v>
      </c>
      <c r="F171" s="18"/>
      <c r="G171" s="175" t="str">
        <f>IFERROR(Summary!$Y$7*D171/F171," ")</f>
        <v xml:space="preserve"> </v>
      </c>
      <c r="H171" s="7">
        <v>9</v>
      </c>
      <c r="I171" s="175" t="str">
        <f>IFERROR(Summary!$Y$7*D171/H171," ")</f>
        <v xml:space="preserve"> </v>
      </c>
      <c r="J171" s="18"/>
      <c r="K171" s="175" t="str">
        <f>IFERROR(Summary!$AA$7*D171/J171," ")</f>
        <v xml:space="preserve"> </v>
      </c>
      <c r="L171" s="5">
        <v>40</v>
      </c>
      <c r="M171" s="175" t="str">
        <f>IFERROR(Summary!$AA$7*D171/L171," ")</f>
        <v xml:space="preserve"> </v>
      </c>
      <c r="N171" s="18"/>
      <c r="O171" s="175" t="str">
        <f>IFERROR(Summary!$AC$7*D171/N171," ")</f>
        <v xml:space="preserve"> </v>
      </c>
      <c r="P171" s="5">
        <v>40</v>
      </c>
      <c r="Q171" s="175" t="str">
        <f>IFERROR(Summary!$AC$7*D171/P171," ")</f>
        <v xml:space="preserve"> </v>
      </c>
      <c r="R171" s="21">
        <v>20</v>
      </c>
      <c r="S171" s="177" t="str">
        <f>IFERROR(Summary!$AE$7*E171/R171," ")</f>
        <v xml:space="preserve"> </v>
      </c>
    </row>
    <row r="172" spans="1:19" ht="16.95" customHeight="1" x14ac:dyDescent="0.25">
      <c r="A172" s="2" t="s">
        <v>337</v>
      </c>
      <c r="B172" s="2" t="s">
        <v>338</v>
      </c>
      <c r="C172" s="18"/>
      <c r="D172" s="56" t="str">
        <f>IFERROR(VLOOKUP($A172,'Emissions - TEU-2D'!$A$6:$H$58,5,0), " ")</f>
        <v xml:space="preserve"> </v>
      </c>
      <c r="E172" s="56" t="str">
        <f>IFERROR(VLOOKUP($A172,'Emissions - TEU-2D'!$A$6:$H$58,8,0), " ")</f>
        <v xml:space="preserve"> </v>
      </c>
      <c r="F172" s="18"/>
      <c r="G172" s="175" t="str">
        <f>IFERROR(Summary!$Y$7*D172/F172," ")</f>
        <v xml:space="preserve"> </v>
      </c>
      <c r="H172" s="5">
        <v>20</v>
      </c>
      <c r="I172" s="175" t="str">
        <f>IFERROR(Summary!$Y$7*D172/H172," ")</f>
        <v xml:space="preserve"> </v>
      </c>
      <c r="J172" s="18"/>
      <c r="K172" s="175" t="str">
        <f>IFERROR(Summary!$AA$7*D172/J172," ")</f>
        <v xml:space="preserve"> </v>
      </c>
      <c r="L172" s="5">
        <v>88</v>
      </c>
      <c r="M172" s="175" t="str">
        <f>IFERROR(Summary!$AA$7*D172/L172," ")</f>
        <v xml:space="preserve"> </v>
      </c>
      <c r="N172" s="18"/>
      <c r="O172" s="175" t="str">
        <f>IFERROR(Summary!$AC$7*D172/N172," ")</f>
        <v xml:space="preserve"> </v>
      </c>
      <c r="P172" s="5">
        <v>88</v>
      </c>
      <c r="Q172" s="175" t="str">
        <f>IFERROR(Summary!$AC$7*D172/P172," ")</f>
        <v xml:space="preserve"> </v>
      </c>
      <c r="R172" s="22"/>
      <c r="S172" s="177" t="str">
        <f>IFERROR(Summary!$AE$7*E172/R172," ")</f>
        <v xml:space="preserve"> </v>
      </c>
    </row>
    <row r="173" spans="1:19" ht="28.5" customHeight="1" x14ac:dyDescent="0.25">
      <c r="A173" s="1"/>
      <c r="B173" s="2" t="s">
        <v>339</v>
      </c>
      <c r="C173" s="6" t="s">
        <v>340</v>
      </c>
      <c r="D173" s="56" t="str">
        <f>IFERROR(VLOOKUP($A173,'Emissions - TEU-2D'!$A$6:$H$58,5,0), " ")</f>
        <v xml:space="preserve"> </v>
      </c>
      <c r="E173" s="56" t="str">
        <f>IFERROR(VLOOKUP($A173,'Emissions - TEU-2D'!$A$6:$H$58,8,0), " ")</f>
        <v xml:space="preserve"> </v>
      </c>
      <c r="F173" s="18"/>
      <c r="G173" s="175" t="str">
        <f>IFERROR(Summary!$Y$7*D173/F173," ")</f>
        <v xml:space="preserve"> </v>
      </c>
      <c r="H173" s="18"/>
      <c r="I173" s="175" t="str">
        <f>IFERROR(Summary!$Y$7*D173/H173," ")</f>
        <v xml:space="preserve"> </v>
      </c>
      <c r="J173" s="18"/>
      <c r="K173" s="175" t="str">
        <f>IFERROR(Summary!$AA$7*D173/J173," ")</f>
        <v xml:space="preserve"> </v>
      </c>
      <c r="L173" s="18"/>
      <c r="M173" s="175" t="str">
        <f>IFERROR(Summary!$AA$7*D173/L173," ")</f>
        <v xml:space="preserve"> </v>
      </c>
      <c r="N173" s="18"/>
      <c r="O173" s="175" t="str">
        <f>IFERROR(Summary!$AC$7*D173/N173," ")</f>
        <v xml:space="preserve"> </v>
      </c>
      <c r="P173" s="18"/>
      <c r="Q173" s="175" t="str">
        <f>IFERROR(Summary!$AC$7*D173/P173," ")</f>
        <v xml:space="preserve"> </v>
      </c>
      <c r="R173" s="24">
        <v>6</v>
      </c>
      <c r="S173" s="177" t="str">
        <f>IFERROR(Summary!$AE$7*E173/R173," ")</f>
        <v xml:space="preserve"> </v>
      </c>
    </row>
    <row r="174" spans="1:19" ht="29.25" customHeight="1" x14ac:dyDescent="0.25">
      <c r="A174" s="2" t="s">
        <v>341</v>
      </c>
      <c r="B174" s="2" t="s">
        <v>342</v>
      </c>
      <c r="C174" s="6" t="s">
        <v>65</v>
      </c>
      <c r="D174" s="56" t="str">
        <f>IFERROR(VLOOKUP($A174,'Emissions - TEU-2D'!$A$6:$H$58,5,0), " ")</f>
        <v xml:space="preserve"> </v>
      </c>
      <c r="E174" s="56" t="str">
        <f>IFERROR(VLOOKUP($A174,'Emissions - TEU-2D'!$A$6:$H$58,8,0), " ")</f>
        <v xml:space="preserve"> </v>
      </c>
      <c r="F174" s="11">
        <v>5.2999999999999998E-4</v>
      </c>
      <c r="G174" s="175" t="str">
        <f>IFERROR(Summary!$Y$7*D174/F174," ")</f>
        <v xml:space="preserve"> </v>
      </c>
      <c r="H174" s="18"/>
      <c r="I174" s="175" t="str">
        <f>IFERROR(Summary!$Y$7*D174/H174," ")</f>
        <v xml:space="preserve"> </v>
      </c>
      <c r="J174" s="4">
        <v>0.02</v>
      </c>
      <c r="K174" s="175" t="str">
        <f>IFERROR(Summary!$AA$7*D174/J174," ")</f>
        <v xml:space="preserve"> </v>
      </c>
      <c r="L174" s="18"/>
      <c r="M174" s="175" t="str">
        <f>IFERROR(Summary!$AA$7*D174/L174," ")</f>
        <v xml:space="preserve"> </v>
      </c>
      <c r="N174" s="3">
        <v>9.1999999999999998E-3</v>
      </c>
      <c r="O174" s="175" t="str">
        <f>IFERROR(Summary!$AC$7*D174/N174," ")</f>
        <v xml:space="preserve"> </v>
      </c>
      <c r="P174" s="18"/>
      <c r="Q174" s="175" t="str">
        <f>IFERROR(Summary!$AC$7*D174/P174," ")</f>
        <v xml:space="preserve"> </v>
      </c>
      <c r="R174" s="22"/>
      <c r="S174" s="177" t="str">
        <f>IFERROR(Summary!$AE$7*E174/R174," ")</f>
        <v xml:space="preserve"> </v>
      </c>
    </row>
    <row r="175" spans="1:19" ht="28.5" customHeight="1" x14ac:dyDescent="0.25">
      <c r="A175" s="1"/>
      <c r="B175" s="2" t="s">
        <v>343</v>
      </c>
      <c r="C175" s="6" t="s">
        <v>65</v>
      </c>
      <c r="D175" s="56" t="str">
        <f>IFERROR(VLOOKUP($A175,'Emissions - TEU-2D'!$A$6:$H$58,5,0), " ")</f>
        <v xml:space="preserve"> </v>
      </c>
      <c r="E175" s="56" t="str">
        <f>IFERROR(VLOOKUP($A175,'Emissions - TEU-2D'!$A$6:$H$58,8,0), " ")</f>
        <v xml:space="preserve"> </v>
      </c>
      <c r="F175" s="10">
        <v>1.0000000000000001E-9</v>
      </c>
      <c r="G175" s="175" t="str">
        <f>IFERROR(Summary!$Y$7*D175/F175," ")</f>
        <v xml:space="preserve"> </v>
      </c>
      <c r="H175" s="10">
        <v>1.3E-7</v>
      </c>
      <c r="I175" s="175" t="str">
        <f>IFERROR(Summary!$Y$7*D175/H175," ")</f>
        <v xml:space="preserve"> </v>
      </c>
      <c r="J175" s="10">
        <v>8.9999999999999999E-8</v>
      </c>
      <c r="K175" s="175" t="str">
        <f>IFERROR(Summary!$AA$7*D175/J175," ")</f>
        <v xml:space="preserve"> </v>
      </c>
      <c r="L175" s="10">
        <v>2.5999999999999998E-5</v>
      </c>
      <c r="M175" s="175" t="str">
        <f>IFERROR(Summary!$AA$7*D175/L175," ")</f>
        <v xml:space="preserve"> </v>
      </c>
      <c r="N175" s="10">
        <v>4.1999999999999999E-8</v>
      </c>
      <c r="O175" s="175" t="str">
        <f>IFERROR(Summary!$AC$7*D175/N175," ")</f>
        <v xml:space="preserve"> </v>
      </c>
      <c r="P175" s="10">
        <v>2.5999999999999998E-5</v>
      </c>
      <c r="Q175" s="175" t="str">
        <f>IFERROR(Summary!$AC$7*D175/P175," ")</f>
        <v xml:space="preserve"> </v>
      </c>
      <c r="R175" s="22"/>
      <c r="S175" s="177" t="str">
        <f>IFERROR(Summary!$AE$7*E175/R175," ")</f>
        <v xml:space="preserve"> </v>
      </c>
    </row>
    <row r="176" spans="1:19" ht="29.25" customHeight="1" x14ac:dyDescent="0.25">
      <c r="A176" s="2" t="s">
        <v>344</v>
      </c>
      <c r="B176" s="1" t="s">
        <v>345</v>
      </c>
      <c r="C176" s="6" t="s">
        <v>65</v>
      </c>
      <c r="D176" s="56" t="str">
        <f>IFERROR(VLOOKUP($A176,'Emissions - TEU-2D'!$A$6:$H$58,5,0), " ")</f>
        <v xml:space="preserve"> </v>
      </c>
      <c r="E176" s="56" t="str">
        <f>IFERROR(VLOOKUP($A176,'Emissions - TEU-2D'!$A$6:$H$58,8,0), " ")</f>
        <v xml:space="preserve"> </v>
      </c>
      <c r="F176" s="10">
        <v>1.0000000000000001E-5</v>
      </c>
      <c r="G176" s="175" t="str">
        <f>IFERROR(Summary!$Y$7*D176/F176," ")</f>
        <v xml:space="preserve"> </v>
      </c>
      <c r="H176" s="3">
        <v>1.2999999999999999E-3</v>
      </c>
      <c r="I176" s="175" t="str">
        <f>IFERROR(Summary!$Y$7*D176/H176," ")</f>
        <v xml:space="preserve"> </v>
      </c>
      <c r="J176" s="11">
        <v>8.9999999999999998E-4</v>
      </c>
      <c r="K176" s="175" t="str">
        <f>IFERROR(Summary!$AA$7*D176/J176," ")</f>
        <v xml:space="preserve"> </v>
      </c>
      <c r="L176" s="9">
        <v>0.26</v>
      </c>
      <c r="M176" s="175" t="str">
        <f>IFERROR(Summary!$AA$7*D176/L176," ")</f>
        <v xml:space="preserve"> </v>
      </c>
      <c r="N176" s="11">
        <v>4.2000000000000002E-4</v>
      </c>
      <c r="O176" s="175" t="str">
        <f>IFERROR(Summary!$AC$7*D176/N176," ")</f>
        <v xml:space="preserve"> </v>
      </c>
      <c r="P176" s="9">
        <v>0.26</v>
      </c>
      <c r="Q176" s="175" t="str">
        <f>IFERROR(Summary!$AC$7*D176/P176," ")</f>
        <v xml:space="preserve"> </v>
      </c>
      <c r="R176" s="22"/>
      <c r="S176" s="177" t="str">
        <f>IFERROR(Summary!$AE$7*E176/R176," ")</f>
        <v xml:space="preserve"> </v>
      </c>
    </row>
    <row r="177" spans="1:19" ht="29.25" customHeight="1" x14ac:dyDescent="0.25">
      <c r="A177" s="2" t="s">
        <v>346</v>
      </c>
      <c r="B177" s="1" t="s">
        <v>347</v>
      </c>
      <c r="C177" s="6" t="s">
        <v>65</v>
      </c>
      <c r="D177" s="56" t="str">
        <f>IFERROR(VLOOKUP($A177,'Emissions - TEU-2D'!$A$6:$H$58,5,0), " ")</f>
        <v xml:space="preserve"> </v>
      </c>
      <c r="E177" s="56" t="str">
        <f>IFERROR(VLOOKUP($A177,'Emissions - TEU-2D'!$A$6:$H$58,8,0), " ")</f>
        <v xml:space="preserve"> </v>
      </c>
      <c r="F177" s="10">
        <v>3.4000000000000001E-6</v>
      </c>
      <c r="G177" s="175" t="str">
        <f>IFERROR(Summary!$Y$7*D177/F177," ")</f>
        <v xml:space="preserve"> </v>
      </c>
      <c r="H177" s="11">
        <v>4.2000000000000002E-4</v>
      </c>
      <c r="I177" s="175" t="str">
        <f>IFERROR(Summary!$Y$7*D177/H177," ")</f>
        <v xml:space="preserve"> </v>
      </c>
      <c r="J177" s="11">
        <v>2.9999999999999997E-4</v>
      </c>
      <c r="K177" s="175" t="str">
        <f>IFERROR(Summary!$AA$7*D177/J177," ")</f>
        <v xml:space="preserve"> </v>
      </c>
      <c r="L177" s="4">
        <v>8.5000000000000006E-2</v>
      </c>
      <c r="M177" s="175" t="str">
        <f>IFERROR(Summary!$AA$7*D177/L177," ")</f>
        <v xml:space="preserve"> </v>
      </c>
      <c r="N177" s="11">
        <v>1.3999999999999999E-4</v>
      </c>
      <c r="O177" s="175" t="str">
        <f>IFERROR(Summary!$AC$7*D177/N177," ")</f>
        <v xml:space="preserve"> </v>
      </c>
      <c r="P177" s="4">
        <v>8.5000000000000006E-2</v>
      </c>
      <c r="Q177" s="175" t="str">
        <f>IFERROR(Summary!$AC$7*D177/P177," ")</f>
        <v xml:space="preserve"> </v>
      </c>
      <c r="R177" s="22"/>
      <c r="S177" s="177" t="str">
        <f>IFERROR(Summary!$AE$7*E177/R177," ")</f>
        <v xml:space="preserve"> </v>
      </c>
    </row>
    <row r="178" spans="1:19" ht="29.25" customHeight="1" x14ac:dyDescent="0.25">
      <c r="A178" s="2" t="s">
        <v>348</v>
      </c>
      <c r="B178" s="1" t="s">
        <v>349</v>
      </c>
      <c r="C178" s="6" t="s">
        <v>65</v>
      </c>
      <c r="D178" s="56" t="str">
        <f>IFERROR(VLOOKUP($A178,'Emissions - TEU-2D'!$A$6:$H$58,5,0), " ")</f>
        <v xml:space="preserve"> </v>
      </c>
      <c r="E178" s="56" t="str">
        <f>IFERROR(VLOOKUP($A178,'Emissions - TEU-2D'!$A$6:$H$58,8,0), " ")</f>
        <v xml:space="preserve"> </v>
      </c>
      <c r="F178" s="10">
        <v>3.4E-5</v>
      </c>
      <c r="G178" s="175" t="str">
        <f>IFERROR(Summary!$Y$7*D178/F178," ")</f>
        <v xml:space="preserve"> </v>
      </c>
      <c r="H178" s="3">
        <v>4.1999999999999997E-3</v>
      </c>
      <c r="I178" s="175" t="str">
        <f>IFERROR(Summary!$Y$7*D178/H178," ")</f>
        <v xml:space="preserve"> </v>
      </c>
      <c r="J178" s="3">
        <v>3.0000000000000001E-3</v>
      </c>
      <c r="K178" s="175" t="str">
        <f>IFERROR(Summary!$AA$7*D178/J178," ")</f>
        <v xml:space="preserve"> </v>
      </c>
      <c r="L178" s="9">
        <v>0.85</v>
      </c>
      <c r="M178" s="175" t="str">
        <f>IFERROR(Summary!$AA$7*D178/L178," ")</f>
        <v xml:space="preserve"> </v>
      </c>
      <c r="N178" s="3">
        <v>1.4E-3</v>
      </c>
      <c r="O178" s="175" t="str">
        <f>IFERROR(Summary!$AC$7*D178/N178," ")</f>
        <v xml:space="preserve"> </v>
      </c>
      <c r="P178" s="9">
        <v>0.85</v>
      </c>
      <c r="Q178" s="175" t="str">
        <f>IFERROR(Summary!$AC$7*D178/P178," ")</f>
        <v xml:space="preserve"> </v>
      </c>
      <c r="R178" s="22"/>
      <c r="S178" s="177" t="str">
        <f>IFERROR(Summary!$AE$7*E178/R178," ")</f>
        <v xml:space="preserve"> </v>
      </c>
    </row>
    <row r="179" spans="1:19" ht="29.25" customHeight="1" x14ac:dyDescent="0.25">
      <c r="A179" s="2" t="s">
        <v>350</v>
      </c>
      <c r="B179" s="1" t="s">
        <v>351</v>
      </c>
      <c r="C179" s="6" t="s">
        <v>65</v>
      </c>
      <c r="D179" s="56" t="str">
        <f>IFERROR(VLOOKUP($A179,'Emissions - TEU-2D'!$A$6:$H$58,5,0), " ")</f>
        <v xml:space="preserve"> </v>
      </c>
      <c r="E179" s="56" t="str">
        <f>IFERROR(VLOOKUP($A179,'Emissions - TEU-2D'!$A$6:$H$58,8,0), " ")</f>
        <v xml:space="preserve"> </v>
      </c>
      <c r="F179" s="10">
        <v>3.4E-5</v>
      </c>
      <c r="G179" s="175" t="str">
        <f>IFERROR(Summary!$Y$7*D179/F179," ")</f>
        <v xml:space="preserve"> </v>
      </c>
      <c r="H179" s="3">
        <v>4.1999999999999997E-3</v>
      </c>
      <c r="I179" s="175" t="str">
        <f>IFERROR(Summary!$Y$7*D179/H179," ")</f>
        <v xml:space="preserve"> </v>
      </c>
      <c r="J179" s="3">
        <v>3.0000000000000001E-3</v>
      </c>
      <c r="K179" s="175" t="str">
        <f>IFERROR(Summary!$AA$7*D179/J179," ")</f>
        <v xml:space="preserve"> </v>
      </c>
      <c r="L179" s="9">
        <v>0.85</v>
      </c>
      <c r="M179" s="175" t="str">
        <f>IFERROR(Summary!$AA$7*D179/L179," ")</f>
        <v xml:space="preserve"> </v>
      </c>
      <c r="N179" s="3">
        <v>1.4E-3</v>
      </c>
      <c r="O179" s="175" t="str">
        <f>IFERROR(Summary!$AC$7*D179/N179," ")</f>
        <v xml:space="preserve"> </v>
      </c>
      <c r="P179" s="9">
        <v>0.85</v>
      </c>
      <c r="Q179" s="175" t="str">
        <f>IFERROR(Summary!$AC$7*D179/P179," ")</f>
        <v xml:space="preserve"> </v>
      </c>
      <c r="R179" s="22"/>
      <c r="S179" s="177" t="str">
        <f>IFERROR(Summary!$AE$7*E179/R179," ")</f>
        <v xml:space="preserve"> </v>
      </c>
    </row>
    <row r="180" spans="1:19" ht="29.25" customHeight="1" x14ac:dyDescent="0.25">
      <c r="A180" s="2" t="s">
        <v>352</v>
      </c>
      <c r="B180" s="1" t="s">
        <v>353</v>
      </c>
      <c r="C180" s="6" t="s">
        <v>65</v>
      </c>
      <c r="D180" s="56" t="str">
        <f>IFERROR(VLOOKUP($A180,'Emissions - TEU-2D'!$A$6:$H$58,5,0), " ")</f>
        <v xml:space="preserve"> </v>
      </c>
      <c r="E180" s="56" t="str">
        <f>IFERROR(VLOOKUP($A180,'Emissions - TEU-2D'!$A$6:$H$58,8,0), " ")</f>
        <v xml:space="preserve"> </v>
      </c>
      <c r="F180" s="10">
        <v>3.4E-5</v>
      </c>
      <c r="G180" s="175" t="str">
        <f>IFERROR(Summary!$Y$7*D180/F180," ")</f>
        <v xml:space="preserve"> </v>
      </c>
      <c r="H180" s="3">
        <v>4.1999999999999997E-3</v>
      </c>
      <c r="I180" s="175" t="str">
        <f>IFERROR(Summary!$Y$7*D180/H180," ")</f>
        <v xml:space="preserve"> </v>
      </c>
      <c r="J180" s="3">
        <v>3.0000000000000001E-3</v>
      </c>
      <c r="K180" s="175" t="str">
        <f>IFERROR(Summary!$AA$7*D180/J180," ")</f>
        <v xml:space="preserve"> </v>
      </c>
      <c r="L180" s="9">
        <v>0.85</v>
      </c>
      <c r="M180" s="175" t="str">
        <f>IFERROR(Summary!$AA$7*D180/L180," ")</f>
        <v xml:space="preserve"> </v>
      </c>
      <c r="N180" s="3">
        <v>1.4E-3</v>
      </c>
      <c r="O180" s="175" t="str">
        <f>IFERROR(Summary!$AC$7*D180/N180," ")</f>
        <v xml:space="preserve"> </v>
      </c>
      <c r="P180" s="9">
        <v>0.85</v>
      </c>
      <c r="Q180" s="175" t="str">
        <f>IFERROR(Summary!$AC$7*D180/P180," ")</f>
        <v xml:space="preserve"> </v>
      </c>
      <c r="R180" s="22"/>
      <c r="S180" s="177" t="str">
        <f>IFERROR(Summary!$AE$7*E180/R180," ")</f>
        <v xml:space="preserve"> </v>
      </c>
    </row>
    <row r="181" spans="1:19" ht="29.25" customHeight="1" x14ac:dyDescent="0.25">
      <c r="A181" s="2" t="s">
        <v>354</v>
      </c>
      <c r="B181" s="1" t="s">
        <v>355</v>
      </c>
      <c r="C181" s="6" t="s">
        <v>65</v>
      </c>
      <c r="D181" s="56" t="str">
        <f>IFERROR(VLOOKUP($A181,'Emissions - TEU-2D'!$A$6:$H$58,5,0), " ")</f>
        <v xml:space="preserve"> </v>
      </c>
      <c r="E181" s="56" t="str">
        <f>IFERROR(VLOOKUP($A181,'Emissions - TEU-2D'!$A$6:$H$58,8,0), " ")</f>
        <v xml:space="preserve"> </v>
      </c>
      <c r="F181" s="10">
        <v>3.4E-5</v>
      </c>
      <c r="G181" s="175" t="str">
        <f>IFERROR(Summary!$Y$7*D181/F181," ")</f>
        <v xml:space="preserve"> </v>
      </c>
      <c r="H181" s="3">
        <v>4.1999999999999997E-3</v>
      </c>
      <c r="I181" s="175" t="str">
        <f>IFERROR(Summary!$Y$7*D181/H181," ")</f>
        <v xml:space="preserve"> </v>
      </c>
      <c r="J181" s="3">
        <v>3.0000000000000001E-3</v>
      </c>
      <c r="K181" s="175" t="str">
        <f>IFERROR(Summary!$AA$7*D181/J181," ")</f>
        <v xml:space="preserve"> </v>
      </c>
      <c r="L181" s="9">
        <v>0.85</v>
      </c>
      <c r="M181" s="175" t="str">
        <f>IFERROR(Summary!$AA$7*D181/L181," ")</f>
        <v xml:space="preserve"> </v>
      </c>
      <c r="N181" s="3">
        <v>1.4E-3</v>
      </c>
      <c r="O181" s="175" t="str">
        <f>IFERROR(Summary!$AC$7*D181/N181," ")</f>
        <v xml:space="preserve"> </v>
      </c>
      <c r="P181" s="9">
        <v>0.85</v>
      </c>
      <c r="Q181" s="175" t="str">
        <f>IFERROR(Summary!$AC$7*D181/P181," ")</f>
        <v xml:space="preserve"> </v>
      </c>
      <c r="R181" s="22"/>
      <c r="S181" s="177" t="str">
        <f>IFERROR(Summary!$AE$7*E181/R181," ")</f>
        <v xml:space="preserve"> </v>
      </c>
    </row>
    <row r="182" spans="1:19" ht="29.25" customHeight="1" x14ac:dyDescent="0.25">
      <c r="A182" s="2" t="s">
        <v>356</v>
      </c>
      <c r="B182" s="1" t="s">
        <v>357</v>
      </c>
      <c r="C182" s="6" t="s">
        <v>65</v>
      </c>
      <c r="D182" s="56" t="str">
        <f>IFERROR(VLOOKUP($A182,'Emissions - TEU-2D'!$A$6:$H$58,5,0), " ")</f>
        <v xml:space="preserve"> </v>
      </c>
      <c r="E182" s="56" t="str">
        <f>IFERROR(VLOOKUP($A182,'Emissions - TEU-2D'!$A$6:$H$58,8,0), " ")</f>
        <v xml:space="preserve"> </v>
      </c>
      <c r="F182" s="10">
        <v>1E-8</v>
      </c>
      <c r="G182" s="175" t="str">
        <f>IFERROR(Summary!$Y$7*D182/F182," ")</f>
        <v xml:space="preserve"> </v>
      </c>
      <c r="H182" s="10">
        <v>1.3E-6</v>
      </c>
      <c r="I182" s="175" t="str">
        <f>IFERROR(Summary!$Y$7*D182/H182," ")</f>
        <v xml:space="preserve"> </v>
      </c>
      <c r="J182" s="10">
        <v>8.9999999999999996E-7</v>
      </c>
      <c r="K182" s="175" t="str">
        <f>IFERROR(Summary!$AA$7*D182/J182," ")</f>
        <v xml:space="preserve"> </v>
      </c>
      <c r="L182" s="11">
        <v>2.5999999999999998E-4</v>
      </c>
      <c r="M182" s="175" t="str">
        <f>IFERROR(Summary!$AA$7*D182/L182," ")</f>
        <v xml:space="preserve"> </v>
      </c>
      <c r="N182" s="10">
        <v>4.2E-7</v>
      </c>
      <c r="O182" s="175" t="str">
        <f>IFERROR(Summary!$AC$7*D182/N182," ")</f>
        <v xml:space="preserve"> </v>
      </c>
      <c r="P182" s="11">
        <v>2.5999999999999998E-4</v>
      </c>
      <c r="Q182" s="175" t="str">
        <f>IFERROR(Summary!$AC$7*D182/P182," ")</f>
        <v xml:space="preserve"> </v>
      </c>
      <c r="R182" s="22"/>
      <c r="S182" s="177" t="str">
        <f>IFERROR(Summary!$AE$7*E182/R182," ")</f>
        <v xml:space="preserve"> </v>
      </c>
    </row>
    <row r="183" spans="1:19" ht="29.25" customHeight="1" x14ac:dyDescent="0.25">
      <c r="A183" s="2" t="s">
        <v>358</v>
      </c>
      <c r="B183" s="1" t="s">
        <v>359</v>
      </c>
      <c r="C183" s="6" t="s">
        <v>65</v>
      </c>
      <c r="D183" s="56" t="str">
        <f>IFERROR(VLOOKUP($A183,'Emissions - TEU-2D'!$A$6:$H$58,5,0), " ")</f>
        <v xml:space="preserve"> </v>
      </c>
      <c r="E183" s="56" t="str">
        <f>IFERROR(VLOOKUP($A183,'Emissions - TEU-2D'!$A$6:$H$58,8,0), " ")</f>
        <v xml:space="preserve"> </v>
      </c>
      <c r="F183" s="10">
        <v>3.4E-5</v>
      </c>
      <c r="G183" s="175" t="str">
        <f>IFERROR(Summary!$Y$7*D183/F183," ")</f>
        <v xml:space="preserve"> </v>
      </c>
      <c r="H183" s="3">
        <v>4.1999999999999997E-3</v>
      </c>
      <c r="I183" s="175" t="str">
        <f>IFERROR(Summary!$Y$7*D183/H183," ")</f>
        <v xml:space="preserve"> </v>
      </c>
      <c r="J183" s="3">
        <v>3.0000000000000001E-3</v>
      </c>
      <c r="K183" s="175" t="str">
        <f>IFERROR(Summary!$AA$7*D183/J183," ")</f>
        <v xml:space="preserve"> </v>
      </c>
      <c r="L183" s="9">
        <v>0.85</v>
      </c>
      <c r="M183" s="175" t="str">
        <f>IFERROR(Summary!$AA$7*D183/L183," ")</f>
        <v xml:space="preserve"> </v>
      </c>
      <c r="N183" s="3">
        <v>1.4E-3</v>
      </c>
      <c r="O183" s="175" t="str">
        <f>IFERROR(Summary!$AC$7*D183/N183," ")</f>
        <v xml:space="preserve"> </v>
      </c>
      <c r="P183" s="9">
        <v>0.85</v>
      </c>
      <c r="Q183" s="175" t="str">
        <f>IFERROR(Summary!$AC$7*D183/P183," ")</f>
        <v xml:space="preserve"> </v>
      </c>
      <c r="R183" s="22"/>
      <c r="S183" s="177" t="str">
        <f>IFERROR(Summary!$AE$7*E183/R183," ")</f>
        <v xml:space="preserve"> </v>
      </c>
    </row>
    <row r="184" spans="1:19" ht="29.25" customHeight="1" x14ac:dyDescent="0.25">
      <c r="A184" s="2" t="s">
        <v>360</v>
      </c>
      <c r="B184" s="1" t="s">
        <v>361</v>
      </c>
      <c r="C184" s="6" t="s">
        <v>65</v>
      </c>
      <c r="D184" s="56" t="str">
        <f>IFERROR(VLOOKUP($A184,'Emissions - TEU-2D'!$A$6:$H$58,5,0), " ")</f>
        <v xml:space="preserve"> </v>
      </c>
      <c r="E184" s="56" t="str">
        <f>IFERROR(VLOOKUP($A184,'Emissions - TEU-2D'!$A$6:$H$58,8,0), " ")</f>
        <v xml:space="preserve"> </v>
      </c>
      <c r="F184" s="10">
        <v>3.4E-5</v>
      </c>
      <c r="G184" s="175" t="str">
        <f>IFERROR(Summary!$Y$7*D184/F184," ")</f>
        <v xml:space="preserve"> </v>
      </c>
      <c r="H184" s="3">
        <v>4.1999999999999997E-3</v>
      </c>
      <c r="I184" s="175" t="str">
        <f>IFERROR(Summary!$Y$7*D184/H184," ")</f>
        <v xml:space="preserve"> </v>
      </c>
      <c r="J184" s="3">
        <v>3.0000000000000001E-3</v>
      </c>
      <c r="K184" s="175" t="str">
        <f>IFERROR(Summary!$AA$7*D184/J184," ")</f>
        <v xml:space="preserve"> </v>
      </c>
      <c r="L184" s="9">
        <v>0.85</v>
      </c>
      <c r="M184" s="175" t="str">
        <f>IFERROR(Summary!$AA$7*D184/L184," ")</f>
        <v xml:space="preserve"> </v>
      </c>
      <c r="N184" s="3">
        <v>1.4E-3</v>
      </c>
      <c r="O184" s="175" t="str">
        <f>IFERROR(Summary!$AC$7*D184/N184," ")</f>
        <v xml:space="preserve"> </v>
      </c>
      <c r="P184" s="9">
        <v>0.85</v>
      </c>
      <c r="Q184" s="175" t="str">
        <f>IFERROR(Summary!$AC$7*D184/P184," ")</f>
        <v xml:space="preserve"> </v>
      </c>
      <c r="R184" s="22"/>
      <c r="S184" s="177" t="str">
        <f>IFERROR(Summary!$AE$7*E184/R184," ")</f>
        <v xml:space="preserve"> </v>
      </c>
    </row>
    <row r="185" spans="1:19" ht="29.25" customHeight="1" x14ac:dyDescent="0.25">
      <c r="A185" s="2" t="s">
        <v>362</v>
      </c>
      <c r="B185" s="1" t="s">
        <v>363</v>
      </c>
      <c r="C185" s="6" t="s">
        <v>65</v>
      </c>
      <c r="D185" s="56" t="str">
        <f>IFERROR(VLOOKUP($A185,'Emissions - TEU-2D'!$A$6:$H$58,5,0), " ")</f>
        <v xml:space="preserve"> </v>
      </c>
      <c r="E185" s="56" t="str">
        <f>IFERROR(VLOOKUP($A185,'Emissions - TEU-2D'!$A$6:$H$58,8,0), " ")</f>
        <v xml:space="preserve"> </v>
      </c>
      <c r="F185" s="10">
        <v>3.4E-5</v>
      </c>
      <c r="G185" s="175" t="str">
        <f>IFERROR(Summary!$Y$7*D185/F185," ")</f>
        <v xml:space="preserve"> </v>
      </c>
      <c r="H185" s="3">
        <v>4.1999999999999997E-3</v>
      </c>
      <c r="I185" s="175" t="str">
        <f>IFERROR(Summary!$Y$7*D185/H185," ")</f>
        <v xml:space="preserve"> </v>
      </c>
      <c r="J185" s="3">
        <v>3.0000000000000001E-3</v>
      </c>
      <c r="K185" s="175" t="str">
        <f>IFERROR(Summary!$AA$7*D185/J185," ")</f>
        <v xml:space="preserve"> </v>
      </c>
      <c r="L185" s="9">
        <v>0.85</v>
      </c>
      <c r="M185" s="175" t="str">
        <f>IFERROR(Summary!$AA$7*D185/L185," ")</f>
        <v xml:space="preserve"> </v>
      </c>
      <c r="N185" s="3">
        <v>1.4E-3</v>
      </c>
      <c r="O185" s="175" t="str">
        <f>IFERROR(Summary!$AC$7*D185/N185," ")</f>
        <v xml:space="preserve"> </v>
      </c>
      <c r="P185" s="9">
        <v>0.85</v>
      </c>
      <c r="Q185" s="175" t="str">
        <f>IFERROR(Summary!$AC$7*D185/P185," ")</f>
        <v xml:space="preserve"> </v>
      </c>
      <c r="R185" s="22"/>
      <c r="S185" s="177" t="str">
        <f>IFERROR(Summary!$AE$7*E185/R185," ")</f>
        <v xml:space="preserve"> </v>
      </c>
    </row>
    <row r="186" spans="1:19" ht="29.25" customHeight="1" x14ac:dyDescent="0.25">
      <c r="A186" s="2" t="s">
        <v>364</v>
      </c>
      <c r="B186" s="1" t="s">
        <v>365</v>
      </c>
      <c r="C186" s="6" t="s">
        <v>65</v>
      </c>
      <c r="D186" s="56" t="str">
        <f>IFERROR(VLOOKUP($A186,'Emissions - TEU-2D'!$A$6:$H$58,5,0), " ")</f>
        <v xml:space="preserve"> </v>
      </c>
      <c r="E186" s="56" t="str">
        <f>IFERROR(VLOOKUP($A186,'Emissions - TEU-2D'!$A$6:$H$58,8,0), " ")</f>
        <v xml:space="preserve"> </v>
      </c>
      <c r="F186" s="10">
        <v>3.4E-8</v>
      </c>
      <c r="G186" s="175" t="str">
        <f>IFERROR(Summary!$Y$7*D186/F186," ")</f>
        <v xml:space="preserve"> </v>
      </c>
      <c r="H186" s="10">
        <v>4.1999999999999996E-6</v>
      </c>
      <c r="I186" s="175" t="str">
        <f>IFERROR(Summary!$Y$7*D186/H186," ")</f>
        <v xml:space="preserve"> </v>
      </c>
      <c r="J186" s="10">
        <v>3.0000000000000001E-6</v>
      </c>
      <c r="K186" s="175" t="str">
        <f>IFERROR(Summary!$AA$7*D186/J186," ")</f>
        <v xml:space="preserve"> </v>
      </c>
      <c r="L186" s="11">
        <v>8.4999999999999995E-4</v>
      </c>
      <c r="M186" s="175" t="str">
        <f>IFERROR(Summary!$AA$7*D186/L186," ")</f>
        <v xml:space="preserve"> </v>
      </c>
      <c r="N186" s="10">
        <v>1.3999999999999999E-6</v>
      </c>
      <c r="O186" s="175" t="str">
        <f>IFERROR(Summary!$AC$7*D186/N186," ")</f>
        <v xml:space="preserve"> </v>
      </c>
      <c r="P186" s="11">
        <v>8.4999999999999995E-4</v>
      </c>
      <c r="Q186" s="175" t="str">
        <f>IFERROR(Summary!$AC$7*D186/P186," ")</f>
        <v xml:space="preserve"> </v>
      </c>
      <c r="R186" s="22"/>
      <c r="S186" s="177" t="str">
        <f>IFERROR(Summary!$AE$7*E186/R186," ")</f>
        <v xml:space="preserve"> </v>
      </c>
    </row>
    <row r="187" spans="1:19" ht="29.25" customHeight="1" x14ac:dyDescent="0.25">
      <c r="A187" s="2" t="s">
        <v>366</v>
      </c>
      <c r="B187" s="1" t="s">
        <v>367</v>
      </c>
      <c r="C187" s="6" t="s">
        <v>65</v>
      </c>
      <c r="D187" s="56" t="str">
        <f>IFERROR(VLOOKUP($A187,'Emissions - TEU-2D'!$A$6:$H$58,5,0), " ")</f>
        <v xml:space="preserve"> </v>
      </c>
      <c r="E187" s="56" t="str">
        <f>IFERROR(VLOOKUP($A187,'Emissions - TEU-2D'!$A$6:$H$58,8,0), " ")</f>
        <v xml:space="preserve"> </v>
      </c>
      <c r="F187" s="11">
        <v>8.8000000000000003E-4</v>
      </c>
      <c r="G187" s="175" t="str">
        <f>IFERROR(Summary!$Y$7*D187/F187," ")</f>
        <v xml:space="preserve"> </v>
      </c>
      <c r="H187" s="7">
        <v>1.3</v>
      </c>
      <c r="I187" s="175" t="str">
        <f>IFERROR(Summary!$Y$7*D187/H187," ")</f>
        <v xml:space="preserve"> </v>
      </c>
      <c r="J187" s="4">
        <v>2.3E-2</v>
      </c>
      <c r="K187" s="175" t="str">
        <f>IFERROR(Summary!$AA$7*D187/J187," ")</f>
        <v xml:space="preserve"> </v>
      </c>
      <c r="L187" s="7">
        <v>5.7</v>
      </c>
      <c r="M187" s="175" t="str">
        <f>IFERROR(Summary!$AA$7*D187/L187," ")</f>
        <v xml:space="preserve"> </v>
      </c>
      <c r="N187" s="4">
        <v>1.0999999999999999E-2</v>
      </c>
      <c r="O187" s="175" t="str">
        <f>IFERROR(Summary!$AC$7*D187/N187," ")</f>
        <v xml:space="preserve"> </v>
      </c>
      <c r="P187" s="7">
        <v>5.7</v>
      </c>
      <c r="Q187" s="175" t="str">
        <f>IFERROR(Summary!$AC$7*D187/P187," ")</f>
        <v xml:space="preserve"> </v>
      </c>
      <c r="R187" s="22"/>
      <c r="S187" s="177" t="str">
        <f>IFERROR(Summary!$AE$7*E187/R187," ")</f>
        <v xml:space="preserve"> </v>
      </c>
    </row>
    <row r="188" spans="1:19" ht="54" customHeight="1" x14ac:dyDescent="0.25">
      <c r="A188" s="1"/>
      <c r="B188" s="1" t="s">
        <v>368</v>
      </c>
      <c r="C188" s="6" t="s">
        <v>65</v>
      </c>
      <c r="D188" s="56" t="str">
        <f>IFERROR(VLOOKUP($A188,'Emissions - TEU-2D'!$A$6:$H$58,5,0), " ")</f>
        <v xml:space="preserve"> </v>
      </c>
      <c r="E188" s="56" t="str">
        <f>IFERROR(VLOOKUP($A188,'Emissions - TEU-2D'!$A$6:$H$58,8,0), " ")</f>
        <v xml:space="preserve"> </v>
      </c>
      <c r="F188" s="10">
        <v>1.0000000000000001E-9</v>
      </c>
      <c r="G188" s="175" t="str">
        <f>IFERROR(Summary!$Y$7*D188/F188," ")</f>
        <v xml:space="preserve"> </v>
      </c>
      <c r="H188" s="10">
        <v>1.3E-7</v>
      </c>
      <c r="I188" s="175" t="str">
        <f>IFERROR(Summary!$Y$7*D188/H188," ")</f>
        <v xml:space="preserve"> </v>
      </c>
      <c r="J188" s="10">
        <v>8.9999999999999999E-8</v>
      </c>
      <c r="K188" s="175" t="str">
        <f>IFERROR(Summary!$AA$7*D188/J188," ")</f>
        <v xml:space="preserve"> </v>
      </c>
      <c r="L188" s="10">
        <v>2.5999999999999998E-5</v>
      </c>
      <c r="M188" s="175" t="str">
        <f>IFERROR(Summary!$AA$7*D188/L188," ")</f>
        <v xml:space="preserve"> </v>
      </c>
      <c r="N188" s="10">
        <v>4.1999999999999999E-8</v>
      </c>
      <c r="O188" s="175" t="str">
        <f>IFERROR(Summary!$AC$7*D188/N188," ")</f>
        <v xml:space="preserve"> </v>
      </c>
      <c r="P188" s="19">
        <v>2.5999999999999998E-5</v>
      </c>
      <c r="Q188" s="175" t="str">
        <f>IFERROR(Summary!$AC$7*D188/P188," ")</f>
        <v xml:space="preserve"> </v>
      </c>
      <c r="R188" s="22"/>
      <c r="S188" s="177" t="str">
        <f>IFERROR(Summary!$AE$7*E188/R188," ")</f>
        <v xml:space="preserve"> </v>
      </c>
    </row>
    <row r="189" spans="1:19" ht="42" customHeight="1" x14ac:dyDescent="0.25">
      <c r="A189" s="2" t="s">
        <v>369</v>
      </c>
      <c r="B189" s="1" t="s">
        <v>370</v>
      </c>
      <c r="C189" s="6" t="s">
        <v>65</v>
      </c>
      <c r="D189" s="56" t="str">
        <f>IFERROR(VLOOKUP($A189,'Emissions - TEU-2D'!$A$6:$H$58,5,0), " ")</f>
        <v xml:space="preserve"> </v>
      </c>
      <c r="E189" s="56" t="str">
        <f>IFERROR(VLOOKUP($A189,'Emissions - TEU-2D'!$A$6:$H$58,8,0), " ")</f>
        <v xml:space="preserve"> </v>
      </c>
      <c r="F189" s="10">
        <v>1.0000000000000001E-9</v>
      </c>
      <c r="G189" s="175" t="str">
        <f>IFERROR(Summary!$Y$7*D189/F189," ")</f>
        <v xml:space="preserve"> </v>
      </c>
      <c r="H189" s="10">
        <v>1.3E-7</v>
      </c>
      <c r="I189" s="175" t="str">
        <f>IFERROR(Summary!$Y$7*D189/H189," ")</f>
        <v xml:space="preserve"> </v>
      </c>
      <c r="J189" s="10">
        <v>8.9999999999999999E-8</v>
      </c>
      <c r="K189" s="175" t="str">
        <f>IFERROR(Summary!$AA$7*D189/J189," ")</f>
        <v xml:space="preserve"> </v>
      </c>
      <c r="L189" s="10">
        <v>2.5999999999999998E-5</v>
      </c>
      <c r="M189" s="175" t="str">
        <f>IFERROR(Summary!$AA$7*D189/L189," ")</f>
        <v xml:space="preserve"> </v>
      </c>
      <c r="N189" s="10">
        <v>4.1999999999999999E-8</v>
      </c>
      <c r="O189" s="175" t="str">
        <f>IFERROR(Summary!$AC$7*D189/N189," ")</f>
        <v xml:space="preserve"> </v>
      </c>
      <c r="P189" s="19">
        <v>2.5999999999999998E-5</v>
      </c>
      <c r="Q189" s="175" t="str">
        <f>IFERROR(Summary!$AC$7*D189/P189," ")</f>
        <v xml:space="preserve"> </v>
      </c>
      <c r="R189" s="22"/>
      <c r="S189" s="177" t="str">
        <f>IFERROR(Summary!$AE$7*E189/R189," ")</f>
        <v xml:space="preserve"> </v>
      </c>
    </row>
    <row r="190" spans="1:19" ht="42" customHeight="1" x14ac:dyDescent="0.25">
      <c r="A190" s="2" t="s">
        <v>371</v>
      </c>
      <c r="B190" s="1" t="s">
        <v>372</v>
      </c>
      <c r="C190" s="6" t="s">
        <v>65</v>
      </c>
      <c r="D190" s="56" t="str">
        <f>IFERROR(VLOOKUP($A190,'Emissions - TEU-2D'!$A$6:$H$58,5,0), " ")</f>
        <v xml:space="preserve"> </v>
      </c>
      <c r="E190" s="56" t="str">
        <f>IFERROR(VLOOKUP($A190,'Emissions - TEU-2D'!$A$6:$H$58,8,0), " ")</f>
        <v xml:space="preserve"> </v>
      </c>
      <c r="F190" s="10">
        <v>1.0000000000000001E-9</v>
      </c>
      <c r="G190" s="175" t="str">
        <f>IFERROR(Summary!$Y$7*D190/F190," ")</f>
        <v xml:space="preserve"> </v>
      </c>
      <c r="H190" s="10">
        <v>1.3E-7</v>
      </c>
      <c r="I190" s="175" t="str">
        <f>IFERROR(Summary!$Y$7*D190/H190," ")</f>
        <v xml:space="preserve"> </v>
      </c>
      <c r="J190" s="10">
        <v>8.9999999999999999E-8</v>
      </c>
      <c r="K190" s="175" t="str">
        <f>IFERROR(Summary!$AA$7*D190/J190," ")</f>
        <v xml:space="preserve"> </v>
      </c>
      <c r="L190" s="10">
        <v>2.5999999999999998E-5</v>
      </c>
      <c r="M190" s="175" t="str">
        <f>IFERROR(Summary!$AA$7*D190/L190," ")</f>
        <v xml:space="preserve"> </v>
      </c>
      <c r="N190" s="10">
        <v>4.1999999999999999E-8</v>
      </c>
      <c r="O190" s="175" t="str">
        <f>IFERROR(Summary!$AC$7*D190/N190," ")</f>
        <v xml:space="preserve"> </v>
      </c>
      <c r="P190" s="19">
        <v>2.5999999999999998E-5</v>
      </c>
      <c r="Q190" s="175" t="str">
        <f>IFERROR(Summary!$AC$7*D190/P190," ")</f>
        <v xml:space="preserve"> </v>
      </c>
      <c r="R190" s="22"/>
      <c r="S190" s="177" t="str">
        <f>IFERROR(Summary!$AE$7*E190/R190," ")</f>
        <v xml:space="preserve"> </v>
      </c>
    </row>
    <row r="191" spans="1:19" ht="42" customHeight="1" x14ac:dyDescent="0.25">
      <c r="A191" s="2" t="s">
        <v>373</v>
      </c>
      <c r="B191" s="1" t="s">
        <v>374</v>
      </c>
      <c r="C191" s="6" t="s">
        <v>65</v>
      </c>
      <c r="D191" s="56" t="str">
        <f>IFERROR(VLOOKUP($A191,'Emissions - TEU-2D'!$A$6:$H$58,5,0), " ")</f>
        <v xml:space="preserve"> </v>
      </c>
      <c r="E191" s="56" t="str">
        <f>IFERROR(VLOOKUP($A191,'Emissions - TEU-2D'!$A$6:$H$58,8,0), " ")</f>
        <v xml:space="preserve"> </v>
      </c>
      <c r="F191" s="10">
        <v>1E-8</v>
      </c>
      <c r="G191" s="175" t="str">
        <f>IFERROR(Summary!$Y$7*D191/F191," ")</f>
        <v xml:space="preserve"> </v>
      </c>
      <c r="H191" s="10">
        <v>1.3E-6</v>
      </c>
      <c r="I191" s="175" t="str">
        <f>IFERROR(Summary!$Y$7*D191/H191," ")</f>
        <v xml:space="preserve"> </v>
      </c>
      <c r="J191" s="10">
        <v>8.9999999999999996E-7</v>
      </c>
      <c r="K191" s="175" t="str">
        <f>IFERROR(Summary!$AA$7*D191/J191," ")</f>
        <v xml:space="preserve"> </v>
      </c>
      <c r="L191" s="11">
        <v>2.5999999999999998E-4</v>
      </c>
      <c r="M191" s="175" t="str">
        <f>IFERROR(Summary!$AA$7*D191/L191," ")</f>
        <v xml:space="preserve"> </v>
      </c>
      <c r="N191" s="10">
        <v>4.2E-7</v>
      </c>
      <c r="O191" s="175" t="str">
        <f>IFERROR(Summary!$AC$7*D191/N191," ")</f>
        <v xml:space="preserve"> </v>
      </c>
      <c r="P191" s="11">
        <v>2.5999999999999998E-4</v>
      </c>
      <c r="Q191" s="175" t="str">
        <f>IFERROR(Summary!$AC$7*D191/P191," ")</f>
        <v xml:space="preserve"> </v>
      </c>
      <c r="R191" s="22"/>
      <c r="S191" s="177" t="str">
        <f>IFERROR(Summary!$AE$7*E191/R191," ")</f>
        <v xml:space="preserve"> </v>
      </c>
    </row>
    <row r="192" spans="1:19" ht="42" customHeight="1" x14ac:dyDescent="0.25">
      <c r="A192" s="2" t="s">
        <v>375</v>
      </c>
      <c r="B192" s="1" t="s">
        <v>376</v>
      </c>
      <c r="C192" s="6" t="s">
        <v>65</v>
      </c>
      <c r="D192" s="56" t="str">
        <f>IFERROR(VLOOKUP($A192,'Emissions - TEU-2D'!$A$6:$H$58,5,0), " ")</f>
        <v xml:space="preserve"> </v>
      </c>
      <c r="E192" s="56" t="str">
        <f>IFERROR(VLOOKUP($A192,'Emissions - TEU-2D'!$A$6:$H$58,8,0), " ")</f>
        <v xml:space="preserve"> </v>
      </c>
      <c r="F192" s="10">
        <v>1E-8</v>
      </c>
      <c r="G192" s="175" t="str">
        <f>IFERROR(Summary!$Y$7*D192/F192," ")</f>
        <v xml:space="preserve"> </v>
      </c>
      <c r="H192" s="10">
        <v>1.3E-6</v>
      </c>
      <c r="I192" s="175" t="str">
        <f>IFERROR(Summary!$Y$7*D192/H192," ")</f>
        <v xml:space="preserve"> </v>
      </c>
      <c r="J192" s="10">
        <v>8.9999999999999996E-7</v>
      </c>
      <c r="K192" s="175" t="str">
        <f>IFERROR(Summary!$AA$7*D192/J192," ")</f>
        <v xml:space="preserve"> </v>
      </c>
      <c r="L192" s="11">
        <v>2.5999999999999998E-4</v>
      </c>
      <c r="M192" s="175" t="str">
        <f>IFERROR(Summary!$AA$7*D192/L192," ")</f>
        <v xml:space="preserve"> </v>
      </c>
      <c r="N192" s="10">
        <v>4.2E-7</v>
      </c>
      <c r="O192" s="175" t="str">
        <f>IFERROR(Summary!$AC$7*D192/N192," ")</f>
        <v xml:space="preserve"> </v>
      </c>
      <c r="P192" s="11">
        <v>2.5999999999999998E-4</v>
      </c>
      <c r="Q192" s="175" t="str">
        <f>IFERROR(Summary!$AC$7*D192/P192," ")</f>
        <v xml:space="preserve"> </v>
      </c>
      <c r="R192" s="22"/>
      <c r="S192" s="177" t="str">
        <f>IFERROR(Summary!$AE$7*E192/R192," ")</f>
        <v xml:space="preserve"> </v>
      </c>
    </row>
    <row r="193" spans="1:19" ht="42" customHeight="1" x14ac:dyDescent="0.25">
      <c r="A193" s="2" t="s">
        <v>377</v>
      </c>
      <c r="B193" s="1" t="s">
        <v>378</v>
      </c>
      <c r="C193" s="6" t="s">
        <v>65</v>
      </c>
      <c r="D193" s="56" t="str">
        <f>IFERROR(VLOOKUP($A193,'Emissions - TEU-2D'!$A$6:$H$58,5,0), " ")</f>
        <v xml:space="preserve"> </v>
      </c>
      <c r="E193" s="56" t="str">
        <f>IFERROR(VLOOKUP($A193,'Emissions - TEU-2D'!$A$6:$H$58,8,0), " ")</f>
        <v xml:space="preserve"> </v>
      </c>
      <c r="F193" s="10">
        <v>1E-8</v>
      </c>
      <c r="G193" s="175" t="str">
        <f>IFERROR(Summary!$Y$7*D193/F193," ")</f>
        <v xml:space="preserve"> </v>
      </c>
      <c r="H193" s="10">
        <v>1.3E-6</v>
      </c>
      <c r="I193" s="175" t="str">
        <f>IFERROR(Summary!$Y$7*D193/H193," ")</f>
        <v xml:space="preserve"> </v>
      </c>
      <c r="J193" s="10">
        <v>8.9999999999999996E-7</v>
      </c>
      <c r="K193" s="175" t="str">
        <f>IFERROR(Summary!$AA$7*D193/J193," ")</f>
        <v xml:space="preserve"> </v>
      </c>
      <c r="L193" s="11">
        <v>2.5999999999999998E-4</v>
      </c>
      <c r="M193" s="175" t="str">
        <f>IFERROR(Summary!$AA$7*D193/L193," ")</f>
        <v xml:space="preserve"> </v>
      </c>
      <c r="N193" s="10">
        <v>4.2E-7</v>
      </c>
      <c r="O193" s="175" t="str">
        <f>IFERROR(Summary!$AC$7*D193/N193," ")</f>
        <v xml:space="preserve"> </v>
      </c>
      <c r="P193" s="11">
        <v>2.5999999999999998E-4</v>
      </c>
      <c r="Q193" s="175" t="str">
        <f>IFERROR(Summary!$AC$7*D193/P193," ")</f>
        <v xml:space="preserve"> </v>
      </c>
      <c r="R193" s="22"/>
      <c r="S193" s="177" t="str">
        <f>IFERROR(Summary!$AE$7*E193/R193," ")</f>
        <v xml:space="preserve"> </v>
      </c>
    </row>
    <row r="194" spans="1:19" ht="42" customHeight="1" x14ac:dyDescent="0.25">
      <c r="A194" s="2" t="s">
        <v>379</v>
      </c>
      <c r="B194" s="1" t="s">
        <v>380</v>
      </c>
      <c r="C194" s="6" t="s">
        <v>65</v>
      </c>
      <c r="D194" s="56" t="str">
        <f>IFERROR(VLOOKUP($A194,'Emissions - TEU-2D'!$A$6:$H$58,5,0), " ")</f>
        <v xml:space="preserve"> </v>
      </c>
      <c r="E194" s="56" t="str">
        <f>IFERROR(VLOOKUP($A194,'Emissions - TEU-2D'!$A$6:$H$58,8,0), " ")</f>
        <v xml:space="preserve"> </v>
      </c>
      <c r="F194" s="10">
        <v>9.9999999999999995E-8</v>
      </c>
      <c r="G194" s="175" t="str">
        <f>IFERROR(Summary!$Y$7*D194/F194," ")</f>
        <v xml:space="preserve"> </v>
      </c>
      <c r="H194" s="10">
        <v>1.2999999999999999E-5</v>
      </c>
      <c r="I194" s="175" t="str">
        <f>IFERROR(Summary!$Y$7*D194/H194," ")</f>
        <v xml:space="preserve"> </v>
      </c>
      <c r="J194" s="10">
        <v>9.0000000000000002E-6</v>
      </c>
      <c r="K194" s="175" t="str">
        <f>IFERROR(Summary!$AA$7*D194/J194," ")</f>
        <v xml:space="preserve"> </v>
      </c>
      <c r="L194" s="3">
        <v>2.5999999999999999E-3</v>
      </c>
      <c r="M194" s="175" t="str">
        <f>IFERROR(Summary!$AA$7*D194/L194," ")</f>
        <v xml:space="preserve"> </v>
      </c>
      <c r="N194" s="10">
        <v>4.1999999999999996E-6</v>
      </c>
      <c r="O194" s="175" t="str">
        <f>IFERROR(Summary!$AC$7*D194/N194," ")</f>
        <v xml:space="preserve"> </v>
      </c>
      <c r="P194" s="3">
        <v>2.5999999999999999E-3</v>
      </c>
      <c r="Q194" s="175" t="str">
        <f>IFERROR(Summary!$AC$7*D194/P194," ")</f>
        <v xml:space="preserve"> </v>
      </c>
      <c r="R194" s="22"/>
      <c r="S194" s="177" t="str">
        <f>IFERROR(Summary!$AE$7*E194/R194," ")</f>
        <v xml:space="preserve"> </v>
      </c>
    </row>
    <row r="195" spans="1:19" ht="29.25" customHeight="1" x14ac:dyDescent="0.25">
      <c r="A195" s="2" t="s">
        <v>381</v>
      </c>
      <c r="B195" s="1" t="s">
        <v>382</v>
      </c>
      <c r="C195" s="6" t="s">
        <v>65</v>
      </c>
      <c r="D195" s="56" t="str">
        <f>IFERROR(VLOOKUP($A195,'Emissions - TEU-2D'!$A$6:$H$58,5,0), " ")</f>
        <v xml:space="preserve"> </v>
      </c>
      <c r="E195" s="56" t="str">
        <f>IFERROR(VLOOKUP($A195,'Emissions - TEU-2D'!$A$6:$H$58,8,0), " ")</f>
        <v xml:space="preserve"> </v>
      </c>
      <c r="F195" s="10">
        <v>3.4000000000000001E-6</v>
      </c>
      <c r="G195" s="175" t="str">
        <f>IFERROR(Summary!$Y$7*D195/F195," ")</f>
        <v xml:space="preserve"> </v>
      </c>
      <c r="H195" s="11">
        <v>4.2000000000000002E-4</v>
      </c>
      <c r="I195" s="175" t="str">
        <f>IFERROR(Summary!$Y$7*D195/H195," ")</f>
        <v xml:space="preserve"> </v>
      </c>
      <c r="J195" s="11">
        <v>2.9999999999999997E-4</v>
      </c>
      <c r="K195" s="175" t="str">
        <f>IFERROR(Summary!$AA$7*D195/J195," ")</f>
        <v xml:space="preserve"> </v>
      </c>
      <c r="L195" s="4">
        <v>8.5000000000000006E-2</v>
      </c>
      <c r="M195" s="175" t="str">
        <f>IFERROR(Summary!$AA$7*D195/L195," ")</f>
        <v xml:space="preserve"> </v>
      </c>
      <c r="N195" s="11">
        <v>1.3999999999999999E-4</v>
      </c>
      <c r="O195" s="175" t="str">
        <f>IFERROR(Summary!$AC$7*D195/N195," ")</f>
        <v xml:space="preserve"> </v>
      </c>
      <c r="P195" s="4">
        <v>8.5000000000000006E-2</v>
      </c>
      <c r="Q195" s="175" t="str">
        <f>IFERROR(Summary!$AC$7*D195/P195," ")</f>
        <v xml:space="preserve"> </v>
      </c>
      <c r="R195" s="22"/>
      <c r="S195" s="177" t="str">
        <f>IFERROR(Summary!$AE$7*E195/R195," ")</f>
        <v xml:space="preserve"> </v>
      </c>
    </row>
    <row r="196" spans="1:19" ht="42" customHeight="1" x14ac:dyDescent="0.25">
      <c r="A196" s="2" t="s">
        <v>383</v>
      </c>
      <c r="B196" s="1" t="s">
        <v>384</v>
      </c>
      <c r="C196" s="6" t="s">
        <v>65</v>
      </c>
      <c r="D196" s="56" t="str">
        <f>IFERROR(VLOOKUP($A196,'Emissions - TEU-2D'!$A$6:$H$58,5,0), " ")</f>
        <v xml:space="preserve"> </v>
      </c>
      <c r="E196" s="56" t="str">
        <f>IFERROR(VLOOKUP($A196,'Emissions - TEU-2D'!$A$6:$H$58,8,0), " ")</f>
        <v xml:space="preserve"> </v>
      </c>
      <c r="F196" s="10">
        <v>1E-8</v>
      </c>
      <c r="G196" s="175" t="str">
        <f>IFERROR(Summary!$Y$7*D196/F196," ")</f>
        <v xml:space="preserve"> </v>
      </c>
      <c r="H196" s="10">
        <v>1.3E-6</v>
      </c>
      <c r="I196" s="175" t="str">
        <f>IFERROR(Summary!$Y$7*D196/H196," ")</f>
        <v xml:space="preserve"> </v>
      </c>
      <c r="J196" s="10">
        <v>8.9999999999999996E-7</v>
      </c>
      <c r="K196" s="175" t="str">
        <f>IFERROR(Summary!$AA$7*D196/J196," ")</f>
        <v xml:space="preserve"> </v>
      </c>
      <c r="L196" s="11">
        <v>2.5999999999999998E-4</v>
      </c>
      <c r="M196" s="175" t="str">
        <f>IFERROR(Summary!$AA$7*D196/L196," ")</f>
        <v xml:space="preserve"> </v>
      </c>
      <c r="N196" s="10">
        <v>4.2E-7</v>
      </c>
      <c r="O196" s="175" t="str">
        <f>IFERROR(Summary!$AC$7*D196/N196," ")</f>
        <v xml:space="preserve"> </v>
      </c>
      <c r="P196" s="11">
        <v>2.5999999999999998E-4</v>
      </c>
      <c r="Q196" s="175" t="str">
        <f>IFERROR(Summary!$AC$7*D196/P196," ")</f>
        <v xml:space="preserve"> </v>
      </c>
      <c r="R196" s="22"/>
      <c r="S196" s="177" t="str">
        <f>IFERROR(Summary!$AE$7*E196/R196," ")</f>
        <v xml:space="preserve"> </v>
      </c>
    </row>
    <row r="197" spans="1:19" ht="42" customHeight="1" x14ac:dyDescent="0.25">
      <c r="A197" s="2" t="s">
        <v>385</v>
      </c>
      <c r="B197" s="1" t="s">
        <v>386</v>
      </c>
      <c r="C197" s="6" t="s">
        <v>65</v>
      </c>
      <c r="D197" s="56" t="str">
        <f>IFERROR(VLOOKUP($A197,'Emissions - TEU-2D'!$A$6:$H$58,5,0), " ")</f>
        <v xml:space="preserve"> </v>
      </c>
      <c r="E197" s="56" t="str">
        <f>IFERROR(VLOOKUP($A197,'Emissions - TEU-2D'!$A$6:$H$58,8,0), " ")</f>
        <v xml:space="preserve"> </v>
      </c>
      <c r="F197" s="10">
        <v>3.4E-8</v>
      </c>
      <c r="G197" s="175" t="str">
        <f>IFERROR(Summary!$Y$7*D197/F197," ")</f>
        <v xml:space="preserve"> </v>
      </c>
      <c r="H197" s="10">
        <v>4.1999999999999996E-6</v>
      </c>
      <c r="I197" s="175" t="str">
        <f>IFERROR(Summary!$Y$7*D197/H197," ")</f>
        <v xml:space="preserve"> </v>
      </c>
      <c r="J197" s="10">
        <v>3.0000000000000001E-6</v>
      </c>
      <c r="K197" s="175" t="str">
        <f>IFERROR(Summary!$AA$7*D197/J197," ")</f>
        <v xml:space="preserve"> </v>
      </c>
      <c r="L197" s="11">
        <v>8.4999999999999995E-4</v>
      </c>
      <c r="M197" s="175" t="str">
        <f>IFERROR(Summary!$AA$7*D197/L197," ")</f>
        <v xml:space="preserve"> </v>
      </c>
      <c r="N197" s="10">
        <v>1.3999999999999999E-6</v>
      </c>
      <c r="O197" s="175" t="str">
        <f>IFERROR(Summary!$AC$7*D197/N197," ")</f>
        <v xml:space="preserve"> </v>
      </c>
      <c r="P197" s="11">
        <v>8.4999999999999995E-4</v>
      </c>
      <c r="Q197" s="175" t="str">
        <f>IFERROR(Summary!$AC$7*D197/P197," ")</f>
        <v xml:space="preserve"> </v>
      </c>
      <c r="R197" s="22"/>
      <c r="S197" s="177" t="str">
        <f>IFERROR(Summary!$AE$7*E197/R197," ")</f>
        <v xml:space="preserve"> </v>
      </c>
    </row>
    <row r="198" spans="1:19" ht="42" customHeight="1" x14ac:dyDescent="0.25">
      <c r="A198" s="2" t="s">
        <v>387</v>
      </c>
      <c r="B198" s="1" t="s">
        <v>388</v>
      </c>
      <c r="C198" s="6" t="s">
        <v>65</v>
      </c>
      <c r="D198" s="56" t="str">
        <f>IFERROR(VLOOKUP($A198,'Emissions - TEU-2D'!$A$6:$H$58,5,0), " ")</f>
        <v xml:space="preserve"> </v>
      </c>
      <c r="E198" s="56" t="str">
        <f>IFERROR(VLOOKUP($A198,'Emissions - TEU-2D'!$A$6:$H$58,8,0), " ")</f>
        <v xml:space="preserve"> </v>
      </c>
      <c r="F198" s="10">
        <v>3.3999999999999998E-9</v>
      </c>
      <c r="G198" s="175" t="str">
        <f>IFERROR(Summary!$Y$7*D198/F198," ")</f>
        <v xml:space="preserve"> </v>
      </c>
      <c r="H198" s="10">
        <v>4.2E-7</v>
      </c>
      <c r="I198" s="175" t="str">
        <f>IFERROR(Summary!$Y$7*D198/H198," ")</f>
        <v xml:space="preserve"> </v>
      </c>
      <c r="J198" s="10">
        <v>2.9999999999999999E-7</v>
      </c>
      <c r="K198" s="175" t="str">
        <f>IFERROR(Summary!$AA$7*D198/J198," ")</f>
        <v xml:space="preserve"> </v>
      </c>
      <c r="L198" s="10">
        <v>8.5000000000000006E-5</v>
      </c>
      <c r="M198" s="175" t="str">
        <f>IFERROR(Summary!$AA$7*D198/L198," ")</f>
        <v xml:space="preserve"> </v>
      </c>
      <c r="N198" s="10">
        <v>1.4000000000000001E-7</v>
      </c>
      <c r="O198" s="175" t="str">
        <f>IFERROR(Summary!$AC$7*D198/N198," ")</f>
        <v xml:space="preserve"> </v>
      </c>
      <c r="P198" s="10">
        <v>8.5000000000000006E-5</v>
      </c>
      <c r="Q198" s="175" t="str">
        <f>IFERROR(Summary!$AC$7*D198/P198," ")</f>
        <v xml:space="preserve"> </v>
      </c>
      <c r="R198" s="22"/>
      <c r="S198" s="177" t="str">
        <f>IFERROR(Summary!$AE$7*E198/R198," ")</f>
        <v xml:space="preserve"> </v>
      </c>
    </row>
    <row r="199" spans="1:19" ht="42" customHeight="1" x14ac:dyDescent="0.25">
      <c r="A199" s="2" t="s">
        <v>389</v>
      </c>
      <c r="B199" s="1" t="s">
        <v>390</v>
      </c>
      <c r="C199" s="6" t="s">
        <v>65</v>
      </c>
      <c r="D199" s="56" t="str">
        <f>IFERROR(VLOOKUP($A199,'Emissions - TEU-2D'!$A$6:$H$58,5,0), " ")</f>
        <v xml:space="preserve"> </v>
      </c>
      <c r="E199" s="56" t="str">
        <f>IFERROR(VLOOKUP($A199,'Emissions - TEU-2D'!$A$6:$H$58,8,0), " ")</f>
        <v xml:space="preserve"> </v>
      </c>
      <c r="F199" s="10">
        <v>1E-8</v>
      </c>
      <c r="G199" s="175" t="str">
        <f>IFERROR(Summary!$Y$7*D199/F199," ")</f>
        <v xml:space="preserve"> </v>
      </c>
      <c r="H199" s="10">
        <v>1.3E-6</v>
      </c>
      <c r="I199" s="175" t="str">
        <f>IFERROR(Summary!$Y$7*D199/H199," ")</f>
        <v xml:space="preserve"> </v>
      </c>
      <c r="J199" s="10">
        <v>8.9999999999999996E-7</v>
      </c>
      <c r="K199" s="175" t="str">
        <f>IFERROR(Summary!$AA$7*D199/J199," ")</f>
        <v xml:space="preserve"> </v>
      </c>
      <c r="L199" s="11">
        <v>2.5999999999999998E-4</v>
      </c>
      <c r="M199" s="175" t="str">
        <f>IFERROR(Summary!$AA$7*D199/L199," ")</f>
        <v xml:space="preserve"> </v>
      </c>
      <c r="N199" s="10">
        <v>4.2E-7</v>
      </c>
      <c r="O199" s="175" t="str">
        <f>IFERROR(Summary!$AC$7*D199/N199," ")</f>
        <v xml:space="preserve"> </v>
      </c>
      <c r="P199" s="11">
        <v>2.5999999999999998E-4</v>
      </c>
      <c r="Q199" s="175" t="str">
        <f>IFERROR(Summary!$AC$7*D199/P199," ")</f>
        <v xml:space="preserve"> </v>
      </c>
      <c r="R199" s="22"/>
      <c r="S199" s="177" t="str">
        <f>IFERROR(Summary!$AE$7*E199/R199," ")</f>
        <v xml:space="preserve"> </v>
      </c>
    </row>
    <row r="200" spans="1:19" ht="42" customHeight="1" x14ac:dyDescent="0.25">
      <c r="A200" s="2" t="s">
        <v>391</v>
      </c>
      <c r="B200" s="1" t="s">
        <v>392</v>
      </c>
      <c r="C200" s="6" t="s">
        <v>65</v>
      </c>
      <c r="D200" s="56" t="str">
        <f>IFERROR(VLOOKUP($A200,'Emissions - TEU-2D'!$A$6:$H$58,5,0), " ")</f>
        <v xml:space="preserve"> </v>
      </c>
      <c r="E200" s="56" t="str">
        <f>IFERROR(VLOOKUP($A200,'Emissions - TEU-2D'!$A$6:$H$58,8,0), " ")</f>
        <v xml:space="preserve"> </v>
      </c>
      <c r="F200" s="10">
        <v>1E-8</v>
      </c>
      <c r="G200" s="175" t="str">
        <f>IFERROR(Summary!$Y$7*D200/F200," ")</f>
        <v xml:space="preserve"> </v>
      </c>
      <c r="H200" s="10">
        <v>1.3E-6</v>
      </c>
      <c r="I200" s="175" t="str">
        <f>IFERROR(Summary!$Y$7*D200/H200," ")</f>
        <v xml:space="preserve"> </v>
      </c>
      <c r="J200" s="10">
        <v>8.9999999999999996E-7</v>
      </c>
      <c r="K200" s="175" t="str">
        <f>IFERROR(Summary!$AA$7*D200/J200," ")</f>
        <v xml:space="preserve"> </v>
      </c>
      <c r="L200" s="11">
        <v>2.5999999999999998E-4</v>
      </c>
      <c r="M200" s="175" t="str">
        <f>IFERROR(Summary!$AA$7*D200/L200," ")</f>
        <v xml:space="preserve"> </v>
      </c>
      <c r="N200" s="10">
        <v>4.2E-7</v>
      </c>
      <c r="O200" s="175" t="str">
        <f>IFERROR(Summary!$AC$7*D200/N200," ")</f>
        <v xml:space="preserve"> </v>
      </c>
      <c r="P200" s="11">
        <v>2.5999999999999998E-4</v>
      </c>
      <c r="Q200" s="175" t="str">
        <f>IFERROR(Summary!$AC$7*D200/P200," ")</f>
        <v xml:space="preserve"> </v>
      </c>
      <c r="R200" s="22"/>
      <c r="S200" s="177" t="str">
        <f>IFERROR(Summary!$AE$7*E200/R200," ")</f>
        <v xml:space="preserve"> </v>
      </c>
    </row>
    <row r="201" spans="1:19" ht="42" customHeight="1" x14ac:dyDescent="0.25">
      <c r="A201" s="2" t="s">
        <v>393</v>
      </c>
      <c r="B201" s="1" t="s">
        <v>394</v>
      </c>
      <c r="C201" s="6" t="s">
        <v>65</v>
      </c>
      <c r="D201" s="56" t="str">
        <f>IFERROR(VLOOKUP($A201,'Emissions - TEU-2D'!$A$6:$H$58,5,0), " ")</f>
        <v xml:space="preserve"> </v>
      </c>
      <c r="E201" s="56" t="str">
        <f>IFERROR(VLOOKUP($A201,'Emissions - TEU-2D'!$A$6:$H$58,8,0), " ")</f>
        <v xml:space="preserve"> </v>
      </c>
      <c r="F201" s="10">
        <v>1E-8</v>
      </c>
      <c r="G201" s="175" t="str">
        <f>IFERROR(Summary!$Y$7*D201/F201," ")</f>
        <v xml:space="preserve"> </v>
      </c>
      <c r="H201" s="10">
        <v>1.3E-6</v>
      </c>
      <c r="I201" s="175" t="str">
        <f>IFERROR(Summary!$Y$7*D201/H201," ")</f>
        <v xml:space="preserve"> </v>
      </c>
      <c r="J201" s="10">
        <v>8.9999999999999996E-7</v>
      </c>
      <c r="K201" s="175" t="str">
        <f>IFERROR(Summary!$AA$7*D201/J201," ")</f>
        <v xml:space="preserve"> </v>
      </c>
      <c r="L201" s="11">
        <v>2.5999999999999998E-4</v>
      </c>
      <c r="M201" s="175" t="str">
        <f>IFERROR(Summary!$AA$7*D201/L201," ")</f>
        <v xml:space="preserve"> </v>
      </c>
      <c r="N201" s="10">
        <v>4.2E-7</v>
      </c>
      <c r="O201" s="175" t="str">
        <f>IFERROR(Summary!$AC$7*D201/N201," ")</f>
        <v xml:space="preserve"> </v>
      </c>
      <c r="P201" s="11">
        <v>2.5999999999999998E-4</v>
      </c>
      <c r="Q201" s="175" t="str">
        <f>IFERROR(Summary!$AC$7*D201/P201," ")</f>
        <v xml:space="preserve"> </v>
      </c>
      <c r="R201" s="22"/>
      <c r="S201" s="177" t="str">
        <f>IFERROR(Summary!$AE$7*E201/R201," ")</f>
        <v xml:space="preserve"> </v>
      </c>
    </row>
    <row r="202" spans="1:19" ht="42" customHeight="1" x14ac:dyDescent="0.25">
      <c r="A202" s="2" t="s">
        <v>395</v>
      </c>
      <c r="B202" s="1" t="s">
        <v>396</v>
      </c>
      <c r="C202" s="6" t="s">
        <v>65</v>
      </c>
      <c r="D202" s="56" t="str">
        <f>IFERROR(VLOOKUP($A202,'Emissions - TEU-2D'!$A$6:$H$58,5,0), " ")</f>
        <v xml:space="preserve"> </v>
      </c>
      <c r="E202" s="56" t="str">
        <f>IFERROR(VLOOKUP($A202,'Emissions - TEU-2D'!$A$6:$H$58,8,0), " ")</f>
        <v xml:space="preserve"> </v>
      </c>
      <c r="F202" s="10">
        <v>1E-8</v>
      </c>
      <c r="G202" s="175" t="str">
        <f>IFERROR(Summary!$Y$7*D202/F202," ")</f>
        <v xml:space="preserve"> </v>
      </c>
      <c r="H202" s="10">
        <v>1.3E-6</v>
      </c>
      <c r="I202" s="175" t="str">
        <f>IFERROR(Summary!$Y$7*D202/H202," ")</f>
        <v xml:space="preserve"> </v>
      </c>
      <c r="J202" s="10">
        <v>8.9999999999999996E-7</v>
      </c>
      <c r="K202" s="175" t="str">
        <f>IFERROR(Summary!$AA$7*D202/J202," ")</f>
        <v xml:space="preserve"> </v>
      </c>
      <c r="L202" s="11">
        <v>2.5999999999999998E-4</v>
      </c>
      <c r="M202" s="175" t="str">
        <f>IFERROR(Summary!$AA$7*D202/L202," ")</f>
        <v xml:space="preserve"> </v>
      </c>
      <c r="N202" s="10">
        <v>4.2E-7</v>
      </c>
      <c r="O202" s="175" t="str">
        <f>IFERROR(Summary!$AC$7*D202/N202," ")</f>
        <v xml:space="preserve"> </v>
      </c>
      <c r="P202" s="11">
        <v>2.5999999999999998E-4</v>
      </c>
      <c r="Q202" s="175" t="str">
        <f>IFERROR(Summary!$AC$7*D202/P202," ")</f>
        <v xml:space="preserve"> </v>
      </c>
      <c r="R202" s="22"/>
      <c r="S202" s="177" t="str">
        <f>IFERROR(Summary!$AE$7*E202/R202," ")</f>
        <v xml:space="preserve"> </v>
      </c>
    </row>
    <row r="203" spans="1:19" ht="42" customHeight="1" x14ac:dyDescent="0.25">
      <c r="A203" s="2" t="s">
        <v>397</v>
      </c>
      <c r="B203" s="1" t="s">
        <v>398</v>
      </c>
      <c r="C203" s="6" t="s">
        <v>65</v>
      </c>
      <c r="D203" s="56" t="str">
        <f>IFERROR(VLOOKUP($A203,'Emissions - TEU-2D'!$A$6:$H$58,5,0), " ")</f>
        <v xml:space="preserve"> </v>
      </c>
      <c r="E203" s="56" t="str">
        <f>IFERROR(VLOOKUP($A203,'Emissions - TEU-2D'!$A$6:$H$58,8,0), " ")</f>
        <v xml:space="preserve"> </v>
      </c>
      <c r="F203" s="10">
        <v>9.9999999999999995E-8</v>
      </c>
      <c r="G203" s="175" t="str">
        <f>IFERROR(Summary!$Y$7*D203/F203," ")</f>
        <v xml:space="preserve"> </v>
      </c>
      <c r="H203" s="10">
        <v>1.2999999999999999E-5</v>
      </c>
      <c r="I203" s="175" t="str">
        <f>IFERROR(Summary!$Y$7*D203/H203," ")</f>
        <v xml:space="preserve"> </v>
      </c>
      <c r="J203" s="10">
        <v>9.0000000000000002E-6</v>
      </c>
      <c r="K203" s="175" t="str">
        <f>IFERROR(Summary!$AA$7*D203/J203," ")</f>
        <v xml:space="preserve"> </v>
      </c>
      <c r="L203" s="3">
        <v>2.5999999999999999E-3</v>
      </c>
      <c r="M203" s="175" t="str">
        <f>IFERROR(Summary!$AA$7*D203/L203," ")</f>
        <v xml:space="preserve"> </v>
      </c>
      <c r="N203" s="10">
        <v>4.1999999999999996E-6</v>
      </c>
      <c r="O203" s="175" t="str">
        <f>IFERROR(Summary!$AC$7*D203/N203," ")</f>
        <v xml:space="preserve"> </v>
      </c>
      <c r="P203" s="3">
        <v>2.5999999999999999E-3</v>
      </c>
      <c r="Q203" s="175" t="str">
        <f>IFERROR(Summary!$AC$7*D203/P203," ")</f>
        <v xml:space="preserve"> </v>
      </c>
      <c r="R203" s="22"/>
      <c r="S203" s="177" t="str">
        <f>IFERROR(Summary!$AE$7*E203/R203," ")</f>
        <v xml:space="preserve"> </v>
      </c>
    </row>
    <row r="204" spans="1:19" ht="42" customHeight="1" x14ac:dyDescent="0.25">
      <c r="A204" s="2" t="s">
        <v>399</v>
      </c>
      <c r="B204" s="1" t="s">
        <v>400</v>
      </c>
      <c r="C204" s="6" t="s">
        <v>65</v>
      </c>
      <c r="D204" s="56" t="str">
        <f>IFERROR(VLOOKUP($A204,'Emissions - TEU-2D'!$A$6:$H$58,5,0), " ")</f>
        <v xml:space="preserve"> </v>
      </c>
      <c r="E204" s="56" t="str">
        <f>IFERROR(VLOOKUP($A204,'Emissions - TEU-2D'!$A$6:$H$58,8,0), " ")</f>
        <v xml:space="preserve"> </v>
      </c>
      <c r="F204" s="10">
        <v>9.9999999999999995E-8</v>
      </c>
      <c r="G204" s="175" t="str">
        <f>IFERROR(Summary!$Y$7*D204/F204," ")</f>
        <v xml:space="preserve"> </v>
      </c>
      <c r="H204" s="10">
        <v>1.2999999999999999E-5</v>
      </c>
      <c r="I204" s="175" t="str">
        <f>IFERROR(Summary!$Y$7*D204/H204," ")</f>
        <v xml:space="preserve"> </v>
      </c>
      <c r="J204" s="10">
        <v>9.0000000000000002E-6</v>
      </c>
      <c r="K204" s="175" t="str">
        <f>IFERROR(Summary!$AA$7*D204/J204," ")</f>
        <v xml:space="preserve"> </v>
      </c>
      <c r="L204" s="3">
        <v>2.5999999999999999E-3</v>
      </c>
      <c r="M204" s="175" t="str">
        <f>IFERROR(Summary!$AA$7*D204/L204," ")</f>
        <v xml:space="preserve"> </v>
      </c>
      <c r="N204" s="10">
        <v>4.1999999999999996E-6</v>
      </c>
      <c r="O204" s="175" t="str">
        <f>IFERROR(Summary!$AC$7*D204/N204," ")</f>
        <v xml:space="preserve"> </v>
      </c>
      <c r="P204" s="3">
        <v>2.5999999999999999E-3</v>
      </c>
      <c r="Q204" s="175" t="str">
        <f>IFERROR(Summary!$AC$7*D204/P204," ")</f>
        <v xml:space="preserve"> </v>
      </c>
      <c r="R204" s="22"/>
      <c r="S204" s="177" t="str">
        <f>IFERROR(Summary!$AE$7*E204/R204," ")</f>
        <v xml:space="preserve"> </v>
      </c>
    </row>
    <row r="205" spans="1:19" ht="29.25" customHeight="1" x14ac:dyDescent="0.25">
      <c r="A205" s="2" t="s">
        <v>401</v>
      </c>
      <c r="B205" s="2" t="s">
        <v>402</v>
      </c>
      <c r="C205" s="6" t="s">
        <v>65</v>
      </c>
      <c r="D205" s="56" t="str">
        <f>IFERROR(VLOOKUP($A205,'Emissions - TEU-2D'!$A$6:$H$58,5,0), " ")</f>
        <v xml:space="preserve"> </v>
      </c>
      <c r="E205" s="56" t="str">
        <f>IFERROR(VLOOKUP($A205,'Emissions - TEU-2D'!$A$6:$H$58,8,0), " ")</f>
        <v xml:space="preserve"> </v>
      </c>
      <c r="F205" s="10">
        <v>3.4000000000000001E-6</v>
      </c>
      <c r="G205" s="175" t="str">
        <f>IFERROR(Summary!$Y$7*D205/F205," ")</f>
        <v xml:space="preserve"> </v>
      </c>
      <c r="H205" s="11">
        <v>4.2000000000000002E-4</v>
      </c>
      <c r="I205" s="175" t="str">
        <f>IFERROR(Summary!$Y$7*D205/H205," ")</f>
        <v xml:space="preserve"> </v>
      </c>
      <c r="J205" s="11">
        <v>2.9999999999999997E-4</v>
      </c>
      <c r="K205" s="175" t="str">
        <f>IFERROR(Summary!$AA$7*D205/J205," ")</f>
        <v xml:space="preserve"> </v>
      </c>
      <c r="L205" s="4">
        <v>8.5000000000000006E-2</v>
      </c>
      <c r="M205" s="175" t="str">
        <f>IFERROR(Summary!$AA$7*D205/L205," ")</f>
        <v xml:space="preserve"> </v>
      </c>
      <c r="N205" s="11">
        <v>1.3999999999999999E-4</v>
      </c>
      <c r="O205" s="175" t="str">
        <f>IFERROR(Summary!$AC$7*D205/N205," ")</f>
        <v xml:space="preserve"> </v>
      </c>
      <c r="P205" s="4">
        <v>8.5000000000000006E-2</v>
      </c>
      <c r="Q205" s="175" t="str">
        <f>IFERROR(Summary!$AC$7*D205/P205," ")</f>
        <v xml:space="preserve"> </v>
      </c>
      <c r="R205" s="22"/>
      <c r="S205" s="177" t="str">
        <f>IFERROR(Summary!$AE$7*E205/R205," ")</f>
        <v xml:space="preserve"> </v>
      </c>
    </row>
    <row r="206" spans="1:19" ht="28.5" customHeight="1" x14ac:dyDescent="0.25">
      <c r="A206" s="1"/>
      <c r="B206" s="2" t="s">
        <v>403</v>
      </c>
      <c r="C206" s="6" t="s">
        <v>404</v>
      </c>
      <c r="D206" s="56" t="str">
        <f>IFERROR(VLOOKUP($A206,'Emissions - TEU-2D'!$A$6:$H$58,5,0), " ")</f>
        <v xml:space="preserve"> </v>
      </c>
      <c r="E206" s="56" t="str">
        <f>IFERROR(VLOOKUP($A206,'Emissions - TEU-2D'!$A$6:$H$58,8,0), " ")</f>
        <v xml:space="preserve"> </v>
      </c>
      <c r="F206" s="10">
        <v>4.3000000000000002E-5</v>
      </c>
      <c r="G206" s="175" t="str">
        <f>IFERROR(Summary!$Y$7*D206/F206," ")</f>
        <v xml:space="preserve"> </v>
      </c>
      <c r="H206" s="18"/>
      <c r="I206" s="175" t="str">
        <f>IFERROR(Summary!$Y$7*D206/H206," ")</f>
        <v xml:space="preserve"> </v>
      </c>
      <c r="J206" s="3">
        <v>1.6000000000000001E-3</v>
      </c>
      <c r="K206" s="175" t="str">
        <f>IFERROR(Summary!$AA$7*D206/J206," ")</f>
        <v xml:space="preserve"> </v>
      </c>
      <c r="L206" s="18"/>
      <c r="M206" s="175" t="str">
        <f>IFERROR(Summary!$AA$7*D206/L206," ")</f>
        <v xml:space="preserve"> </v>
      </c>
      <c r="N206" s="3">
        <v>3.0000000000000001E-3</v>
      </c>
      <c r="O206" s="175" t="str">
        <f>IFERROR(Summary!$AC$7*D206/N206," ")</f>
        <v xml:space="preserve"> </v>
      </c>
      <c r="P206" s="18"/>
      <c r="Q206" s="175" t="str">
        <f>IFERROR(Summary!$AC$7*D206/P206," ")</f>
        <v xml:space="preserve"> </v>
      </c>
      <c r="R206" s="22"/>
      <c r="S206" s="177" t="str">
        <f>IFERROR(Summary!$AE$7*E206/R206," ")</f>
        <v xml:space="preserve"> </v>
      </c>
    </row>
    <row r="207" spans="1:19" ht="16.8" customHeight="1" x14ac:dyDescent="0.25">
      <c r="A207" s="2" t="s">
        <v>405</v>
      </c>
      <c r="B207" s="2" t="s">
        <v>406</v>
      </c>
      <c r="C207" s="6" t="s">
        <v>404</v>
      </c>
      <c r="D207" s="56" t="str">
        <f>IFERROR(VLOOKUP($A207,'Emissions - TEU-2D'!$A$6:$H$58,5,0), " ")</f>
        <v xml:space="preserve"> </v>
      </c>
      <c r="E207" s="56" t="str">
        <f>IFERROR(VLOOKUP($A207,'Emissions - TEU-2D'!$A$6:$H$58,8,0), " ")</f>
        <v xml:space="preserve"> </v>
      </c>
      <c r="F207" s="11">
        <v>1.1E-4</v>
      </c>
      <c r="G207" s="175" t="str">
        <f>IFERROR(Summary!$Y$7*D207/F207," ")</f>
        <v xml:space="preserve"> </v>
      </c>
      <c r="H207" s="18"/>
      <c r="I207" s="175" t="str">
        <f>IFERROR(Summary!$Y$7*D207/H207," ")</f>
        <v xml:space="preserve"> </v>
      </c>
      <c r="J207" s="3">
        <v>3.8999999999999998E-3</v>
      </c>
      <c r="K207" s="175" t="str">
        <f>IFERROR(Summary!$AA$7*D207/J207," ")</f>
        <v xml:space="preserve"> </v>
      </c>
      <c r="L207" s="18"/>
      <c r="M207" s="175" t="str">
        <f>IFERROR(Summary!$AA$7*D207/L207," ")</f>
        <v xml:space="preserve"> </v>
      </c>
      <c r="N207" s="3">
        <v>7.6E-3</v>
      </c>
      <c r="O207" s="175" t="str">
        <f>IFERROR(Summary!$AC$7*D207/N207," ")</f>
        <v xml:space="preserve"> </v>
      </c>
      <c r="P207" s="18"/>
      <c r="Q207" s="175" t="str">
        <f>IFERROR(Summary!$AC$7*D207/P207," ")</f>
        <v xml:space="preserve"> </v>
      </c>
      <c r="R207" s="22"/>
      <c r="S207" s="177" t="str">
        <f>IFERROR(Summary!$AE$7*E207/R207," ")</f>
        <v xml:space="preserve"> </v>
      </c>
    </row>
    <row r="208" spans="1:19" ht="16.95" customHeight="1" x14ac:dyDescent="0.25">
      <c r="A208" s="2" t="s">
        <v>407</v>
      </c>
      <c r="B208" s="2" t="s">
        <v>408</v>
      </c>
      <c r="C208" s="6" t="s">
        <v>404</v>
      </c>
      <c r="D208" s="56" t="str">
        <f>IFERROR(VLOOKUP($A208,'Emissions - TEU-2D'!$A$6:$H$58,5,0), " ")</f>
        <v xml:space="preserve"> </v>
      </c>
      <c r="E208" s="56" t="str">
        <f>IFERROR(VLOOKUP($A208,'Emissions - TEU-2D'!$A$6:$H$58,8,0), " ")</f>
        <v xml:space="preserve"> </v>
      </c>
      <c r="F208" s="11">
        <v>2.1000000000000001E-4</v>
      </c>
      <c r="G208" s="175" t="str">
        <f>IFERROR(Summary!$Y$7*D208/F208," ")</f>
        <v xml:space="preserve"> </v>
      </c>
      <c r="H208" s="18"/>
      <c r="I208" s="175" t="str">
        <f>IFERROR(Summary!$Y$7*D208/H208," ")</f>
        <v xml:space="preserve"> </v>
      </c>
      <c r="J208" s="3">
        <v>7.7999999999999996E-3</v>
      </c>
      <c r="K208" s="175" t="str">
        <f>IFERROR(Summary!$AA$7*D208/J208," ")</f>
        <v xml:space="preserve"> </v>
      </c>
      <c r="L208" s="18"/>
      <c r="M208" s="175" t="str">
        <f>IFERROR(Summary!$AA$7*D208/L208," ")</f>
        <v xml:space="preserve"> </v>
      </c>
      <c r="N208" s="4">
        <v>1.4999999999999999E-2</v>
      </c>
      <c r="O208" s="175" t="str">
        <f>IFERROR(Summary!$AC$7*D208/N208," ")</f>
        <v xml:space="preserve"> </v>
      </c>
      <c r="P208" s="18"/>
      <c r="Q208" s="175" t="str">
        <f>IFERROR(Summary!$AC$7*D208/P208," ")</f>
        <v xml:space="preserve"> </v>
      </c>
      <c r="R208" s="22"/>
      <c r="S208" s="177" t="str">
        <f>IFERROR(Summary!$AE$7*E208/R208," ")</f>
        <v xml:space="preserve"> </v>
      </c>
    </row>
    <row r="209" spans="1:19" ht="16.8" customHeight="1" x14ac:dyDescent="0.25">
      <c r="A209" s="2" t="s">
        <v>409</v>
      </c>
      <c r="B209" s="2" t="s">
        <v>410</v>
      </c>
      <c r="C209" s="6" t="s">
        <v>404</v>
      </c>
      <c r="D209" s="56" t="str">
        <f>IFERROR(VLOOKUP($A209,'Emissions - TEU-2D'!$A$6:$H$58,5,0), " ")</f>
        <v xml:space="preserve"> </v>
      </c>
      <c r="E209" s="56" t="str">
        <f>IFERROR(VLOOKUP($A209,'Emissions - TEU-2D'!$A$6:$H$58,8,0), " ")</f>
        <v xml:space="preserve"> </v>
      </c>
      <c r="F209" s="10">
        <v>4.3000000000000002E-5</v>
      </c>
      <c r="G209" s="175" t="str">
        <f>IFERROR(Summary!$Y$7*D209/F209," ")</f>
        <v xml:space="preserve"> </v>
      </c>
      <c r="H209" s="3">
        <v>2E-3</v>
      </c>
      <c r="I209" s="175" t="str">
        <f>IFERROR(Summary!$Y$7*D209/H209," ")</f>
        <v xml:space="preserve"> </v>
      </c>
      <c r="J209" s="3">
        <v>1.6000000000000001E-3</v>
      </c>
      <c r="K209" s="175" t="str">
        <f>IFERROR(Summary!$AA$7*D209/J209," ")</f>
        <v xml:space="preserve"> </v>
      </c>
      <c r="L209" s="3">
        <v>8.8000000000000005E-3</v>
      </c>
      <c r="M209" s="175" t="str">
        <f>IFERROR(Summary!$AA$7*D209/L209," ")</f>
        <v xml:space="preserve"> </v>
      </c>
      <c r="N209" s="3">
        <v>3.0000000000000001E-3</v>
      </c>
      <c r="O209" s="175" t="str">
        <f>IFERROR(Summary!$AC$7*D209/N209," ")</f>
        <v xml:space="preserve"> </v>
      </c>
      <c r="P209" s="3">
        <v>8.8000000000000005E-3</v>
      </c>
      <c r="Q209" s="175" t="str">
        <f>IFERROR(Summary!$AC$7*D209/P209," ")</f>
        <v xml:space="preserve"> </v>
      </c>
      <c r="R209" s="27">
        <v>2E-3</v>
      </c>
      <c r="S209" s="177" t="str">
        <f>IFERROR(Summary!$AE$7*E209/R209," ")</f>
        <v xml:space="preserve"> </v>
      </c>
    </row>
    <row r="210" spans="1:19" ht="16.95" customHeight="1" x14ac:dyDescent="0.25">
      <c r="A210" s="2" t="s">
        <v>411</v>
      </c>
      <c r="B210" s="2" t="s">
        <v>412</v>
      </c>
      <c r="C210" s="6" t="s">
        <v>404</v>
      </c>
      <c r="D210" s="56" t="str">
        <f>IFERROR(VLOOKUP($A210,'Emissions - TEU-2D'!$A$6:$H$58,5,0), " ")</f>
        <v xml:space="preserve"> </v>
      </c>
      <c r="E210" s="56" t="str">
        <f>IFERROR(VLOOKUP($A210,'Emissions - TEU-2D'!$A$6:$H$58,8,0), " ")</f>
        <v xml:space="preserve"> </v>
      </c>
      <c r="F210" s="10">
        <v>5.3000000000000001E-5</v>
      </c>
      <c r="G210" s="175" t="str">
        <f>IFERROR(Summary!$Y$7*D210/F210," ")</f>
        <v xml:space="preserve"> </v>
      </c>
      <c r="H210" s="18"/>
      <c r="I210" s="175" t="str">
        <f>IFERROR(Summary!$Y$7*D210/H210," ")</f>
        <v xml:space="preserve"> </v>
      </c>
      <c r="J210" s="3">
        <v>2E-3</v>
      </c>
      <c r="K210" s="175" t="str">
        <f>IFERROR(Summary!$AA$7*D210/J210," ")</f>
        <v xml:space="preserve"> </v>
      </c>
      <c r="L210" s="18"/>
      <c r="M210" s="175" t="str">
        <f>IFERROR(Summary!$AA$7*D210/L210," ")</f>
        <v xml:space="preserve"> </v>
      </c>
      <c r="N210" s="3">
        <v>3.8E-3</v>
      </c>
      <c r="O210" s="175" t="str">
        <f>IFERROR(Summary!$AC$7*D210/N210," ")</f>
        <v xml:space="preserve"> </v>
      </c>
      <c r="P210" s="18"/>
      <c r="Q210" s="175" t="str">
        <f>IFERROR(Summary!$AC$7*D210/P210," ")</f>
        <v xml:space="preserve"> </v>
      </c>
      <c r="R210" s="22"/>
      <c r="S210" s="177" t="str">
        <f>IFERROR(Summary!$AE$7*E210/R210," ")</f>
        <v xml:space="preserve"> </v>
      </c>
    </row>
    <row r="211" spans="1:19" ht="19.5" customHeight="1" x14ac:dyDescent="0.25">
      <c r="A211" s="2" t="s">
        <v>413</v>
      </c>
      <c r="B211" s="2" t="s">
        <v>414</v>
      </c>
      <c r="C211" s="6" t="s">
        <v>404</v>
      </c>
      <c r="D211" s="56" t="str">
        <f>IFERROR(VLOOKUP($A211,'Emissions - TEU-2D'!$A$6:$H$58,5,0), " ")</f>
        <v xml:space="preserve"> </v>
      </c>
      <c r="E211" s="56" t="str">
        <f>IFERROR(VLOOKUP($A211,'Emissions - TEU-2D'!$A$6:$H$58,8,0), " ")</f>
        <v xml:space="preserve"> </v>
      </c>
      <c r="F211" s="10">
        <v>2.0999999999999998E-6</v>
      </c>
      <c r="G211" s="175" t="str">
        <f>IFERROR(Summary!$Y$7*D211/F211," ")</f>
        <v xml:space="preserve"> </v>
      </c>
      <c r="H211" s="18"/>
      <c r="I211" s="175" t="str">
        <f>IFERROR(Summary!$Y$7*D211/H211," ")</f>
        <v xml:space="preserve"> </v>
      </c>
      <c r="J211" s="10">
        <v>7.7999999999999999E-5</v>
      </c>
      <c r="K211" s="175" t="str">
        <f>IFERROR(Summary!$AA$7*D211/J211," ")</f>
        <v xml:space="preserve"> </v>
      </c>
      <c r="L211" s="18"/>
      <c r="M211" s="175" t="str">
        <f>IFERROR(Summary!$AA$7*D211/L211," ")</f>
        <v xml:space="preserve"> </v>
      </c>
      <c r="N211" s="11">
        <v>1.4999999999999999E-4</v>
      </c>
      <c r="O211" s="175" t="str">
        <f>IFERROR(Summary!$AC$7*D211/N211," ")</f>
        <v xml:space="preserve"> </v>
      </c>
      <c r="P211" s="18"/>
      <c r="Q211" s="175" t="str">
        <f>IFERROR(Summary!$AC$7*D211/P211," ")</f>
        <v xml:space="preserve"> </v>
      </c>
      <c r="R211" s="22"/>
      <c r="S211" s="177" t="str">
        <f>IFERROR(Summary!$AE$7*E211/R211," ")</f>
        <v xml:space="preserve"> </v>
      </c>
    </row>
    <row r="212" spans="1:19" ht="16.95" customHeight="1" x14ac:dyDescent="0.25">
      <c r="A212" s="2" t="s">
        <v>415</v>
      </c>
      <c r="B212" s="2" t="s">
        <v>416</v>
      </c>
      <c r="C212" s="6" t="s">
        <v>404</v>
      </c>
      <c r="D212" s="56">
        <f>IFERROR(VLOOKUP($A212,'Emissions - TEU-2D'!$A$6:$H$58,5,0), " ")</f>
        <v>2.558661954739151E-15</v>
      </c>
      <c r="E212" s="56">
        <f>IFERROR(VLOOKUP($A212,'Emissions - TEU-2D'!$A$6:$H$58,8,0), " ")</f>
        <v>3.0101905349872366E-17</v>
      </c>
      <c r="F212" s="3">
        <v>4.7000000000000002E-3</v>
      </c>
      <c r="G212" s="175">
        <f>IFERROR(Summary!$Y$7*D212/F212," ")</f>
        <v>5.4439616058279804E-17</v>
      </c>
      <c r="H212" s="18"/>
      <c r="I212" s="175" t="str">
        <f>IFERROR(Summary!$Y$7*D212/H212," ")</f>
        <v xml:space="preserve"> </v>
      </c>
      <c r="J212" s="9">
        <v>0.17</v>
      </c>
      <c r="K212" s="175">
        <f>IFERROR(Summary!$AA$7*D212/J212," ")</f>
        <v>1.505095267493618E-18</v>
      </c>
      <c r="L212" s="18"/>
      <c r="M212" s="175" t="str">
        <f>IFERROR(Summary!$AA$7*D212/L212," ")</f>
        <v xml:space="preserve"> </v>
      </c>
      <c r="N212" s="9">
        <v>0.34</v>
      </c>
      <c r="O212" s="175">
        <f>IFERROR(Summary!$AC$7*D212/N212," ")</f>
        <v>3.3864643518606407E-17</v>
      </c>
      <c r="P212" s="18"/>
      <c r="Q212" s="175" t="str">
        <f>IFERROR(Summary!$AC$7*D212/P212," ")</f>
        <v xml:space="preserve"> </v>
      </c>
      <c r="R212" s="22"/>
      <c r="S212" s="177" t="str">
        <f>IFERROR(Summary!$AE$7*E212/R212," ")</f>
        <v xml:space="preserve"> </v>
      </c>
    </row>
    <row r="213" spans="1:19" ht="16.8" customHeight="1" x14ac:dyDescent="0.25">
      <c r="A213" s="2" t="s">
        <v>417</v>
      </c>
      <c r="B213" s="2" t="s">
        <v>418</v>
      </c>
      <c r="C213" s="6" t="s">
        <v>404</v>
      </c>
      <c r="D213" s="56" t="str">
        <f>IFERROR(VLOOKUP($A213,'Emissions - TEU-2D'!$A$6:$H$58,5,0), " ")</f>
        <v xml:space="preserve"> </v>
      </c>
      <c r="E213" s="56" t="str">
        <f>IFERROR(VLOOKUP($A213,'Emissions - TEU-2D'!$A$6:$H$58,8,0), " ")</f>
        <v xml:space="preserve"> </v>
      </c>
      <c r="F213" s="11">
        <v>1.3999999999999999E-4</v>
      </c>
      <c r="G213" s="175" t="str">
        <f>IFERROR(Summary!$Y$7*D213/F213," ")</f>
        <v xml:space="preserve"> </v>
      </c>
      <c r="H213" s="18"/>
      <c r="I213" s="175" t="str">
        <f>IFERROR(Summary!$Y$7*D213/H213," ")</f>
        <v xml:space="preserve"> </v>
      </c>
      <c r="J213" s="3">
        <v>5.1999999999999998E-3</v>
      </c>
      <c r="K213" s="175" t="str">
        <f>IFERROR(Summary!$AA$7*D213/J213," ")</f>
        <v xml:space="preserve"> </v>
      </c>
      <c r="L213" s="18"/>
      <c r="M213" s="175" t="str">
        <f>IFERROR(Summary!$AA$7*D213/L213," ")</f>
        <v xml:space="preserve"> </v>
      </c>
      <c r="N213" s="4">
        <v>0.01</v>
      </c>
      <c r="O213" s="175" t="str">
        <f>IFERROR(Summary!$AC$7*D213/N213," ")</f>
        <v xml:space="preserve"> </v>
      </c>
      <c r="P213" s="18"/>
      <c r="Q213" s="175" t="str">
        <f>IFERROR(Summary!$AC$7*D213/P213," ")</f>
        <v xml:space="preserve"> </v>
      </c>
      <c r="R213" s="22"/>
      <c r="S213" s="177" t="str">
        <f>IFERROR(Summary!$AE$7*E213/R213," ")</f>
        <v xml:space="preserve"> </v>
      </c>
    </row>
    <row r="214" spans="1:19" ht="16.95" customHeight="1" x14ac:dyDescent="0.25">
      <c r="A214" s="2" t="s">
        <v>419</v>
      </c>
      <c r="B214" s="2" t="s">
        <v>420</v>
      </c>
      <c r="C214" s="6" t="s">
        <v>404</v>
      </c>
      <c r="D214" s="56" t="str">
        <f>IFERROR(VLOOKUP($A214,'Emissions - TEU-2D'!$A$6:$H$58,5,0), " ")</f>
        <v xml:space="preserve"> </v>
      </c>
      <c r="E214" s="56" t="str">
        <f>IFERROR(VLOOKUP($A214,'Emissions - TEU-2D'!$A$6:$H$58,8,0), " ")</f>
        <v xml:space="preserve"> </v>
      </c>
      <c r="F214" s="3">
        <v>1.4E-3</v>
      </c>
      <c r="G214" s="175" t="str">
        <f>IFERROR(Summary!$Y$7*D214/F214," ")</f>
        <v xml:space="preserve"> </v>
      </c>
      <c r="H214" s="18"/>
      <c r="I214" s="175" t="str">
        <f>IFERROR(Summary!$Y$7*D214/H214," ")</f>
        <v xml:space="preserve"> </v>
      </c>
      <c r="J214" s="4">
        <v>5.1999999999999998E-2</v>
      </c>
      <c r="K214" s="175" t="str">
        <f>IFERROR(Summary!$AA$7*D214/J214," ")</f>
        <v xml:space="preserve"> </v>
      </c>
      <c r="L214" s="18"/>
      <c r="M214" s="175" t="str">
        <f>IFERROR(Summary!$AA$7*D214/L214," ")</f>
        <v xml:space="preserve"> </v>
      </c>
      <c r="N214" s="9">
        <v>0.1</v>
      </c>
      <c r="O214" s="175" t="str">
        <f>IFERROR(Summary!$AC$7*D214/N214," ")</f>
        <v xml:space="preserve"> </v>
      </c>
      <c r="P214" s="18"/>
      <c r="Q214" s="175" t="str">
        <f>IFERROR(Summary!$AC$7*D214/P214," ")</f>
        <v xml:space="preserve"> </v>
      </c>
      <c r="R214" s="22"/>
      <c r="S214" s="177" t="str">
        <f>IFERROR(Summary!$AE$7*E214/R214," ")</f>
        <v xml:space="preserve"> </v>
      </c>
    </row>
    <row r="215" spans="1:19" ht="16.8" customHeight="1" x14ac:dyDescent="0.25">
      <c r="A215" s="2" t="s">
        <v>421</v>
      </c>
      <c r="B215" s="2" t="s">
        <v>422</v>
      </c>
      <c r="C215" s="6" t="s">
        <v>404</v>
      </c>
      <c r="D215" s="56">
        <f>IFERROR(VLOOKUP($A215,'Emissions - TEU-2D'!$A$6:$H$58,5,0), " ")</f>
        <v>4.2992615081912597E-13</v>
      </c>
      <c r="E215" s="56">
        <f>IFERROR(VLOOKUP($A215,'Emissions - TEU-2D'!$A$6:$H$58,8,0), " ")</f>
        <v>5.0579547155191289E-15</v>
      </c>
      <c r="F215" s="11">
        <v>4.2999999999999999E-4</v>
      </c>
      <c r="G215" s="175">
        <f>IFERROR(Summary!$Y$7*D215/F215," ")</f>
        <v>9.9982825771889765E-14</v>
      </c>
      <c r="H215" s="18"/>
      <c r="I215" s="175" t="str">
        <f>IFERROR(Summary!$Y$7*D215/H215," ")</f>
        <v xml:space="preserve"> </v>
      </c>
      <c r="J215" s="4">
        <v>1.6E-2</v>
      </c>
      <c r="K215" s="175">
        <f>IFERROR(Summary!$AA$7*D215/J215," ")</f>
        <v>2.6870384426195375E-15</v>
      </c>
      <c r="L215" s="18"/>
      <c r="M215" s="175" t="str">
        <f>IFERROR(Summary!$AA$7*D215/L215," ")</f>
        <v xml:space="preserve"> </v>
      </c>
      <c r="N215" s="4">
        <v>0.03</v>
      </c>
      <c r="O215" s="175">
        <f>IFERROR(Summary!$AC$7*D215/N215," ")</f>
        <v>6.4488922622868885E-14</v>
      </c>
      <c r="P215" s="18"/>
      <c r="Q215" s="175" t="str">
        <f>IFERROR(Summary!$AC$7*D215/P215," ")</f>
        <v xml:space="preserve"> </v>
      </c>
      <c r="R215" s="22"/>
      <c r="S215" s="177" t="str">
        <f>IFERROR(Summary!$AE$7*E215/R215," ")</f>
        <v xml:space="preserve"> </v>
      </c>
    </row>
    <row r="216" spans="1:19" ht="16.95" customHeight="1" x14ac:dyDescent="0.25">
      <c r="A216" s="2" t="s">
        <v>423</v>
      </c>
      <c r="B216" s="2" t="s">
        <v>424</v>
      </c>
      <c r="C216" s="6" t="s">
        <v>404</v>
      </c>
      <c r="D216" s="56" t="str">
        <f>IFERROR(VLOOKUP($A216,'Emissions - TEU-2D'!$A$6:$H$58,5,0), " ")</f>
        <v xml:space="preserve"> </v>
      </c>
      <c r="E216" s="56" t="str">
        <f>IFERROR(VLOOKUP($A216,'Emissions - TEU-2D'!$A$6:$H$58,8,0), " ")</f>
        <v xml:space="preserve"> </v>
      </c>
      <c r="F216" s="11">
        <v>1.1E-4</v>
      </c>
      <c r="G216" s="175" t="str">
        <f>IFERROR(Summary!$Y$7*D216/F216," ")</f>
        <v xml:space="preserve"> </v>
      </c>
      <c r="H216" s="18"/>
      <c r="I216" s="175" t="str">
        <f>IFERROR(Summary!$Y$7*D216/H216," ")</f>
        <v xml:space="preserve"> </v>
      </c>
      <c r="J216" s="3">
        <v>3.8999999999999998E-3</v>
      </c>
      <c r="K216" s="175" t="str">
        <f>IFERROR(Summary!$AA$7*D216/J216," ")</f>
        <v xml:space="preserve"> </v>
      </c>
      <c r="L216" s="18"/>
      <c r="M216" s="175" t="str">
        <f>IFERROR(Summary!$AA$7*D216/L216," ")</f>
        <v xml:space="preserve"> </v>
      </c>
      <c r="N216" s="3">
        <v>7.6E-3</v>
      </c>
      <c r="O216" s="175" t="str">
        <f>IFERROR(Summary!$AC$7*D216/N216," ")</f>
        <v xml:space="preserve"> </v>
      </c>
      <c r="P216" s="18"/>
      <c r="Q216" s="175" t="str">
        <f>IFERROR(Summary!$AC$7*D216/P216," ")</f>
        <v xml:space="preserve"> </v>
      </c>
      <c r="R216" s="22"/>
      <c r="S216" s="177" t="str">
        <f>IFERROR(Summary!$AE$7*E216/R216," ")</f>
        <v xml:space="preserve"> </v>
      </c>
    </row>
    <row r="217" spans="1:19" ht="16.8" customHeight="1" x14ac:dyDescent="0.25">
      <c r="A217" s="2" t="s">
        <v>425</v>
      </c>
      <c r="B217" s="2" t="s">
        <v>426</v>
      </c>
      <c r="C217" s="6" t="s">
        <v>404</v>
      </c>
      <c r="D217" s="56" t="str">
        <f>IFERROR(VLOOKUP($A217,'Emissions - TEU-2D'!$A$6:$H$58,5,0), " ")</f>
        <v xml:space="preserve"> </v>
      </c>
      <c r="E217" s="56" t="str">
        <f>IFERROR(VLOOKUP($A217,'Emissions - TEU-2D'!$A$6:$H$58,8,0), " ")</f>
        <v xml:space="preserve"> </v>
      </c>
      <c r="F217" s="10">
        <v>4.3000000000000003E-6</v>
      </c>
      <c r="G217" s="175" t="str">
        <f>IFERROR(Summary!$Y$7*D217/F217," ")</f>
        <v xml:space="preserve"> </v>
      </c>
      <c r="H217" s="18"/>
      <c r="I217" s="175" t="str">
        <f>IFERROR(Summary!$Y$7*D217/H217," ")</f>
        <v xml:space="preserve"> </v>
      </c>
      <c r="J217" s="11">
        <v>1.6000000000000001E-4</v>
      </c>
      <c r="K217" s="175" t="str">
        <f>IFERROR(Summary!$AA$7*D217/J217," ")</f>
        <v xml:space="preserve"> </v>
      </c>
      <c r="L217" s="18"/>
      <c r="M217" s="175" t="str">
        <f>IFERROR(Summary!$AA$7*D217/L217," ")</f>
        <v xml:space="preserve"> </v>
      </c>
      <c r="N217" s="11">
        <v>2.9999999999999997E-4</v>
      </c>
      <c r="O217" s="175" t="str">
        <f>IFERROR(Summary!$AC$7*D217/N217," ")</f>
        <v xml:space="preserve"> </v>
      </c>
      <c r="P217" s="18"/>
      <c r="Q217" s="175" t="str">
        <f>IFERROR(Summary!$AC$7*D217/P217," ")</f>
        <v xml:space="preserve"> </v>
      </c>
      <c r="R217" s="22"/>
      <c r="S217" s="177" t="str">
        <f>IFERROR(Summary!$AE$7*E217/R217," ")</f>
        <v xml:space="preserve"> </v>
      </c>
    </row>
    <row r="218" spans="1:19" ht="16.8" customHeight="1" x14ac:dyDescent="0.25">
      <c r="A218" s="2" t="s">
        <v>427</v>
      </c>
      <c r="B218" s="2" t="s">
        <v>428</v>
      </c>
      <c r="C218" s="6" t="s">
        <v>404</v>
      </c>
      <c r="D218" s="56" t="str">
        <f>IFERROR(VLOOKUP($A218,'Emissions - TEU-2D'!$A$6:$H$58,5,0), " ")</f>
        <v xml:space="preserve"> </v>
      </c>
      <c r="E218" s="56" t="str">
        <f>IFERROR(VLOOKUP($A218,'Emissions - TEU-2D'!$A$6:$H$58,8,0), " ")</f>
        <v xml:space="preserve"> </v>
      </c>
      <c r="F218" s="11">
        <v>1.1E-4</v>
      </c>
      <c r="G218" s="175" t="str">
        <f>IFERROR(Summary!$Y$7*D218/F218," ")</f>
        <v xml:space="preserve"> </v>
      </c>
      <c r="H218" s="18"/>
      <c r="I218" s="175" t="str">
        <f>IFERROR(Summary!$Y$7*D218/H218," ")</f>
        <v xml:space="preserve"> </v>
      </c>
      <c r="J218" s="3">
        <v>3.8999999999999998E-3</v>
      </c>
      <c r="K218" s="175" t="str">
        <f>IFERROR(Summary!$AA$7*D218/J218," ")</f>
        <v xml:space="preserve"> </v>
      </c>
      <c r="L218" s="18"/>
      <c r="M218" s="175" t="str">
        <f>IFERROR(Summary!$AA$7*D218/L218," ")</f>
        <v xml:space="preserve"> </v>
      </c>
      <c r="N218" s="3">
        <v>7.6E-3</v>
      </c>
      <c r="O218" s="175" t="str">
        <f>IFERROR(Summary!$AC$7*D218/N218," ")</f>
        <v xml:space="preserve"> </v>
      </c>
      <c r="P218" s="18"/>
      <c r="Q218" s="175" t="str">
        <f>IFERROR(Summary!$AC$7*D218/P218," ")</f>
        <v xml:space="preserve"> </v>
      </c>
      <c r="R218" s="22"/>
      <c r="S218" s="177" t="str">
        <f>IFERROR(Summary!$AE$7*E218/R218," ")</f>
        <v xml:space="preserve"> </v>
      </c>
    </row>
    <row r="219" spans="1:19" ht="16.95" customHeight="1" x14ac:dyDescent="0.25">
      <c r="A219" s="2" t="s">
        <v>429</v>
      </c>
      <c r="B219" s="2" t="s">
        <v>430</v>
      </c>
      <c r="C219" s="6" t="s">
        <v>404</v>
      </c>
      <c r="D219" s="56" t="str">
        <f>IFERROR(VLOOKUP($A219,'Emissions - TEU-2D'!$A$6:$H$58,5,0), " ")</f>
        <v xml:space="preserve"> </v>
      </c>
      <c r="E219" s="56" t="str">
        <f>IFERROR(VLOOKUP($A219,'Emissions - TEU-2D'!$A$6:$H$58,8,0), " ")</f>
        <v xml:space="preserve"> </v>
      </c>
      <c r="F219" s="10">
        <v>4.6999999999999997E-5</v>
      </c>
      <c r="G219" s="175" t="str">
        <f>IFERROR(Summary!$Y$7*D219/F219," ")</f>
        <v xml:space="preserve"> </v>
      </c>
      <c r="H219" s="18"/>
      <c r="I219" s="175" t="str">
        <f>IFERROR(Summary!$Y$7*D219/H219," ")</f>
        <v xml:space="preserve"> </v>
      </c>
      <c r="J219" s="3">
        <v>1.6999999999999999E-3</v>
      </c>
      <c r="K219" s="175" t="str">
        <f>IFERROR(Summary!$AA$7*D219/J219," ")</f>
        <v xml:space="preserve"> </v>
      </c>
      <c r="L219" s="18"/>
      <c r="M219" s="175" t="str">
        <f>IFERROR(Summary!$AA$7*D219/L219," ")</f>
        <v xml:space="preserve"> </v>
      </c>
      <c r="N219" s="3">
        <v>3.3999999999999998E-3</v>
      </c>
      <c r="O219" s="175" t="str">
        <f>IFERROR(Summary!$AC$7*D219/N219," ")</f>
        <v xml:space="preserve"> </v>
      </c>
      <c r="P219" s="18"/>
      <c r="Q219" s="175" t="str">
        <f>IFERROR(Summary!$AC$7*D219/P219," ")</f>
        <v xml:space="preserve"> </v>
      </c>
      <c r="R219" s="22"/>
      <c r="S219" s="177" t="str">
        <f>IFERROR(Summary!$AE$7*E219/R219," ")</f>
        <v xml:space="preserve"> </v>
      </c>
    </row>
    <row r="220" spans="1:19" ht="16.8" customHeight="1" x14ac:dyDescent="0.25">
      <c r="A220" s="2" t="s">
        <v>431</v>
      </c>
      <c r="B220" s="2" t="s">
        <v>432</v>
      </c>
      <c r="C220" s="6" t="s">
        <v>404</v>
      </c>
      <c r="D220" s="56" t="str">
        <f>IFERROR(VLOOKUP($A220,'Emissions - TEU-2D'!$A$6:$H$58,5,0), " ")</f>
        <v xml:space="preserve"> </v>
      </c>
      <c r="E220" s="56" t="str">
        <f>IFERROR(VLOOKUP($A220,'Emissions - TEU-2D'!$A$6:$H$58,8,0), " ")</f>
        <v xml:space="preserve"> </v>
      </c>
      <c r="F220" s="10">
        <v>7.1000000000000005E-5</v>
      </c>
      <c r="G220" s="175" t="str">
        <f>IFERROR(Summary!$Y$7*D220/F220," ")</f>
        <v xml:space="preserve"> </v>
      </c>
      <c r="H220" s="18"/>
      <c r="I220" s="175" t="str">
        <f>IFERROR(Summary!$Y$7*D220/H220," ")</f>
        <v xml:space="preserve"> </v>
      </c>
      <c r="J220" s="3">
        <v>2.5999999999999999E-3</v>
      </c>
      <c r="K220" s="175" t="str">
        <f>IFERROR(Summary!$AA$7*D220/J220," ")</f>
        <v xml:space="preserve"> </v>
      </c>
      <c r="L220" s="18"/>
      <c r="M220" s="175" t="str">
        <f>IFERROR(Summary!$AA$7*D220/L220," ")</f>
        <v xml:space="preserve"> </v>
      </c>
      <c r="N220" s="3">
        <v>5.1000000000000004E-3</v>
      </c>
      <c r="O220" s="175" t="str">
        <f>IFERROR(Summary!$AC$7*D220/N220," ")</f>
        <v xml:space="preserve"> </v>
      </c>
      <c r="P220" s="18"/>
      <c r="Q220" s="175" t="str">
        <f>IFERROR(Summary!$AC$7*D220/P220," ")</f>
        <v xml:space="preserve"> </v>
      </c>
      <c r="R220" s="22"/>
      <c r="S220" s="177" t="str">
        <f>IFERROR(Summary!$AE$7*E220/R220," ")</f>
        <v xml:space="preserve"> </v>
      </c>
    </row>
    <row r="221" spans="1:19" ht="19.8" customHeight="1" x14ac:dyDescent="0.25">
      <c r="A221" s="2" t="s">
        <v>433</v>
      </c>
      <c r="B221" s="2" t="s">
        <v>434</v>
      </c>
      <c r="C221" s="6" t="s">
        <v>404</v>
      </c>
      <c r="D221" s="56" t="str">
        <f>IFERROR(VLOOKUP($A221,'Emissions - TEU-2D'!$A$6:$H$58,5,0), " ")</f>
        <v xml:space="preserve"> </v>
      </c>
      <c r="E221" s="56" t="str">
        <f>IFERROR(VLOOKUP($A221,'Emissions - TEU-2D'!$A$6:$H$58,8,0), " ")</f>
        <v xml:space="preserve"> </v>
      </c>
      <c r="F221" s="10">
        <v>1.3999999999999999E-6</v>
      </c>
      <c r="G221" s="175" t="str">
        <f>IFERROR(Summary!$Y$7*D221/F221," ")</f>
        <v xml:space="preserve"> </v>
      </c>
      <c r="H221" s="18"/>
      <c r="I221" s="175" t="str">
        <f>IFERROR(Summary!$Y$7*D221/H221," ")</f>
        <v xml:space="preserve"> </v>
      </c>
      <c r="J221" s="10">
        <v>5.1999999999999997E-5</v>
      </c>
      <c r="K221" s="175" t="str">
        <f>IFERROR(Summary!$AA$7*D221/J221," ")</f>
        <v xml:space="preserve"> </v>
      </c>
      <c r="L221" s="18"/>
      <c r="M221" s="175" t="str">
        <f>IFERROR(Summary!$AA$7*D221/L221," ")</f>
        <v xml:space="preserve"> </v>
      </c>
      <c r="N221" s="11">
        <v>1E-4</v>
      </c>
      <c r="O221" s="175" t="str">
        <f>IFERROR(Summary!$AC$7*D221/N221," ")</f>
        <v xml:space="preserve"> </v>
      </c>
      <c r="P221" s="18"/>
      <c r="Q221" s="175" t="str">
        <f>IFERROR(Summary!$AC$7*D221/P221," ")</f>
        <v xml:space="preserve"> </v>
      </c>
      <c r="R221" s="22"/>
      <c r="S221" s="177" t="str">
        <f>IFERROR(Summary!$AE$7*E221/R221," ")</f>
        <v xml:space="preserve"> </v>
      </c>
    </row>
    <row r="222" spans="1:19" ht="16.8" customHeight="1" x14ac:dyDescent="0.25">
      <c r="A222" s="2" t="s">
        <v>435</v>
      </c>
      <c r="B222" s="2" t="s">
        <v>436</v>
      </c>
      <c r="C222" s="6" t="s">
        <v>404</v>
      </c>
      <c r="D222" s="56" t="str">
        <f>IFERROR(VLOOKUP($A222,'Emissions - TEU-2D'!$A$6:$H$58,5,0), " ")</f>
        <v xml:space="preserve"> </v>
      </c>
      <c r="E222" s="56" t="str">
        <f>IFERROR(VLOOKUP($A222,'Emissions - TEU-2D'!$A$6:$H$58,8,0), " ")</f>
        <v xml:space="preserve"> </v>
      </c>
      <c r="F222" s="11">
        <v>5.2999999999999998E-4</v>
      </c>
      <c r="G222" s="175" t="str">
        <f>IFERROR(Summary!$Y$7*D222/F222," ")</f>
        <v xml:space="preserve"> </v>
      </c>
      <c r="H222" s="18"/>
      <c r="I222" s="175" t="str">
        <f>IFERROR(Summary!$Y$7*D222/H222," ")</f>
        <v xml:space="preserve"> </v>
      </c>
      <c r="J222" s="4">
        <v>0.02</v>
      </c>
      <c r="K222" s="175" t="str">
        <f>IFERROR(Summary!$AA$7*D222/J222," ")</f>
        <v xml:space="preserve"> </v>
      </c>
      <c r="L222" s="18"/>
      <c r="M222" s="175" t="str">
        <f>IFERROR(Summary!$AA$7*D222/L222," ")</f>
        <v xml:space="preserve"> </v>
      </c>
      <c r="N222" s="4">
        <v>3.7999999999999999E-2</v>
      </c>
      <c r="O222" s="175" t="str">
        <f>IFERROR(Summary!$AC$7*D222/N222," ")</f>
        <v xml:space="preserve"> </v>
      </c>
      <c r="P222" s="18"/>
      <c r="Q222" s="175" t="str">
        <f>IFERROR(Summary!$AC$7*D222/P222," ")</f>
        <v xml:space="preserve"> </v>
      </c>
      <c r="R222" s="22"/>
      <c r="S222" s="177" t="str">
        <f>IFERROR(Summary!$AE$7*E222/R222," ")</f>
        <v xml:space="preserve"> </v>
      </c>
    </row>
    <row r="223" spans="1:19" ht="16.95" customHeight="1" x14ac:dyDescent="0.25">
      <c r="A223" s="2" t="s">
        <v>437</v>
      </c>
      <c r="B223" s="2" t="s">
        <v>438</v>
      </c>
      <c r="C223" s="6" t="s">
        <v>404</v>
      </c>
      <c r="D223" s="56" t="str">
        <f>IFERROR(VLOOKUP($A223,'Emissions - TEU-2D'!$A$6:$H$58,5,0), " ")</f>
        <v xml:space="preserve"> </v>
      </c>
      <c r="E223" s="56" t="str">
        <f>IFERROR(VLOOKUP($A223,'Emissions - TEU-2D'!$A$6:$H$58,8,0), " ")</f>
        <v xml:space="preserve"> </v>
      </c>
      <c r="F223" s="11">
        <v>6.0999999999999997E-4</v>
      </c>
      <c r="G223" s="175" t="str">
        <f>IFERROR(Summary!$Y$7*D223/F223," ")</f>
        <v xml:space="preserve"> </v>
      </c>
      <c r="H223" s="18"/>
      <c r="I223" s="175" t="str">
        <f>IFERROR(Summary!$Y$7*D223/H223," ")</f>
        <v xml:space="preserve"> </v>
      </c>
      <c r="J223" s="4">
        <v>2.1999999999999999E-2</v>
      </c>
      <c r="K223" s="175" t="str">
        <f>IFERROR(Summary!$AA$7*D223/J223," ")</f>
        <v xml:space="preserve"> </v>
      </c>
      <c r="L223" s="18"/>
      <c r="M223" s="175" t="str">
        <f>IFERROR(Summary!$AA$7*D223/L223," ")</f>
        <v xml:space="preserve"> </v>
      </c>
      <c r="N223" s="4">
        <v>4.2999999999999997E-2</v>
      </c>
      <c r="O223" s="175" t="str">
        <f>IFERROR(Summary!$AC$7*D223/N223," ")</f>
        <v xml:space="preserve"> </v>
      </c>
      <c r="P223" s="18"/>
      <c r="Q223" s="175" t="str">
        <f>IFERROR(Summary!$AC$7*D223/P223," ")</f>
        <v xml:space="preserve"> </v>
      </c>
      <c r="R223" s="22"/>
      <c r="S223" s="177" t="str">
        <f>IFERROR(Summary!$AE$7*E223/R223," ")</f>
        <v xml:space="preserve"> </v>
      </c>
    </row>
    <row r="224" spans="1:19" ht="19.8" customHeight="1" x14ac:dyDescent="0.25">
      <c r="A224" s="2" t="s">
        <v>439</v>
      </c>
      <c r="B224" s="2" t="s">
        <v>440</v>
      </c>
      <c r="C224" s="6" t="s">
        <v>404</v>
      </c>
      <c r="D224" s="56" t="str">
        <f>IFERROR(VLOOKUP($A224,'Emissions - TEU-2D'!$A$6:$H$58,5,0), " ")</f>
        <v xml:space="preserve"> </v>
      </c>
      <c r="E224" s="56" t="str">
        <f>IFERROR(VLOOKUP($A224,'Emissions - TEU-2D'!$A$6:$H$58,8,0), " ")</f>
        <v xml:space="preserve"> </v>
      </c>
      <c r="F224" s="10">
        <v>4.3000000000000002E-5</v>
      </c>
      <c r="G224" s="175" t="str">
        <f>IFERROR(Summary!$Y$7*D224/F224," ")</f>
        <v xml:space="preserve"> </v>
      </c>
      <c r="H224" s="18"/>
      <c r="I224" s="175" t="str">
        <f>IFERROR(Summary!$Y$7*D224/H224," ")</f>
        <v xml:space="preserve"> </v>
      </c>
      <c r="J224" s="3">
        <v>1.6000000000000001E-3</v>
      </c>
      <c r="K224" s="175" t="str">
        <f>IFERROR(Summary!$AA$7*D224/J224," ")</f>
        <v xml:space="preserve"> </v>
      </c>
      <c r="L224" s="18"/>
      <c r="M224" s="175" t="str">
        <f>IFERROR(Summary!$AA$7*D224/L224," ")</f>
        <v xml:space="preserve"> </v>
      </c>
      <c r="N224" s="3">
        <v>3.0000000000000001E-3</v>
      </c>
      <c r="O224" s="175" t="str">
        <f>IFERROR(Summary!$AC$7*D224/N224," ")</f>
        <v xml:space="preserve"> </v>
      </c>
      <c r="P224" s="18"/>
      <c r="Q224" s="175" t="str">
        <f>IFERROR(Summary!$AC$7*D224/P224," ")</f>
        <v xml:space="preserve"> </v>
      </c>
      <c r="R224" s="22"/>
      <c r="S224" s="177" t="str">
        <f>IFERROR(Summary!$AE$7*E224/R224," ")</f>
        <v xml:space="preserve"> </v>
      </c>
    </row>
    <row r="225" spans="1:19" ht="16.8" customHeight="1" x14ac:dyDescent="0.25">
      <c r="A225" s="17">
        <v>2043937</v>
      </c>
      <c r="B225" s="2" t="s">
        <v>441</v>
      </c>
      <c r="C225" s="6" t="s">
        <v>404</v>
      </c>
      <c r="D225" s="56" t="str">
        <f>IFERROR(VLOOKUP($A225,'Emissions - TEU-2D'!$A$6:$H$58,5,0), " ")</f>
        <v xml:space="preserve"> </v>
      </c>
      <c r="E225" s="56" t="str">
        <f>IFERROR(VLOOKUP($A225,'Emissions - TEU-2D'!$A$6:$H$58,8,0), " ")</f>
        <v xml:space="preserve"> </v>
      </c>
      <c r="F225" s="10">
        <v>4.3000000000000003E-6</v>
      </c>
      <c r="G225" s="175" t="str">
        <f>IFERROR(Summary!$Y$7*D225/F225," ")</f>
        <v xml:space="preserve"> </v>
      </c>
      <c r="H225" s="18"/>
      <c r="I225" s="175" t="str">
        <f>IFERROR(Summary!$Y$7*D225/H225," ")</f>
        <v xml:space="preserve"> </v>
      </c>
      <c r="J225" s="11">
        <v>1.6000000000000001E-4</v>
      </c>
      <c r="K225" s="175" t="str">
        <f>IFERROR(Summary!$AA$7*D225/J225," ")</f>
        <v xml:space="preserve"> </v>
      </c>
      <c r="L225" s="18"/>
      <c r="M225" s="175" t="str">
        <f>IFERROR(Summary!$AA$7*D225/L225," ")</f>
        <v xml:space="preserve"> </v>
      </c>
      <c r="N225" s="11">
        <v>2.9999999999999997E-4</v>
      </c>
      <c r="O225" s="175" t="str">
        <f>IFERROR(Summary!$AC$7*D225/N225," ")</f>
        <v xml:space="preserve"> </v>
      </c>
      <c r="P225" s="18"/>
      <c r="Q225" s="175" t="str">
        <f>IFERROR(Summary!$AC$7*D225/P225," ")</f>
        <v xml:space="preserve"> </v>
      </c>
      <c r="R225" s="22"/>
      <c r="S225" s="177" t="str">
        <f>IFERROR(Summary!$AE$7*E225/R225," ")</f>
        <v xml:space="preserve"> </v>
      </c>
    </row>
    <row r="226" spans="1:19" ht="16.95" customHeight="1" x14ac:dyDescent="0.25">
      <c r="A226" s="17">
        <v>2139594</v>
      </c>
      <c r="B226" s="2" t="s">
        <v>442</v>
      </c>
      <c r="C226" s="18"/>
      <c r="D226" s="56" t="str">
        <f>IFERROR(VLOOKUP($A226,'Emissions - TEU-2D'!$A$6:$H$58,5,0), " ")</f>
        <v xml:space="preserve"> </v>
      </c>
      <c r="E226" s="56" t="str">
        <f>IFERROR(VLOOKUP($A226,'Emissions - TEU-2D'!$A$6:$H$58,8,0), " ")</f>
        <v xml:space="preserve"> </v>
      </c>
      <c r="F226" s="3">
        <v>7.1000000000000004E-3</v>
      </c>
      <c r="G226" s="175" t="str">
        <f>IFERROR(Summary!$Y$7*D226/F226," ")</f>
        <v xml:space="preserve"> </v>
      </c>
      <c r="H226" s="18"/>
      <c r="I226" s="175" t="str">
        <f>IFERROR(Summary!$Y$7*D226/H226," ")</f>
        <v xml:space="preserve"> </v>
      </c>
      <c r="J226" s="9">
        <v>0.19</v>
      </c>
      <c r="K226" s="175" t="str">
        <f>IFERROR(Summary!$AA$7*D226/J226," ")</f>
        <v xml:space="preserve"> </v>
      </c>
      <c r="L226" s="18"/>
      <c r="M226" s="175" t="str">
        <f>IFERROR(Summary!$AA$7*D226/L226," ")</f>
        <v xml:space="preserve"> </v>
      </c>
      <c r="N226" s="4">
        <v>8.5999999999999993E-2</v>
      </c>
      <c r="O226" s="175" t="str">
        <f>IFERROR(Summary!$AC$7*D226/N226," ")</f>
        <v xml:space="preserve"> </v>
      </c>
      <c r="P226" s="18"/>
      <c r="Q226" s="175" t="str">
        <f>IFERROR(Summary!$AC$7*D226/P226," ")</f>
        <v xml:space="preserve"> </v>
      </c>
      <c r="R226" s="22"/>
      <c r="S226" s="177" t="str">
        <f>IFERROR(Summary!$AE$7*E226/R226," ")</f>
        <v xml:space="preserve"> </v>
      </c>
    </row>
    <row r="227" spans="1:19" ht="16.8" customHeight="1" x14ac:dyDescent="0.25">
      <c r="A227" s="2" t="s">
        <v>443</v>
      </c>
      <c r="B227" s="2" t="s">
        <v>444</v>
      </c>
      <c r="C227" s="18"/>
      <c r="D227" s="56" t="str">
        <f>IFERROR(VLOOKUP($A227,'Emissions - TEU-2D'!$A$6:$H$58,5,0), " ")</f>
        <v xml:space="preserve"> </v>
      </c>
      <c r="E227" s="56" t="str">
        <f>IFERROR(VLOOKUP($A227,'Emissions - TEU-2D'!$A$6:$H$58,8,0), " ")</f>
        <v xml:space="preserve"> </v>
      </c>
      <c r="F227" s="3">
        <v>1.4E-3</v>
      </c>
      <c r="G227" s="175" t="str">
        <f>IFERROR(Summary!$Y$7*D227/F227," ")</f>
        <v xml:space="preserve"> </v>
      </c>
      <c r="H227" s="18"/>
      <c r="I227" s="175" t="str">
        <f>IFERROR(Summary!$Y$7*D227/H227," ")</f>
        <v xml:space="preserve"> </v>
      </c>
      <c r="J227" s="4">
        <v>3.7999999999999999E-2</v>
      </c>
      <c r="K227" s="175" t="str">
        <f>IFERROR(Summary!$AA$7*D227/J227," ")</f>
        <v xml:space="preserve"> </v>
      </c>
      <c r="L227" s="18"/>
      <c r="M227" s="175" t="str">
        <f>IFERROR(Summary!$AA$7*D227/L227," ")</f>
        <v xml:space="preserve"> </v>
      </c>
      <c r="N227" s="4">
        <v>1.7000000000000001E-2</v>
      </c>
      <c r="O227" s="175" t="str">
        <f>IFERROR(Summary!$AC$7*D227/N227," ")</f>
        <v xml:space="preserve"> </v>
      </c>
      <c r="P227" s="18"/>
      <c r="Q227" s="175" t="str">
        <f>IFERROR(Summary!$AC$7*D227/P227," ")</f>
        <v xml:space="preserve"> </v>
      </c>
      <c r="R227" s="22"/>
      <c r="S227" s="177" t="str">
        <f>IFERROR(Summary!$AE$7*E227/R227," ")</f>
        <v xml:space="preserve"> </v>
      </c>
    </row>
    <row r="228" spans="1:19" ht="16.8" customHeight="1" x14ac:dyDescent="0.25">
      <c r="A228" s="2" t="s">
        <v>445</v>
      </c>
      <c r="B228" s="2" t="s">
        <v>446</v>
      </c>
      <c r="C228" s="18"/>
      <c r="D228" s="56" t="str">
        <f>IFERROR(VLOOKUP($A228,'Emissions - TEU-2D'!$A$6:$H$58,5,0), " ")</f>
        <v xml:space="preserve"> </v>
      </c>
      <c r="E228" s="56" t="str">
        <f>IFERROR(VLOOKUP($A228,'Emissions - TEU-2D'!$A$6:$H$58,8,0), " ")</f>
        <v xml:space="preserve"> </v>
      </c>
      <c r="F228" s="18"/>
      <c r="G228" s="175" t="str">
        <f>IFERROR(Summary!$Y$7*D228/F228," ")</f>
        <v xml:space="preserve"> </v>
      </c>
      <c r="H228" s="7">
        <v>8</v>
      </c>
      <c r="I228" s="175" t="str">
        <f>IFERROR(Summary!$Y$7*D228/H228," ")</f>
        <v xml:space="preserve"> </v>
      </c>
      <c r="J228" s="18"/>
      <c r="K228" s="175" t="str">
        <f>IFERROR(Summary!$AA$7*D228/J228," ")</f>
        <v xml:space="preserve"> </v>
      </c>
      <c r="L228" s="5">
        <v>35</v>
      </c>
      <c r="M228" s="175" t="str">
        <f>IFERROR(Summary!$AA$7*D228/L228," ")</f>
        <v xml:space="preserve"> </v>
      </c>
      <c r="N228" s="18"/>
      <c r="O228" s="175" t="str">
        <f>IFERROR(Summary!$AC$7*D228/N228," ")</f>
        <v xml:space="preserve"> </v>
      </c>
      <c r="P228" s="5">
        <v>35</v>
      </c>
      <c r="Q228" s="175" t="str">
        <f>IFERROR(Summary!$AC$7*D228/P228," ")</f>
        <v xml:space="preserve"> </v>
      </c>
      <c r="R228" s="22"/>
      <c r="S228" s="177" t="str">
        <f>IFERROR(Summary!$AE$7*E228/R228," ")</f>
        <v xml:space="preserve"> </v>
      </c>
    </row>
    <row r="229" spans="1:19" ht="16.95" customHeight="1" x14ac:dyDescent="0.25">
      <c r="A229" s="2" t="s">
        <v>447</v>
      </c>
      <c r="B229" s="2" t="s">
        <v>448</v>
      </c>
      <c r="C229" s="18"/>
      <c r="D229" s="56" t="str">
        <f>IFERROR(VLOOKUP($A229,'Emissions - TEU-2D'!$A$6:$H$58,5,0), " ")</f>
        <v xml:space="preserve"> </v>
      </c>
      <c r="E229" s="56" t="str">
        <f>IFERROR(VLOOKUP($A229,'Emissions - TEU-2D'!$A$6:$H$58,8,0), " ")</f>
        <v xml:space="preserve"> </v>
      </c>
      <c r="F229" s="18"/>
      <c r="G229" s="175" t="str">
        <f>IFERROR(Summary!$Y$7*D229/F229," ")</f>
        <v xml:space="preserve"> </v>
      </c>
      <c r="H229" s="8">
        <v>3000</v>
      </c>
      <c r="I229" s="175" t="str">
        <f>IFERROR(Summary!$Y$7*D229/H229," ")</f>
        <v xml:space="preserve"> </v>
      </c>
      <c r="J229" s="18"/>
      <c r="K229" s="175" t="str">
        <f>IFERROR(Summary!$AA$7*D229/J229," ")</f>
        <v xml:space="preserve"> </v>
      </c>
      <c r="L229" s="8">
        <v>13000</v>
      </c>
      <c r="M229" s="175" t="str">
        <f>IFERROR(Summary!$AA$7*D229/L229," ")</f>
        <v xml:space="preserve"> </v>
      </c>
      <c r="N229" s="18"/>
      <c r="O229" s="175" t="str">
        <f>IFERROR(Summary!$AC$7*D229/N229," ")</f>
        <v xml:space="preserve"> </v>
      </c>
      <c r="P229" s="8">
        <v>13000</v>
      </c>
      <c r="Q229" s="175" t="str">
        <f>IFERROR(Summary!$AC$7*D229/P229," ")</f>
        <v xml:space="preserve"> </v>
      </c>
      <c r="R229" s="22"/>
      <c r="S229" s="177" t="str">
        <f>IFERROR(Summary!$AE$7*E229/R229," ")</f>
        <v xml:space="preserve"> </v>
      </c>
    </row>
    <row r="230" spans="1:19" ht="16.8" customHeight="1" x14ac:dyDescent="0.25">
      <c r="A230" s="2" t="s">
        <v>449</v>
      </c>
      <c r="B230" s="2" t="s">
        <v>450</v>
      </c>
      <c r="C230" s="18"/>
      <c r="D230" s="56" t="str">
        <f>IFERROR(VLOOKUP($A230,'Emissions - TEU-2D'!$A$6:$H$58,5,0), " ")</f>
        <v xml:space="preserve"> </v>
      </c>
      <c r="E230" s="56" t="str">
        <f>IFERROR(VLOOKUP($A230,'Emissions - TEU-2D'!$A$6:$H$58,8,0), " ")</f>
        <v xml:space="preserve"> </v>
      </c>
      <c r="F230" s="18"/>
      <c r="G230" s="175" t="str">
        <f>IFERROR(Summary!$Y$7*D230/F230," ")</f>
        <v xml:space="preserve"> </v>
      </c>
      <c r="H230" s="9">
        <v>0.27</v>
      </c>
      <c r="I230" s="175" t="str">
        <f>IFERROR(Summary!$Y$7*D230/H230," ")</f>
        <v xml:space="preserve"> </v>
      </c>
      <c r="J230" s="18"/>
      <c r="K230" s="175" t="str">
        <f>IFERROR(Summary!$AA$7*D230/J230," ")</f>
        <v xml:space="preserve"> </v>
      </c>
      <c r="L230" s="7">
        <v>1.2</v>
      </c>
      <c r="M230" s="175" t="str">
        <f>IFERROR(Summary!$AA$7*D230/L230," ")</f>
        <v xml:space="preserve"> </v>
      </c>
      <c r="N230" s="18"/>
      <c r="O230" s="175" t="str">
        <f>IFERROR(Summary!$AC$7*D230/N230," ")</f>
        <v xml:space="preserve"> </v>
      </c>
      <c r="P230" s="7">
        <v>1.2</v>
      </c>
      <c r="Q230" s="175" t="str">
        <f>IFERROR(Summary!$AC$7*D230/P230," ")</f>
        <v xml:space="preserve"> </v>
      </c>
      <c r="R230" s="21">
        <v>20</v>
      </c>
      <c r="S230" s="177" t="str">
        <f>IFERROR(Summary!$AE$7*E230/R230," ")</f>
        <v xml:space="preserve"> </v>
      </c>
    </row>
    <row r="231" spans="1:19" ht="29.25" customHeight="1" x14ac:dyDescent="0.25">
      <c r="A231" s="2" t="s">
        <v>451</v>
      </c>
      <c r="B231" s="2" t="s">
        <v>452</v>
      </c>
      <c r="C231" s="18"/>
      <c r="D231" s="56" t="str">
        <f>IFERROR(VLOOKUP($A231,'Emissions - TEU-2D'!$A$6:$H$58,5,0), " ")</f>
        <v xml:space="preserve"> </v>
      </c>
      <c r="E231" s="56" t="str">
        <f>IFERROR(VLOOKUP($A231,'Emissions - TEU-2D'!$A$6:$H$58,8,0), " ")</f>
        <v xml:space="preserve"> </v>
      </c>
      <c r="F231" s="18"/>
      <c r="G231" s="175" t="str">
        <f>IFERROR(Summary!$Y$7*D231/F231," ")</f>
        <v xml:space="preserve"> </v>
      </c>
      <c r="H231" s="8">
        <v>7000</v>
      </c>
      <c r="I231" s="175" t="str">
        <f>IFERROR(Summary!$Y$7*D231/H231," ")</f>
        <v xml:space="preserve"> </v>
      </c>
      <c r="J231" s="18"/>
      <c r="K231" s="175" t="str">
        <f>IFERROR(Summary!$AA$7*D231/J231," ")</f>
        <v xml:space="preserve"> </v>
      </c>
      <c r="L231" s="8">
        <v>31000</v>
      </c>
      <c r="M231" s="175" t="str">
        <f>IFERROR(Summary!$AA$7*D231/L231," ")</f>
        <v xml:space="preserve"> </v>
      </c>
      <c r="N231" s="18"/>
      <c r="O231" s="175" t="str">
        <f>IFERROR(Summary!$AC$7*D231/N231," ")</f>
        <v xml:space="preserve"> </v>
      </c>
      <c r="P231" s="8">
        <v>31000</v>
      </c>
      <c r="Q231" s="175" t="str">
        <f>IFERROR(Summary!$AC$7*D231/P231," ")</f>
        <v xml:space="preserve"> </v>
      </c>
      <c r="R231" s="22"/>
      <c r="S231" s="177" t="str">
        <f>IFERROR(Summary!$AE$7*E231/R231," ")</f>
        <v xml:space="preserve"> </v>
      </c>
    </row>
    <row r="232" spans="1:19" ht="16.8" customHeight="1" x14ac:dyDescent="0.25">
      <c r="A232" s="2" t="s">
        <v>453</v>
      </c>
      <c r="B232" s="2" t="s">
        <v>454</v>
      </c>
      <c r="C232" s="18"/>
      <c r="D232" s="56" t="str">
        <f>IFERROR(VLOOKUP($A232,'Emissions - TEU-2D'!$A$6:$H$58,5,0), " ")</f>
        <v xml:space="preserve"> </v>
      </c>
      <c r="E232" s="56" t="str">
        <f>IFERROR(VLOOKUP($A232,'Emissions - TEU-2D'!$A$6:$H$58,8,0), " ")</f>
        <v xml:space="preserve"> </v>
      </c>
      <c r="F232" s="9">
        <v>0.27</v>
      </c>
      <c r="G232" s="175" t="str">
        <f>IFERROR(Summary!$Y$7*D232/F232," ")</f>
        <v xml:space="preserve"> </v>
      </c>
      <c r="H232" s="5">
        <v>30</v>
      </c>
      <c r="I232" s="175" t="str">
        <f>IFERROR(Summary!$Y$7*D232/H232," ")</f>
        <v xml:space="preserve"> </v>
      </c>
      <c r="J232" s="7">
        <v>7</v>
      </c>
      <c r="K232" s="175" t="str">
        <f>IFERROR(Summary!$AA$7*D232/J232," ")</f>
        <v xml:space="preserve"> </v>
      </c>
      <c r="L232" s="5">
        <v>130</v>
      </c>
      <c r="M232" s="175" t="str">
        <f>IFERROR(Summary!$AA$7*D232/L232," ")</f>
        <v xml:space="preserve"> </v>
      </c>
      <c r="N232" s="7">
        <v>3.2</v>
      </c>
      <c r="O232" s="175" t="str">
        <f>IFERROR(Summary!$AC$7*D232/N232," ")</f>
        <v xml:space="preserve"> </v>
      </c>
      <c r="P232" s="5">
        <v>130</v>
      </c>
      <c r="Q232" s="175" t="str">
        <f>IFERROR(Summary!$AC$7*D232/P232," ")</f>
        <v xml:space="preserve"> </v>
      </c>
      <c r="R232" s="23">
        <v>3100</v>
      </c>
      <c r="S232" s="177" t="str">
        <f>IFERROR(Summary!$AE$7*E232/R232," ")</f>
        <v xml:space="preserve"> </v>
      </c>
    </row>
    <row r="233" spans="1:19" ht="16.95" customHeight="1" x14ac:dyDescent="0.25">
      <c r="A233" s="1"/>
      <c r="B233" s="2" t="s">
        <v>455</v>
      </c>
      <c r="C233" s="6" t="s">
        <v>48</v>
      </c>
      <c r="D233" s="56" t="str">
        <f>IFERROR(VLOOKUP($A233,'Emissions - TEU-2D'!$A$6:$H$58,5,0), " ")</f>
        <v xml:space="preserve"> </v>
      </c>
      <c r="E233" s="56" t="str">
        <f>IFERROR(VLOOKUP($A233,'Emissions - TEU-2D'!$A$6:$H$58,8,0), " ")</f>
        <v xml:space="preserve"> </v>
      </c>
      <c r="F233" s="18"/>
      <c r="G233" s="175" t="str">
        <f>IFERROR(Summary!$Y$7*D233/F233," ")</f>
        <v xml:space="preserve"> </v>
      </c>
      <c r="H233" s="4">
        <v>0.03</v>
      </c>
      <c r="I233" s="175" t="str">
        <f>IFERROR(Summary!$Y$7*D233/H233," ")</f>
        <v xml:space="preserve"> </v>
      </c>
      <c r="J233" s="18"/>
      <c r="K233" s="175" t="str">
        <f>IFERROR(Summary!$AA$7*D233/J233," ")</f>
        <v xml:space="preserve"> </v>
      </c>
      <c r="L233" s="9">
        <v>0.13</v>
      </c>
      <c r="M233" s="175" t="str">
        <f>IFERROR(Summary!$AA$7*D233/L233," ")</f>
        <v xml:space="preserve"> </v>
      </c>
      <c r="N233" s="18"/>
      <c r="O233" s="175" t="str">
        <f>IFERROR(Summary!$AC$7*D233/N233," ")</f>
        <v xml:space="preserve"> </v>
      </c>
      <c r="P233" s="9">
        <v>0.13</v>
      </c>
      <c r="Q233" s="175" t="str">
        <f>IFERROR(Summary!$AC$7*D233/P233," ")</f>
        <v xml:space="preserve"> </v>
      </c>
      <c r="R233" s="22"/>
      <c r="S233" s="177" t="str">
        <f>IFERROR(Summary!$AE$7*E233/R233," ")</f>
        <v xml:space="preserve"> </v>
      </c>
    </row>
    <row r="234" spans="1:19" ht="16.8" customHeight="1" x14ac:dyDescent="0.25">
      <c r="A234" s="17">
        <v>2148909</v>
      </c>
      <c r="B234" s="2" t="s">
        <v>456</v>
      </c>
      <c r="C234" s="18"/>
      <c r="D234" s="56" t="str">
        <f>IFERROR(VLOOKUP($A234,'Emissions - TEU-2D'!$A$6:$H$58,5,0), " ")</f>
        <v xml:space="preserve"> </v>
      </c>
      <c r="E234" s="56" t="str">
        <f>IFERROR(VLOOKUP($A234,'Emissions - TEU-2D'!$A$6:$H$58,8,0), " ")</f>
        <v xml:space="preserve"> </v>
      </c>
      <c r="F234" s="18"/>
      <c r="G234" s="175" t="str">
        <f>IFERROR(Summary!$Y$7*D234/F234," ")</f>
        <v xml:space="preserve"> </v>
      </c>
      <c r="H234" s="18"/>
      <c r="I234" s="175" t="str">
        <f>IFERROR(Summary!$Y$7*D234/H234," ")</f>
        <v xml:space="preserve"> </v>
      </c>
      <c r="J234" s="18"/>
      <c r="K234" s="175" t="str">
        <f>IFERROR(Summary!$AA$7*D234/J234," ")</f>
        <v xml:space="preserve"> </v>
      </c>
      <c r="L234" s="18"/>
      <c r="M234" s="175" t="str">
        <f>IFERROR(Summary!$AA$7*D234/L234," ")</f>
        <v xml:space="preserve"> </v>
      </c>
      <c r="N234" s="18"/>
      <c r="O234" s="175" t="str">
        <f>IFERROR(Summary!$AC$7*D234/N234," ")</f>
        <v xml:space="preserve"> </v>
      </c>
      <c r="P234" s="18"/>
      <c r="Q234" s="175" t="str">
        <f>IFERROR(Summary!$AC$7*D234/P234," ")</f>
        <v xml:space="preserve"> </v>
      </c>
      <c r="R234" s="24">
        <v>5</v>
      </c>
      <c r="S234" s="177" t="str">
        <f>IFERROR(Summary!$AE$7*E234/R234," ")</f>
        <v xml:space="preserve"> </v>
      </c>
    </row>
    <row r="235" spans="1:19" ht="16.95" customHeight="1" x14ac:dyDescent="0.25">
      <c r="A235" s="2" t="s">
        <v>457</v>
      </c>
      <c r="B235" s="2" t="s">
        <v>458</v>
      </c>
      <c r="C235" s="6" t="s">
        <v>33</v>
      </c>
      <c r="D235" s="56" t="str">
        <f>IFERROR(VLOOKUP($A235,'Emissions - TEU-2D'!$A$6:$H$58,5,0), " ")</f>
        <v xml:space="preserve"> </v>
      </c>
      <c r="E235" s="56" t="str">
        <f>IFERROR(VLOOKUP($A235,'Emissions - TEU-2D'!$A$6:$H$58,8,0), " ")</f>
        <v xml:space="preserve"> </v>
      </c>
      <c r="F235" s="18"/>
      <c r="G235" s="175" t="str">
        <f>IFERROR(Summary!$Y$7*D235/F235," ")</f>
        <v xml:space="preserve"> </v>
      </c>
      <c r="H235" s="18"/>
      <c r="I235" s="175" t="str">
        <f>IFERROR(Summary!$Y$7*D235/H235," ")</f>
        <v xml:space="preserve"> </v>
      </c>
      <c r="J235" s="18"/>
      <c r="K235" s="175" t="str">
        <f>IFERROR(Summary!$AA$7*D235/J235," ")</f>
        <v xml:space="preserve"> </v>
      </c>
      <c r="L235" s="18"/>
      <c r="M235" s="175" t="str">
        <f>IFERROR(Summary!$AA$7*D235/L235," ")</f>
        <v xml:space="preserve"> </v>
      </c>
      <c r="N235" s="18"/>
      <c r="O235" s="175" t="str">
        <f>IFERROR(Summary!$AC$7*D235/N235," ")</f>
        <v xml:space="preserve"> </v>
      </c>
      <c r="P235" s="18"/>
      <c r="Q235" s="175" t="str">
        <f>IFERROR(Summary!$AC$7*D235/P235," ")</f>
        <v xml:space="preserve"> </v>
      </c>
      <c r="R235" s="24">
        <v>2</v>
      </c>
      <c r="S235" s="177" t="str">
        <f>IFERROR(Summary!$AE$7*E235/R235," ")</f>
        <v xml:space="preserve"> </v>
      </c>
    </row>
    <row r="236" spans="1:19" ht="29.25" customHeight="1" x14ac:dyDescent="0.25">
      <c r="A236" s="2" t="s">
        <v>459</v>
      </c>
      <c r="B236" s="2" t="s">
        <v>460</v>
      </c>
      <c r="C236" s="18"/>
      <c r="D236" s="56" t="str">
        <f>IFERROR(VLOOKUP($A236,'Emissions - TEU-2D'!$A$6:$H$58,5,0), " ")</f>
        <v xml:space="preserve"> </v>
      </c>
      <c r="E236" s="56" t="str">
        <f>IFERROR(VLOOKUP($A236,'Emissions - TEU-2D'!$A$6:$H$58,8,0), " ")</f>
        <v xml:space="preserve"> </v>
      </c>
      <c r="F236" s="18"/>
      <c r="G236" s="175" t="str">
        <f>IFERROR(Summary!$Y$7*D236/F236," ")</f>
        <v xml:space="preserve"> </v>
      </c>
      <c r="H236" s="7">
        <v>3</v>
      </c>
      <c r="I236" s="175" t="str">
        <f>IFERROR(Summary!$Y$7*D236/H236," ")</f>
        <v xml:space="preserve"> </v>
      </c>
      <c r="J236" s="18"/>
      <c r="K236" s="175" t="str">
        <f>IFERROR(Summary!$AA$7*D236/J236," ")</f>
        <v xml:space="preserve"> </v>
      </c>
      <c r="L236" s="5">
        <v>13</v>
      </c>
      <c r="M236" s="175" t="str">
        <f>IFERROR(Summary!$AA$7*D236/L236," ")</f>
        <v xml:space="preserve"> </v>
      </c>
      <c r="N236" s="18"/>
      <c r="O236" s="175" t="str">
        <f>IFERROR(Summary!$AC$7*D236/N236," ")</f>
        <v xml:space="preserve"> </v>
      </c>
      <c r="P236" s="5">
        <v>13</v>
      </c>
      <c r="Q236" s="175" t="str">
        <f>IFERROR(Summary!$AC$7*D236/P236," ")</f>
        <v xml:space="preserve"> </v>
      </c>
      <c r="R236" s="22"/>
      <c r="S236" s="177" t="str">
        <f>IFERROR(Summary!$AE$7*E236/R236," ")</f>
        <v xml:space="preserve"> </v>
      </c>
    </row>
    <row r="237" spans="1:19" ht="16.95" customHeight="1" x14ac:dyDescent="0.25">
      <c r="A237" s="2" t="s">
        <v>461</v>
      </c>
      <c r="B237" s="2" t="s">
        <v>462</v>
      </c>
      <c r="C237" s="18"/>
      <c r="D237" s="56" t="str">
        <f>IFERROR(VLOOKUP($A237,'Emissions - TEU-2D'!$A$6:$H$58,5,0), " ")</f>
        <v xml:space="preserve"> </v>
      </c>
      <c r="E237" s="56" t="str">
        <f>IFERROR(VLOOKUP($A237,'Emissions - TEU-2D'!$A$6:$H$58,8,0), " ")</f>
        <v xml:space="preserve"> </v>
      </c>
      <c r="F237" s="18"/>
      <c r="G237" s="175" t="str">
        <f>IFERROR(Summary!$Y$7*D237/F237," ")</f>
        <v xml:space="preserve"> </v>
      </c>
      <c r="H237" s="18"/>
      <c r="I237" s="175" t="str">
        <f>IFERROR(Summary!$Y$7*D237/H237," ")</f>
        <v xml:space="preserve"> </v>
      </c>
      <c r="J237" s="18"/>
      <c r="K237" s="175" t="str">
        <f>IFERROR(Summary!$AA$7*D237/J237," ")</f>
        <v xml:space="preserve"> </v>
      </c>
      <c r="L237" s="18"/>
      <c r="M237" s="175" t="str">
        <f>IFERROR(Summary!$AA$7*D237/L237," ")</f>
        <v xml:space="preserve"> </v>
      </c>
      <c r="N237" s="18"/>
      <c r="O237" s="175" t="str">
        <f>IFERROR(Summary!$AC$7*D237/N237," ")</f>
        <v xml:space="preserve"> </v>
      </c>
      <c r="P237" s="18"/>
      <c r="Q237" s="175" t="str">
        <f>IFERROR(Summary!$AC$7*D237/P237," ")</f>
        <v xml:space="preserve"> </v>
      </c>
      <c r="R237" s="24">
        <v>8</v>
      </c>
      <c r="S237" s="177" t="str">
        <f>IFERROR(Summary!$AE$7*E237/R237," ")</f>
        <v xml:space="preserve"> </v>
      </c>
    </row>
    <row r="238" spans="1:19" ht="16.8" customHeight="1" x14ac:dyDescent="0.25">
      <c r="A238" s="2" t="s">
        <v>463</v>
      </c>
      <c r="B238" s="2" t="s">
        <v>464</v>
      </c>
      <c r="C238" s="18"/>
      <c r="D238" s="56" t="str">
        <f>IFERROR(VLOOKUP($A238,'Emissions - TEU-2D'!$A$6:$H$58,5,0), " ")</f>
        <v xml:space="preserve"> </v>
      </c>
      <c r="E238" s="56" t="str">
        <f>IFERROR(VLOOKUP($A238,'Emissions - TEU-2D'!$A$6:$H$58,8,0), " ")</f>
        <v xml:space="preserve"> </v>
      </c>
      <c r="F238" s="18"/>
      <c r="G238" s="175" t="str">
        <f>IFERROR(Summary!$Y$7*D238/F238," ")</f>
        <v xml:space="preserve"> </v>
      </c>
      <c r="H238" s="8">
        <v>1000</v>
      </c>
      <c r="I238" s="175" t="str">
        <f>IFERROR(Summary!$Y$7*D238/H238," ")</f>
        <v xml:space="preserve"> </v>
      </c>
      <c r="J238" s="18"/>
      <c r="K238" s="175" t="str">
        <f>IFERROR(Summary!$AA$7*D238/J238," ")</f>
        <v xml:space="preserve"> </v>
      </c>
      <c r="L238" s="8">
        <v>4400</v>
      </c>
      <c r="M238" s="175" t="str">
        <f>IFERROR(Summary!$AA$7*D238/L238," ")</f>
        <v xml:space="preserve"> </v>
      </c>
      <c r="N238" s="18"/>
      <c r="O238" s="175" t="str">
        <f>IFERROR(Summary!$AC$7*D238/N238," ")</f>
        <v xml:space="preserve"> </v>
      </c>
      <c r="P238" s="8">
        <v>4400</v>
      </c>
      <c r="Q238" s="175" t="str">
        <f>IFERROR(Summary!$AC$7*D238/P238," ")</f>
        <v xml:space="preserve"> </v>
      </c>
      <c r="R238" s="23">
        <v>21000</v>
      </c>
      <c r="S238" s="177" t="str">
        <f>IFERROR(Summary!$AE$7*E238/R238," ")</f>
        <v xml:space="preserve"> </v>
      </c>
    </row>
    <row r="239" spans="1:19" ht="16.8" customHeight="1" x14ac:dyDescent="0.25">
      <c r="A239" s="2" t="s">
        <v>465</v>
      </c>
      <c r="B239" s="2" t="s">
        <v>466</v>
      </c>
      <c r="C239" s="18"/>
      <c r="D239" s="56" t="str">
        <f>IFERROR(VLOOKUP($A239,'Emissions - TEU-2D'!$A$6:$H$58,5,0), " ")</f>
        <v xml:space="preserve"> </v>
      </c>
      <c r="E239" s="56" t="str">
        <f>IFERROR(VLOOKUP($A239,'Emissions - TEU-2D'!$A$6:$H$58,8,0), " ")</f>
        <v xml:space="preserve"> </v>
      </c>
      <c r="F239" s="18"/>
      <c r="G239" s="175" t="str">
        <f>IFERROR(Summary!$Y$7*D239/F239," ")</f>
        <v xml:space="preserve"> </v>
      </c>
      <c r="H239" s="7">
        <v>1</v>
      </c>
      <c r="I239" s="175" t="str">
        <f>IFERROR(Summary!$Y$7*D239/H239," ")</f>
        <v xml:space="preserve"> </v>
      </c>
      <c r="J239" s="18"/>
      <c r="K239" s="175" t="str">
        <f>IFERROR(Summary!$AA$7*D239/J239," ")</f>
        <v xml:space="preserve"> </v>
      </c>
      <c r="L239" s="7">
        <v>4.4000000000000004</v>
      </c>
      <c r="M239" s="175" t="str">
        <f>IFERROR(Summary!$AA$7*D239/L239," ")</f>
        <v xml:space="preserve"> </v>
      </c>
      <c r="N239" s="18"/>
      <c r="O239" s="175" t="str">
        <f>IFERROR(Summary!$AC$7*D239/N239," ")</f>
        <v xml:space="preserve"> </v>
      </c>
      <c r="P239" s="7">
        <v>4.4000000000000004</v>
      </c>
      <c r="Q239" s="175" t="str">
        <f>IFERROR(Summary!$AC$7*D239/P239," ")</f>
        <v xml:space="preserve"> </v>
      </c>
      <c r="R239" s="21">
        <v>120</v>
      </c>
      <c r="S239" s="177" t="str">
        <f>IFERROR(Summary!$AE$7*E239/R239," ")</f>
        <v xml:space="preserve"> </v>
      </c>
    </row>
    <row r="240" spans="1:19" ht="16.95" customHeight="1" x14ac:dyDescent="0.25">
      <c r="A240" s="2" t="s">
        <v>467</v>
      </c>
      <c r="B240" s="2" t="s">
        <v>468</v>
      </c>
      <c r="C240" s="18"/>
      <c r="D240" s="56" t="str">
        <f>IFERROR(VLOOKUP($A240,'Emissions - TEU-2D'!$A$6:$H$58,5,0), " ")</f>
        <v xml:space="preserve"> </v>
      </c>
      <c r="E240" s="56" t="str">
        <f>IFERROR(VLOOKUP($A240,'Emissions - TEU-2D'!$A$6:$H$58,8,0), " ")</f>
        <v xml:space="preserve"> </v>
      </c>
      <c r="F240" s="18"/>
      <c r="G240" s="175" t="str">
        <f>IFERROR(Summary!$Y$7*D240/F240," ")</f>
        <v xml:space="preserve"> </v>
      </c>
      <c r="H240" s="18"/>
      <c r="I240" s="175" t="str">
        <f>IFERROR(Summary!$Y$7*D240/H240," ")</f>
        <v xml:space="preserve"> </v>
      </c>
      <c r="J240" s="18"/>
      <c r="K240" s="175" t="str">
        <f>IFERROR(Summary!$AA$7*D240/J240," ")</f>
        <v xml:space="preserve"> </v>
      </c>
      <c r="L240" s="18"/>
      <c r="M240" s="175" t="str">
        <f>IFERROR(Summary!$AA$7*D240/L240," ")</f>
        <v xml:space="preserve"> </v>
      </c>
      <c r="N240" s="18"/>
      <c r="O240" s="175" t="str">
        <f>IFERROR(Summary!$AC$7*D240/N240," ")</f>
        <v xml:space="preserve"> </v>
      </c>
      <c r="P240" s="18"/>
      <c r="Q240" s="175" t="str">
        <f>IFERROR(Summary!$AC$7*D240/P240," ")</f>
        <v xml:space="preserve"> </v>
      </c>
      <c r="R240" s="25">
        <v>0.7</v>
      </c>
      <c r="S240" s="177" t="str">
        <f>IFERROR(Summary!$AE$7*E240/R240," ")</f>
        <v xml:space="preserve"> </v>
      </c>
    </row>
    <row r="241" spans="1:19" ht="16.8" customHeight="1" x14ac:dyDescent="0.25">
      <c r="A241" s="2" t="s">
        <v>469</v>
      </c>
      <c r="B241" s="2" t="s">
        <v>470</v>
      </c>
      <c r="C241" s="18"/>
      <c r="D241" s="56" t="str">
        <f>IFERROR(VLOOKUP($A241,'Emissions - TEU-2D'!$A$6:$H$58,5,0), " ")</f>
        <v xml:space="preserve"> </v>
      </c>
      <c r="E241" s="56" t="str">
        <f>IFERROR(VLOOKUP($A241,'Emissions - TEU-2D'!$A$6:$H$58,8,0), " ")</f>
        <v xml:space="preserve"> </v>
      </c>
      <c r="F241" s="18"/>
      <c r="G241" s="175" t="str">
        <f>IFERROR(Summary!$Y$7*D241/F241," ")</f>
        <v xml:space="preserve"> </v>
      </c>
      <c r="H241" s="7">
        <v>1</v>
      </c>
      <c r="I241" s="175" t="str">
        <f>IFERROR(Summary!$Y$7*D241/H241," ")</f>
        <v xml:space="preserve"> </v>
      </c>
      <c r="J241" s="18"/>
      <c r="K241" s="175" t="str">
        <f>IFERROR(Summary!$AA$7*D241/J241," ")</f>
        <v xml:space="preserve"> </v>
      </c>
      <c r="L241" s="7">
        <v>4.4000000000000004</v>
      </c>
      <c r="M241" s="175" t="str">
        <f>IFERROR(Summary!$AA$7*D241/L241," ")</f>
        <v xml:space="preserve"> </v>
      </c>
      <c r="N241" s="18"/>
      <c r="O241" s="175" t="str">
        <f>IFERROR(Summary!$AC$7*D241/N241," ")</f>
        <v xml:space="preserve"> </v>
      </c>
      <c r="P241" s="7">
        <v>4.4000000000000004</v>
      </c>
      <c r="Q241" s="175" t="str">
        <f>IFERROR(Summary!$AC$7*D241/P241," ")</f>
        <v xml:space="preserve"> </v>
      </c>
      <c r="R241" s="21">
        <v>120</v>
      </c>
      <c r="S241" s="177" t="str">
        <f>IFERROR(Summary!$AE$7*E241/R241," ")</f>
        <v xml:space="preserve"> </v>
      </c>
    </row>
    <row r="242" spans="1:19" ht="16.95" customHeight="1" x14ac:dyDescent="0.25">
      <c r="A242" s="2" t="s">
        <v>471</v>
      </c>
      <c r="B242" s="2" t="s">
        <v>472</v>
      </c>
      <c r="C242" s="18"/>
      <c r="D242" s="56" t="str">
        <f>IFERROR(VLOOKUP($A242,'Emissions - TEU-2D'!$A$6:$H$58,5,0), " ")</f>
        <v xml:space="preserve"> </v>
      </c>
      <c r="E242" s="56" t="str">
        <f>IFERROR(VLOOKUP($A242,'Emissions - TEU-2D'!$A$6:$H$58,8,0), " ")</f>
        <v xml:space="preserve"> </v>
      </c>
      <c r="F242" s="9">
        <v>0.14000000000000001</v>
      </c>
      <c r="G242" s="175" t="str">
        <f>IFERROR(Summary!$Y$7*D242/F242," ")</f>
        <v xml:space="preserve"> </v>
      </c>
      <c r="H242" s="18"/>
      <c r="I242" s="175" t="str">
        <f>IFERROR(Summary!$Y$7*D242/H242," ")</f>
        <v xml:space="preserve"> </v>
      </c>
      <c r="J242" s="7">
        <v>3.5</v>
      </c>
      <c r="K242" s="175" t="str">
        <f>IFERROR(Summary!$AA$7*D242/J242," ")</f>
        <v xml:space="preserve"> </v>
      </c>
      <c r="L242" s="18"/>
      <c r="M242" s="175" t="str">
        <f>IFERROR(Summary!$AA$7*D242/L242," ")</f>
        <v xml:space="preserve"> </v>
      </c>
      <c r="N242" s="7">
        <v>1.6</v>
      </c>
      <c r="O242" s="175" t="str">
        <f>IFERROR(Summary!$AC$7*D242/N242," ")</f>
        <v xml:space="preserve"> </v>
      </c>
      <c r="P242" s="18"/>
      <c r="Q242" s="175" t="str">
        <f>IFERROR(Summary!$AC$7*D242/P242," ")</f>
        <v xml:space="preserve"> </v>
      </c>
      <c r="R242" s="22"/>
      <c r="S242" s="177" t="str">
        <f>IFERROR(Summary!$AE$7*E242/R242," ")</f>
        <v xml:space="preserve"> </v>
      </c>
    </row>
    <row r="243" spans="1:19" ht="16.8" customHeight="1" x14ac:dyDescent="0.25">
      <c r="A243" s="2" t="s">
        <v>473</v>
      </c>
      <c r="B243" s="2" t="s">
        <v>474</v>
      </c>
      <c r="C243" s="18"/>
      <c r="D243" s="56" t="str">
        <f>IFERROR(VLOOKUP($A243,'Emissions - TEU-2D'!$A$6:$H$58,5,0), " ")</f>
        <v xml:space="preserve"> </v>
      </c>
      <c r="E243" s="56" t="str">
        <f>IFERROR(VLOOKUP($A243,'Emissions - TEU-2D'!$A$6:$H$58,8,0), " ")</f>
        <v xml:space="preserve"> </v>
      </c>
      <c r="F243" s="4">
        <v>1.7000000000000001E-2</v>
      </c>
      <c r="G243" s="175" t="str">
        <f>IFERROR(Summary!$Y$7*D243/F243," ")</f>
        <v xml:space="preserve"> </v>
      </c>
      <c r="H243" s="18"/>
      <c r="I243" s="175" t="str">
        <f>IFERROR(Summary!$Y$7*D243/H243," ")</f>
        <v xml:space="preserve"> </v>
      </c>
      <c r="J243" s="9">
        <v>0.45</v>
      </c>
      <c r="K243" s="175" t="str">
        <f>IFERROR(Summary!$AA$7*D243/J243," ")</f>
        <v xml:space="preserve"> </v>
      </c>
      <c r="L243" s="18"/>
      <c r="M243" s="175" t="str">
        <f>IFERROR(Summary!$AA$7*D243/L243," ")</f>
        <v xml:space="preserve"> </v>
      </c>
      <c r="N243" s="9">
        <v>0.21</v>
      </c>
      <c r="O243" s="175" t="str">
        <f>IFERROR(Summary!$AC$7*D243/N243," ")</f>
        <v xml:space="preserve"> </v>
      </c>
      <c r="P243" s="18"/>
      <c r="Q243" s="175" t="str">
        <f>IFERROR(Summary!$AC$7*D243/P243," ")</f>
        <v xml:space="preserve"> </v>
      </c>
      <c r="R243" s="22"/>
      <c r="S243" s="177" t="str">
        <f>IFERROR(Summary!$AE$7*E243/R243," ")</f>
        <v xml:space="preserve"> </v>
      </c>
    </row>
    <row r="244" spans="1:19" ht="29.25" customHeight="1" x14ac:dyDescent="0.25">
      <c r="A244" s="2" t="s">
        <v>475</v>
      </c>
      <c r="B244" s="2" t="s">
        <v>476</v>
      </c>
      <c r="C244" s="18"/>
      <c r="D244" s="56" t="str">
        <f>IFERROR(VLOOKUP($A244,'Emissions - TEU-2D'!$A$6:$H$58,5,0), " ")</f>
        <v xml:space="preserve"> </v>
      </c>
      <c r="E244" s="56" t="str">
        <f>IFERROR(VLOOKUP($A244,'Emissions - TEU-2D'!$A$6:$H$58,8,0), " ")</f>
        <v xml:space="preserve"> </v>
      </c>
      <c r="F244" s="7">
        <v>3.8</v>
      </c>
      <c r="G244" s="175" t="str">
        <f>IFERROR(Summary!$Y$7*D244/F244," ")</f>
        <v xml:space="preserve"> </v>
      </c>
      <c r="H244" s="5">
        <v>41</v>
      </c>
      <c r="I244" s="175" t="str">
        <f>IFERROR(Summary!$Y$7*D244/H244," ")</f>
        <v xml:space="preserve"> </v>
      </c>
      <c r="J244" s="5">
        <v>100</v>
      </c>
      <c r="K244" s="175" t="str">
        <f>IFERROR(Summary!$AA$7*D244/J244," ")</f>
        <v xml:space="preserve"> </v>
      </c>
      <c r="L244" s="5">
        <v>180</v>
      </c>
      <c r="M244" s="175" t="str">
        <f>IFERROR(Summary!$AA$7*D244/L244," ")</f>
        <v xml:space="preserve"> </v>
      </c>
      <c r="N244" s="5">
        <v>46</v>
      </c>
      <c r="O244" s="175" t="str">
        <f>IFERROR(Summary!$AC$7*D244/N244," ")</f>
        <v xml:space="preserve"> </v>
      </c>
      <c r="P244" s="5">
        <v>180</v>
      </c>
      <c r="Q244" s="175" t="str">
        <f>IFERROR(Summary!$AC$7*D244/P244," ")</f>
        <v xml:space="preserve"> </v>
      </c>
      <c r="R244" s="21">
        <v>41</v>
      </c>
      <c r="S244" s="177" t="str">
        <f>IFERROR(Summary!$AE$7*E244/R244," ")</f>
        <v xml:space="preserve"> </v>
      </c>
    </row>
    <row r="245" spans="1:19" ht="16.8" customHeight="1" x14ac:dyDescent="0.25">
      <c r="A245" s="2" t="s">
        <v>477</v>
      </c>
      <c r="B245" s="2" t="s">
        <v>478</v>
      </c>
      <c r="C245" s="18"/>
      <c r="D245" s="56" t="str">
        <f>IFERROR(VLOOKUP($A245,'Emissions - TEU-2D'!$A$6:$H$58,5,0), " ")</f>
        <v xml:space="preserve"> </v>
      </c>
      <c r="E245" s="56" t="str">
        <f>IFERROR(VLOOKUP($A245,'Emissions - TEU-2D'!$A$6:$H$58,8,0), " ")</f>
        <v xml:space="preserve"> </v>
      </c>
      <c r="F245" s="18"/>
      <c r="G245" s="175" t="str">
        <f>IFERROR(Summary!$Y$7*D245/F245," ")</f>
        <v xml:space="preserve"> </v>
      </c>
      <c r="H245" s="8">
        <v>80000</v>
      </c>
      <c r="I245" s="175" t="str">
        <f>IFERROR(Summary!$Y$7*D245/H245," ")</f>
        <v xml:space="preserve"> </v>
      </c>
      <c r="J245" s="18"/>
      <c r="K245" s="175" t="str">
        <f>IFERROR(Summary!$AA$7*D245/J245," ")</f>
        <v xml:space="preserve"> </v>
      </c>
      <c r="L245" s="8">
        <v>350000</v>
      </c>
      <c r="M245" s="175" t="str">
        <f>IFERROR(Summary!$AA$7*D245/L245," ")</f>
        <v xml:space="preserve"> </v>
      </c>
      <c r="N245" s="18"/>
      <c r="O245" s="175" t="str">
        <f>IFERROR(Summary!$AC$7*D245/N245," ")</f>
        <v xml:space="preserve"> </v>
      </c>
      <c r="P245" s="8">
        <v>350000</v>
      </c>
      <c r="Q245" s="175" t="str">
        <f>IFERROR(Summary!$AC$7*D245/P245," ")</f>
        <v xml:space="preserve"> </v>
      </c>
      <c r="R245" s="22"/>
      <c r="S245" s="177" t="str">
        <f>IFERROR(Summary!$AE$7*E245/R245," ")</f>
        <v xml:space="preserve"> </v>
      </c>
    </row>
    <row r="246" spans="1:19" ht="16.95" customHeight="1" x14ac:dyDescent="0.25">
      <c r="A246" s="2" t="s">
        <v>479</v>
      </c>
      <c r="B246" s="2" t="s">
        <v>480</v>
      </c>
      <c r="C246" s="18"/>
      <c r="D246" s="56" t="str">
        <f>IFERROR(VLOOKUP($A246,'Emissions - TEU-2D'!$A$6:$H$58,5,0), " ")</f>
        <v xml:space="preserve"> </v>
      </c>
      <c r="E246" s="56" t="str">
        <f>IFERROR(VLOOKUP($A246,'Emissions - TEU-2D'!$A$6:$H$58,8,0), " ")</f>
        <v xml:space="preserve"> </v>
      </c>
      <c r="F246" s="11">
        <v>5.9000000000000003E-4</v>
      </c>
      <c r="G246" s="175" t="str">
        <f>IFERROR(Summary!$Y$7*D246/F246," ")</f>
        <v xml:space="preserve"> </v>
      </c>
      <c r="H246" s="18"/>
      <c r="I246" s="175" t="str">
        <f>IFERROR(Summary!$Y$7*D246/H246," ")</f>
        <v xml:space="preserve"> </v>
      </c>
      <c r="J246" s="4">
        <v>1.4999999999999999E-2</v>
      </c>
      <c r="K246" s="175" t="str">
        <f>IFERROR(Summary!$AA$7*D246/J246," ")</f>
        <v xml:space="preserve"> </v>
      </c>
      <c r="L246" s="18"/>
      <c r="M246" s="175" t="str">
        <f>IFERROR(Summary!$AA$7*D246/L246," ")</f>
        <v xml:space="preserve"> </v>
      </c>
      <c r="N246" s="3">
        <v>7.1000000000000004E-3</v>
      </c>
      <c r="O246" s="175" t="str">
        <f>IFERROR(Summary!$AC$7*D246/N246," ")</f>
        <v xml:space="preserve"> </v>
      </c>
      <c r="P246" s="18"/>
      <c r="Q246" s="175" t="str">
        <f>IFERROR(Summary!$AC$7*D246/P246," ")</f>
        <v xml:space="preserve"> </v>
      </c>
      <c r="R246" s="22"/>
      <c r="S246" s="177" t="str">
        <f>IFERROR(Summary!$AE$7*E246/R246," ")</f>
        <v xml:space="preserve"> </v>
      </c>
    </row>
    <row r="247" spans="1:19" ht="16.8" customHeight="1" x14ac:dyDescent="0.25">
      <c r="A247" s="2" t="s">
        <v>481</v>
      </c>
      <c r="B247" s="2" t="s">
        <v>482</v>
      </c>
      <c r="C247" s="18"/>
      <c r="D247" s="56" t="str">
        <f>IFERROR(VLOOKUP($A247,'Emissions - TEU-2D'!$A$6:$H$58,5,0), " ")</f>
        <v xml:space="preserve"> </v>
      </c>
      <c r="E247" s="56" t="str">
        <f>IFERROR(VLOOKUP($A247,'Emissions - TEU-2D'!$A$6:$H$58,8,0), " ")</f>
        <v xml:space="preserve"> </v>
      </c>
      <c r="F247" s="18"/>
      <c r="G247" s="175" t="str">
        <f>IFERROR(Summary!$Y$7*D247/F247," ")</f>
        <v xml:space="preserve"> </v>
      </c>
      <c r="H247" s="9">
        <v>0.1</v>
      </c>
      <c r="I247" s="175" t="str">
        <f>IFERROR(Summary!$Y$7*D247/H247," ")</f>
        <v xml:space="preserve"> </v>
      </c>
      <c r="J247" s="18"/>
      <c r="K247" s="175" t="str">
        <f>IFERROR(Summary!$AA$7*D247/J247," ")</f>
        <v xml:space="preserve"> </v>
      </c>
      <c r="L247" s="9">
        <v>0.44</v>
      </c>
      <c r="M247" s="175" t="str">
        <f>IFERROR(Summary!$AA$7*D247/L247," ")</f>
        <v xml:space="preserve"> </v>
      </c>
      <c r="N247" s="18"/>
      <c r="O247" s="175" t="str">
        <f>IFERROR(Summary!$AC$7*D247/N247," ")</f>
        <v xml:space="preserve"> </v>
      </c>
      <c r="P247" s="9">
        <v>0.44</v>
      </c>
      <c r="Q247" s="175" t="str">
        <f>IFERROR(Summary!$AC$7*D247/P247," ")</f>
        <v xml:space="preserve"> </v>
      </c>
      <c r="R247" s="21">
        <v>10</v>
      </c>
      <c r="S247" s="177" t="str">
        <f>IFERROR(Summary!$AE$7*E247/R247," ")</f>
        <v xml:space="preserve"> </v>
      </c>
    </row>
    <row r="248" spans="1:19" ht="16.8" customHeight="1" x14ac:dyDescent="0.25">
      <c r="A248" s="2" t="s">
        <v>483</v>
      </c>
      <c r="B248" s="2" t="s">
        <v>484</v>
      </c>
      <c r="C248" s="18"/>
      <c r="D248" s="56">
        <f>IFERROR(VLOOKUP($A248,'Emissions - TEU-2D'!$A$6:$H$58,5,0), " ")</f>
        <v>2.7120190504883386</v>
      </c>
      <c r="E248" s="56">
        <f>IFERROR(VLOOKUP($A248,'Emissions - TEU-2D'!$A$6:$H$58,8,0), " ")</f>
        <v>3.1906106476333393E-2</v>
      </c>
      <c r="F248" s="18"/>
      <c r="G248" s="175" t="str">
        <f>IFERROR(Summary!$Y$7*D248/F248," ")</f>
        <v xml:space="preserve"> </v>
      </c>
      <c r="H248" s="8">
        <v>5000</v>
      </c>
      <c r="I248" s="175">
        <f>IFERROR(Summary!$Y$7*D248/H248," ")</f>
        <v>5.424038100976678E-8</v>
      </c>
      <c r="J248" s="18"/>
      <c r="K248" s="175" t="str">
        <f>IFERROR(Summary!$AA$7*D248/J248," ")</f>
        <v xml:space="preserve"> </v>
      </c>
      <c r="L248" s="8">
        <v>22000</v>
      </c>
      <c r="M248" s="175">
        <f>IFERROR(Summary!$AA$7*D248/L248," ")</f>
        <v>1.232735932040154E-8</v>
      </c>
      <c r="N248" s="18"/>
      <c r="O248" s="175" t="str">
        <f>IFERROR(Summary!$AC$7*D248/N248," ")</f>
        <v xml:space="preserve"> </v>
      </c>
      <c r="P248" s="8">
        <v>22000</v>
      </c>
      <c r="Q248" s="175">
        <f>IFERROR(Summary!$AC$7*D248/P248," ")</f>
        <v>5.5473116941806925E-7</v>
      </c>
      <c r="R248" s="23">
        <v>7500</v>
      </c>
      <c r="S248" s="177">
        <f>IFERROR(Summary!$AE$7*E248/R248," ")</f>
        <v>2.041990814485337E-5</v>
      </c>
    </row>
    <row r="249" spans="1:19" ht="29.25" customHeight="1" x14ac:dyDescent="0.25">
      <c r="A249" s="2" t="s">
        <v>485</v>
      </c>
      <c r="B249" s="2" t="s">
        <v>486</v>
      </c>
      <c r="C249" s="18"/>
      <c r="D249" s="56" t="str">
        <f>IFERROR(VLOOKUP($A249,'Emissions - TEU-2D'!$A$6:$H$58,5,0), " ")</f>
        <v xml:space="preserve"> </v>
      </c>
      <c r="E249" s="56" t="str">
        <f>IFERROR(VLOOKUP($A249,'Emissions - TEU-2D'!$A$6:$H$58,8,0), " ")</f>
        <v xml:space="preserve"> </v>
      </c>
      <c r="F249" s="4">
        <v>9.0999999999999998E-2</v>
      </c>
      <c r="G249" s="175" t="str">
        <f>IFERROR(Summary!$Y$7*D249/F249," ")</f>
        <v xml:space="preserve"> </v>
      </c>
      <c r="H249" s="4">
        <v>2.1000000000000001E-2</v>
      </c>
      <c r="I249" s="175" t="str">
        <f>IFERROR(Summary!$Y$7*D249/H249," ")</f>
        <v xml:space="preserve"> </v>
      </c>
      <c r="J249" s="7">
        <v>2.4</v>
      </c>
      <c r="K249" s="175" t="str">
        <f>IFERROR(Summary!$AA$7*D249/J249," ")</f>
        <v xml:space="preserve"> </v>
      </c>
      <c r="L249" s="4">
        <v>9.1999999999999998E-2</v>
      </c>
      <c r="M249" s="175" t="str">
        <f>IFERROR(Summary!$AA$7*D249/L249," ")</f>
        <v xml:space="preserve"> </v>
      </c>
      <c r="N249" s="7">
        <v>1.1000000000000001</v>
      </c>
      <c r="O249" s="175" t="str">
        <f>IFERROR(Summary!$AC$7*D249/N249," ")</f>
        <v xml:space="preserve"> </v>
      </c>
      <c r="P249" s="4">
        <v>9.1999999999999998E-2</v>
      </c>
      <c r="Q249" s="175" t="str">
        <f>IFERROR(Summary!$AC$7*D249/P249," ")</f>
        <v xml:space="preserve"> </v>
      </c>
      <c r="R249" s="26">
        <v>7.0999999999999994E-2</v>
      </c>
      <c r="S249" s="177" t="str">
        <f>IFERROR(Summary!$AE$7*E249/R249," ")</f>
        <v xml:space="preserve"> </v>
      </c>
    </row>
    <row r="250" spans="1:19" ht="42" customHeight="1" x14ac:dyDescent="0.25">
      <c r="A250" s="2" t="s">
        <v>487</v>
      </c>
      <c r="B250" s="2" t="s">
        <v>488</v>
      </c>
      <c r="C250" s="18"/>
      <c r="D250" s="56" t="str">
        <f>IFERROR(VLOOKUP($A250,'Emissions - TEU-2D'!$A$6:$H$58,5,0), " ")</f>
        <v xml:space="preserve"> </v>
      </c>
      <c r="E250" s="56" t="str">
        <f>IFERROR(VLOOKUP($A250,'Emissions - TEU-2D'!$A$6:$H$58,8,0), " ")</f>
        <v xml:space="preserve"> </v>
      </c>
      <c r="F250" s="3">
        <v>3.0999999999999999E-3</v>
      </c>
      <c r="G250" s="175" t="str">
        <f>IFERROR(Summary!$Y$7*D250/F250," ")</f>
        <v xml:space="preserve"> </v>
      </c>
      <c r="H250" s="18"/>
      <c r="I250" s="175" t="str">
        <f>IFERROR(Summary!$Y$7*D250/H250," ")</f>
        <v xml:space="preserve"> </v>
      </c>
      <c r="J250" s="4">
        <v>8.1000000000000003E-2</v>
      </c>
      <c r="K250" s="175" t="str">
        <f>IFERROR(Summary!$AA$7*D250/J250," ")</f>
        <v xml:space="preserve"> </v>
      </c>
      <c r="L250" s="18"/>
      <c r="M250" s="175" t="str">
        <f>IFERROR(Summary!$AA$7*D250/L250," ")</f>
        <v xml:space="preserve"> </v>
      </c>
      <c r="N250" s="4">
        <v>3.7999999999999999E-2</v>
      </c>
      <c r="O250" s="175" t="str">
        <f>IFERROR(Summary!$AC$7*D250/N250," ")</f>
        <v xml:space="preserve"> </v>
      </c>
      <c r="P250" s="18"/>
      <c r="Q250" s="175" t="str">
        <f>IFERROR(Summary!$AC$7*D250/P250," ")</f>
        <v xml:space="preserve"> </v>
      </c>
      <c r="R250" s="22"/>
      <c r="S250" s="177" t="str">
        <f>IFERROR(Summary!$AE$7*E250/R250," ")</f>
        <v xml:space="preserve"> </v>
      </c>
    </row>
    <row r="251" spans="1:19" ht="29.25" customHeight="1" x14ac:dyDescent="0.25">
      <c r="A251" s="2" t="s">
        <v>489</v>
      </c>
      <c r="B251" s="2" t="s">
        <v>490</v>
      </c>
      <c r="C251" s="18"/>
      <c r="D251" s="56" t="str">
        <f>IFERROR(VLOOKUP($A251,'Emissions - TEU-2D'!$A$6:$H$58,5,0), " ")</f>
        <v xml:space="preserve"> </v>
      </c>
      <c r="E251" s="56" t="str">
        <f>IFERROR(VLOOKUP($A251,'Emissions - TEU-2D'!$A$6:$H$58,8,0), " ")</f>
        <v xml:space="preserve"> </v>
      </c>
      <c r="F251" s="18"/>
      <c r="G251" s="175" t="str">
        <f>IFERROR(Summary!$Y$7*D251/F251," ")</f>
        <v xml:space="preserve"> </v>
      </c>
      <c r="H251" s="8">
        <v>5000</v>
      </c>
      <c r="I251" s="175" t="str">
        <f>IFERROR(Summary!$Y$7*D251/H251," ")</f>
        <v xml:space="preserve"> </v>
      </c>
      <c r="J251" s="18"/>
      <c r="K251" s="175" t="str">
        <f>IFERROR(Summary!$AA$7*D251/J251," ")</f>
        <v xml:space="preserve"> </v>
      </c>
      <c r="L251" s="8">
        <v>22000</v>
      </c>
      <c r="M251" s="175" t="str">
        <f>IFERROR(Summary!$AA$7*D251/L251," ")</f>
        <v xml:space="preserve"> </v>
      </c>
      <c r="N251" s="18"/>
      <c r="O251" s="175" t="str">
        <f>IFERROR(Summary!$AC$7*D251/N251," ")</f>
        <v xml:space="preserve"> </v>
      </c>
      <c r="P251" s="8">
        <v>22000</v>
      </c>
      <c r="Q251" s="175" t="str">
        <f>IFERROR(Summary!$AC$7*D251/P251," ")</f>
        <v xml:space="preserve"> </v>
      </c>
      <c r="R251" s="23">
        <v>11000</v>
      </c>
      <c r="S251" s="177" t="str">
        <f>IFERROR(Summary!$AE$7*E251/R251," ")</f>
        <v xml:space="preserve"> </v>
      </c>
    </row>
    <row r="252" spans="1:19" ht="29.25" customHeight="1" x14ac:dyDescent="0.25">
      <c r="A252" s="2" t="s">
        <v>491</v>
      </c>
      <c r="B252" s="2" t="s">
        <v>492</v>
      </c>
      <c r="C252" s="18"/>
      <c r="D252" s="56" t="str">
        <f>IFERROR(VLOOKUP($A252,'Emissions - TEU-2D'!$A$6:$H$58,5,0), " ")</f>
        <v xml:space="preserve"> </v>
      </c>
      <c r="E252" s="56" t="str">
        <f>IFERROR(VLOOKUP($A252,'Emissions - TEU-2D'!$A$6:$H$58,8,0), " ")</f>
        <v xml:space="preserve"> </v>
      </c>
      <c r="F252" s="4">
        <v>6.3E-2</v>
      </c>
      <c r="G252" s="175" t="str">
        <f>IFERROR(Summary!$Y$7*D252/F252," ")</f>
        <v xml:space="preserve"> </v>
      </c>
      <c r="H252" s="18"/>
      <c r="I252" s="175" t="str">
        <f>IFERROR(Summary!$Y$7*D252/H252," ")</f>
        <v xml:space="preserve"> </v>
      </c>
      <c r="J252" s="7">
        <v>1.6</v>
      </c>
      <c r="K252" s="175" t="str">
        <f>IFERROR(Summary!$AA$7*D252/J252," ")</f>
        <v xml:space="preserve"> </v>
      </c>
      <c r="L252" s="18"/>
      <c r="M252" s="175" t="str">
        <f>IFERROR(Summary!$AA$7*D252/L252," ")</f>
        <v xml:space="preserve"> </v>
      </c>
      <c r="N252" s="9">
        <v>0.75</v>
      </c>
      <c r="O252" s="175" t="str">
        <f>IFERROR(Summary!$AC$7*D252/N252," ")</f>
        <v xml:space="preserve"> </v>
      </c>
      <c r="P252" s="18"/>
      <c r="Q252" s="175" t="str">
        <f>IFERROR(Summary!$AC$7*D252/P252," ")</f>
        <v xml:space="preserve"> </v>
      </c>
      <c r="R252" s="22"/>
      <c r="S252" s="177" t="str">
        <f>IFERROR(Summary!$AE$7*E252/R252," ")</f>
        <v xml:space="preserve"> </v>
      </c>
    </row>
    <row r="253" spans="1:19" ht="29.25" customHeight="1" x14ac:dyDescent="0.25">
      <c r="A253" s="12">
        <v>65386</v>
      </c>
      <c r="B253" s="2" t="s">
        <v>493</v>
      </c>
      <c r="C253" s="6" t="s">
        <v>23</v>
      </c>
      <c r="D253" s="56" t="str">
        <f>IFERROR(VLOOKUP($A253,'Emissions - TEU-2D'!$A$6:$H$58,5,0), " ")</f>
        <v xml:space="preserve"> </v>
      </c>
      <c r="E253" s="56" t="str">
        <f>IFERROR(VLOOKUP($A253,'Emissions - TEU-2D'!$A$6:$H$58,8,0), " ")</f>
        <v xml:space="preserve"> </v>
      </c>
      <c r="F253" s="9">
        <v>0.2</v>
      </c>
      <c r="G253" s="175" t="str">
        <f>IFERROR(Summary!$Y$7*D253/F253," ")</f>
        <v xml:space="preserve"> </v>
      </c>
      <c r="H253" s="7">
        <v>2.1</v>
      </c>
      <c r="I253" s="175" t="str">
        <f>IFERROR(Summary!$Y$7*D253/H253," ")</f>
        <v xml:space="preserve"> </v>
      </c>
      <c r="J253" s="7">
        <v>3.5</v>
      </c>
      <c r="K253" s="175" t="str">
        <f>IFERROR(Summary!$AA$7*D253/J253," ")</f>
        <v xml:space="preserve"> </v>
      </c>
      <c r="L253" s="7">
        <v>9.1999999999999993</v>
      </c>
      <c r="M253" s="175" t="str">
        <f>IFERROR(Summary!$AA$7*D253/L253," ")</f>
        <v xml:space="preserve"> </v>
      </c>
      <c r="N253" s="7">
        <v>2.9</v>
      </c>
      <c r="O253" s="175" t="str">
        <f>IFERROR(Summary!$AC$7*D253/N253," ")</f>
        <v xml:space="preserve"> </v>
      </c>
      <c r="P253" s="7">
        <v>9.1999999999999993</v>
      </c>
      <c r="Q253" s="175" t="str">
        <f>IFERROR(Summary!$AC$7*D253/P253," ")</f>
        <v xml:space="preserve"> </v>
      </c>
      <c r="R253" s="24">
        <v>2.1</v>
      </c>
      <c r="S253" s="177" t="str">
        <f>IFERROR(Summary!$AE$7*E253/R253," ")</f>
        <v xml:space="preserve"> </v>
      </c>
    </row>
    <row r="254" spans="1:19" ht="16.8" customHeight="1" x14ac:dyDescent="0.25">
      <c r="A254" s="12">
        <v>68821</v>
      </c>
      <c r="B254" s="2" t="s">
        <v>494</v>
      </c>
      <c r="C254" s="18"/>
      <c r="D254" s="56" t="str">
        <f>IFERROR(VLOOKUP($A254,'Emissions - TEU-2D'!$A$6:$H$58,5,0), " ")</f>
        <v xml:space="preserve"> </v>
      </c>
      <c r="E254" s="56" t="str">
        <f>IFERROR(VLOOKUP($A254,'Emissions - TEU-2D'!$A$6:$H$58,8,0), " ")</f>
        <v xml:space="preserve"> </v>
      </c>
      <c r="F254" s="4">
        <v>0.05</v>
      </c>
      <c r="G254" s="175" t="str">
        <f>IFERROR(Summary!$Y$7*D254/F254," ")</f>
        <v xml:space="preserve"> </v>
      </c>
      <c r="H254" s="18"/>
      <c r="I254" s="175" t="str">
        <f>IFERROR(Summary!$Y$7*D254/H254," ")</f>
        <v xml:space="preserve"> </v>
      </c>
      <c r="J254" s="7">
        <v>1.3</v>
      </c>
      <c r="K254" s="175" t="str">
        <f>IFERROR(Summary!$AA$7*D254/J254," ")</f>
        <v xml:space="preserve"> </v>
      </c>
      <c r="L254" s="18"/>
      <c r="M254" s="175" t="str">
        <f>IFERROR(Summary!$AA$7*D254/L254," ")</f>
        <v xml:space="preserve"> </v>
      </c>
      <c r="N254" s="9">
        <v>0.6</v>
      </c>
      <c r="O254" s="175" t="str">
        <f>IFERROR(Summary!$AC$7*D254/N254," ")</f>
        <v xml:space="preserve"> </v>
      </c>
      <c r="P254" s="18"/>
      <c r="Q254" s="175" t="str">
        <f>IFERROR(Summary!$AC$7*D254/P254," ")</f>
        <v xml:space="preserve"> </v>
      </c>
      <c r="R254" s="22"/>
      <c r="S254" s="177" t="str">
        <f>IFERROR(Summary!$AE$7*E254/R254," ")</f>
        <v xml:space="preserve"> </v>
      </c>
    </row>
    <row r="255" spans="1:19" ht="16.95" customHeight="1" x14ac:dyDescent="0.25">
      <c r="A255" s="2" t="s">
        <v>495</v>
      </c>
      <c r="B255" s="2" t="s">
        <v>496</v>
      </c>
      <c r="C255" s="18"/>
      <c r="D255" s="56" t="str">
        <f>IFERROR(VLOOKUP($A255,'Emissions - TEU-2D'!$A$6:$H$58,5,0), " ")</f>
        <v xml:space="preserve"> </v>
      </c>
      <c r="E255" s="56" t="str">
        <f>IFERROR(VLOOKUP($A255,'Emissions - TEU-2D'!$A$6:$H$58,8,0), " ")</f>
        <v xml:space="preserve"> </v>
      </c>
      <c r="F255" s="18"/>
      <c r="G255" s="175" t="str">
        <f>IFERROR(Summary!$Y$7*D255/F255," ")</f>
        <v xml:space="preserve"> </v>
      </c>
      <c r="H255" s="9">
        <v>0.3</v>
      </c>
      <c r="I255" s="175" t="str">
        <f>IFERROR(Summary!$Y$7*D255/H255," ")</f>
        <v xml:space="preserve"> </v>
      </c>
      <c r="J255" s="18"/>
      <c r="K255" s="175" t="str">
        <f>IFERROR(Summary!$AA$7*D255/J255," ")</f>
        <v xml:space="preserve"> </v>
      </c>
      <c r="L255" s="7">
        <v>1.3</v>
      </c>
      <c r="M255" s="175" t="str">
        <f>IFERROR(Summary!$AA$7*D255/L255," ")</f>
        <v xml:space="preserve"> </v>
      </c>
      <c r="N255" s="18"/>
      <c r="O255" s="175" t="str">
        <f>IFERROR(Summary!$AC$7*D255/N255," ")</f>
        <v xml:space="preserve"> </v>
      </c>
      <c r="P255" s="7">
        <v>1.3</v>
      </c>
      <c r="Q255" s="175" t="str">
        <f>IFERROR(Summary!$AC$7*D255/P255," ")</f>
        <v xml:space="preserve"> </v>
      </c>
      <c r="R255" s="24">
        <v>1.8</v>
      </c>
      <c r="S255" s="177" t="str">
        <f>IFERROR(Summary!$AE$7*E255/R255," ")</f>
        <v xml:space="preserve"> </v>
      </c>
    </row>
    <row r="256" spans="1:19" ht="16.8" customHeight="1" x14ac:dyDescent="0.25">
      <c r="A256" s="2" t="s">
        <v>497</v>
      </c>
      <c r="B256" s="2" t="s">
        <v>498</v>
      </c>
      <c r="C256" s="18"/>
      <c r="D256" s="56" t="str">
        <f>IFERROR(VLOOKUP($A256,'Emissions - TEU-2D'!$A$6:$H$58,5,0), " ")</f>
        <v xml:space="preserve"> </v>
      </c>
      <c r="E256" s="56" t="str">
        <f>IFERROR(VLOOKUP($A256,'Emissions - TEU-2D'!$A$6:$H$58,8,0), " ")</f>
        <v xml:space="preserve"> </v>
      </c>
      <c r="F256" s="18"/>
      <c r="G256" s="175" t="str">
        <f>IFERROR(Summary!$Y$7*D256/F256," ")</f>
        <v xml:space="preserve"> </v>
      </c>
      <c r="H256" s="5">
        <v>200</v>
      </c>
      <c r="I256" s="175" t="str">
        <f>IFERROR(Summary!$Y$7*D256/H256," ")</f>
        <v xml:space="preserve"> </v>
      </c>
      <c r="J256" s="18"/>
      <c r="K256" s="175" t="str">
        <f>IFERROR(Summary!$AA$7*D256/J256," ")</f>
        <v xml:space="preserve"> </v>
      </c>
      <c r="L256" s="5">
        <v>880</v>
      </c>
      <c r="M256" s="175" t="str">
        <f>IFERROR(Summary!$AA$7*D256/L256," ")</f>
        <v xml:space="preserve"> </v>
      </c>
      <c r="N256" s="18"/>
      <c r="O256" s="175" t="str">
        <f>IFERROR(Summary!$AC$7*D256/N256," ")</f>
        <v xml:space="preserve"> </v>
      </c>
      <c r="P256" s="5">
        <v>880</v>
      </c>
      <c r="Q256" s="175" t="str">
        <f>IFERROR(Summary!$AC$7*D256/P256," ")</f>
        <v xml:space="preserve"> </v>
      </c>
      <c r="R256" s="23">
        <v>2800</v>
      </c>
      <c r="S256" s="177" t="str">
        <f>IFERROR(Summary!$AE$7*E256/R256," ")</f>
        <v xml:space="preserve"> </v>
      </c>
    </row>
    <row r="257" spans="1:19" ht="16.95" customHeight="1" x14ac:dyDescent="0.25">
      <c r="A257" s="2" t="s">
        <v>499</v>
      </c>
      <c r="B257" s="2" t="s">
        <v>500</v>
      </c>
      <c r="C257" s="18"/>
      <c r="D257" s="56" t="str">
        <f>IFERROR(VLOOKUP($A257,'Emissions - TEU-2D'!$A$6:$H$58,5,0), " ")</f>
        <v xml:space="preserve"> </v>
      </c>
      <c r="E257" s="56" t="str">
        <f>IFERROR(VLOOKUP($A257,'Emissions - TEU-2D'!$A$6:$H$58,8,0), " ")</f>
        <v xml:space="preserve"> </v>
      </c>
      <c r="F257" s="18"/>
      <c r="G257" s="175" t="str">
        <f>IFERROR(Summary!$Y$7*D257/F257," ")</f>
        <v xml:space="preserve"> </v>
      </c>
      <c r="H257" s="5">
        <v>60</v>
      </c>
      <c r="I257" s="175" t="str">
        <f>IFERROR(Summary!$Y$7*D257/H257," ")</f>
        <v xml:space="preserve"> </v>
      </c>
      <c r="J257" s="18"/>
      <c r="K257" s="175" t="str">
        <f>IFERROR(Summary!$AA$7*D257/J257," ")</f>
        <v xml:space="preserve"> </v>
      </c>
      <c r="L257" s="5">
        <v>260</v>
      </c>
      <c r="M257" s="175" t="str">
        <f>IFERROR(Summary!$AA$7*D257/L257," ")</f>
        <v xml:space="preserve"> </v>
      </c>
      <c r="N257" s="18"/>
      <c r="O257" s="175" t="str">
        <f>IFERROR(Summary!$AC$7*D257/N257," ")</f>
        <v xml:space="preserve"> </v>
      </c>
      <c r="P257" s="5">
        <v>260</v>
      </c>
      <c r="Q257" s="175" t="str">
        <f>IFERROR(Summary!$AC$7*D257/P257," ")</f>
        <v xml:space="preserve"> </v>
      </c>
      <c r="R257" s="22"/>
      <c r="S257" s="177" t="str">
        <f>IFERROR(Summary!$AE$7*E257/R257," ")</f>
        <v xml:space="preserve"> </v>
      </c>
    </row>
    <row r="258" spans="1:19" ht="16.8" customHeight="1" x14ac:dyDescent="0.25">
      <c r="A258" s="2" t="s">
        <v>501</v>
      </c>
      <c r="B258" s="2" t="s">
        <v>502</v>
      </c>
      <c r="C258" s="18"/>
      <c r="D258" s="56">
        <f>IFERROR(VLOOKUP($A258,'Emissions - TEU-2D'!$A$6:$H$58,5,0), " ")</f>
        <v>0</v>
      </c>
      <c r="E258" s="56">
        <f>IFERROR(VLOOKUP($A258,'Emissions - TEU-2D'!$A$6:$H$58,8,0), " ")</f>
        <v>0</v>
      </c>
      <c r="F258" s="18"/>
      <c r="G258" s="175" t="str">
        <f>IFERROR(Summary!$Y$7*D258/F258," ")</f>
        <v xml:space="preserve"> </v>
      </c>
      <c r="H258" s="5">
        <v>60</v>
      </c>
      <c r="I258" s="175">
        <f>IFERROR(Summary!$Y$7*D258/H258," ")</f>
        <v>0</v>
      </c>
      <c r="J258" s="18"/>
      <c r="K258" s="175" t="str">
        <f>IFERROR(Summary!$AA$7*D258/J258," ")</f>
        <v xml:space="preserve"> </v>
      </c>
      <c r="L258" s="5">
        <v>260</v>
      </c>
      <c r="M258" s="175">
        <f>IFERROR(Summary!$AA$7*D258/L258," ")</f>
        <v>0</v>
      </c>
      <c r="N258" s="18"/>
      <c r="O258" s="175" t="str">
        <f>IFERROR(Summary!$AC$7*D258/N258," ")</f>
        <v xml:space="preserve"> </v>
      </c>
      <c r="P258" s="5">
        <v>260</v>
      </c>
      <c r="Q258" s="175">
        <f>IFERROR(Summary!$AC$7*D258/P258," ")</f>
        <v>0</v>
      </c>
      <c r="R258" s="22"/>
      <c r="S258" s="177" t="str">
        <f>IFERROR(Summary!$AE$7*E258/R258," ")</f>
        <v xml:space="preserve"> </v>
      </c>
    </row>
    <row r="259" spans="1:19" ht="16.8" customHeight="1" x14ac:dyDescent="0.25">
      <c r="A259" s="2" t="s">
        <v>503</v>
      </c>
      <c r="B259" s="2" t="s">
        <v>504</v>
      </c>
      <c r="C259" s="18"/>
      <c r="D259" s="56" t="str">
        <f>IFERROR(VLOOKUP($A259,'Emissions - TEU-2D'!$A$6:$H$58,5,0), " ")</f>
        <v xml:space="preserve"> </v>
      </c>
      <c r="E259" s="56" t="str">
        <f>IFERROR(VLOOKUP($A259,'Emissions - TEU-2D'!$A$6:$H$58,8,0), " ")</f>
        <v xml:space="preserve"> </v>
      </c>
      <c r="F259" s="18"/>
      <c r="G259" s="175" t="str">
        <f>IFERROR(Summary!$Y$7*D259/F259," ")</f>
        <v xml:space="preserve"> </v>
      </c>
      <c r="H259" s="5">
        <v>60</v>
      </c>
      <c r="I259" s="175" t="str">
        <f>IFERROR(Summary!$Y$7*D259/H259," ")</f>
        <v xml:space="preserve"> </v>
      </c>
      <c r="J259" s="18"/>
      <c r="K259" s="175" t="str">
        <f>IFERROR(Summary!$AA$7*D259/J259," ")</f>
        <v xml:space="preserve"> </v>
      </c>
      <c r="L259" s="5">
        <v>260</v>
      </c>
      <c r="M259" s="175" t="str">
        <f>IFERROR(Summary!$AA$7*D259/L259," ")</f>
        <v xml:space="preserve"> </v>
      </c>
      <c r="N259" s="18"/>
      <c r="O259" s="175" t="str">
        <f>IFERROR(Summary!$AC$7*D259/N259," ")</f>
        <v xml:space="preserve"> </v>
      </c>
      <c r="P259" s="5">
        <v>260</v>
      </c>
      <c r="Q259" s="175" t="str">
        <f>IFERROR(Summary!$AC$7*D259/P259," ")</f>
        <v xml:space="preserve"> </v>
      </c>
      <c r="R259" s="22"/>
      <c r="S259" s="177" t="str">
        <f>IFERROR(Summary!$AE$7*E259/R259," ")</f>
        <v xml:space="preserve"> </v>
      </c>
    </row>
    <row r="260" spans="1:19" ht="29.25" customHeight="1" x14ac:dyDescent="0.25">
      <c r="A260" s="2" t="s">
        <v>505</v>
      </c>
      <c r="B260" s="2" t="s">
        <v>506</v>
      </c>
      <c r="C260" s="6" t="s">
        <v>23</v>
      </c>
      <c r="D260" s="56" t="str">
        <f>IFERROR(VLOOKUP($A260,'Emissions - TEU-2D'!$A$6:$H$58,5,0), " ")</f>
        <v xml:space="preserve"> </v>
      </c>
      <c r="E260" s="56" t="str">
        <f>IFERROR(VLOOKUP($A260,'Emissions - TEU-2D'!$A$6:$H$58,8,0), " ")</f>
        <v xml:space="preserve"> </v>
      </c>
      <c r="F260" s="3">
        <v>2E-3</v>
      </c>
      <c r="G260" s="175" t="str">
        <f>IFERROR(Summary!$Y$7*D260/F260," ")</f>
        <v xml:space="preserve"> </v>
      </c>
      <c r="H260" s="18"/>
      <c r="I260" s="175" t="str">
        <f>IFERROR(Summary!$Y$7*D260/H260," ")</f>
        <v xml:space="preserve"> </v>
      </c>
      <c r="J260" s="4">
        <v>2.1000000000000001E-2</v>
      </c>
      <c r="K260" s="175" t="str">
        <f>IFERROR(Summary!$AA$7*D260/J260," ")</f>
        <v xml:space="preserve"> </v>
      </c>
      <c r="L260" s="18"/>
      <c r="M260" s="175" t="str">
        <f>IFERROR(Summary!$AA$7*D260/L260," ")</f>
        <v xml:space="preserve"> </v>
      </c>
      <c r="N260" s="4">
        <v>4.1000000000000002E-2</v>
      </c>
      <c r="O260" s="175" t="str">
        <f>IFERROR(Summary!$AC$7*D260/N260," ")</f>
        <v xml:space="preserve"> </v>
      </c>
      <c r="P260" s="18"/>
      <c r="Q260" s="175" t="str">
        <f>IFERROR(Summary!$AC$7*D260/P260," ")</f>
        <v xml:space="preserve"> </v>
      </c>
      <c r="R260" s="22"/>
      <c r="S260" s="177" t="str">
        <f>IFERROR(Summary!$AE$7*E260/R260," ")</f>
        <v xml:space="preserve"> </v>
      </c>
    </row>
    <row r="261" spans="1:19" ht="16.8" customHeight="1" x14ac:dyDescent="0.25">
      <c r="A261" s="2" t="s">
        <v>507</v>
      </c>
      <c r="B261" s="2" t="s">
        <v>508</v>
      </c>
      <c r="C261" s="18"/>
      <c r="D261" s="56" t="str">
        <f>IFERROR(VLOOKUP($A261,'Emissions - TEU-2D'!$A$6:$H$58,5,0), " ")</f>
        <v xml:space="preserve"> </v>
      </c>
      <c r="E261" s="56" t="str">
        <f>IFERROR(VLOOKUP($A261,'Emissions - TEU-2D'!$A$6:$H$58,8,0), " ")</f>
        <v xml:space="preserve"> </v>
      </c>
      <c r="F261" s="18"/>
      <c r="G261" s="175" t="str">
        <f>IFERROR(Summary!$Y$7*D261/F261," ")</f>
        <v xml:space="preserve"> </v>
      </c>
      <c r="H261" s="9">
        <v>0.1</v>
      </c>
      <c r="I261" s="175" t="str">
        <f>IFERROR(Summary!$Y$7*D261/H261," ")</f>
        <v xml:space="preserve"> </v>
      </c>
      <c r="J261" s="18"/>
      <c r="K261" s="175" t="str">
        <f>IFERROR(Summary!$AA$7*D261/J261," ")</f>
        <v xml:space="preserve"> </v>
      </c>
      <c r="L261" s="9">
        <v>0.44</v>
      </c>
      <c r="M261" s="175" t="str">
        <f>IFERROR(Summary!$AA$7*D261/L261," ")</f>
        <v xml:space="preserve"> </v>
      </c>
      <c r="N261" s="18"/>
      <c r="O261" s="175" t="str">
        <f>IFERROR(Summary!$AC$7*D261/N261," ")</f>
        <v xml:space="preserve"> </v>
      </c>
      <c r="P261" s="9">
        <v>0.44</v>
      </c>
      <c r="Q261" s="175" t="str">
        <f>IFERROR(Summary!$AC$7*D261/P261," ")</f>
        <v xml:space="preserve"> </v>
      </c>
      <c r="R261" s="25">
        <v>0.8</v>
      </c>
      <c r="S261" s="177" t="str">
        <f>IFERROR(Summary!$AE$7*E261/R261," ")</f>
        <v xml:space="preserve"> </v>
      </c>
    </row>
    <row r="262" spans="1:19" ht="16.95" customHeight="1" x14ac:dyDescent="0.25">
      <c r="A262" s="2" t="s">
        <v>509</v>
      </c>
      <c r="B262" s="2" t="s">
        <v>510</v>
      </c>
      <c r="C262" s="18"/>
      <c r="D262" s="56" t="str">
        <f>IFERROR(VLOOKUP($A262,'Emissions - TEU-2D'!$A$6:$H$58,5,0), " ")</f>
        <v xml:space="preserve"> </v>
      </c>
      <c r="E262" s="56" t="str">
        <f>IFERROR(VLOOKUP($A262,'Emissions - TEU-2D'!$A$6:$H$58,8,0), " ")</f>
        <v xml:space="preserve"> </v>
      </c>
      <c r="F262" s="11">
        <v>1.2E-4</v>
      </c>
      <c r="G262" s="175" t="str">
        <f>IFERROR(Summary!$Y$7*D262/F262," ")</f>
        <v xml:space="preserve"> </v>
      </c>
      <c r="H262" s="3">
        <v>7.0000000000000001E-3</v>
      </c>
      <c r="I262" s="175" t="str">
        <f>IFERROR(Summary!$Y$7*D262/H262," ")</f>
        <v xml:space="preserve"> </v>
      </c>
      <c r="J262" s="3">
        <v>3.0999999999999999E-3</v>
      </c>
      <c r="K262" s="175" t="str">
        <f>IFERROR(Summary!$AA$7*D262/J262," ")</f>
        <v xml:space="preserve"> </v>
      </c>
      <c r="L262" s="4">
        <v>3.1E-2</v>
      </c>
      <c r="M262" s="175" t="str">
        <f>IFERROR(Summary!$AA$7*D262/L262," ")</f>
        <v xml:space="preserve"> </v>
      </c>
      <c r="N262" s="3">
        <v>1.4E-3</v>
      </c>
      <c r="O262" s="175" t="str">
        <f>IFERROR(Summary!$AC$7*D262/N262," ")</f>
        <v xml:space="preserve"> </v>
      </c>
      <c r="P262" s="4">
        <v>3.1E-2</v>
      </c>
      <c r="Q262" s="175" t="str">
        <f>IFERROR(Summary!$AC$7*D262/P262," ")</f>
        <v xml:space="preserve"> </v>
      </c>
      <c r="R262" s="21">
        <v>30</v>
      </c>
      <c r="S262" s="177" t="str">
        <f>IFERROR(Summary!$AE$7*E262/R262," ")</f>
        <v xml:space="preserve"> </v>
      </c>
    </row>
    <row r="263" spans="1:19" ht="16.8" customHeight="1" x14ac:dyDescent="0.25">
      <c r="A263" s="2" t="s">
        <v>511</v>
      </c>
      <c r="B263" s="2" t="s">
        <v>512</v>
      </c>
      <c r="C263" s="18"/>
      <c r="D263" s="56" t="str">
        <f>IFERROR(VLOOKUP($A263,'Emissions - TEU-2D'!$A$6:$H$58,5,0), " ")</f>
        <v xml:space="preserve"> </v>
      </c>
      <c r="E263" s="56" t="str">
        <f>IFERROR(VLOOKUP($A263,'Emissions - TEU-2D'!$A$6:$H$58,8,0), " ")</f>
        <v xml:space="preserve"> </v>
      </c>
      <c r="F263" s="18"/>
      <c r="G263" s="175" t="str">
        <f>IFERROR(Summary!$Y$7*D263/F263," ")</f>
        <v xml:space="preserve"> </v>
      </c>
      <c r="H263" s="5">
        <v>200</v>
      </c>
      <c r="I263" s="175" t="str">
        <f>IFERROR(Summary!$Y$7*D263/H263," ")</f>
        <v xml:space="preserve"> </v>
      </c>
      <c r="J263" s="18"/>
      <c r="K263" s="175" t="str">
        <f>IFERROR(Summary!$AA$7*D263/J263," ")</f>
        <v xml:space="preserve"> </v>
      </c>
      <c r="L263" s="5">
        <v>880</v>
      </c>
      <c r="M263" s="175" t="str">
        <f>IFERROR(Summary!$AA$7*D263/L263," ")</f>
        <v xml:space="preserve"> </v>
      </c>
      <c r="N263" s="18"/>
      <c r="O263" s="175" t="str">
        <f>IFERROR(Summary!$AC$7*D263/N263," ")</f>
        <v xml:space="preserve"> </v>
      </c>
      <c r="P263" s="5">
        <v>880</v>
      </c>
      <c r="Q263" s="175" t="str">
        <f>IFERROR(Summary!$AC$7*D263/P263," ")</f>
        <v xml:space="preserve"> </v>
      </c>
      <c r="R263" s="21">
        <v>200</v>
      </c>
      <c r="S263" s="177" t="str">
        <f>IFERROR(Summary!$AE$7*E263/R263," ")</f>
        <v xml:space="preserve"> </v>
      </c>
    </row>
    <row r="264" spans="1:19" ht="16.95" customHeight="1" x14ac:dyDescent="0.25">
      <c r="A264" s="2" t="s">
        <v>513</v>
      </c>
      <c r="B264" s="2" t="s">
        <v>514</v>
      </c>
      <c r="C264" s="18"/>
      <c r="D264" s="56" t="str">
        <f>IFERROR(VLOOKUP($A264,'Emissions - TEU-2D'!$A$6:$H$58,5,0), " ")</f>
        <v xml:space="preserve"> </v>
      </c>
      <c r="E264" s="56" t="str">
        <f>IFERROR(VLOOKUP($A264,'Emissions - TEU-2D'!$A$6:$H$58,8,0), " ")</f>
        <v xml:space="preserve"> </v>
      </c>
      <c r="F264" s="18"/>
      <c r="G264" s="175" t="str">
        <f>IFERROR(Summary!$Y$7*D264/F264," ")</f>
        <v xml:space="preserve"> </v>
      </c>
      <c r="H264" s="7">
        <v>3</v>
      </c>
      <c r="I264" s="175" t="str">
        <f>IFERROR(Summary!$Y$7*D264/H264," ")</f>
        <v xml:space="preserve"> </v>
      </c>
      <c r="J264" s="18"/>
      <c r="K264" s="175" t="str">
        <f>IFERROR(Summary!$AA$7*D264/J264," ")</f>
        <v xml:space="preserve"> </v>
      </c>
      <c r="L264" s="5">
        <v>13</v>
      </c>
      <c r="M264" s="175" t="str">
        <f>IFERROR(Summary!$AA$7*D264/L264," ")</f>
        <v xml:space="preserve"> </v>
      </c>
      <c r="N264" s="18"/>
      <c r="O264" s="175" t="str">
        <f>IFERROR(Summary!$AC$7*D264/N264," ")</f>
        <v xml:space="preserve"> </v>
      </c>
      <c r="P264" s="5">
        <v>13</v>
      </c>
      <c r="Q264" s="175" t="str">
        <f>IFERROR(Summary!$AC$7*D264/P264," ")</f>
        <v xml:space="preserve"> </v>
      </c>
      <c r="R264" s="22"/>
      <c r="S264" s="177" t="str">
        <f>IFERROR(Summary!$AE$7*E264/R264," ")</f>
        <v xml:space="preserve"> </v>
      </c>
    </row>
    <row r="265" spans="1:19" ht="16.8" customHeight="1" x14ac:dyDescent="0.25">
      <c r="A265" s="12">
        <v>63923</v>
      </c>
      <c r="B265" s="2" t="s">
        <v>515</v>
      </c>
      <c r="C265" s="6" t="s">
        <v>516</v>
      </c>
      <c r="D265" s="56" t="str">
        <f>IFERROR(VLOOKUP($A265,'Emissions - TEU-2D'!$A$6:$H$58,5,0), " ")</f>
        <v xml:space="preserve"> </v>
      </c>
      <c r="E265" s="56" t="str">
        <f>IFERROR(VLOOKUP($A265,'Emissions - TEU-2D'!$A$6:$H$58,8,0), " ")</f>
        <v xml:space="preserve"> </v>
      </c>
      <c r="F265" s="9">
        <v>0.11</v>
      </c>
      <c r="G265" s="175" t="str">
        <f>IFERROR(Summary!$Y$7*D265/F265," ")</f>
        <v xml:space="preserve"> </v>
      </c>
      <c r="H265" s="5">
        <v>100</v>
      </c>
      <c r="I265" s="175" t="str">
        <f>IFERROR(Summary!$Y$7*D265/H265," ")</f>
        <v xml:space="preserve"> </v>
      </c>
      <c r="J265" s="9">
        <v>0.22</v>
      </c>
      <c r="K265" s="175" t="str">
        <f>IFERROR(Summary!$AA$7*D265/J265," ")</f>
        <v xml:space="preserve"> </v>
      </c>
      <c r="L265" s="5">
        <v>440</v>
      </c>
      <c r="M265" s="175" t="str">
        <f>IFERROR(Summary!$AA$7*D265/L265," ")</f>
        <v xml:space="preserve"> </v>
      </c>
      <c r="N265" s="7">
        <v>2.7</v>
      </c>
      <c r="O265" s="175" t="str">
        <f>IFERROR(Summary!$AC$7*D265/N265," ")</f>
        <v xml:space="preserve"> </v>
      </c>
      <c r="P265" s="5">
        <v>440</v>
      </c>
      <c r="Q265" s="175" t="str">
        <f>IFERROR(Summary!$AC$7*D265/P265," ")</f>
        <v xml:space="preserve"> </v>
      </c>
      <c r="R265" s="23">
        <v>1300</v>
      </c>
      <c r="S265" s="177" t="str">
        <f>IFERROR(Summary!$AE$7*E265/R265," ")</f>
        <v xml:space="preserve"> </v>
      </c>
    </row>
    <row r="266" spans="1:19" ht="16.8" customHeight="1" x14ac:dyDescent="0.25">
      <c r="A266" s="2" t="s">
        <v>517</v>
      </c>
      <c r="B266" s="2" t="s">
        <v>518</v>
      </c>
      <c r="C266" s="18"/>
      <c r="D266" s="56" t="str">
        <f>IFERROR(VLOOKUP($A266,'Emissions - TEU-2D'!$A$6:$H$58,5,0), " ")</f>
        <v xml:space="preserve"> </v>
      </c>
      <c r="E266" s="56" t="str">
        <f>IFERROR(VLOOKUP($A266,'Emissions - TEU-2D'!$A$6:$H$58,8,0), " ")</f>
        <v xml:space="preserve"> </v>
      </c>
      <c r="F266" s="18"/>
      <c r="G266" s="175" t="str">
        <f>IFERROR(Summary!$Y$7*D266/F266," ")</f>
        <v xml:space="preserve"> </v>
      </c>
      <c r="H266" s="5">
        <v>200</v>
      </c>
      <c r="I266" s="175" t="str">
        <f>IFERROR(Summary!$Y$7*D266/H266," ")</f>
        <v xml:space="preserve"> </v>
      </c>
      <c r="J266" s="18"/>
      <c r="K266" s="175" t="str">
        <f>IFERROR(Summary!$AA$7*D266/J266," ")</f>
        <v xml:space="preserve"> </v>
      </c>
      <c r="L266" s="5">
        <v>880</v>
      </c>
      <c r="M266" s="175" t="str">
        <f>IFERROR(Summary!$AA$7*D266/L266," ")</f>
        <v xml:space="preserve"> </v>
      </c>
      <c r="N266" s="18"/>
      <c r="O266" s="175" t="str">
        <f>IFERROR(Summary!$AC$7*D266/N266," ")</f>
        <v xml:space="preserve"> </v>
      </c>
      <c r="P266" s="5">
        <v>880</v>
      </c>
      <c r="Q266" s="175" t="str">
        <f>IFERROR(Summary!$AC$7*D266/P266," ")</f>
        <v xml:space="preserve"> </v>
      </c>
      <c r="R266" s="21">
        <v>200</v>
      </c>
      <c r="S266" s="177" t="str">
        <f>IFERROR(Summary!$AE$7*E266/R266," ")</f>
        <v xml:space="preserve"> </v>
      </c>
    </row>
    <row r="267" spans="1:19" ht="42" customHeight="1" x14ac:dyDescent="0.25">
      <c r="A267" s="42" t="s">
        <v>590</v>
      </c>
      <c r="B267" s="1" t="s">
        <v>520</v>
      </c>
      <c r="C267" s="18"/>
      <c r="D267" s="56">
        <f>IFERROR(VLOOKUP($A267,'Emissions - TEU-2D'!$A$6:$H$58,5,0), " ")</f>
        <v>1.6561238123702617</v>
      </c>
      <c r="E267" s="56">
        <f>IFERROR(VLOOKUP($A267,'Emissions - TEU-2D'!$A$6:$H$58,8,0), " ")</f>
        <v>1.9483809557297196E-2</v>
      </c>
      <c r="F267" s="18"/>
      <c r="G267" s="175" t="str">
        <f>IFERROR(Summary!$Y$7*D267/F267," ")</f>
        <v xml:space="preserve"> </v>
      </c>
      <c r="H267" s="5">
        <v>220</v>
      </c>
      <c r="I267" s="175">
        <f>IFERROR(Summary!$Y$7*D267/H267," ")</f>
        <v>7.5278355107739167E-7</v>
      </c>
      <c r="J267" s="18"/>
      <c r="K267" s="175" t="str">
        <f>IFERROR(Summary!$AA$7*D267/J267," ")</f>
        <v xml:space="preserve"> </v>
      </c>
      <c r="L267" s="5">
        <v>970</v>
      </c>
      <c r="M267" s="175">
        <f>IFERROR(Summary!$AA$7*D267/L267," ")</f>
        <v>1.7073441364641874E-7</v>
      </c>
      <c r="N267" s="18"/>
      <c r="O267" s="175" t="str">
        <f>IFERROR(Summary!$AC$7*D267/N267," ")</f>
        <v xml:space="preserve"> </v>
      </c>
      <c r="P267" s="5">
        <v>970</v>
      </c>
      <c r="Q267" s="175">
        <f>IFERROR(Summary!$AC$7*D267/P267," ")</f>
        <v>7.6830486140888431E-6</v>
      </c>
      <c r="R267" s="23">
        <v>8700</v>
      </c>
      <c r="S267" s="177">
        <f>IFERROR(Summary!$AE$7*E267/R267," ")</f>
        <v>1.0749688031612246E-5</v>
      </c>
    </row>
    <row r="268" spans="1:19" ht="42" customHeight="1" x14ac:dyDescent="0.25">
      <c r="A268" s="49"/>
      <c r="B268" s="48"/>
      <c r="C268" s="50"/>
      <c r="D268" s="57">
        <f>COUNT(D7:D267)</f>
        <v>9</v>
      </c>
      <c r="E268" s="57"/>
      <c r="F268" s="57"/>
      <c r="G268" s="57">
        <f>COUNT(G7:G267)</f>
        <v>5</v>
      </c>
      <c r="H268" s="57"/>
      <c r="I268" s="57">
        <f>COUNT(I7:I267)</f>
        <v>7</v>
      </c>
      <c r="J268" s="50"/>
      <c r="K268" s="57">
        <f>COUNT(K7:K267)</f>
        <v>5</v>
      </c>
      <c r="L268" s="52"/>
      <c r="M268" s="53"/>
      <c r="N268" s="50"/>
      <c r="O268" s="53"/>
      <c r="P268" s="52"/>
      <c r="Q268" s="53"/>
      <c r="R268" s="54"/>
      <c r="S268" s="53"/>
    </row>
    <row r="269" spans="1:19" ht="63" customHeight="1" x14ac:dyDescent="0.25">
      <c r="A269" s="49"/>
      <c r="B269" s="48"/>
      <c r="C269" s="50"/>
      <c r="D269" s="51"/>
      <c r="E269" s="51"/>
      <c r="F269" s="33" t="s">
        <v>535</v>
      </c>
      <c r="G269" s="178" t="s">
        <v>743</v>
      </c>
      <c r="H269" s="33" t="s">
        <v>536</v>
      </c>
      <c r="I269" s="178" t="s">
        <v>750</v>
      </c>
      <c r="J269" s="33" t="s">
        <v>537</v>
      </c>
      <c r="K269" s="178" t="s">
        <v>746</v>
      </c>
      <c r="L269" s="33" t="s">
        <v>538</v>
      </c>
      <c r="M269" s="178" t="s">
        <v>747</v>
      </c>
      <c r="N269" s="33" t="s">
        <v>539</v>
      </c>
      <c r="O269" s="178" t="s">
        <v>748</v>
      </c>
      <c r="P269" s="33" t="s">
        <v>540</v>
      </c>
      <c r="Q269" s="178" t="s">
        <v>749</v>
      </c>
      <c r="R269" s="33" t="s">
        <v>536</v>
      </c>
      <c r="S269" s="178" t="s">
        <v>750</v>
      </c>
    </row>
    <row r="270" spans="1:19" ht="42" customHeight="1" x14ac:dyDescent="0.25">
      <c r="A270" s="49"/>
      <c r="B270" s="48"/>
      <c r="C270" s="50"/>
      <c r="D270" s="51"/>
      <c r="E270" s="51"/>
      <c r="F270" s="33" t="s">
        <v>542</v>
      </c>
      <c r="G270" s="32" t="s">
        <v>524</v>
      </c>
      <c r="H270" s="35" t="s">
        <v>542</v>
      </c>
      <c r="I270" s="32" t="s">
        <v>524</v>
      </c>
      <c r="J270" s="33" t="s">
        <v>542</v>
      </c>
      <c r="K270" s="32" t="s">
        <v>524</v>
      </c>
      <c r="L270" s="33" t="s">
        <v>542</v>
      </c>
      <c r="M270" s="32" t="s">
        <v>524</v>
      </c>
      <c r="N270" s="33" t="s">
        <v>542</v>
      </c>
      <c r="O270" s="32" t="s">
        <v>524</v>
      </c>
      <c r="P270" s="33" t="s">
        <v>542</v>
      </c>
      <c r="Q270" s="32" t="s">
        <v>524</v>
      </c>
      <c r="R270" s="33" t="s">
        <v>542</v>
      </c>
      <c r="S270" s="34" t="s">
        <v>524</v>
      </c>
    </row>
    <row r="271" spans="1:19" ht="42" customHeight="1" x14ac:dyDescent="0.25">
      <c r="A271" s="60" t="s">
        <v>677</v>
      </c>
      <c r="B271" s="61"/>
      <c r="C271" s="62"/>
      <c r="D271" s="63"/>
      <c r="E271" s="63"/>
      <c r="F271" s="59"/>
      <c r="G271" s="58">
        <f t="shared" ref="G271:S271" si="0">SUM(G7:G267)</f>
        <v>4.5973867239234879E-4</v>
      </c>
      <c r="H271" s="58"/>
      <c r="I271" s="58">
        <f t="shared" si="0"/>
        <v>1.1408796737559615E-5</v>
      </c>
      <c r="J271" s="58"/>
      <c r="K271" s="58">
        <f t="shared" si="0"/>
        <v>1.8185835032978324E-5</v>
      </c>
      <c r="L271" s="58"/>
      <c r="M271" s="58">
        <f t="shared" si="0"/>
        <v>2.6309989177557097E-6</v>
      </c>
      <c r="N271" s="58"/>
      <c r="O271" s="58">
        <f t="shared" si="0"/>
        <v>1.7576661850086696E-3</v>
      </c>
      <c r="P271" s="58"/>
      <c r="Q271" s="58">
        <f t="shared" si="0"/>
        <v>1.1839495129900693E-4</v>
      </c>
      <c r="R271" s="58"/>
      <c r="S271" s="58">
        <f t="shared" si="0"/>
        <v>6.1657996553033821E-4</v>
      </c>
    </row>
    <row r="272" spans="1:19" ht="230.7" customHeight="1" x14ac:dyDescent="0.25">
      <c r="A272" s="257" t="s">
        <v>521</v>
      </c>
      <c r="B272" s="257"/>
      <c r="C272" s="257"/>
      <c r="D272" s="257"/>
      <c r="E272" s="257"/>
      <c r="F272" s="257"/>
      <c r="G272" s="257"/>
      <c r="H272" s="257"/>
      <c r="I272" s="257"/>
      <c r="J272" s="257"/>
      <c r="K272" s="257"/>
      <c r="L272" s="257"/>
      <c r="M272" s="257"/>
      <c r="N272" s="257"/>
      <c r="O272" s="257"/>
      <c r="P272" s="257"/>
      <c r="Q272" s="257"/>
      <c r="R272" s="257"/>
      <c r="S272" s="257"/>
    </row>
    <row r="273" spans="1:19" ht="126" customHeight="1" x14ac:dyDescent="0.25">
      <c r="A273" s="257" t="s">
        <v>522</v>
      </c>
      <c r="B273" s="257"/>
      <c r="C273" s="257"/>
      <c r="D273" s="257"/>
      <c r="E273" s="257"/>
      <c r="F273" s="257"/>
      <c r="G273" s="257"/>
      <c r="H273" s="257"/>
      <c r="I273" s="257"/>
      <c r="J273" s="257"/>
      <c r="K273" s="257"/>
      <c r="L273" s="257"/>
      <c r="M273" s="257"/>
      <c r="N273" s="257"/>
      <c r="O273" s="257"/>
      <c r="P273" s="257"/>
      <c r="Q273" s="257"/>
      <c r="R273" s="257"/>
      <c r="S273" s="257"/>
    </row>
    <row r="274" spans="1:19" ht="45" customHeight="1" x14ac:dyDescent="0.25">
      <c r="A274" s="258" t="s">
        <v>523</v>
      </c>
      <c r="B274" s="258"/>
      <c r="C274" s="258"/>
      <c r="D274" s="258"/>
      <c r="E274" s="258"/>
      <c r="F274" s="258"/>
      <c r="G274" s="258"/>
      <c r="H274" s="258"/>
      <c r="I274" s="258"/>
      <c r="J274" s="258"/>
      <c r="K274" s="258"/>
      <c r="L274" s="258"/>
      <c r="M274" s="258"/>
      <c r="N274" s="258"/>
      <c r="O274" s="258"/>
      <c r="P274" s="258"/>
      <c r="Q274" s="258"/>
      <c r="R274" s="258"/>
      <c r="S274" s="258"/>
    </row>
    <row r="276" spans="1:19" ht="35.4" customHeight="1" x14ac:dyDescent="0.25">
      <c r="A276" s="259" t="s">
        <v>525</v>
      </c>
      <c r="B276" s="259"/>
      <c r="C276" s="259"/>
      <c r="D276" s="259"/>
      <c r="E276" s="259"/>
      <c r="F276" s="259"/>
      <c r="G276" s="259"/>
      <c r="H276" s="259"/>
    </row>
  </sheetData>
  <mergeCells count="10">
    <mergeCell ref="A272:S272"/>
    <mergeCell ref="A273:S273"/>
    <mergeCell ref="A274:S274"/>
    <mergeCell ref="A276:H276"/>
    <mergeCell ref="A3:S3"/>
    <mergeCell ref="A4:C5"/>
    <mergeCell ref="D4:E4"/>
    <mergeCell ref="F4:I4"/>
    <mergeCell ref="J4:Q4"/>
    <mergeCell ref="R4:S4"/>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E6DBF-80A3-4AD3-9A7C-009308325E2A}">
  <dimension ref="A1:P62"/>
  <sheetViews>
    <sheetView workbookViewId="0">
      <selection activeCell="A2" sqref="A2"/>
    </sheetView>
  </sheetViews>
  <sheetFormatPr defaultRowHeight="14.4" x14ac:dyDescent="0.25"/>
  <cols>
    <col min="1" max="1" width="17.44140625" style="47" customWidth="1"/>
    <col min="2" max="2" width="46" style="36" customWidth="1"/>
    <col min="3" max="3" width="10.21875" style="47" customWidth="1"/>
    <col min="4" max="4" width="10.5546875" style="47" customWidth="1"/>
    <col min="5" max="5" width="9.88671875" style="47" customWidth="1"/>
    <col min="6" max="6" width="9.5546875" style="47" customWidth="1"/>
    <col min="7" max="7" width="10.33203125" style="47" customWidth="1"/>
    <col min="8" max="8" width="10" style="47" customWidth="1"/>
    <col min="9" max="12" width="8.88671875" style="36"/>
    <col min="13" max="13" width="4.77734375" style="36" customWidth="1"/>
    <col min="14" max="16384" width="8.88671875" style="36"/>
  </cols>
  <sheetData>
    <row r="1" spans="1:16" ht="15.6" x14ac:dyDescent="0.25">
      <c r="A1" s="31" t="s">
        <v>867</v>
      </c>
    </row>
    <row r="2" spans="1:16" x14ac:dyDescent="0.25">
      <c r="C2" s="193" t="s">
        <v>545</v>
      </c>
      <c r="D2" s="193"/>
      <c r="E2" s="193"/>
      <c r="F2" s="193"/>
      <c r="G2" s="193"/>
      <c r="H2" s="193"/>
    </row>
    <row r="3" spans="1:16" x14ac:dyDescent="0.25">
      <c r="C3" s="192" t="s">
        <v>546</v>
      </c>
      <c r="D3" s="192"/>
      <c r="E3" s="192"/>
      <c r="F3" s="192" t="s">
        <v>547</v>
      </c>
      <c r="G3" s="192"/>
      <c r="H3" s="192"/>
    </row>
    <row r="5" spans="1:16" s="39" customFormat="1" ht="41.4" customHeight="1" x14ac:dyDescent="0.3">
      <c r="A5" s="38" t="s">
        <v>548</v>
      </c>
      <c r="B5" s="39" t="s">
        <v>549</v>
      </c>
      <c r="C5" s="41" t="s">
        <v>550</v>
      </c>
      <c r="D5" s="41" t="s">
        <v>551</v>
      </c>
      <c r="E5" s="41" t="s">
        <v>552</v>
      </c>
      <c r="F5" s="41" t="s">
        <v>550</v>
      </c>
      <c r="G5" s="41" t="s">
        <v>551</v>
      </c>
      <c r="H5" s="41" t="s">
        <v>552</v>
      </c>
    </row>
    <row r="6" spans="1:16" x14ac:dyDescent="0.3">
      <c r="A6" s="37" t="s">
        <v>553</v>
      </c>
      <c r="B6" s="36" t="s">
        <v>572</v>
      </c>
      <c r="C6" s="55">
        <v>6.15395</v>
      </c>
      <c r="D6" s="55">
        <v>0</v>
      </c>
      <c r="E6" s="55">
        <v>0</v>
      </c>
      <c r="F6" s="55">
        <v>3.8939999999999995E-2</v>
      </c>
      <c r="G6" s="55">
        <v>0</v>
      </c>
      <c r="H6" s="55">
        <v>0</v>
      </c>
      <c r="J6" s="44"/>
      <c r="K6" s="45"/>
      <c r="L6" s="45"/>
      <c r="M6" s="47"/>
      <c r="P6" s="47"/>
    </row>
    <row r="7" spans="1:16" x14ac:dyDescent="0.3">
      <c r="A7" s="37" t="s">
        <v>555</v>
      </c>
      <c r="B7" s="36" t="s">
        <v>574</v>
      </c>
      <c r="C7" s="55">
        <v>1.197223E-2</v>
      </c>
      <c r="D7" s="55">
        <v>0</v>
      </c>
      <c r="E7" s="55">
        <v>0</v>
      </c>
      <c r="F7" s="55">
        <v>7.5755999999999998E-5</v>
      </c>
      <c r="G7" s="55">
        <v>0</v>
      </c>
      <c r="H7" s="55">
        <v>0</v>
      </c>
    </row>
    <row r="8" spans="1:16" x14ac:dyDescent="0.3">
      <c r="A8" s="37" t="s">
        <v>557</v>
      </c>
      <c r="B8" s="36" t="s">
        <v>576</v>
      </c>
      <c r="C8" s="55">
        <v>0.52028850000000004</v>
      </c>
      <c r="D8" s="55">
        <v>0</v>
      </c>
      <c r="E8" s="55">
        <v>0</v>
      </c>
      <c r="F8" s="55">
        <v>3.2921999999999999E-3</v>
      </c>
      <c r="G8" s="55">
        <v>0</v>
      </c>
      <c r="H8" s="55">
        <v>0</v>
      </c>
    </row>
    <row r="9" spans="1:16" x14ac:dyDescent="0.3">
      <c r="A9" s="37" t="s">
        <v>558</v>
      </c>
      <c r="B9" s="36" t="s">
        <v>591</v>
      </c>
      <c r="C9" s="55">
        <v>1.1189</v>
      </c>
      <c r="D9" s="55">
        <v>0</v>
      </c>
      <c r="E9" s="55">
        <v>0</v>
      </c>
      <c r="F9" s="55">
        <v>7.0800000000000004E-3</v>
      </c>
      <c r="G9" s="55">
        <v>0</v>
      </c>
      <c r="H9" s="55">
        <v>0</v>
      </c>
    </row>
    <row r="10" spans="1:16" x14ac:dyDescent="0.3">
      <c r="A10" s="37" t="s">
        <v>559</v>
      </c>
      <c r="B10" s="36" t="s">
        <v>577</v>
      </c>
      <c r="C10" s="55">
        <v>1.1748450000000001E-2</v>
      </c>
      <c r="D10" s="55">
        <v>0</v>
      </c>
      <c r="E10" s="55">
        <v>0</v>
      </c>
      <c r="F10" s="55">
        <v>7.434000000000001E-5</v>
      </c>
      <c r="G10" s="55">
        <v>0</v>
      </c>
      <c r="H10" s="55">
        <v>0</v>
      </c>
    </row>
    <row r="11" spans="1:16" x14ac:dyDescent="0.3">
      <c r="A11" s="37" t="s">
        <v>560</v>
      </c>
      <c r="B11" s="36" t="s">
        <v>578</v>
      </c>
      <c r="C11" s="55">
        <v>3.5581020000000001E-3</v>
      </c>
      <c r="D11" s="55">
        <v>0</v>
      </c>
      <c r="E11" s="55">
        <v>0</v>
      </c>
      <c r="F11" s="55">
        <v>2.2514399999999999E-5</v>
      </c>
      <c r="G11" s="55">
        <v>0</v>
      </c>
      <c r="H11" s="55">
        <v>0</v>
      </c>
    </row>
    <row r="12" spans="1:16" x14ac:dyDescent="0.3">
      <c r="A12" s="37" t="s">
        <v>561</v>
      </c>
      <c r="B12" s="36" t="s">
        <v>579</v>
      </c>
      <c r="C12" s="55">
        <v>1.8461850000000002</v>
      </c>
      <c r="D12" s="55">
        <v>0</v>
      </c>
      <c r="E12" s="55">
        <v>0</v>
      </c>
      <c r="F12" s="55">
        <v>1.1682E-2</v>
      </c>
      <c r="G12" s="55">
        <v>0</v>
      </c>
      <c r="H12" s="55">
        <v>0</v>
      </c>
    </row>
    <row r="13" spans="1:16" x14ac:dyDescent="0.3">
      <c r="A13" s="37" t="s">
        <v>564</v>
      </c>
      <c r="B13" s="36" t="s">
        <v>582</v>
      </c>
      <c r="C13" s="55">
        <v>0.839175</v>
      </c>
      <c r="D13" s="55">
        <v>0</v>
      </c>
      <c r="E13" s="55">
        <v>0</v>
      </c>
      <c r="F13" s="55">
        <v>5.3099999999999996E-3</v>
      </c>
      <c r="G13" s="55">
        <v>0</v>
      </c>
      <c r="H13" s="55">
        <v>0</v>
      </c>
    </row>
    <row r="14" spans="1:16" x14ac:dyDescent="0.3">
      <c r="A14" s="37" t="s">
        <v>565</v>
      </c>
      <c r="B14" s="36" t="s">
        <v>583</v>
      </c>
      <c r="C14" s="55">
        <v>3.8042600000000002</v>
      </c>
      <c r="D14" s="55">
        <v>0</v>
      </c>
      <c r="E14" s="55">
        <v>0</v>
      </c>
      <c r="F14" s="55">
        <v>2.4072000000000003E-2</v>
      </c>
      <c r="G14" s="55">
        <v>0</v>
      </c>
      <c r="H14" s="55">
        <v>0</v>
      </c>
    </row>
    <row r="15" spans="1:16" x14ac:dyDescent="0.3">
      <c r="A15" s="37" t="s">
        <v>568</v>
      </c>
      <c r="B15" s="36" t="s">
        <v>586</v>
      </c>
      <c r="C15" s="55">
        <v>0.61539500000000003</v>
      </c>
      <c r="D15" s="55">
        <v>0</v>
      </c>
      <c r="E15" s="55">
        <v>0</v>
      </c>
      <c r="F15" s="55">
        <v>3.8939999999999999E-3</v>
      </c>
      <c r="G15" s="55">
        <v>0</v>
      </c>
      <c r="H15" s="55">
        <v>0</v>
      </c>
    </row>
    <row r="16" spans="1:16" x14ac:dyDescent="0.3">
      <c r="A16" s="37" t="s">
        <v>569</v>
      </c>
      <c r="B16" s="36" t="s">
        <v>587</v>
      </c>
      <c r="C16" s="55">
        <v>0.134268</v>
      </c>
      <c r="D16" s="55">
        <v>0</v>
      </c>
      <c r="E16" s="55">
        <v>0</v>
      </c>
      <c r="F16" s="55">
        <v>8.4959999999999994E-4</v>
      </c>
      <c r="G16" s="55">
        <v>0</v>
      </c>
      <c r="H16" s="55">
        <v>0</v>
      </c>
    </row>
    <row r="17" spans="1:8" x14ac:dyDescent="0.3">
      <c r="A17" s="37" t="s">
        <v>567</v>
      </c>
      <c r="B17" s="36" t="s">
        <v>585</v>
      </c>
      <c r="C17" s="55">
        <v>6.3217849999999992E-2</v>
      </c>
      <c r="D17" s="55">
        <v>0</v>
      </c>
      <c r="E17" s="55">
        <v>0</v>
      </c>
      <c r="F17" s="55">
        <v>4.0002000000000001E-4</v>
      </c>
      <c r="G17" s="55">
        <v>0</v>
      </c>
      <c r="H17" s="55">
        <v>0</v>
      </c>
    </row>
    <row r="18" spans="1:8" x14ac:dyDescent="0.3">
      <c r="A18" s="37" t="s">
        <v>570</v>
      </c>
      <c r="B18" s="36" t="s">
        <v>588</v>
      </c>
      <c r="C18" s="55">
        <v>0.34685899999999997</v>
      </c>
      <c r="D18" s="55">
        <v>0</v>
      </c>
      <c r="E18" s="55">
        <v>0</v>
      </c>
      <c r="F18" s="55">
        <v>2.1947999999999998E-3</v>
      </c>
      <c r="G18" s="55">
        <v>0</v>
      </c>
      <c r="H18" s="55">
        <v>0</v>
      </c>
    </row>
    <row r="19" spans="1:8" x14ac:dyDescent="0.3">
      <c r="A19" s="37" t="s">
        <v>571</v>
      </c>
      <c r="B19" s="36" t="s">
        <v>589</v>
      </c>
      <c r="C19" s="55">
        <v>1.3203019999999999E-2</v>
      </c>
      <c r="D19" s="55">
        <v>0</v>
      </c>
      <c r="E19" s="55">
        <v>0</v>
      </c>
      <c r="F19" s="55">
        <v>8.3543999999999998E-5</v>
      </c>
      <c r="G19" s="55">
        <v>0</v>
      </c>
      <c r="H19" s="55">
        <v>0</v>
      </c>
    </row>
    <row r="20" spans="1:8" x14ac:dyDescent="0.3">
      <c r="A20" s="37" t="s">
        <v>590</v>
      </c>
      <c r="B20" s="36" t="s">
        <v>649</v>
      </c>
      <c r="C20" s="55">
        <v>6.098005000000001E-3</v>
      </c>
      <c r="D20" s="55">
        <v>0</v>
      </c>
      <c r="E20" s="55">
        <v>0</v>
      </c>
      <c r="F20" s="55">
        <v>3.8586E-5</v>
      </c>
      <c r="G20" s="55">
        <v>0</v>
      </c>
      <c r="H20" s="55">
        <v>0</v>
      </c>
    </row>
    <row r="21" spans="1:8" x14ac:dyDescent="0.3">
      <c r="A21" s="37"/>
      <c r="C21" s="55"/>
      <c r="D21" s="55"/>
      <c r="E21" s="55"/>
      <c r="F21" s="55"/>
      <c r="G21" s="55"/>
      <c r="H21" s="55"/>
    </row>
    <row r="22" spans="1:8" x14ac:dyDescent="0.3">
      <c r="A22" s="37"/>
      <c r="C22" s="55"/>
      <c r="D22" s="55"/>
      <c r="E22" s="55"/>
      <c r="F22" s="55"/>
      <c r="G22" s="55"/>
      <c r="H22" s="55"/>
    </row>
    <row r="23" spans="1:8" x14ac:dyDescent="0.3">
      <c r="A23" s="37"/>
      <c r="C23" s="55"/>
      <c r="D23" s="55"/>
      <c r="E23" s="55"/>
      <c r="F23" s="55"/>
      <c r="G23" s="55"/>
      <c r="H23" s="55"/>
    </row>
    <row r="24" spans="1:8" x14ac:dyDescent="0.25">
      <c r="C24" s="55"/>
      <c r="D24" s="55"/>
      <c r="E24" s="55"/>
      <c r="F24" s="55"/>
      <c r="G24" s="55"/>
      <c r="H24" s="55"/>
    </row>
    <row r="25" spans="1:8" x14ac:dyDescent="0.25">
      <c r="C25" s="55"/>
      <c r="D25" s="55"/>
      <c r="E25" s="55"/>
      <c r="F25" s="55"/>
      <c r="G25" s="55"/>
      <c r="H25" s="55"/>
    </row>
    <row r="26" spans="1:8" x14ac:dyDescent="0.25">
      <c r="C26" s="55"/>
      <c r="D26" s="55"/>
      <c r="E26" s="55"/>
      <c r="F26" s="55"/>
      <c r="G26" s="55"/>
      <c r="H26" s="55"/>
    </row>
    <row r="27" spans="1:8" x14ac:dyDescent="0.25">
      <c r="C27" s="55"/>
      <c r="D27" s="55"/>
      <c r="E27" s="55"/>
      <c r="F27" s="55"/>
      <c r="G27" s="55"/>
      <c r="H27" s="55"/>
    </row>
    <row r="28" spans="1:8" x14ac:dyDescent="0.25">
      <c r="C28" s="55"/>
      <c r="D28" s="55"/>
      <c r="E28" s="55"/>
      <c r="F28" s="55"/>
      <c r="G28" s="55"/>
      <c r="H28" s="55"/>
    </row>
    <row r="29" spans="1:8" x14ac:dyDescent="0.25">
      <c r="C29" s="55"/>
      <c r="D29" s="55"/>
      <c r="E29" s="55"/>
      <c r="F29" s="55"/>
      <c r="G29" s="55"/>
      <c r="H29" s="55"/>
    </row>
    <row r="30" spans="1:8" x14ac:dyDescent="0.25">
      <c r="C30" s="55"/>
      <c r="D30" s="55"/>
      <c r="E30" s="55"/>
      <c r="F30" s="55"/>
      <c r="G30" s="55"/>
      <c r="H30" s="55"/>
    </row>
    <row r="31" spans="1:8" x14ac:dyDescent="0.25">
      <c r="C31" s="55"/>
      <c r="D31" s="55"/>
      <c r="E31" s="55"/>
      <c r="F31" s="55"/>
      <c r="G31" s="55"/>
      <c r="H31" s="55"/>
    </row>
    <row r="32" spans="1:8" x14ac:dyDescent="0.25">
      <c r="C32" s="55"/>
      <c r="D32" s="55"/>
      <c r="E32" s="55"/>
      <c r="F32" s="55"/>
      <c r="G32" s="55"/>
      <c r="H32" s="55"/>
    </row>
    <row r="33" spans="3:8" x14ac:dyDescent="0.25">
      <c r="C33" s="55"/>
      <c r="D33" s="55"/>
      <c r="E33" s="55"/>
      <c r="F33" s="55"/>
      <c r="G33" s="55"/>
      <c r="H33" s="55"/>
    </row>
    <row r="34" spans="3:8" x14ac:dyDescent="0.25">
      <c r="C34" s="55"/>
      <c r="D34" s="55"/>
      <c r="E34" s="55"/>
      <c r="F34" s="55"/>
      <c r="G34" s="55"/>
      <c r="H34" s="55"/>
    </row>
    <row r="35" spans="3:8" x14ac:dyDescent="0.25">
      <c r="C35" s="55"/>
      <c r="D35" s="55"/>
      <c r="E35" s="55"/>
      <c r="F35" s="55"/>
      <c r="G35" s="55"/>
      <c r="H35" s="55"/>
    </row>
    <row r="36" spans="3:8" x14ac:dyDescent="0.25">
      <c r="C36" s="55"/>
      <c r="D36" s="55"/>
      <c r="E36" s="55"/>
      <c r="F36" s="55"/>
      <c r="G36" s="55"/>
      <c r="H36" s="55"/>
    </row>
    <row r="37" spans="3:8" x14ac:dyDescent="0.25">
      <c r="C37" s="55"/>
      <c r="D37" s="55"/>
      <c r="E37" s="55"/>
      <c r="F37" s="55"/>
      <c r="G37" s="55"/>
      <c r="H37" s="55"/>
    </row>
    <row r="38" spans="3:8" x14ac:dyDescent="0.25">
      <c r="C38" s="55"/>
      <c r="D38" s="55"/>
      <c r="E38" s="55"/>
      <c r="F38" s="55"/>
      <c r="G38" s="55"/>
      <c r="H38" s="55"/>
    </row>
    <row r="39" spans="3:8" x14ac:dyDescent="0.25">
      <c r="C39" s="55"/>
      <c r="D39" s="55"/>
      <c r="E39" s="55"/>
      <c r="F39" s="55"/>
      <c r="G39" s="55"/>
      <c r="H39" s="55"/>
    </row>
    <row r="40" spans="3:8" x14ac:dyDescent="0.25">
      <c r="C40" s="55"/>
      <c r="D40" s="55"/>
      <c r="E40" s="55"/>
      <c r="F40" s="55"/>
      <c r="G40" s="55"/>
      <c r="H40" s="55"/>
    </row>
    <row r="41" spans="3:8" x14ac:dyDescent="0.25">
      <c r="C41" s="55"/>
      <c r="D41" s="55"/>
      <c r="E41" s="55"/>
      <c r="F41" s="55"/>
      <c r="G41" s="55"/>
      <c r="H41" s="55"/>
    </row>
    <row r="42" spans="3:8" x14ac:dyDescent="0.25">
      <c r="C42" s="55"/>
      <c r="D42" s="55"/>
      <c r="E42" s="55"/>
      <c r="F42" s="55"/>
      <c r="G42" s="55"/>
      <c r="H42" s="55"/>
    </row>
    <row r="43" spans="3:8" x14ac:dyDescent="0.25">
      <c r="C43" s="55"/>
      <c r="D43" s="55"/>
      <c r="E43" s="55"/>
      <c r="F43" s="55"/>
      <c r="G43" s="55"/>
      <c r="H43" s="55"/>
    </row>
    <row r="44" spans="3:8" x14ac:dyDescent="0.25">
      <c r="C44" s="55"/>
      <c r="D44" s="55"/>
      <c r="E44" s="55"/>
      <c r="F44" s="55"/>
      <c r="G44" s="55"/>
      <c r="H44" s="55"/>
    </row>
    <row r="45" spans="3:8" x14ac:dyDescent="0.25">
      <c r="C45" s="55"/>
      <c r="D45" s="55"/>
      <c r="E45" s="55"/>
      <c r="F45" s="55"/>
      <c r="G45" s="55"/>
      <c r="H45" s="55"/>
    </row>
    <row r="46" spans="3:8" x14ac:dyDescent="0.25">
      <c r="C46" s="55"/>
      <c r="D46" s="55"/>
      <c r="E46" s="55"/>
      <c r="F46" s="55"/>
      <c r="G46" s="55"/>
      <c r="H46" s="55"/>
    </row>
    <row r="47" spans="3:8" x14ac:dyDescent="0.25">
      <c r="C47" s="55"/>
      <c r="D47" s="55"/>
      <c r="E47" s="55"/>
      <c r="F47" s="55"/>
      <c r="G47" s="55"/>
      <c r="H47" s="55"/>
    </row>
    <row r="48" spans="3:8" x14ac:dyDescent="0.25">
      <c r="C48" s="55"/>
      <c r="D48" s="55"/>
      <c r="E48" s="55"/>
      <c r="F48" s="55"/>
      <c r="G48" s="55"/>
      <c r="H48" s="55"/>
    </row>
    <row r="49" spans="3:8" x14ac:dyDescent="0.25">
      <c r="C49" s="55"/>
      <c r="D49" s="55"/>
      <c r="E49" s="55"/>
      <c r="F49" s="55"/>
      <c r="G49" s="55"/>
      <c r="H49" s="55"/>
    </row>
    <row r="50" spans="3:8" x14ac:dyDescent="0.25">
      <c r="C50" s="55"/>
      <c r="D50" s="55"/>
      <c r="E50" s="55"/>
      <c r="F50" s="55"/>
      <c r="G50" s="55"/>
      <c r="H50" s="55"/>
    </row>
    <row r="51" spans="3:8" x14ac:dyDescent="0.25">
      <c r="C51" s="55"/>
      <c r="D51" s="55"/>
      <c r="E51" s="55"/>
      <c r="F51" s="55"/>
      <c r="G51" s="55"/>
      <c r="H51" s="55"/>
    </row>
    <row r="52" spans="3:8" x14ac:dyDescent="0.25">
      <c r="C52" s="55"/>
      <c r="D52" s="55"/>
      <c r="E52" s="55"/>
      <c r="F52" s="55"/>
      <c r="G52" s="55"/>
      <c r="H52" s="55"/>
    </row>
    <row r="53" spans="3:8" x14ac:dyDescent="0.25">
      <c r="C53" s="55"/>
      <c r="D53" s="55"/>
      <c r="E53" s="55"/>
      <c r="F53" s="55"/>
      <c r="G53" s="55"/>
      <c r="H53" s="55"/>
    </row>
    <row r="54" spans="3:8" x14ac:dyDescent="0.25">
      <c r="C54" s="55"/>
      <c r="D54" s="55"/>
      <c r="E54" s="55"/>
      <c r="F54" s="55"/>
      <c r="G54" s="55"/>
      <c r="H54" s="55"/>
    </row>
    <row r="55" spans="3:8" x14ac:dyDescent="0.25">
      <c r="C55" s="55"/>
      <c r="D55" s="55"/>
      <c r="E55" s="55"/>
      <c r="F55" s="55"/>
      <c r="G55" s="55"/>
      <c r="H55" s="55"/>
    </row>
    <row r="56" spans="3:8" x14ac:dyDescent="0.25">
      <c r="C56" s="55"/>
      <c r="D56" s="55"/>
      <c r="E56" s="55"/>
      <c r="F56" s="55"/>
      <c r="G56" s="55"/>
      <c r="H56" s="55"/>
    </row>
    <row r="57" spans="3:8" x14ac:dyDescent="0.25">
      <c r="C57" s="55"/>
      <c r="D57" s="55"/>
      <c r="E57" s="55"/>
      <c r="F57" s="55"/>
      <c r="G57" s="55"/>
      <c r="H57" s="55"/>
    </row>
    <row r="58" spans="3:8" x14ac:dyDescent="0.25">
      <c r="C58" s="55"/>
      <c r="D58" s="55"/>
      <c r="E58" s="55"/>
      <c r="F58" s="55"/>
      <c r="G58" s="55"/>
      <c r="H58" s="55"/>
    </row>
    <row r="62" spans="3:8" x14ac:dyDescent="0.25">
      <c r="C62" s="47">
        <f>COUNT(C6:C58)</f>
        <v>15</v>
      </c>
    </row>
  </sheetData>
  <mergeCells count="3">
    <mergeCell ref="C2:H2"/>
    <mergeCell ref="C3:E3"/>
    <mergeCell ref="F3:H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8640388C-A32C-4EDD-8721-3814FF4CA3C9}">
          <x14:formula1>
            <xm:f>'https://d.docs.live.net/599da54a3efd6538/Work-CEM/ORRCO/[AQ405cao ORRCO Klamath 6.xlsx]DEQ Pollutant List'!#REF!</xm:f>
          </x14:formula1>
          <xm:sqref>A6:A22</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F8B56-777B-431E-8BBF-FC6D69D0ABF1}">
  <dimension ref="A1:S276"/>
  <sheetViews>
    <sheetView workbookViewId="0">
      <selection activeCell="A2" sqref="A2"/>
    </sheetView>
  </sheetViews>
  <sheetFormatPr defaultRowHeight="13.2" x14ac:dyDescent="0.25"/>
  <cols>
    <col min="1" max="1" width="15.6640625" style="15" customWidth="1"/>
    <col min="2" max="2" width="25.5546875" style="15" customWidth="1"/>
    <col min="3" max="5" width="9.33203125" style="15" customWidth="1"/>
    <col min="6" max="13" width="10.44140625" style="15" customWidth="1"/>
    <col min="14" max="19" width="9.33203125" style="15" customWidth="1"/>
    <col min="20" max="16384" width="8.88671875" style="15"/>
  </cols>
  <sheetData>
    <row r="1" spans="1:19" ht="40.200000000000003" customHeight="1" x14ac:dyDescent="0.25">
      <c r="A1" s="31" t="s">
        <v>867</v>
      </c>
      <c r="B1" s="31"/>
    </row>
    <row r="2" spans="1:19" s="30" customFormat="1" ht="30" customHeight="1" x14ac:dyDescent="0.25">
      <c r="A2" s="43" t="str" cm="1">
        <f t="array" ref="A2:B2">Summary!A29:B29</f>
        <v>TEU-2R</v>
      </c>
      <c r="B2" s="44" t="str">
        <v>Recovery/Separator Tanks</v>
      </c>
      <c r="C2" s="44"/>
      <c r="D2" s="44"/>
      <c r="G2" s="46"/>
    </row>
    <row r="3" spans="1:19" ht="48.75" customHeight="1" x14ac:dyDescent="0.25">
      <c r="A3" s="260" t="s">
        <v>526</v>
      </c>
      <c r="B3" s="261"/>
      <c r="C3" s="261"/>
      <c r="D3" s="261"/>
      <c r="E3" s="261"/>
      <c r="F3" s="261"/>
      <c r="G3" s="261"/>
      <c r="H3" s="261"/>
      <c r="I3" s="261"/>
      <c r="J3" s="261"/>
      <c r="K3" s="261"/>
      <c r="L3" s="261"/>
      <c r="M3" s="261"/>
      <c r="N3" s="261"/>
      <c r="O3" s="261"/>
      <c r="P3" s="261"/>
      <c r="Q3" s="261"/>
      <c r="R3" s="261"/>
      <c r="S3" s="261"/>
    </row>
    <row r="4" spans="1:19" ht="23.55" customHeight="1" x14ac:dyDescent="0.25">
      <c r="A4" s="262"/>
      <c r="B4" s="263"/>
      <c r="C4" s="264"/>
      <c r="D4" s="268" t="s">
        <v>527</v>
      </c>
      <c r="E4" s="269"/>
      <c r="F4" s="268" t="s">
        <v>530</v>
      </c>
      <c r="G4" s="269"/>
      <c r="H4" s="269"/>
      <c r="I4" s="270"/>
      <c r="J4" s="268" t="s">
        <v>531</v>
      </c>
      <c r="K4" s="269"/>
      <c r="L4" s="269"/>
      <c r="M4" s="269"/>
      <c r="N4" s="269"/>
      <c r="O4" s="269"/>
      <c r="P4" s="269"/>
      <c r="Q4" s="270"/>
      <c r="R4" s="268" t="s">
        <v>532</v>
      </c>
      <c r="S4" s="270"/>
    </row>
    <row r="5" spans="1:19" ht="61.8" customHeight="1" x14ac:dyDescent="0.25">
      <c r="A5" s="265"/>
      <c r="B5" s="266"/>
      <c r="C5" s="267"/>
      <c r="D5" s="32" t="s">
        <v>528</v>
      </c>
      <c r="E5" s="32" t="s">
        <v>529</v>
      </c>
      <c r="F5" s="33" t="s">
        <v>535</v>
      </c>
      <c r="G5" s="178" t="s">
        <v>743</v>
      </c>
      <c r="H5" s="33" t="s">
        <v>536</v>
      </c>
      <c r="I5" s="178" t="s">
        <v>750</v>
      </c>
      <c r="J5" s="33" t="s">
        <v>537</v>
      </c>
      <c r="K5" s="178" t="s">
        <v>746</v>
      </c>
      <c r="L5" s="33" t="s">
        <v>538</v>
      </c>
      <c r="M5" s="178" t="s">
        <v>747</v>
      </c>
      <c r="N5" s="33" t="s">
        <v>539</v>
      </c>
      <c r="O5" s="178" t="s">
        <v>748</v>
      </c>
      <c r="P5" s="33" t="s">
        <v>540</v>
      </c>
      <c r="Q5" s="178" t="s">
        <v>749</v>
      </c>
      <c r="R5" s="33" t="s">
        <v>536</v>
      </c>
      <c r="S5" s="178" t="s">
        <v>750</v>
      </c>
    </row>
    <row r="6" spans="1:19" ht="17.55" customHeight="1" x14ac:dyDescent="0.25">
      <c r="A6" s="33" t="s">
        <v>541</v>
      </c>
      <c r="B6" s="35" t="s">
        <v>533</v>
      </c>
      <c r="C6" s="35" t="s">
        <v>534</v>
      </c>
      <c r="D6" s="35" t="s">
        <v>543</v>
      </c>
      <c r="E6" s="35" t="s">
        <v>544</v>
      </c>
      <c r="F6" s="33" t="s">
        <v>542</v>
      </c>
      <c r="G6" s="32" t="s">
        <v>524</v>
      </c>
      <c r="H6" s="35" t="s">
        <v>542</v>
      </c>
      <c r="I6" s="32" t="s">
        <v>524</v>
      </c>
      <c r="J6" s="33" t="s">
        <v>542</v>
      </c>
      <c r="K6" s="32" t="s">
        <v>524</v>
      </c>
      <c r="L6" s="33" t="s">
        <v>542</v>
      </c>
      <c r="M6" s="32" t="s">
        <v>524</v>
      </c>
      <c r="N6" s="33" t="s">
        <v>542</v>
      </c>
      <c r="O6" s="32" t="s">
        <v>524</v>
      </c>
      <c r="P6" s="33" t="s">
        <v>542</v>
      </c>
      <c r="Q6" s="32" t="s">
        <v>524</v>
      </c>
      <c r="R6" s="33" t="s">
        <v>542</v>
      </c>
      <c r="S6" s="34" t="s">
        <v>524</v>
      </c>
    </row>
    <row r="7" spans="1:19" ht="16.8" customHeight="1" x14ac:dyDescent="0.25">
      <c r="A7" s="2" t="s">
        <v>13</v>
      </c>
      <c r="B7" s="2" t="s">
        <v>14</v>
      </c>
      <c r="C7" s="18"/>
      <c r="D7" s="56" t="str">
        <f>IFERROR(VLOOKUP($A7,'Emissions - TEU-2R'!$A$6:$H$58,5,0), " ")</f>
        <v xml:space="preserve"> </v>
      </c>
      <c r="E7" s="56" t="str">
        <f>IFERROR(VLOOKUP($A7,'Emissions - TEU-2R'!$A$6:$H$58,8,0), " ")</f>
        <v xml:space="preserve"> </v>
      </c>
      <c r="F7" s="9">
        <v>0.45</v>
      </c>
      <c r="G7" s="175" t="str">
        <f>IFERROR(Summary!$Y$7*D7/F7," ")</f>
        <v xml:space="preserve"> </v>
      </c>
      <c r="H7" s="5">
        <v>140</v>
      </c>
      <c r="I7" s="175" t="str">
        <f>IFERROR(Summary!$Y$7*D7/H7," ")</f>
        <v xml:space="preserve"> </v>
      </c>
      <c r="J7" s="5">
        <v>12</v>
      </c>
      <c r="K7" s="175" t="str">
        <f>IFERROR(Summary!$AA$7*D7/J7," ")</f>
        <v xml:space="preserve"> </v>
      </c>
      <c r="L7" s="5">
        <v>620</v>
      </c>
      <c r="M7" s="175" t="str">
        <f>IFERROR(Summary!$AA$7*D7/L7," ")</f>
        <v xml:space="preserve"> </v>
      </c>
      <c r="N7" s="7">
        <v>5.5</v>
      </c>
      <c r="O7" s="175" t="str">
        <f>IFERROR(Summary!$AC$7*D7/N7," ")</f>
        <v xml:space="preserve"> </v>
      </c>
      <c r="P7" s="5">
        <v>620</v>
      </c>
      <c r="Q7" s="175" t="str">
        <f>IFERROR(Summary!$AC$7*D7/P7," ")</f>
        <v xml:space="preserve"> </v>
      </c>
      <c r="R7" s="21">
        <v>470</v>
      </c>
      <c r="S7" s="177" t="str">
        <f>IFERROR(Summary!$AE$7*E7/R7," ")</f>
        <v xml:space="preserve"> </v>
      </c>
    </row>
    <row r="8" spans="1:19" ht="16.8" customHeight="1" x14ac:dyDescent="0.25">
      <c r="A8" s="2" t="s">
        <v>15</v>
      </c>
      <c r="B8" s="2" t="s">
        <v>16</v>
      </c>
      <c r="C8" s="18"/>
      <c r="D8" s="56" t="str">
        <f>IFERROR(VLOOKUP($A8,'Emissions - TEU-2R'!$A$6:$H$58,5,0), " ")</f>
        <v xml:space="preserve"> </v>
      </c>
      <c r="E8" s="56" t="str">
        <f>IFERROR(VLOOKUP($A8,'Emissions - TEU-2R'!$A$6:$H$58,8,0), " ")</f>
        <v xml:space="preserve"> </v>
      </c>
      <c r="F8" s="4">
        <v>0.05</v>
      </c>
      <c r="G8" s="175" t="str">
        <f>IFERROR(Summary!$Y$7*D8/F8," ")</f>
        <v xml:space="preserve"> </v>
      </c>
      <c r="H8" s="18"/>
      <c r="I8" s="175" t="str">
        <f>IFERROR(Summary!$Y$7*D8/H8," ")</f>
        <v xml:space="preserve"> </v>
      </c>
      <c r="J8" s="7">
        <v>1.3</v>
      </c>
      <c r="K8" s="175" t="str">
        <f>IFERROR(Summary!$AA$7*D8/J8," ")</f>
        <v xml:space="preserve"> </v>
      </c>
      <c r="L8" s="18"/>
      <c r="M8" s="175" t="str">
        <f>IFERROR(Summary!$AA$7*D8/L8," ")</f>
        <v xml:space="preserve"> </v>
      </c>
      <c r="N8" s="9">
        <v>0.6</v>
      </c>
      <c r="O8" s="175" t="str">
        <f>IFERROR(Summary!$AC$7*D8/N8," ")</f>
        <v xml:space="preserve"> </v>
      </c>
      <c r="P8" s="18"/>
      <c r="Q8" s="175" t="str">
        <f>IFERROR(Summary!$AC$7*D8/P8," ")</f>
        <v xml:space="preserve"> </v>
      </c>
      <c r="R8" s="22"/>
      <c r="S8" s="177" t="str">
        <f>IFERROR(Summary!$AE$7*E8/R8," ")</f>
        <v xml:space="preserve"> </v>
      </c>
    </row>
    <row r="9" spans="1:19" ht="16.95" customHeight="1" x14ac:dyDescent="0.25">
      <c r="A9" s="2" t="s">
        <v>17</v>
      </c>
      <c r="B9" s="2" t="s">
        <v>18</v>
      </c>
      <c r="C9" s="18"/>
      <c r="D9" s="56" t="str">
        <f>IFERROR(VLOOKUP($A9,'Emissions - TEU-2R'!$A$6:$H$58,5,0), " ")</f>
        <v xml:space="preserve"> </v>
      </c>
      <c r="E9" s="56" t="str">
        <f>IFERROR(VLOOKUP($A9,'Emissions - TEU-2R'!$A$6:$H$58,8,0), " ")</f>
        <v xml:space="preserve"> </v>
      </c>
      <c r="F9" s="18"/>
      <c r="G9" s="175" t="str">
        <f>IFERROR(Summary!$Y$7*D9/F9," ")</f>
        <v xml:space="preserve"> </v>
      </c>
      <c r="H9" s="8">
        <v>31000</v>
      </c>
      <c r="I9" s="175" t="str">
        <f>IFERROR(Summary!$Y$7*D9/H9," ")</f>
        <v xml:space="preserve"> </v>
      </c>
      <c r="J9" s="18"/>
      <c r="K9" s="175" t="str">
        <f>IFERROR(Summary!$AA$7*D9/J9," ")</f>
        <v xml:space="preserve"> </v>
      </c>
      <c r="L9" s="8">
        <v>140000</v>
      </c>
      <c r="M9" s="175" t="str">
        <f>IFERROR(Summary!$AA$7*D9/L9," ")</f>
        <v xml:space="preserve"> </v>
      </c>
      <c r="N9" s="18"/>
      <c r="O9" s="175" t="str">
        <f>IFERROR(Summary!$AC$7*D9/N9," ")</f>
        <v xml:space="preserve"> </v>
      </c>
      <c r="P9" s="8">
        <v>140000</v>
      </c>
      <c r="Q9" s="175" t="str">
        <f>IFERROR(Summary!$AC$7*D9/P9," ")</f>
        <v xml:space="preserve"> </v>
      </c>
      <c r="R9" s="23">
        <v>62000</v>
      </c>
      <c r="S9" s="177" t="str">
        <f>IFERROR(Summary!$AE$7*E9/R9," ")</f>
        <v xml:space="preserve"> </v>
      </c>
    </row>
    <row r="10" spans="1:19" ht="16.8" customHeight="1" x14ac:dyDescent="0.25">
      <c r="A10" s="12">
        <v>64047</v>
      </c>
      <c r="B10" s="2" t="s">
        <v>19</v>
      </c>
      <c r="C10" s="18"/>
      <c r="D10" s="56" t="str">
        <f>IFERROR(VLOOKUP($A10,'Emissions - TEU-2R'!$A$6:$H$58,5,0), " ")</f>
        <v xml:space="preserve"> </v>
      </c>
      <c r="E10" s="56" t="str">
        <f>IFERROR(VLOOKUP($A10,'Emissions - TEU-2R'!$A$6:$H$58,8,0), " ")</f>
        <v xml:space="preserve"> </v>
      </c>
      <c r="F10" s="18"/>
      <c r="G10" s="175" t="str">
        <f>IFERROR(Summary!$Y$7*D10/F10," ")</f>
        <v xml:space="preserve"> </v>
      </c>
      <c r="H10" s="5">
        <v>60</v>
      </c>
      <c r="I10" s="175" t="str">
        <f>IFERROR(Summary!$Y$7*D10/H10," ")</f>
        <v xml:space="preserve"> </v>
      </c>
      <c r="J10" s="18"/>
      <c r="K10" s="175" t="str">
        <f>IFERROR(Summary!$AA$7*D10/J10," ")</f>
        <v xml:space="preserve"> </v>
      </c>
      <c r="L10" s="5">
        <v>260</v>
      </c>
      <c r="M10" s="175" t="str">
        <f>IFERROR(Summary!$AA$7*D10/L10," ")</f>
        <v xml:space="preserve"> </v>
      </c>
      <c r="N10" s="18"/>
      <c r="O10" s="175" t="str">
        <f>IFERROR(Summary!$AC$7*D10/N10," ")</f>
        <v xml:space="preserve"> </v>
      </c>
      <c r="P10" s="5">
        <v>260</v>
      </c>
      <c r="Q10" s="175" t="str">
        <f>IFERROR(Summary!$AC$7*D10/P10," ")</f>
        <v xml:space="preserve"> </v>
      </c>
      <c r="R10" s="22"/>
      <c r="S10" s="177" t="str">
        <f>IFERROR(Summary!$AE$7*E10/R10," ")</f>
        <v xml:space="preserve"> </v>
      </c>
    </row>
    <row r="11" spans="1:19" ht="16.95" customHeight="1" x14ac:dyDescent="0.25">
      <c r="A11" s="2" t="s">
        <v>20</v>
      </c>
      <c r="B11" s="2" t="s">
        <v>21</v>
      </c>
      <c r="C11" s="18"/>
      <c r="D11" s="56" t="str">
        <f>IFERROR(VLOOKUP($A11,'Emissions - TEU-2R'!$A$6:$H$58,5,0), " ")</f>
        <v xml:space="preserve"> </v>
      </c>
      <c r="E11" s="56" t="str">
        <f>IFERROR(VLOOKUP($A11,'Emissions - TEU-2R'!$A$6:$H$58,8,0), " ")</f>
        <v xml:space="preserve"> </v>
      </c>
      <c r="F11" s="18"/>
      <c r="G11" s="175" t="str">
        <f>IFERROR(Summary!$Y$7*D11/F11," ")</f>
        <v xml:space="preserve"> </v>
      </c>
      <c r="H11" s="9">
        <v>0.35</v>
      </c>
      <c r="I11" s="175" t="str">
        <f>IFERROR(Summary!$Y$7*D11/H11," ")</f>
        <v xml:space="preserve"> </v>
      </c>
      <c r="J11" s="18"/>
      <c r="K11" s="175" t="str">
        <f>IFERROR(Summary!$AA$7*D11/J11," ")</f>
        <v xml:space="preserve"> </v>
      </c>
      <c r="L11" s="7">
        <v>1.5</v>
      </c>
      <c r="M11" s="175" t="str">
        <f>IFERROR(Summary!$AA$7*D11/L11," ")</f>
        <v xml:space="preserve"> </v>
      </c>
      <c r="N11" s="18"/>
      <c r="O11" s="175" t="str">
        <f>IFERROR(Summary!$AC$7*D11/N11," ")</f>
        <v xml:space="preserve"> </v>
      </c>
      <c r="P11" s="7">
        <v>1.5</v>
      </c>
      <c r="Q11" s="175" t="str">
        <f>IFERROR(Summary!$AC$7*D11/P11," ")</f>
        <v xml:space="preserve"> </v>
      </c>
      <c r="R11" s="24">
        <v>6.9</v>
      </c>
      <c r="S11" s="177" t="str">
        <f>IFERROR(Summary!$AE$7*E11/R11," ")</f>
        <v xml:space="preserve"> </v>
      </c>
    </row>
    <row r="12" spans="1:19" ht="16.8" customHeight="1" x14ac:dyDescent="0.25">
      <c r="A12" s="12">
        <v>65532</v>
      </c>
      <c r="B12" s="2" t="s">
        <v>22</v>
      </c>
      <c r="C12" s="6" t="s">
        <v>23</v>
      </c>
      <c r="D12" s="56" t="str">
        <f>IFERROR(VLOOKUP($A12,'Emissions - TEU-2R'!$A$6:$H$58,5,0), " ")</f>
        <v xml:space="preserve"> </v>
      </c>
      <c r="E12" s="56" t="str">
        <f>IFERROR(VLOOKUP($A12,'Emissions - TEU-2R'!$A$6:$H$58,8,0), " ")</f>
        <v xml:space="preserve"> </v>
      </c>
      <c r="F12" s="3">
        <v>5.8999999999999999E-3</v>
      </c>
      <c r="G12" s="175" t="str">
        <f>IFERROR(Summary!$Y$7*D12/F12," ")</f>
        <v xml:space="preserve"> </v>
      </c>
      <c r="H12" s="7">
        <v>6</v>
      </c>
      <c r="I12" s="175" t="str">
        <f>IFERROR(Summary!$Y$7*D12/H12," ")</f>
        <v xml:space="preserve"> </v>
      </c>
      <c r="J12" s="4">
        <v>6.2E-2</v>
      </c>
      <c r="K12" s="175" t="str">
        <f>IFERROR(Summary!$AA$7*D12/J12," ")</f>
        <v xml:space="preserve"> </v>
      </c>
      <c r="L12" s="5">
        <v>26</v>
      </c>
      <c r="M12" s="175" t="str">
        <f>IFERROR(Summary!$AA$7*D12/L12," ")</f>
        <v xml:space="preserve"> </v>
      </c>
      <c r="N12" s="9">
        <v>0.12</v>
      </c>
      <c r="O12" s="175" t="str">
        <f>IFERROR(Summary!$AC$7*D12/N12," ")</f>
        <v xml:space="preserve"> </v>
      </c>
      <c r="P12" s="5">
        <v>26</v>
      </c>
      <c r="Q12" s="175" t="str">
        <f>IFERROR(Summary!$AC$7*D12/P12," ")</f>
        <v xml:space="preserve"> </v>
      </c>
      <c r="R12" s="22"/>
      <c r="S12" s="177" t="str">
        <f>IFERROR(Summary!$AE$7*E12/R12," ")</f>
        <v xml:space="preserve"> </v>
      </c>
    </row>
    <row r="13" spans="1:19" ht="16.8" customHeight="1" x14ac:dyDescent="0.25">
      <c r="A13" s="12">
        <v>65660</v>
      </c>
      <c r="B13" s="2" t="s">
        <v>24</v>
      </c>
      <c r="C13" s="18"/>
      <c r="D13" s="56" t="str">
        <f>IFERROR(VLOOKUP($A13,'Emissions - TEU-2R'!$A$6:$H$58,5,0), " ")</f>
        <v xml:space="preserve"> </v>
      </c>
      <c r="E13" s="56" t="str">
        <f>IFERROR(VLOOKUP($A13,'Emissions - TEU-2R'!$A$6:$H$58,8,0), " ")</f>
        <v xml:space="preserve"> </v>
      </c>
      <c r="F13" s="18"/>
      <c r="G13" s="175" t="str">
        <f>IFERROR(Summary!$Y$7*D13/F13," ")</f>
        <v xml:space="preserve"> </v>
      </c>
      <c r="H13" s="7">
        <v>1</v>
      </c>
      <c r="I13" s="175" t="str">
        <f>IFERROR(Summary!$Y$7*D13/H13," ")</f>
        <v xml:space="preserve"> </v>
      </c>
      <c r="J13" s="18"/>
      <c r="K13" s="175" t="str">
        <f>IFERROR(Summary!$AA$7*D13/J13," ")</f>
        <v xml:space="preserve"> </v>
      </c>
      <c r="L13" s="7">
        <v>4.4000000000000004</v>
      </c>
      <c r="M13" s="175" t="str">
        <f>IFERROR(Summary!$AA$7*D13/L13," ")</f>
        <v xml:space="preserve"> </v>
      </c>
      <c r="N13" s="18"/>
      <c r="O13" s="175" t="str">
        <f>IFERROR(Summary!$AC$7*D13/N13," ")</f>
        <v xml:space="preserve"> </v>
      </c>
      <c r="P13" s="7">
        <v>4.4000000000000004</v>
      </c>
      <c r="Q13" s="175" t="str">
        <f>IFERROR(Summary!$AC$7*D13/P13," ")</f>
        <v xml:space="preserve"> </v>
      </c>
      <c r="R13" s="23">
        <v>6000</v>
      </c>
      <c r="S13" s="177" t="str">
        <f>IFERROR(Summary!$AE$7*E13/R13," ")</f>
        <v xml:space="preserve"> </v>
      </c>
    </row>
    <row r="14" spans="1:19" ht="16.95" customHeight="1" x14ac:dyDescent="0.25">
      <c r="A14" s="2" t="s">
        <v>25</v>
      </c>
      <c r="B14" s="2" t="s">
        <v>26</v>
      </c>
      <c r="C14" s="18"/>
      <c r="D14" s="56" t="str">
        <f>IFERROR(VLOOKUP($A14,'Emissions - TEU-2R'!$A$6:$H$58,5,0), " ")</f>
        <v xml:space="preserve"> </v>
      </c>
      <c r="E14" s="56" t="str">
        <f>IFERROR(VLOOKUP($A14,'Emissions - TEU-2R'!$A$6:$H$58,8,0), " ")</f>
        <v xml:space="preserve"> </v>
      </c>
      <c r="F14" s="4">
        <v>1.4999999999999999E-2</v>
      </c>
      <c r="G14" s="175" t="str">
        <f>IFERROR(Summary!$Y$7*D14/F14," ")</f>
        <v xml:space="preserve"> </v>
      </c>
      <c r="H14" s="7">
        <v>5</v>
      </c>
      <c r="I14" s="175" t="str">
        <f>IFERROR(Summary!$Y$7*D14/H14," ")</f>
        <v xml:space="preserve"> </v>
      </c>
      <c r="J14" s="9">
        <v>0.38</v>
      </c>
      <c r="K14" s="175" t="str">
        <f>IFERROR(Summary!$AA$7*D14/J14," ")</f>
        <v xml:space="preserve"> </v>
      </c>
      <c r="L14" s="5">
        <v>22</v>
      </c>
      <c r="M14" s="175" t="str">
        <f>IFERROR(Summary!$AA$7*D14/L14," ")</f>
        <v xml:space="preserve"> </v>
      </c>
      <c r="N14" s="9">
        <v>0.18</v>
      </c>
      <c r="O14" s="175" t="str">
        <f>IFERROR(Summary!$AC$7*D14/N14," ")</f>
        <v xml:space="preserve"> </v>
      </c>
      <c r="P14" s="5">
        <v>22</v>
      </c>
      <c r="Q14" s="175" t="str">
        <f>IFERROR(Summary!$AC$7*D14/P14," ")</f>
        <v xml:space="preserve"> </v>
      </c>
      <c r="R14" s="21">
        <v>220</v>
      </c>
      <c r="S14" s="177" t="str">
        <f>IFERROR(Summary!$AE$7*E14/R14," ")</f>
        <v xml:space="preserve"> </v>
      </c>
    </row>
    <row r="15" spans="1:19" ht="16.8" customHeight="1" x14ac:dyDescent="0.25">
      <c r="A15" s="2" t="s">
        <v>27</v>
      </c>
      <c r="B15" s="2" t="s">
        <v>28</v>
      </c>
      <c r="C15" s="18"/>
      <c r="D15" s="56" t="str">
        <f>IFERROR(VLOOKUP($A15,'Emissions - TEU-2R'!$A$6:$H$58,5,0), " ")</f>
        <v xml:space="preserve"> </v>
      </c>
      <c r="E15" s="56" t="str">
        <f>IFERROR(VLOOKUP($A15,'Emissions - TEU-2R'!$A$6:$H$58,8,0), " ")</f>
        <v xml:space="preserve"> </v>
      </c>
      <c r="F15" s="11">
        <v>2.0000000000000001E-4</v>
      </c>
      <c r="G15" s="175" t="str">
        <f>IFERROR(Summary!$Y$7*D15/F15," ")</f>
        <v xml:space="preserve"> </v>
      </c>
      <c r="H15" s="18"/>
      <c r="I15" s="175" t="str">
        <f>IFERROR(Summary!$Y$7*D15/H15," ")</f>
        <v xml:space="preserve"> </v>
      </c>
      <c r="J15" s="3">
        <v>5.3E-3</v>
      </c>
      <c r="K15" s="175" t="str">
        <f>IFERROR(Summary!$AA$7*D15/J15," ")</f>
        <v xml:space="preserve"> </v>
      </c>
      <c r="L15" s="18"/>
      <c r="M15" s="175" t="str">
        <f>IFERROR(Summary!$AA$7*D15/L15," ")</f>
        <v xml:space="preserve"> </v>
      </c>
      <c r="N15" s="3">
        <v>2.3999999999999998E-3</v>
      </c>
      <c r="O15" s="175" t="str">
        <f>IFERROR(Summary!$AC$7*D15/N15," ")</f>
        <v xml:space="preserve"> </v>
      </c>
      <c r="P15" s="18"/>
      <c r="Q15" s="175" t="str">
        <f>IFERROR(Summary!$AC$7*D15/P15," ")</f>
        <v xml:space="preserve"> </v>
      </c>
      <c r="R15" s="22"/>
      <c r="S15" s="177" t="str">
        <f>IFERROR(Summary!$AE$7*E15/R15," ")</f>
        <v xml:space="preserve"> </v>
      </c>
    </row>
    <row r="16" spans="1:19" ht="16.95" customHeight="1" x14ac:dyDescent="0.25">
      <c r="A16" s="2" t="s">
        <v>29</v>
      </c>
      <c r="B16" s="2" t="s">
        <v>30</v>
      </c>
      <c r="C16" s="18"/>
      <c r="D16" s="56" t="str">
        <f>IFERROR(VLOOKUP($A16,'Emissions - TEU-2R'!$A$6:$H$58,5,0), " ")</f>
        <v xml:space="preserve"> </v>
      </c>
      <c r="E16" s="56" t="str">
        <f>IFERROR(VLOOKUP($A16,'Emissions - TEU-2R'!$A$6:$H$58,8,0), " ")</f>
        <v xml:space="preserve"> </v>
      </c>
      <c r="F16" s="9">
        <v>0.17</v>
      </c>
      <c r="G16" s="175" t="str">
        <f>IFERROR(Summary!$Y$7*D16/F16," ")</f>
        <v xml:space="preserve"> </v>
      </c>
      <c r="H16" s="7">
        <v>1</v>
      </c>
      <c r="I16" s="175" t="str">
        <f>IFERROR(Summary!$Y$7*D16/H16," ")</f>
        <v xml:space="preserve"> </v>
      </c>
      <c r="J16" s="7">
        <v>4.3</v>
      </c>
      <c r="K16" s="175" t="str">
        <f>IFERROR(Summary!$AA$7*D16/J16," ")</f>
        <v xml:space="preserve"> </v>
      </c>
      <c r="L16" s="7">
        <v>4.4000000000000004</v>
      </c>
      <c r="M16" s="175" t="str">
        <f>IFERROR(Summary!$AA$7*D16/L16," ")</f>
        <v xml:space="preserve"> </v>
      </c>
      <c r="N16" s="7">
        <v>2</v>
      </c>
      <c r="O16" s="175" t="str">
        <f>IFERROR(Summary!$AC$7*D16/N16," ")</f>
        <v xml:space="preserve"> </v>
      </c>
      <c r="P16" s="7">
        <v>4.4000000000000004</v>
      </c>
      <c r="Q16" s="175" t="str">
        <f>IFERROR(Summary!$AC$7*D16/P16," ")</f>
        <v xml:space="preserve"> </v>
      </c>
      <c r="R16" s="22"/>
      <c r="S16" s="177" t="str">
        <f>IFERROR(Summary!$AE$7*E16/R16," ")</f>
        <v xml:space="preserve"> </v>
      </c>
    </row>
    <row r="17" spans="1:19" ht="16.8" customHeight="1" x14ac:dyDescent="0.25">
      <c r="A17" s="2" t="s">
        <v>31</v>
      </c>
      <c r="B17" s="2" t="s">
        <v>32</v>
      </c>
      <c r="C17" s="6" t="s">
        <v>33</v>
      </c>
      <c r="D17" s="56" t="str">
        <f>IFERROR(VLOOKUP($A17,'Emissions - TEU-2R'!$A$6:$H$58,5,0), " ")</f>
        <v xml:space="preserve"> </v>
      </c>
      <c r="E17" s="56" t="str">
        <f>IFERROR(VLOOKUP($A17,'Emissions - TEU-2R'!$A$6:$H$58,8,0), " ")</f>
        <v xml:space="preserve"> </v>
      </c>
      <c r="F17" s="18"/>
      <c r="G17" s="175" t="str">
        <f>IFERROR(Summary!$Y$7*D17/F17," ")</f>
        <v xml:space="preserve"> </v>
      </c>
      <c r="H17" s="7">
        <v>5</v>
      </c>
      <c r="I17" s="175" t="str">
        <f>IFERROR(Summary!$Y$7*D17/H17," ")</f>
        <v xml:space="preserve"> </v>
      </c>
      <c r="J17" s="18"/>
      <c r="K17" s="175" t="str">
        <f>IFERROR(Summary!$AA$7*D17/J17," ")</f>
        <v xml:space="preserve"> </v>
      </c>
      <c r="L17" s="5">
        <v>22</v>
      </c>
      <c r="M17" s="175" t="str">
        <f>IFERROR(Summary!$AA$7*D17/L17," ")</f>
        <v xml:space="preserve"> </v>
      </c>
      <c r="N17" s="18"/>
      <c r="O17" s="175" t="str">
        <f>IFERROR(Summary!$AC$7*D17/N17," ")</f>
        <v xml:space="preserve"> </v>
      </c>
      <c r="P17" s="5">
        <v>22</v>
      </c>
      <c r="Q17" s="175" t="str">
        <f>IFERROR(Summary!$AC$7*D17/P17," ")</f>
        <v xml:space="preserve"> </v>
      </c>
      <c r="R17" s="22"/>
      <c r="S17" s="177" t="str">
        <f>IFERROR(Summary!$AE$7*E17/R17," ")</f>
        <v xml:space="preserve"> </v>
      </c>
    </row>
    <row r="18" spans="1:19" ht="16.8" customHeight="1" x14ac:dyDescent="0.25">
      <c r="A18" s="2" t="s">
        <v>34</v>
      </c>
      <c r="B18" s="2" t="s">
        <v>35</v>
      </c>
      <c r="C18" s="18"/>
      <c r="D18" s="56" t="str">
        <f>IFERROR(VLOOKUP($A18,'Emissions - TEU-2R'!$A$6:$H$58,5,0), " ")</f>
        <v xml:space="preserve"> </v>
      </c>
      <c r="E18" s="56" t="str">
        <f>IFERROR(VLOOKUP($A18,'Emissions - TEU-2R'!$A$6:$H$58,8,0), " ")</f>
        <v xml:space="preserve"> </v>
      </c>
      <c r="F18" s="18"/>
      <c r="G18" s="175" t="str">
        <f>IFERROR(Summary!$Y$7*D18/F18," ")</f>
        <v xml:space="preserve"> </v>
      </c>
      <c r="H18" s="5">
        <v>500</v>
      </c>
      <c r="I18" s="175" t="str">
        <f>IFERROR(Summary!$Y$7*D18/H18," ")</f>
        <v xml:space="preserve"> </v>
      </c>
      <c r="J18" s="18"/>
      <c r="K18" s="175" t="str">
        <f>IFERROR(Summary!$AA$7*D18/J18," ")</f>
        <v xml:space="preserve"> </v>
      </c>
      <c r="L18" s="8">
        <v>2200</v>
      </c>
      <c r="M18" s="175" t="str">
        <f>IFERROR(Summary!$AA$7*D18/L18," ")</f>
        <v xml:space="preserve"> </v>
      </c>
      <c r="N18" s="18"/>
      <c r="O18" s="175" t="str">
        <f>IFERROR(Summary!$AC$7*D18/N18," ")</f>
        <v xml:space="preserve"> </v>
      </c>
      <c r="P18" s="8">
        <v>2200</v>
      </c>
      <c r="Q18" s="175" t="str">
        <f>IFERROR(Summary!$AC$7*D18/P18," ")</f>
        <v xml:space="preserve"> </v>
      </c>
      <c r="R18" s="23">
        <v>1200</v>
      </c>
      <c r="S18" s="177" t="str">
        <f>IFERROR(Summary!$AE$7*E18/R18," ")</f>
        <v xml:space="preserve"> </v>
      </c>
    </row>
    <row r="19" spans="1:19" ht="16.95" customHeight="1" x14ac:dyDescent="0.25">
      <c r="A19" s="2" t="s">
        <v>36</v>
      </c>
      <c r="B19" s="2" t="s">
        <v>37</v>
      </c>
      <c r="C19" s="18"/>
      <c r="D19" s="56" t="str">
        <f>IFERROR(VLOOKUP($A19,'Emissions - TEU-2R'!$A$6:$H$58,5,0), " ")</f>
        <v xml:space="preserve"> </v>
      </c>
      <c r="E19" s="56" t="str">
        <f>IFERROR(VLOOKUP($A19,'Emissions - TEU-2R'!$A$6:$H$58,8,0), " ")</f>
        <v xml:space="preserve"> </v>
      </c>
      <c r="F19" s="9">
        <v>0.63</v>
      </c>
      <c r="G19" s="175" t="str">
        <f>IFERROR(Summary!$Y$7*D19/F19," ")</f>
        <v xml:space="preserve"> </v>
      </c>
      <c r="H19" s="7">
        <v>1</v>
      </c>
      <c r="I19" s="175" t="str">
        <f>IFERROR(Summary!$Y$7*D19/H19," ")</f>
        <v xml:space="preserve"> </v>
      </c>
      <c r="J19" s="5">
        <v>16</v>
      </c>
      <c r="K19" s="175" t="str">
        <f>IFERROR(Summary!$AA$7*D19/J19," ")</f>
        <v xml:space="preserve"> </v>
      </c>
      <c r="L19" s="7">
        <v>4.4000000000000004</v>
      </c>
      <c r="M19" s="175" t="str">
        <f>IFERROR(Summary!$AA$7*D19/L19," ")</f>
        <v xml:space="preserve"> </v>
      </c>
      <c r="N19" s="7">
        <v>7.5</v>
      </c>
      <c r="O19" s="175" t="str">
        <f>IFERROR(Summary!$AC$7*D19/N19," ")</f>
        <v xml:space="preserve"> </v>
      </c>
      <c r="P19" s="7">
        <v>4.4000000000000004</v>
      </c>
      <c r="Q19" s="175" t="str">
        <f>IFERROR(Summary!$AC$7*D19/P19," ")</f>
        <v xml:space="preserve"> </v>
      </c>
      <c r="R19" s="22"/>
      <c r="S19" s="177" t="str">
        <f>IFERROR(Summary!$AE$7*E19/R19," ")</f>
        <v xml:space="preserve"> </v>
      </c>
    </row>
    <row r="20" spans="1:19" ht="16.8" customHeight="1" x14ac:dyDescent="0.25">
      <c r="A20" s="2" t="s">
        <v>38</v>
      </c>
      <c r="B20" s="2" t="s">
        <v>39</v>
      </c>
      <c r="C20" s="6" t="s">
        <v>33</v>
      </c>
      <c r="D20" s="56" t="str">
        <f>IFERROR(VLOOKUP($A20,'Emissions - TEU-2R'!$A$6:$H$58,5,0), " ")</f>
        <v xml:space="preserve"> </v>
      </c>
      <c r="E20" s="56" t="str">
        <f>IFERROR(VLOOKUP($A20,'Emissions - TEU-2R'!$A$6:$H$58,8,0), " ")</f>
        <v xml:space="preserve"> </v>
      </c>
      <c r="F20" s="18"/>
      <c r="G20" s="175" t="str">
        <f>IFERROR(Summary!$Y$7*D20/F20," ")</f>
        <v xml:space="preserve"> </v>
      </c>
      <c r="H20" s="9">
        <v>0.3</v>
      </c>
      <c r="I20" s="175" t="str">
        <f>IFERROR(Summary!$Y$7*D20/H20," ")</f>
        <v xml:space="preserve"> </v>
      </c>
      <c r="J20" s="18"/>
      <c r="K20" s="175" t="str">
        <f>IFERROR(Summary!$AA$7*D20/J20," ")</f>
        <v xml:space="preserve"> </v>
      </c>
      <c r="L20" s="7">
        <v>1.3</v>
      </c>
      <c r="M20" s="175" t="str">
        <f>IFERROR(Summary!$AA$7*D20/L20," ")</f>
        <v xml:space="preserve"> </v>
      </c>
      <c r="N20" s="18"/>
      <c r="O20" s="175" t="str">
        <f>IFERROR(Summary!$AC$7*D20/N20," ")</f>
        <v xml:space="preserve"> </v>
      </c>
      <c r="P20" s="7">
        <v>1.3</v>
      </c>
      <c r="Q20" s="175" t="str">
        <f>IFERROR(Summary!$AC$7*D20/P20," ")</f>
        <v xml:space="preserve"> </v>
      </c>
      <c r="R20" s="22"/>
      <c r="S20" s="177" t="str">
        <f>IFERROR(Summary!$AE$7*E20/R20," ")</f>
        <v xml:space="preserve"> </v>
      </c>
    </row>
    <row r="21" spans="1:19" ht="16.95" customHeight="1" x14ac:dyDescent="0.25">
      <c r="A21" s="2" t="s">
        <v>40</v>
      </c>
      <c r="B21" s="2" t="s">
        <v>41</v>
      </c>
      <c r="C21" s="18"/>
      <c r="D21" s="56" t="str">
        <f>IFERROR(VLOOKUP($A21,'Emissions - TEU-2R'!$A$6:$H$58,5,0), " ")</f>
        <v xml:space="preserve"> </v>
      </c>
      <c r="E21" s="56" t="str">
        <f>IFERROR(VLOOKUP($A21,'Emissions - TEU-2R'!$A$6:$H$58,8,0), " ")</f>
        <v xml:space="preserve"> </v>
      </c>
      <c r="F21" s="9">
        <v>0.14000000000000001</v>
      </c>
      <c r="G21" s="175" t="str">
        <f>IFERROR(Summary!$Y$7*D21/F21," ")</f>
        <v xml:space="preserve"> </v>
      </c>
      <c r="H21" s="18"/>
      <c r="I21" s="175" t="str">
        <f>IFERROR(Summary!$Y$7*D21/H21," ")</f>
        <v xml:space="preserve"> </v>
      </c>
      <c r="J21" s="7">
        <v>3.7</v>
      </c>
      <c r="K21" s="175" t="str">
        <f>IFERROR(Summary!$AA$7*D21/J21," ")</f>
        <v xml:space="preserve"> </v>
      </c>
      <c r="L21" s="18"/>
      <c r="M21" s="175" t="str">
        <f>IFERROR(Summary!$AA$7*D21/L21," ")</f>
        <v xml:space="preserve"> </v>
      </c>
      <c r="N21" s="7">
        <v>1.7</v>
      </c>
      <c r="O21" s="175" t="str">
        <f>IFERROR(Summary!$AC$7*D21/N21," ")</f>
        <v xml:space="preserve"> </v>
      </c>
      <c r="P21" s="18"/>
      <c r="Q21" s="175" t="str">
        <f>IFERROR(Summary!$AC$7*D21/P21," ")</f>
        <v xml:space="preserve"> </v>
      </c>
      <c r="R21" s="22"/>
      <c r="S21" s="177" t="str">
        <f>IFERROR(Summary!$AE$7*E21/R21," ")</f>
        <v xml:space="preserve"> </v>
      </c>
    </row>
    <row r="22" spans="1:19" ht="16.8" customHeight="1" x14ac:dyDescent="0.25">
      <c r="A22" s="2" t="s">
        <v>42</v>
      </c>
      <c r="B22" s="2" t="s">
        <v>43</v>
      </c>
      <c r="C22" s="6" t="s">
        <v>33</v>
      </c>
      <c r="D22" s="56" t="str">
        <f>IFERROR(VLOOKUP($A22,'Emissions - TEU-2R'!$A$6:$H$58,5,0), " ")</f>
        <v xml:space="preserve"> </v>
      </c>
      <c r="E22" s="56" t="str">
        <f>IFERROR(VLOOKUP($A22,'Emissions - TEU-2R'!$A$6:$H$58,8,0), " ")</f>
        <v xml:space="preserve"> </v>
      </c>
      <c r="F22" s="10">
        <v>2.4000000000000001E-5</v>
      </c>
      <c r="G22" s="175" t="str">
        <f>IFERROR(Summary!$Y$7*D22/F22," ")</f>
        <v xml:space="preserve"> </v>
      </c>
      <c r="H22" s="11">
        <v>1.7000000000000001E-4</v>
      </c>
      <c r="I22" s="175" t="str">
        <f>IFERROR(Summary!$Y$7*D22/H22," ")</f>
        <v xml:space="preserve"> </v>
      </c>
      <c r="J22" s="3">
        <v>1.2999999999999999E-3</v>
      </c>
      <c r="K22" s="175" t="str">
        <f>IFERROR(Summary!$AA$7*D22/J22," ")</f>
        <v xml:space="preserve"> </v>
      </c>
      <c r="L22" s="3">
        <v>2.3999999999999998E-3</v>
      </c>
      <c r="M22" s="175" t="str">
        <f>IFERROR(Summary!$AA$7*D22/L22," ")</f>
        <v xml:space="preserve"> </v>
      </c>
      <c r="N22" s="11">
        <v>6.2E-4</v>
      </c>
      <c r="O22" s="175" t="str">
        <f>IFERROR(Summary!$AC$7*D22/N22," ")</f>
        <v xml:space="preserve"> </v>
      </c>
      <c r="P22" s="3">
        <v>2.3999999999999998E-3</v>
      </c>
      <c r="Q22" s="175" t="str">
        <f>IFERROR(Summary!$AC$7*D22/P22," ")</f>
        <v xml:space="preserve"> </v>
      </c>
      <c r="R22" s="25">
        <v>0.2</v>
      </c>
      <c r="S22" s="177" t="str">
        <f>IFERROR(Summary!$AE$7*E22/R22," ")</f>
        <v xml:space="preserve"> </v>
      </c>
    </row>
    <row r="23" spans="1:19" ht="16.8" customHeight="1" x14ac:dyDescent="0.25">
      <c r="A23" s="2" t="s">
        <v>44</v>
      </c>
      <c r="B23" s="2" t="s">
        <v>45</v>
      </c>
      <c r="C23" s="18"/>
      <c r="D23" s="56" t="str">
        <f>IFERROR(VLOOKUP($A23,'Emissions - TEU-2R'!$A$6:$H$58,5,0), " ")</f>
        <v xml:space="preserve"> </v>
      </c>
      <c r="E23" s="56" t="str">
        <f>IFERROR(VLOOKUP($A23,'Emissions - TEU-2R'!$A$6:$H$58,8,0), " ")</f>
        <v xml:space="preserve"> </v>
      </c>
      <c r="F23" s="18"/>
      <c r="G23" s="175" t="str">
        <f>IFERROR(Summary!$Y$7*D23/F23," ")</f>
        <v xml:space="preserve"> </v>
      </c>
      <c r="H23" s="4">
        <v>1.4999999999999999E-2</v>
      </c>
      <c r="I23" s="175" t="str">
        <f>IFERROR(Summary!$Y$7*D23/H23," ")</f>
        <v xml:space="preserve"> </v>
      </c>
      <c r="J23" s="18"/>
      <c r="K23" s="175" t="str">
        <f>IFERROR(Summary!$AA$7*D23/J23," ")</f>
        <v xml:space="preserve"> </v>
      </c>
      <c r="L23" s="4">
        <v>6.6000000000000003E-2</v>
      </c>
      <c r="M23" s="175" t="str">
        <f>IFERROR(Summary!$AA$7*D23/L23," ")</f>
        <v xml:space="preserve"> </v>
      </c>
      <c r="N23" s="18"/>
      <c r="O23" s="175" t="str">
        <f>IFERROR(Summary!$AC$7*D23/N23," ")</f>
        <v xml:space="preserve"> </v>
      </c>
      <c r="P23" s="4">
        <v>6.6000000000000003E-2</v>
      </c>
      <c r="Q23" s="175" t="str">
        <f>IFERROR(Summary!$AC$7*D23/P23," ")</f>
        <v xml:space="preserve"> </v>
      </c>
      <c r="R23" s="25">
        <v>0.2</v>
      </c>
      <c r="S23" s="177" t="str">
        <f>IFERROR(Summary!$AE$7*E23/R23," ")</f>
        <v xml:space="preserve"> </v>
      </c>
    </row>
    <row r="24" spans="1:19" ht="16.95" customHeight="1" x14ac:dyDescent="0.25">
      <c r="A24" s="2" t="s">
        <v>46</v>
      </c>
      <c r="B24" s="2" t="s">
        <v>47</v>
      </c>
      <c r="C24" s="6" t="s">
        <v>48</v>
      </c>
      <c r="D24" s="56" t="str">
        <f>IFERROR(VLOOKUP($A24,'Emissions - TEU-2R'!$A$6:$H$58,5,0), " ")</f>
        <v xml:space="preserve"> </v>
      </c>
      <c r="E24" s="56" t="str">
        <f>IFERROR(VLOOKUP($A24,'Emissions - TEU-2R'!$A$6:$H$58,8,0), " ")</f>
        <v xml:space="preserve"> </v>
      </c>
      <c r="F24" s="10">
        <v>4.3000000000000003E-6</v>
      </c>
      <c r="G24" s="175" t="str">
        <f>IFERROR(Summary!$Y$7*D24/F24," ")</f>
        <v xml:space="preserve"> </v>
      </c>
      <c r="H24" s="18"/>
      <c r="I24" s="175" t="str">
        <f>IFERROR(Summary!$Y$7*D24/H24," ")</f>
        <v xml:space="preserve"> </v>
      </c>
      <c r="J24" s="11">
        <v>1.1E-4</v>
      </c>
      <c r="K24" s="175" t="str">
        <f>IFERROR(Summary!$AA$7*D24/J24," ")</f>
        <v xml:space="preserve"> </v>
      </c>
      <c r="L24" s="18"/>
      <c r="M24" s="175" t="str">
        <f>IFERROR(Summary!$AA$7*D24/L24," ")</f>
        <v xml:space="preserve"> </v>
      </c>
      <c r="N24" s="10">
        <v>5.1999999999999997E-5</v>
      </c>
      <c r="O24" s="175" t="str">
        <f>IFERROR(Summary!$AC$7*D24/N24," ")</f>
        <v xml:space="preserve"> </v>
      </c>
      <c r="P24" s="18"/>
      <c r="Q24" s="175" t="str">
        <f>IFERROR(Summary!$AC$7*D24/P24," ")</f>
        <v xml:space="preserve"> </v>
      </c>
      <c r="R24" s="22"/>
      <c r="S24" s="177" t="str">
        <f>IFERROR(Summary!$AE$7*E24/R24," ")</f>
        <v xml:space="preserve"> </v>
      </c>
    </row>
    <row r="25" spans="1:19" ht="16.8" customHeight="1" x14ac:dyDescent="0.25">
      <c r="A25" s="2" t="s">
        <v>49</v>
      </c>
      <c r="B25" s="2" t="s">
        <v>50</v>
      </c>
      <c r="C25" s="18"/>
      <c r="D25" s="56" t="str">
        <f>IFERROR(VLOOKUP($A25,'Emissions - TEU-2R'!$A$6:$H$58,5,0), " ")</f>
        <v xml:space="preserve"> </v>
      </c>
      <c r="E25" s="56" t="str">
        <f>IFERROR(VLOOKUP($A25,'Emissions - TEU-2R'!$A$6:$H$58,8,0), " ")</f>
        <v xml:space="preserve"> </v>
      </c>
      <c r="F25" s="4">
        <v>3.2000000000000001E-2</v>
      </c>
      <c r="G25" s="175" t="str">
        <f>IFERROR(Summary!$Y$7*D25/F25," ")</f>
        <v xml:space="preserve"> </v>
      </c>
      <c r="H25" s="18"/>
      <c r="I25" s="175" t="str">
        <f>IFERROR(Summary!$Y$7*D25/H25," ")</f>
        <v xml:space="preserve"> </v>
      </c>
      <c r="J25" s="9">
        <v>0.84</v>
      </c>
      <c r="K25" s="175" t="str">
        <f>IFERROR(Summary!$AA$7*D25/J25," ")</f>
        <v xml:space="preserve"> </v>
      </c>
      <c r="L25" s="18"/>
      <c r="M25" s="175" t="str">
        <f>IFERROR(Summary!$AA$7*D25/L25," ")</f>
        <v xml:space="preserve"> </v>
      </c>
      <c r="N25" s="9">
        <v>0.39</v>
      </c>
      <c r="O25" s="175" t="str">
        <f>IFERROR(Summary!$AC$7*D25/N25," ")</f>
        <v xml:space="preserve"> </v>
      </c>
      <c r="P25" s="18"/>
      <c r="Q25" s="175" t="str">
        <f>IFERROR(Summary!$AC$7*D25/P25," ")</f>
        <v xml:space="preserve"> </v>
      </c>
      <c r="R25" s="22"/>
      <c r="S25" s="177" t="str">
        <f>IFERROR(Summary!$AE$7*E25/R25," ")</f>
        <v xml:space="preserve"> </v>
      </c>
    </row>
    <row r="26" spans="1:19" ht="16.95" customHeight="1" x14ac:dyDescent="0.25">
      <c r="A26" s="2" t="s">
        <v>51</v>
      </c>
      <c r="B26" s="2" t="s">
        <v>52</v>
      </c>
      <c r="C26" s="18"/>
      <c r="D26" s="56">
        <f>IFERROR(VLOOKUP($A26,'Emissions - TEU-2R'!$A$6:$H$58,5,0), " ")</f>
        <v>1.2634078945564481E-2</v>
      </c>
      <c r="E26" s="56">
        <f>IFERROR(VLOOKUP($A26,'Emissions - TEU-2R'!$A$6:$H$58,8,0), " ")</f>
        <v>1.4213338813760039E-4</v>
      </c>
      <c r="F26" s="9">
        <v>0.13</v>
      </c>
      <c r="G26" s="175">
        <f>IFERROR(Summary!$Y$7*D26/F26," ")</f>
        <v>9.7185222658188327E-6</v>
      </c>
      <c r="H26" s="7">
        <v>3</v>
      </c>
      <c r="I26" s="175">
        <f>IFERROR(Summary!$Y$7*D26/H26," ")</f>
        <v>4.2113596485214939E-7</v>
      </c>
      <c r="J26" s="7">
        <v>3.3</v>
      </c>
      <c r="K26" s="175">
        <f>IFERROR(Summary!$AA$7*D26/J26," ")</f>
        <v>3.8285087713831764E-7</v>
      </c>
      <c r="L26" s="5">
        <v>13</v>
      </c>
      <c r="M26" s="175">
        <f>IFERROR(Summary!$AA$7*D26/L26," ")</f>
        <v>9.7185222658188319E-8</v>
      </c>
      <c r="N26" s="7">
        <v>1.5</v>
      </c>
      <c r="O26" s="175">
        <f>IFERROR(Summary!$AC$7*D26/N26," ")</f>
        <v>3.7902236836693443E-5</v>
      </c>
      <c r="P26" s="5">
        <v>13</v>
      </c>
      <c r="Q26" s="175">
        <f>IFERROR(Summary!$AC$7*D26/P26," ")</f>
        <v>4.373335019618474E-6</v>
      </c>
      <c r="R26" s="21">
        <v>29</v>
      </c>
      <c r="S26" s="177">
        <f>IFERROR(Summary!$AE$7*E26/R26," ")</f>
        <v>2.3525526312430411E-5</v>
      </c>
    </row>
    <row r="27" spans="1:19" ht="19.8" customHeight="1" x14ac:dyDescent="0.25">
      <c r="A27" s="2" t="s">
        <v>53</v>
      </c>
      <c r="B27" s="2" t="s">
        <v>54</v>
      </c>
      <c r="C27" s="6" t="s">
        <v>23</v>
      </c>
      <c r="D27" s="56" t="str">
        <f>IFERROR(VLOOKUP($A27,'Emissions - TEU-2R'!$A$6:$H$58,5,0), " ")</f>
        <v xml:space="preserve"> </v>
      </c>
      <c r="E27" s="56" t="str">
        <f>IFERROR(VLOOKUP($A27,'Emissions - TEU-2R'!$A$6:$H$58,8,0), " ")</f>
        <v xml:space="preserve"> </v>
      </c>
      <c r="F27" s="10">
        <v>4.1999999999999996E-6</v>
      </c>
      <c r="G27" s="175" t="str">
        <f>IFERROR(Summary!$Y$7*D27/F27," ")</f>
        <v xml:space="preserve"> </v>
      </c>
      <c r="H27" s="18"/>
      <c r="I27" s="175" t="str">
        <f>IFERROR(Summary!$Y$7*D27/H27," ")</f>
        <v xml:space="preserve"> </v>
      </c>
      <c r="J27" s="10">
        <v>4.3999999999999999E-5</v>
      </c>
      <c r="K27" s="175" t="str">
        <f>IFERROR(Summary!$AA$7*D27/J27," ")</f>
        <v xml:space="preserve"> </v>
      </c>
      <c r="L27" s="18"/>
      <c r="M27" s="175" t="str">
        <f>IFERROR(Summary!$AA$7*D27/L27," ")</f>
        <v xml:space="preserve"> </v>
      </c>
      <c r="N27" s="10">
        <v>8.6000000000000003E-5</v>
      </c>
      <c r="O27" s="175" t="str">
        <f>IFERROR(Summary!$AC$7*D27/N27," ")</f>
        <v xml:space="preserve"> </v>
      </c>
      <c r="P27" s="18"/>
      <c r="Q27" s="175" t="str">
        <f>IFERROR(Summary!$AC$7*D27/P27," ")</f>
        <v xml:space="preserve"> </v>
      </c>
      <c r="R27" s="22"/>
      <c r="S27" s="177" t="str">
        <f>IFERROR(Summary!$AE$7*E27/R27," ")</f>
        <v xml:space="preserve"> </v>
      </c>
    </row>
    <row r="28" spans="1:19" ht="16.8" customHeight="1" x14ac:dyDescent="0.25">
      <c r="A28" s="2" t="s">
        <v>55</v>
      </c>
      <c r="B28" s="2" t="s">
        <v>56</v>
      </c>
      <c r="C28" s="18"/>
      <c r="D28" s="56" t="str">
        <f>IFERROR(VLOOKUP($A28,'Emissions - TEU-2R'!$A$6:$H$58,5,0), " ")</f>
        <v xml:space="preserve"> </v>
      </c>
      <c r="E28" s="56" t="str">
        <f>IFERROR(VLOOKUP($A28,'Emissions - TEU-2R'!$A$6:$H$58,8,0), " ")</f>
        <v xml:space="preserve"> </v>
      </c>
      <c r="F28" s="4">
        <v>0.02</v>
      </c>
      <c r="G28" s="175" t="str">
        <f>IFERROR(Summary!$Y$7*D28/F28," ")</f>
        <v xml:space="preserve"> </v>
      </c>
      <c r="H28" s="7">
        <v>1</v>
      </c>
      <c r="I28" s="175" t="str">
        <f>IFERROR(Summary!$Y$7*D28/H28," ")</f>
        <v xml:space="preserve"> </v>
      </c>
      <c r="J28" s="9">
        <v>0.53</v>
      </c>
      <c r="K28" s="175" t="str">
        <f>IFERROR(Summary!$AA$7*D28/J28," ")</f>
        <v xml:space="preserve"> </v>
      </c>
      <c r="L28" s="7">
        <v>4.4000000000000004</v>
      </c>
      <c r="M28" s="175" t="str">
        <f>IFERROR(Summary!$AA$7*D28/L28," ")</f>
        <v xml:space="preserve"> </v>
      </c>
      <c r="N28" s="9">
        <v>0.24</v>
      </c>
      <c r="O28" s="175" t="str">
        <f>IFERROR(Summary!$AC$7*D28/N28," ")</f>
        <v xml:space="preserve"> </v>
      </c>
      <c r="P28" s="7">
        <v>4.4000000000000004</v>
      </c>
      <c r="Q28" s="175" t="str">
        <f>IFERROR(Summary!$AC$7*D28/P28," ")</f>
        <v xml:space="preserve"> </v>
      </c>
      <c r="R28" s="21">
        <v>240</v>
      </c>
      <c r="S28" s="177" t="str">
        <f>IFERROR(Summary!$AE$7*E28/R28," ")</f>
        <v xml:space="preserve"> </v>
      </c>
    </row>
    <row r="29" spans="1:19" ht="16.95" customHeight="1" x14ac:dyDescent="0.25">
      <c r="A29" s="2" t="s">
        <v>57</v>
      </c>
      <c r="B29" s="2" t="s">
        <v>58</v>
      </c>
      <c r="C29" s="6" t="s">
        <v>33</v>
      </c>
      <c r="D29" s="56" t="str">
        <f>IFERROR(VLOOKUP($A29,'Emissions - TEU-2R'!$A$6:$H$58,5,0), " ")</f>
        <v xml:space="preserve"> </v>
      </c>
      <c r="E29" s="56" t="str">
        <f>IFERROR(VLOOKUP($A29,'Emissions - TEU-2R'!$A$6:$H$58,8,0), " ")</f>
        <v xml:space="preserve"> </v>
      </c>
      <c r="F29" s="11">
        <v>4.2000000000000002E-4</v>
      </c>
      <c r="G29" s="175" t="str">
        <f>IFERROR(Summary!$Y$7*D29/F29," ")</f>
        <v xml:space="preserve"> </v>
      </c>
      <c r="H29" s="3">
        <v>7.0000000000000001E-3</v>
      </c>
      <c r="I29" s="175" t="str">
        <f>IFERROR(Summary!$Y$7*D29/H29," ")</f>
        <v xml:space="preserve"> </v>
      </c>
      <c r="J29" s="4">
        <v>1.0999999999999999E-2</v>
      </c>
      <c r="K29" s="175" t="str">
        <f>IFERROR(Summary!$AA$7*D29/J29," ")</f>
        <v xml:space="preserve"> </v>
      </c>
      <c r="L29" s="4">
        <v>3.1E-2</v>
      </c>
      <c r="M29" s="175" t="str">
        <f>IFERROR(Summary!$AA$7*D29/L29," ")</f>
        <v xml:space="preserve"> </v>
      </c>
      <c r="N29" s="3">
        <v>5.0000000000000001E-3</v>
      </c>
      <c r="O29" s="175" t="str">
        <f>IFERROR(Summary!$AC$7*D29/N29," ")</f>
        <v xml:space="preserve"> </v>
      </c>
      <c r="P29" s="4">
        <v>3.1E-2</v>
      </c>
      <c r="Q29" s="175" t="str">
        <f>IFERROR(Summary!$AC$7*D29/P29," ")</f>
        <v xml:space="preserve"> </v>
      </c>
      <c r="R29" s="26">
        <v>0.02</v>
      </c>
      <c r="S29" s="177" t="str">
        <f>IFERROR(Summary!$AE$7*E29/R29," ")</f>
        <v xml:space="preserve"> </v>
      </c>
    </row>
    <row r="30" spans="1:19" ht="29.25" customHeight="1" x14ac:dyDescent="0.25">
      <c r="A30" s="2" t="s">
        <v>59</v>
      </c>
      <c r="B30" s="1" t="s">
        <v>60</v>
      </c>
      <c r="C30" s="18"/>
      <c r="D30" s="56" t="str">
        <f>IFERROR(VLOOKUP($A30,'Emissions - TEU-2R'!$A$6:$H$58,5,0), " ")</f>
        <v xml:space="preserve"> </v>
      </c>
      <c r="E30" s="56" t="str">
        <f>IFERROR(VLOOKUP($A30,'Emissions - TEU-2R'!$A$6:$H$58,8,0), " ")</f>
        <v xml:space="preserve"> </v>
      </c>
      <c r="F30" s="3">
        <v>1.4E-3</v>
      </c>
      <c r="G30" s="175" t="str">
        <f>IFERROR(Summary!$Y$7*D30/F30," ")</f>
        <v xml:space="preserve"> </v>
      </c>
      <c r="H30" s="18"/>
      <c r="I30" s="175" t="str">
        <f>IFERROR(Summary!$Y$7*D30/H30," ")</f>
        <v xml:space="preserve"> </v>
      </c>
      <c r="J30" s="4">
        <v>3.6999999999999998E-2</v>
      </c>
      <c r="K30" s="175" t="str">
        <f>IFERROR(Summary!$AA$7*D30/J30," ")</f>
        <v xml:space="preserve"> </v>
      </c>
      <c r="L30" s="18"/>
      <c r="M30" s="175" t="str">
        <f>IFERROR(Summary!$AA$7*D30/L30," ")</f>
        <v xml:space="preserve"> </v>
      </c>
      <c r="N30" s="4">
        <v>1.7000000000000001E-2</v>
      </c>
      <c r="O30" s="175" t="str">
        <f>IFERROR(Summary!$AC$7*D30/N30," ")</f>
        <v xml:space="preserve"> </v>
      </c>
      <c r="P30" s="18"/>
      <c r="Q30" s="175" t="str">
        <f>IFERROR(Summary!$AC$7*D30/P30," ")</f>
        <v xml:space="preserve"> </v>
      </c>
      <c r="R30" s="21">
        <v>120</v>
      </c>
      <c r="S30" s="177" t="str">
        <f>IFERROR(Summary!$AE$7*E30/R30," ")</f>
        <v xml:space="preserve"> </v>
      </c>
    </row>
    <row r="31" spans="1:19" ht="16.95" customHeight="1" x14ac:dyDescent="0.25">
      <c r="A31" s="2" t="s">
        <v>61</v>
      </c>
      <c r="B31" s="1" t="s">
        <v>62</v>
      </c>
      <c r="C31" s="18"/>
      <c r="D31" s="56" t="str">
        <f>IFERROR(VLOOKUP($A31,'Emissions - TEU-2R'!$A$6:$H$58,5,0), " ")</f>
        <v xml:space="preserve"> </v>
      </c>
      <c r="E31" s="56" t="str">
        <f>IFERROR(VLOOKUP($A31,'Emissions - TEU-2R'!$A$6:$H$58,8,0), " ")</f>
        <v xml:space="preserve"> </v>
      </c>
      <c r="F31" s="10">
        <v>7.7000000000000001E-5</v>
      </c>
      <c r="G31" s="175" t="str">
        <f>IFERROR(Summary!$Y$7*D31/F31," ")</f>
        <v xml:space="preserve"> </v>
      </c>
      <c r="H31" s="18"/>
      <c r="I31" s="175" t="str">
        <f>IFERROR(Summary!$Y$7*D31/H31," ")</f>
        <v xml:space="preserve"> </v>
      </c>
      <c r="J31" s="3">
        <v>2E-3</v>
      </c>
      <c r="K31" s="175" t="str">
        <f>IFERROR(Summary!$AA$7*D31/J31," ")</f>
        <v xml:space="preserve"> </v>
      </c>
      <c r="L31" s="18"/>
      <c r="M31" s="175" t="str">
        <f>IFERROR(Summary!$AA$7*D31/L31," ")</f>
        <v xml:space="preserve"> </v>
      </c>
      <c r="N31" s="11">
        <v>9.2000000000000003E-4</v>
      </c>
      <c r="O31" s="175" t="str">
        <f>IFERROR(Summary!$AC$7*D31/N31," ")</f>
        <v xml:space="preserve"> </v>
      </c>
      <c r="P31" s="18"/>
      <c r="Q31" s="175" t="str">
        <f>IFERROR(Summary!$AC$7*D31/P31," ")</f>
        <v xml:space="preserve"> </v>
      </c>
      <c r="R31" s="24">
        <v>1.4</v>
      </c>
      <c r="S31" s="177" t="str">
        <f>IFERROR(Summary!$AE$7*E31/R31," ")</f>
        <v xml:space="preserve"> </v>
      </c>
    </row>
    <row r="32" spans="1:19" ht="29.25" customHeight="1" x14ac:dyDescent="0.25">
      <c r="A32" s="2" t="s">
        <v>63</v>
      </c>
      <c r="B32" s="1" t="s">
        <v>64</v>
      </c>
      <c r="C32" s="6" t="s">
        <v>65</v>
      </c>
      <c r="D32" s="56" t="str">
        <f>IFERROR(VLOOKUP($A32,'Emissions - TEU-2R'!$A$6:$H$58,5,0), " ")</f>
        <v xml:space="preserve"> </v>
      </c>
      <c r="E32" s="56" t="str">
        <f>IFERROR(VLOOKUP($A32,'Emissions - TEU-2R'!$A$6:$H$58,8,0), " ")</f>
        <v xml:space="preserve"> </v>
      </c>
      <c r="F32" s="4">
        <v>0.08</v>
      </c>
      <c r="G32" s="175" t="str">
        <f>IFERROR(Summary!$Y$7*D32/F32," ")</f>
        <v xml:space="preserve"> </v>
      </c>
      <c r="H32" s="18"/>
      <c r="I32" s="175" t="str">
        <f>IFERROR(Summary!$Y$7*D32/H32," ")</f>
        <v xml:space="preserve"> </v>
      </c>
      <c r="J32" s="5">
        <v>11</v>
      </c>
      <c r="K32" s="175" t="str">
        <f>IFERROR(Summary!$AA$7*D32/J32," ")</f>
        <v xml:space="preserve"> </v>
      </c>
      <c r="L32" s="18"/>
      <c r="M32" s="175" t="str">
        <f>IFERROR(Summary!$AA$7*D32/L32," ")</f>
        <v xml:space="preserve"> </v>
      </c>
      <c r="N32" s="7">
        <v>5</v>
      </c>
      <c r="O32" s="175" t="str">
        <f>IFERROR(Summary!$AC$7*D32/N32," ")</f>
        <v xml:space="preserve"> </v>
      </c>
      <c r="P32" s="18"/>
      <c r="Q32" s="175" t="str">
        <f>IFERROR(Summary!$AC$7*D32/P32," ")</f>
        <v xml:space="preserve"> </v>
      </c>
      <c r="R32" s="22"/>
      <c r="S32" s="177" t="str">
        <f>IFERROR(Summary!$AE$7*E32/R32," ")</f>
        <v xml:space="preserve"> </v>
      </c>
    </row>
    <row r="33" spans="1:19" ht="16.95" customHeight="1" x14ac:dyDescent="0.25">
      <c r="A33" s="2" t="s">
        <v>66</v>
      </c>
      <c r="B33" s="2" t="s">
        <v>67</v>
      </c>
      <c r="C33" s="18"/>
      <c r="D33" s="56" t="str">
        <f>IFERROR(VLOOKUP($A33,'Emissions - TEU-2R'!$A$6:$H$58,5,0), " ")</f>
        <v xml:space="preserve"> </v>
      </c>
      <c r="E33" s="56" t="str">
        <f>IFERROR(VLOOKUP($A33,'Emissions - TEU-2R'!$A$6:$H$58,8,0), " ")</f>
        <v xml:space="preserve"> </v>
      </c>
      <c r="F33" s="9">
        <v>0.91</v>
      </c>
      <c r="G33" s="175" t="str">
        <f>IFERROR(Summary!$Y$7*D33/F33," ")</f>
        <v xml:space="preserve"> </v>
      </c>
      <c r="H33" s="18"/>
      <c r="I33" s="175" t="str">
        <f>IFERROR(Summary!$Y$7*D33/H33," ")</f>
        <v xml:space="preserve"> </v>
      </c>
      <c r="J33" s="5">
        <v>24</v>
      </c>
      <c r="K33" s="175" t="str">
        <f>IFERROR(Summary!$AA$7*D33/J33," ")</f>
        <v xml:space="preserve"> </v>
      </c>
      <c r="L33" s="18"/>
      <c r="M33" s="175" t="str">
        <f>IFERROR(Summary!$AA$7*D33/L33," ")</f>
        <v xml:space="preserve"> </v>
      </c>
      <c r="N33" s="5">
        <v>11</v>
      </c>
      <c r="O33" s="175" t="str">
        <f>IFERROR(Summary!$AC$7*D33/N33," ")</f>
        <v xml:space="preserve"> </v>
      </c>
      <c r="P33" s="18"/>
      <c r="Q33" s="175" t="str">
        <f>IFERROR(Summary!$AC$7*D33/P33," ")</f>
        <v xml:space="preserve"> </v>
      </c>
      <c r="R33" s="22"/>
      <c r="S33" s="177" t="str">
        <f>IFERROR(Summary!$AE$7*E33/R33," ")</f>
        <v xml:space="preserve"> </v>
      </c>
    </row>
    <row r="34" spans="1:19" ht="29.25" customHeight="1" x14ac:dyDescent="0.25">
      <c r="A34" s="2" t="s">
        <v>68</v>
      </c>
      <c r="B34" s="2" t="s">
        <v>69</v>
      </c>
      <c r="C34" s="18"/>
      <c r="D34" s="56" t="str">
        <f>IFERROR(VLOOKUP($A34,'Emissions - TEU-2R'!$A$6:$H$58,5,0), " ")</f>
        <v xml:space="preserve"> </v>
      </c>
      <c r="E34" s="56" t="str">
        <f>IFERROR(VLOOKUP($A34,'Emissions - TEU-2R'!$A$6:$H$58,8,0), " ")</f>
        <v xml:space="preserve"> </v>
      </c>
      <c r="F34" s="18"/>
      <c r="G34" s="175" t="str">
        <f>IFERROR(Summary!$Y$7*D34/F34," ")</f>
        <v xml:space="preserve"> </v>
      </c>
      <c r="H34" s="7">
        <v>5</v>
      </c>
      <c r="I34" s="175" t="str">
        <f>IFERROR(Summary!$Y$7*D34/H34," ")</f>
        <v xml:space="preserve"> </v>
      </c>
      <c r="J34" s="18"/>
      <c r="K34" s="175" t="str">
        <f>IFERROR(Summary!$AA$7*D34/J34," ")</f>
        <v xml:space="preserve"> </v>
      </c>
      <c r="L34" s="5">
        <v>22</v>
      </c>
      <c r="M34" s="175" t="str">
        <f>IFERROR(Summary!$AA$7*D34/L34," ")</f>
        <v xml:space="preserve"> </v>
      </c>
      <c r="N34" s="18"/>
      <c r="O34" s="175" t="str">
        <f>IFERROR(Summary!$AC$7*D34/N34," ")</f>
        <v xml:space="preserve"> </v>
      </c>
      <c r="P34" s="5">
        <v>22</v>
      </c>
      <c r="Q34" s="175" t="str">
        <f>IFERROR(Summary!$AC$7*D34/P34," ")</f>
        <v xml:space="preserve"> </v>
      </c>
      <c r="R34" s="23">
        <v>3900</v>
      </c>
      <c r="S34" s="177" t="str">
        <f>IFERROR(Summary!$AE$7*E34/R34," ")</f>
        <v xml:space="preserve"> </v>
      </c>
    </row>
    <row r="35" spans="1:19" ht="29.25" customHeight="1" x14ac:dyDescent="0.25">
      <c r="A35" s="2" t="s">
        <v>70</v>
      </c>
      <c r="B35" s="2" t="s">
        <v>71</v>
      </c>
      <c r="C35" s="18"/>
      <c r="D35" s="56" t="str">
        <f>IFERROR(VLOOKUP($A35,'Emissions - TEU-2R'!$A$6:$H$58,5,0), " ")</f>
        <v xml:space="preserve"> </v>
      </c>
      <c r="E35" s="56" t="str">
        <f>IFERROR(VLOOKUP($A35,'Emissions - TEU-2R'!$A$6:$H$58,8,0), " ")</f>
        <v xml:space="preserve"> </v>
      </c>
      <c r="F35" s="9">
        <v>0.48</v>
      </c>
      <c r="G35" s="175" t="str">
        <f>IFERROR(Summary!$Y$7*D35/F35," ")</f>
        <v xml:space="preserve"> </v>
      </c>
      <c r="H35" s="5">
        <v>33</v>
      </c>
      <c r="I35" s="175" t="str">
        <f>IFERROR(Summary!$Y$7*D35/H35," ")</f>
        <v xml:space="preserve"> </v>
      </c>
      <c r="J35" s="5">
        <v>12</v>
      </c>
      <c r="K35" s="175" t="str">
        <f>IFERROR(Summary!$AA$7*D35/J35," ")</f>
        <v xml:space="preserve"> </v>
      </c>
      <c r="L35" s="5">
        <v>150</v>
      </c>
      <c r="M35" s="175" t="str">
        <f>IFERROR(Summary!$AA$7*D35/L35," ")</f>
        <v xml:space="preserve"> </v>
      </c>
      <c r="N35" s="7">
        <v>5.7</v>
      </c>
      <c r="O35" s="175" t="str">
        <f>IFERROR(Summary!$AC$7*D35/N35," ")</f>
        <v xml:space="preserve"> </v>
      </c>
      <c r="P35" s="5">
        <v>150</v>
      </c>
      <c r="Q35" s="175" t="str">
        <f>IFERROR(Summary!$AC$7*D35/P35," ")</f>
        <v xml:space="preserve"> </v>
      </c>
      <c r="R35" s="23">
        <v>1700</v>
      </c>
      <c r="S35" s="177" t="str">
        <f>IFERROR(Summary!$AE$7*E35/R35," ")</f>
        <v xml:space="preserve"> </v>
      </c>
    </row>
    <row r="36" spans="1:19" ht="16.8" customHeight="1" x14ac:dyDescent="0.25">
      <c r="A36" s="2" t="s">
        <v>72</v>
      </c>
      <c r="B36" s="2" t="s">
        <v>73</v>
      </c>
      <c r="C36" s="18"/>
      <c r="D36" s="56" t="str">
        <f>IFERROR(VLOOKUP($A36,'Emissions - TEU-2R'!$A$6:$H$58,5,0), " ")</f>
        <v xml:space="preserve"> </v>
      </c>
      <c r="E36" s="56" t="str">
        <f>IFERROR(VLOOKUP($A36,'Emissions - TEU-2R'!$A$6:$H$58,8,0), " ")</f>
        <v xml:space="preserve"> </v>
      </c>
      <c r="F36" s="4">
        <v>3.3000000000000002E-2</v>
      </c>
      <c r="G36" s="175" t="str">
        <f>IFERROR(Summary!$Y$7*D36/F36," ")</f>
        <v xml:space="preserve"> </v>
      </c>
      <c r="H36" s="7">
        <v>2</v>
      </c>
      <c r="I36" s="175" t="str">
        <f>IFERROR(Summary!$Y$7*D36/H36," ")</f>
        <v xml:space="preserve"> </v>
      </c>
      <c r="J36" s="9">
        <v>0.86</v>
      </c>
      <c r="K36" s="175" t="str">
        <f>IFERROR(Summary!$AA$7*D36/J36," ")</f>
        <v xml:space="preserve"> </v>
      </c>
      <c r="L36" s="7">
        <v>8.8000000000000007</v>
      </c>
      <c r="M36" s="175" t="str">
        <f>IFERROR(Summary!$AA$7*D36/L36," ")</f>
        <v xml:space="preserve"> </v>
      </c>
      <c r="N36" s="9">
        <v>0.4</v>
      </c>
      <c r="O36" s="175" t="str">
        <f>IFERROR(Summary!$AC$7*D36/N36," ")</f>
        <v xml:space="preserve"> </v>
      </c>
      <c r="P36" s="7">
        <v>8.8000000000000007</v>
      </c>
      <c r="Q36" s="175" t="str">
        <f>IFERROR(Summary!$AC$7*D36/P36," ")</f>
        <v xml:space="preserve"> </v>
      </c>
      <c r="R36" s="21">
        <v>660</v>
      </c>
      <c r="S36" s="177" t="str">
        <f>IFERROR(Summary!$AE$7*E36/R36," ")</f>
        <v xml:space="preserve"> </v>
      </c>
    </row>
    <row r="37" spans="1:19" ht="29.25" customHeight="1" x14ac:dyDescent="0.25">
      <c r="A37" s="2" t="s">
        <v>74</v>
      </c>
      <c r="B37" s="2" t="s">
        <v>75</v>
      </c>
      <c r="C37" s="18"/>
      <c r="D37" s="56" t="str">
        <f>IFERROR(VLOOKUP($A37,'Emissions - TEU-2R'!$A$6:$H$58,5,0), " ")</f>
        <v xml:space="preserve"> </v>
      </c>
      <c r="E37" s="56" t="str">
        <f>IFERROR(VLOOKUP($A37,'Emissions - TEU-2R'!$A$6:$H$58,8,0), " ")</f>
        <v xml:space="preserve"> </v>
      </c>
      <c r="F37" s="18"/>
      <c r="G37" s="175" t="str">
        <f>IFERROR(Summary!$Y$7*D37/F37," ")</f>
        <v xml:space="preserve"> </v>
      </c>
      <c r="H37" s="8">
        <v>5000</v>
      </c>
      <c r="I37" s="175" t="str">
        <f>IFERROR(Summary!$Y$7*D37/H37," ")</f>
        <v xml:space="preserve"> </v>
      </c>
      <c r="J37" s="18"/>
      <c r="K37" s="175" t="str">
        <f>IFERROR(Summary!$AA$7*D37/J37," ")</f>
        <v xml:space="preserve"> </v>
      </c>
      <c r="L37" s="8">
        <v>22000</v>
      </c>
      <c r="M37" s="175" t="str">
        <f>IFERROR(Summary!$AA$7*D37/L37," ")</f>
        <v xml:space="preserve"> </v>
      </c>
      <c r="N37" s="18"/>
      <c r="O37" s="175" t="str">
        <f>IFERROR(Summary!$AC$7*D37/N37," ")</f>
        <v xml:space="preserve"> </v>
      </c>
      <c r="P37" s="8">
        <v>22000</v>
      </c>
      <c r="Q37" s="175" t="str">
        <f>IFERROR(Summary!$AC$7*D37/P37," ")</f>
        <v xml:space="preserve"> </v>
      </c>
      <c r="R37" s="23">
        <v>5000</v>
      </c>
      <c r="S37" s="177" t="str">
        <f>IFERROR(Summary!$AE$7*E37/R37," ")</f>
        <v xml:space="preserve"> </v>
      </c>
    </row>
    <row r="38" spans="1:19" ht="16.8" customHeight="1" x14ac:dyDescent="0.25">
      <c r="A38" s="2" t="s">
        <v>76</v>
      </c>
      <c r="B38" s="1" t="s">
        <v>77</v>
      </c>
      <c r="C38" s="18"/>
      <c r="D38" s="56" t="str">
        <f>IFERROR(VLOOKUP($A38,'Emissions - TEU-2R'!$A$6:$H$58,5,0), " ")</f>
        <v xml:space="preserve"> </v>
      </c>
      <c r="E38" s="56" t="str">
        <f>IFERROR(VLOOKUP($A38,'Emissions - TEU-2R'!$A$6:$H$58,8,0), " ")</f>
        <v xml:space="preserve"> </v>
      </c>
      <c r="F38" s="18"/>
      <c r="G38" s="175" t="str">
        <f>IFERROR(Summary!$Y$7*D38/F38," ")</f>
        <v xml:space="preserve"> </v>
      </c>
      <c r="H38" s="8">
        <v>30000</v>
      </c>
      <c r="I38" s="175" t="str">
        <f>IFERROR(Summary!$Y$7*D38/H38," ")</f>
        <v xml:space="preserve"> </v>
      </c>
      <c r="J38" s="18"/>
      <c r="K38" s="175" t="str">
        <f>IFERROR(Summary!$AA$7*D38/J38," ")</f>
        <v xml:space="preserve"> </v>
      </c>
      <c r="L38" s="8">
        <v>130000</v>
      </c>
      <c r="M38" s="175" t="str">
        <f>IFERROR(Summary!$AA$7*D38/L38," ")</f>
        <v xml:space="preserve"> </v>
      </c>
      <c r="N38" s="18"/>
      <c r="O38" s="175" t="str">
        <f>IFERROR(Summary!$AC$7*D38/N38," ")</f>
        <v xml:space="preserve"> </v>
      </c>
      <c r="P38" s="8">
        <v>130000</v>
      </c>
      <c r="Q38" s="175" t="str">
        <f>IFERROR(Summary!$AC$7*D38/P38," ")</f>
        <v xml:space="preserve"> </v>
      </c>
      <c r="R38" s="22"/>
      <c r="S38" s="177" t="str">
        <f>IFERROR(Summary!$AE$7*E38/R38," ")</f>
        <v xml:space="preserve"> </v>
      </c>
    </row>
    <row r="39" spans="1:19" ht="16.95" customHeight="1" x14ac:dyDescent="0.25">
      <c r="A39" s="2" t="s">
        <v>78</v>
      </c>
      <c r="B39" s="2" t="s">
        <v>79</v>
      </c>
      <c r="C39" s="6" t="s">
        <v>80</v>
      </c>
      <c r="D39" s="56" t="str">
        <f>IFERROR(VLOOKUP($A39,'Emissions - TEU-2R'!$A$6:$H$58,5,0), " ")</f>
        <v xml:space="preserve"> </v>
      </c>
      <c r="E39" s="56" t="str">
        <f>IFERROR(VLOOKUP($A39,'Emissions - TEU-2R'!$A$6:$H$58,8,0), " ")</f>
        <v xml:space="preserve"> </v>
      </c>
      <c r="F39" s="11">
        <v>5.5999999999999995E-4</v>
      </c>
      <c r="G39" s="175" t="str">
        <f>IFERROR(Summary!$Y$7*D39/F39," ")</f>
        <v xml:space="preserve"> </v>
      </c>
      <c r="H39" s="3">
        <v>5.0000000000000001E-3</v>
      </c>
      <c r="I39" s="175" t="str">
        <f>IFERROR(Summary!$Y$7*D39/H39," ")</f>
        <v xml:space="preserve"> </v>
      </c>
      <c r="J39" s="4">
        <v>1.4E-2</v>
      </c>
      <c r="K39" s="175" t="str">
        <f>IFERROR(Summary!$AA$7*D39/J39," ")</f>
        <v xml:space="preserve"> </v>
      </c>
      <c r="L39" s="4">
        <v>3.6999999999999998E-2</v>
      </c>
      <c r="M39" s="175" t="str">
        <f>IFERROR(Summary!$AA$7*D39/L39," ")</f>
        <v xml:space="preserve"> </v>
      </c>
      <c r="N39" s="3">
        <v>6.7000000000000002E-3</v>
      </c>
      <c r="O39" s="175" t="str">
        <f>IFERROR(Summary!$AC$7*D39/N39," ")</f>
        <v xml:space="preserve"> </v>
      </c>
      <c r="P39" s="4">
        <v>3.6999999999999998E-2</v>
      </c>
      <c r="Q39" s="175" t="str">
        <f>IFERROR(Summary!$AC$7*D39/P39," ")</f>
        <v xml:space="preserve"> </v>
      </c>
      <c r="R39" s="26">
        <v>0.03</v>
      </c>
      <c r="S39" s="177" t="str">
        <f>IFERROR(Summary!$AE$7*E39/R39," ")</f>
        <v xml:space="preserve"> </v>
      </c>
    </row>
    <row r="40" spans="1:19" ht="16.8" customHeight="1" x14ac:dyDescent="0.25">
      <c r="A40" s="2" t="s">
        <v>81</v>
      </c>
      <c r="B40" s="2" t="s">
        <v>82</v>
      </c>
      <c r="C40" s="18"/>
      <c r="D40" s="56" t="str">
        <f>IFERROR(VLOOKUP($A40,'Emissions - TEU-2R'!$A$6:$H$58,5,0), " ")</f>
        <v xml:space="preserve"> </v>
      </c>
      <c r="E40" s="56" t="str">
        <f>IFERROR(VLOOKUP($A40,'Emissions - TEU-2R'!$A$6:$H$58,8,0), " ")</f>
        <v xml:space="preserve"> </v>
      </c>
      <c r="F40" s="18"/>
      <c r="G40" s="175" t="str">
        <f>IFERROR(Summary!$Y$7*D40/F40," ")</f>
        <v xml:space="preserve"> </v>
      </c>
      <c r="H40" s="7">
        <v>2.2000000000000002</v>
      </c>
      <c r="I40" s="175" t="str">
        <f>IFERROR(Summary!$Y$7*D40/H40," ")</f>
        <v xml:space="preserve"> </v>
      </c>
      <c r="J40" s="18"/>
      <c r="K40" s="175" t="str">
        <f>IFERROR(Summary!$AA$7*D40/J40," ")</f>
        <v xml:space="preserve"> </v>
      </c>
      <c r="L40" s="7">
        <v>9.6999999999999993</v>
      </c>
      <c r="M40" s="175" t="str">
        <f>IFERROR(Summary!$AA$7*D40/L40," ")</f>
        <v xml:space="preserve"> </v>
      </c>
      <c r="N40" s="18"/>
      <c r="O40" s="175" t="str">
        <f>IFERROR(Summary!$AC$7*D40/N40," ")</f>
        <v xml:space="preserve"> </v>
      </c>
      <c r="P40" s="7">
        <v>9.6999999999999993</v>
      </c>
      <c r="Q40" s="175" t="str">
        <f>IFERROR(Summary!$AC$7*D40/P40," ")</f>
        <v xml:space="preserve"> </v>
      </c>
      <c r="R40" s="21">
        <v>50</v>
      </c>
      <c r="S40" s="177" t="str">
        <f>IFERROR(Summary!$AE$7*E40/R40," ")</f>
        <v xml:space="preserve"> </v>
      </c>
    </row>
    <row r="41" spans="1:19" ht="16.95" customHeight="1" x14ac:dyDescent="0.25">
      <c r="A41" s="2" t="s">
        <v>83</v>
      </c>
      <c r="B41" s="2" t="s">
        <v>84</v>
      </c>
      <c r="C41" s="18"/>
      <c r="D41" s="56" t="str">
        <f>IFERROR(VLOOKUP($A41,'Emissions - TEU-2R'!$A$6:$H$58,5,0), " ")</f>
        <v xml:space="preserve"> </v>
      </c>
      <c r="E41" s="56" t="str">
        <f>IFERROR(VLOOKUP($A41,'Emissions - TEU-2R'!$A$6:$H$58,8,0), " ")</f>
        <v xml:space="preserve"> </v>
      </c>
      <c r="F41" s="18"/>
      <c r="G41" s="175" t="str">
        <f>IFERROR(Summary!$Y$7*D41/F41," ")</f>
        <v xml:space="preserve"> </v>
      </c>
      <c r="H41" s="5">
        <v>800</v>
      </c>
      <c r="I41" s="175" t="str">
        <f>IFERROR(Summary!$Y$7*D41/H41," ")</f>
        <v xml:space="preserve"> </v>
      </c>
      <c r="J41" s="18"/>
      <c r="K41" s="175" t="str">
        <f>IFERROR(Summary!$AA$7*D41/J41," ")</f>
        <v xml:space="preserve"> </v>
      </c>
      <c r="L41" s="8">
        <v>3500</v>
      </c>
      <c r="M41" s="175" t="str">
        <f>IFERROR(Summary!$AA$7*D41/L41," ")</f>
        <v xml:space="preserve"> </v>
      </c>
      <c r="N41" s="18"/>
      <c r="O41" s="175" t="str">
        <f>IFERROR(Summary!$AC$7*D41/N41," ")</f>
        <v xml:space="preserve"> </v>
      </c>
      <c r="P41" s="8">
        <v>3500</v>
      </c>
      <c r="Q41" s="175" t="str">
        <f>IFERROR(Summary!$AC$7*D41/P41," ")</f>
        <v xml:space="preserve"> </v>
      </c>
      <c r="R41" s="23">
        <v>6200</v>
      </c>
      <c r="S41" s="177" t="str">
        <f>IFERROR(Summary!$AE$7*E41/R41," ")</f>
        <v xml:space="preserve"> </v>
      </c>
    </row>
    <row r="42" spans="1:19" ht="16.8" customHeight="1" x14ac:dyDescent="0.25">
      <c r="A42" s="2" t="s">
        <v>85</v>
      </c>
      <c r="B42" s="2" t="s">
        <v>86</v>
      </c>
      <c r="C42" s="18"/>
      <c r="D42" s="56" t="str">
        <f>IFERROR(VLOOKUP($A42,'Emissions - TEU-2R'!$A$6:$H$58,5,0), " ")</f>
        <v xml:space="preserve"> </v>
      </c>
      <c r="E42" s="56" t="str">
        <f>IFERROR(VLOOKUP($A42,'Emissions - TEU-2R'!$A$6:$H$58,8,0), " ")</f>
        <v xml:space="preserve"> </v>
      </c>
      <c r="F42" s="9">
        <v>0.17</v>
      </c>
      <c r="G42" s="175" t="str">
        <f>IFERROR(Summary!$Y$7*D42/F42," ")</f>
        <v xml:space="preserve"> </v>
      </c>
      <c r="H42" s="5">
        <v>100</v>
      </c>
      <c r="I42" s="175" t="str">
        <f>IFERROR(Summary!$Y$7*D42/H42," ")</f>
        <v xml:space="preserve"> </v>
      </c>
      <c r="J42" s="7">
        <v>4.3</v>
      </c>
      <c r="K42" s="175" t="str">
        <f>IFERROR(Summary!$AA$7*D42/J42," ")</f>
        <v xml:space="preserve"> </v>
      </c>
      <c r="L42" s="5">
        <v>440</v>
      </c>
      <c r="M42" s="175" t="str">
        <f>IFERROR(Summary!$AA$7*D42/L42," ")</f>
        <v xml:space="preserve"> </v>
      </c>
      <c r="N42" s="7">
        <v>2</v>
      </c>
      <c r="O42" s="175" t="str">
        <f>IFERROR(Summary!$AC$7*D42/N42," ")</f>
        <v xml:space="preserve"> </v>
      </c>
      <c r="P42" s="5">
        <v>440</v>
      </c>
      <c r="Q42" s="175" t="str">
        <f>IFERROR(Summary!$AC$7*D42/P42," ")</f>
        <v xml:space="preserve"> </v>
      </c>
      <c r="R42" s="23">
        <v>1900</v>
      </c>
      <c r="S42" s="177" t="str">
        <f>IFERROR(Summary!$AE$7*E42/R42," ")</f>
        <v xml:space="preserve"> </v>
      </c>
    </row>
    <row r="43" spans="1:19" ht="16.95" customHeight="1" x14ac:dyDescent="0.25">
      <c r="A43" s="2" t="s">
        <v>87</v>
      </c>
      <c r="B43" s="2" t="s">
        <v>88</v>
      </c>
      <c r="C43" s="18"/>
      <c r="D43" s="56" t="str">
        <f>IFERROR(VLOOKUP($A43,'Emissions - TEU-2R'!$A$6:$H$58,5,0), " ")</f>
        <v xml:space="preserve"> </v>
      </c>
      <c r="E43" s="56" t="str">
        <f>IFERROR(VLOOKUP($A43,'Emissions - TEU-2R'!$A$6:$H$58,8,0), " ")</f>
        <v xml:space="preserve"> </v>
      </c>
      <c r="F43" s="18"/>
      <c r="G43" s="175" t="str">
        <f>IFERROR(Summary!$Y$7*D43/F43," ")</f>
        <v xml:space="preserve"> </v>
      </c>
      <c r="H43" s="5">
        <v>10</v>
      </c>
      <c r="I43" s="175" t="str">
        <f>IFERROR(Summary!$Y$7*D43/H43," ")</f>
        <v xml:space="preserve"> </v>
      </c>
      <c r="J43" s="18"/>
      <c r="K43" s="175" t="str">
        <f>IFERROR(Summary!$AA$7*D43/J43," ")</f>
        <v xml:space="preserve"> </v>
      </c>
      <c r="L43" s="5">
        <v>44</v>
      </c>
      <c r="M43" s="175" t="str">
        <f>IFERROR(Summary!$AA$7*D43/L43," ")</f>
        <v xml:space="preserve"> </v>
      </c>
      <c r="N43" s="18"/>
      <c r="O43" s="175" t="str">
        <f>IFERROR(Summary!$AC$7*D43/N43," ")</f>
        <v xml:space="preserve"> </v>
      </c>
      <c r="P43" s="5">
        <v>44</v>
      </c>
      <c r="Q43" s="175" t="str">
        <f>IFERROR(Summary!$AC$7*D43/P43," ")</f>
        <v xml:space="preserve"> </v>
      </c>
      <c r="R43" s="21">
        <v>660</v>
      </c>
      <c r="S43" s="177" t="str">
        <f>IFERROR(Summary!$AE$7*E43/R43," ")</f>
        <v xml:space="preserve"> </v>
      </c>
    </row>
    <row r="44" spans="1:19" ht="16.8" customHeight="1" x14ac:dyDescent="0.25">
      <c r="A44" s="2" t="s">
        <v>89</v>
      </c>
      <c r="B44" s="2" t="s">
        <v>90</v>
      </c>
      <c r="C44" s="18"/>
      <c r="D44" s="56" t="str">
        <f>IFERROR(VLOOKUP($A44,'Emissions - TEU-2R'!$A$6:$H$58,5,0), " ")</f>
        <v xml:space="preserve"> </v>
      </c>
      <c r="E44" s="56" t="str">
        <f>IFERROR(VLOOKUP($A44,'Emissions - TEU-2R'!$A$6:$H$58,8,0), " ")</f>
        <v xml:space="preserve"> </v>
      </c>
      <c r="F44" s="4">
        <v>0.01</v>
      </c>
      <c r="G44" s="175" t="str">
        <f>IFERROR(Summary!$Y$7*D44/F44," ")</f>
        <v xml:space="preserve"> </v>
      </c>
      <c r="H44" s="4">
        <v>0.02</v>
      </c>
      <c r="I44" s="175" t="str">
        <f>IFERROR(Summary!$Y$7*D44/H44," ")</f>
        <v xml:space="preserve"> </v>
      </c>
      <c r="J44" s="9">
        <v>0.26</v>
      </c>
      <c r="K44" s="175" t="str">
        <f>IFERROR(Summary!$AA$7*D44/J44," ")</f>
        <v xml:space="preserve"> </v>
      </c>
      <c r="L44" s="4">
        <v>8.7999999999999995E-2</v>
      </c>
      <c r="M44" s="175" t="str">
        <f>IFERROR(Summary!$AA$7*D44/L44," ")</f>
        <v xml:space="preserve"> </v>
      </c>
      <c r="N44" s="9">
        <v>0.12</v>
      </c>
      <c r="O44" s="175" t="str">
        <f>IFERROR(Summary!$AC$7*D44/N44," ")</f>
        <v xml:space="preserve"> </v>
      </c>
      <c r="P44" s="4">
        <v>8.7999999999999995E-2</v>
      </c>
      <c r="Q44" s="175" t="str">
        <f>IFERROR(Summary!$AC$7*D44/P44," ")</f>
        <v xml:space="preserve"> </v>
      </c>
      <c r="R44" s="25">
        <v>0.2</v>
      </c>
      <c r="S44" s="177" t="str">
        <f>IFERROR(Summary!$AE$7*E44/R44," ")</f>
        <v xml:space="preserve"> </v>
      </c>
    </row>
    <row r="45" spans="1:19" ht="16.8" customHeight="1" x14ac:dyDescent="0.25">
      <c r="A45" s="2" t="s">
        <v>91</v>
      </c>
      <c r="B45" s="2" t="s">
        <v>92</v>
      </c>
      <c r="C45" s="6" t="s">
        <v>93</v>
      </c>
      <c r="D45" s="56" t="str">
        <f>IFERROR(VLOOKUP($A45,'Emissions - TEU-2R'!$A$6:$H$58,5,0), " ")</f>
        <v xml:space="preserve"> </v>
      </c>
      <c r="E45" s="56" t="str">
        <f>IFERROR(VLOOKUP($A45,'Emissions - TEU-2R'!$A$6:$H$58,8,0), " ")</f>
        <v xml:space="preserve"> </v>
      </c>
      <c r="F45" s="4">
        <v>0.04</v>
      </c>
      <c r="G45" s="175" t="str">
        <f>IFERROR(Summary!$Y$7*D45/F45," ")</f>
        <v xml:space="preserve"> </v>
      </c>
      <c r="H45" s="18"/>
      <c r="I45" s="175" t="str">
        <f>IFERROR(Summary!$Y$7*D45/H45," ")</f>
        <v xml:space="preserve"> </v>
      </c>
      <c r="J45" s="7">
        <v>1</v>
      </c>
      <c r="K45" s="175" t="str">
        <f>IFERROR(Summary!$AA$7*D45/J45," ")</f>
        <v xml:space="preserve"> </v>
      </c>
      <c r="L45" s="18"/>
      <c r="M45" s="175" t="str">
        <f>IFERROR(Summary!$AA$7*D45/L45," ")</f>
        <v xml:space="preserve"> </v>
      </c>
      <c r="N45" s="9">
        <v>0.48</v>
      </c>
      <c r="O45" s="175" t="str">
        <f>IFERROR(Summary!$AC$7*D45/N45," ")</f>
        <v xml:space="preserve"> </v>
      </c>
      <c r="P45" s="18"/>
      <c r="Q45" s="175" t="str">
        <f>IFERROR(Summary!$AC$7*D45/P45," ")</f>
        <v xml:space="preserve"> </v>
      </c>
      <c r="R45" s="22"/>
      <c r="S45" s="177" t="str">
        <f>IFERROR(Summary!$AE$7*E45/R45," ")</f>
        <v xml:space="preserve"> </v>
      </c>
    </row>
    <row r="46" spans="1:19" ht="16.95" customHeight="1" x14ac:dyDescent="0.25">
      <c r="A46" s="2" t="s">
        <v>94</v>
      </c>
      <c r="B46" s="2" t="s">
        <v>95</v>
      </c>
      <c r="C46" s="18"/>
      <c r="D46" s="56" t="str">
        <f>IFERROR(VLOOKUP($A46,'Emissions - TEU-2R'!$A$6:$H$58,5,0), " ")</f>
        <v xml:space="preserve"> </v>
      </c>
      <c r="E46" s="56" t="str">
        <f>IFERROR(VLOOKUP($A46,'Emissions - TEU-2R'!$A$6:$H$58,8,0), " ")</f>
        <v xml:space="preserve"> </v>
      </c>
      <c r="F46" s="18"/>
      <c r="G46" s="175" t="str">
        <f>IFERROR(Summary!$Y$7*D46/F46," ")</f>
        <v xml:space="preserve"> </v>
      </c>
      <c r="H46" s="9">
        <v>0.15</v>
      </c>
      <c r="I46" s="175" t="str">
        <f>IFERROR(Summary!$Y$7*D46/H46," ")</f>
        <v xml:space="preserve"> </v>
      </c>
      <c r="J46" s="18"/>
      <c r="K46" s="175" t="str">
        <f>IFERROR(Summary!$AA$7*D46/J46," ")</f>
        <v xml:space="preserve"> </v>
      </c>
      <c r="L46" s="9">
        <v>0.66</v>
      </c>
      <c r="M46" s="175" t="str">
        <f>IFERROR(Summary!$AA$7*D46/L46," ")</f>
        <v xml:space="preserve"> </v>
      </c>
      <c r="N46" s="18"/>
      <c r="O46" s="175" t="str">
        <f>IFERROR(Summary!$AC$7*D46/N46," ")</f>
        <v xml:space="preserve"> </v>
      </c>
      <c r="P46" s="9">
        <v>0.66</v>
      </c>
      <c r="Q46" s="175" t="str">
        <f>IFERROR(Summary!$AC$7*D46/P46," ")</f>
        <v xml:space="preserve"> </v>
      </c>
      <c r="R46" s="21">
        <v>170</v>
      </c>
      <c r="S46" s="177" t="str">
        <f>IFERROR(Summary!$AE$7*E46/R46," ")</f>
        <v xml:space="preserve"> </v>
      </c>
    </row>
    <row r="47" spans="1:19" ht="16.8" customHeight="1" x14ac:dyDescent="0.25">
      <c r="A47" s="2" t="s">
        <v>96</v>
      </c>
      <c r="B47" s="2" t="s">
        <v>97</v>
      </c>
      <c r="C47" s="18"/>
      <c r="D47" s="56" t="str">
        <f>IFERROR(VLOOKUP($A47,'Emissions - TEU-2R'!$A$6:$H$58,5,0), " ")</f>
        <v xml:space="preserve"> </v>
      </c>
      <c r="E47" s="56" t="str">
        <f>IFERROR(VLOOKUP($A47,'Emissions - TEU-2R'!$A$6:$H$58,8,0), " ")</f>
        <v xml:space="preserve"> </v>
      </c>
      <c r="F47" s="18"/>
      <c r="G47" s="175" t="str">
        <f>IFERROR(Summary!$Y$7*D47/F47," ")</f>
        <v xml:space="preserve"> </v>
      </c>
      <c r="H47" s="9">
        <v>0.6</v>
      </c>
      <c r="I47" s="175" t="str">
        <f>IFERROR(Summary!$Y$7*D47/H47," ")</f>
        <v xml:space="preserve"> </v>
      </c>
      <c r="J47" s="18"/>
      <c r="K47" s="175" t="str">
        <f>IFERROR(Summary!$AA$7*D47/J47," ")</f>
        <v xml:space="preserve"> </v>
      </c>
      <c r="L47" s="7">
        <v>2.6</v>
      </c>
      <c r="M47" s="175" t="str">
        <f>IFERROR(Summary!$AA$7*D47/L47," ")</f>
        <v xml:space="preserve"> </v>
      </c>
      <c r="N47" s="18"/>
      <c r="O47" s="175" t="str">
        <f>IFERROR(Summary!$AC$7*D47/N47," ")</f>
        <v xml:space="preserve"> </v>
      </c>
      <c r="P47" s="7">
        <v>2.6</v>
      </c>
      <c r="Q47" s="175" t="str">
        <f>IFERROR(Summary!$AC$7*D47/P47," ")</f>
        <v xml:space="preserve"> </v>
      </c>
      <c r="R47" s="24">
        <v>2.8</v>
      </c>
      <c r="S47" s="177" t="str">
        <f>IFERROR(Summary!$AE$7*E47/R47," ")</f>
        <v xml:space="preserve"> </v>
      </c>
    </row>
    <row r="48" spans="1:19" ht="16.95" customHeight="1" x14ac:dyDescent="0.25">
      <c r="A48" s="2" t="s">
        <v>98</v>
      </c>
      <c r="B48" s="2" t="s">
        <v>99</v>
      </c>
      <c r="C48" s="18"/>
      <c r="D48" s="56" t="str">
        <f>IFERROR(VLOOKUP($A48,'Emissions - TEU-2R'!$A$6:$H$58,5,0), " ")</f>
        <v xml:space="preserve"> </v>
      </c>
      <c r="E48" s="56" t="str">
        <f>IFERROR(VLOOKUP($A48,'Emissions - TEU-2R'!$A$6:$H$58,8,0), " ")</f>
        <v xml:space="preserve"> </v>
      </c>
      <c r="F48" s="18"/>
      <c r="G48" s="175" t="str">
        <f>IFERROR(Summary!$Y$7*D48/F48," ")</f>
        <v xml:space="preserve"> </v>
      </c>
      <c r="H48" s="4">
        <v>0.03</v>
      </c>
      <c r="I48" s="175" t="str">
        <f>IFERROR(Summary!$Y$7*D48/H48," ")</f>
        <v xml:space="preserve"> </v>
      </c>
      <c r="J48" s="18"/>
      <c r="K48" s="175" t="str">
        <f>IFERROR(Summary!$AA$7*D48/J48," ")</f>
        <v xml:space="preserve"> </v>
      </c>
      <c r="L48" s="9">
        <v>0.13</v>
      </c>
      <c r="M48" s="175" t="str">
        <f>IFERROR(Summary!$AA$7*D48/L48," ")</f>
        <v xml:space="preserve"> </v>
      </c>
      <c r="N48" s="18"/>
      <c r="O48" s="175" t="str">
        <f>IFERROR(Summary!$AC$7*D48/N48," ")</f>
        <v xml:space="preserve"> </v>
      </c>
      <c r="P48" s="9">
        <v>0.13</v>
      </c>
      <c r="Q48" s="175" t="str">
        <f>IFERROR(Summary!$AC$7*D48/P48," ")</f>
        <v xml:space="preserve"> </v>
      </c>
      <c r="R48" s="22"/>
      <c r="S48" s="177" t="str">
        <f>IFERROR(Summary!$AE$7*E48/R48," ")</f>
        <v xml:space="preserve"> </v>
      </c>
    </row>
    <row r="49" spans="1:19" ht="16.8" customHeight="1" x14ac:dyDescent="0.25">
      <c r="A49" s="2" t="s">
        <v>100</v>
      </c>
      <c r="B49" s="2" t="s">
        <v>101</v>
      </c>
      <c r="C49" s="18"/>
      <c r="D49" s="56" t="str">
        <f>IFERROR(VLOOKUP($A49,'Emissions - TEU-2R'!$A$6:$H$58,5,0), " ")</f>
        <v xml:space="preserve"> </v>
      </c>
      <c r="E49" s="56" t="str">
        <f>IFERROR(VLOOKUP($A49,'Emissions - TEU-2R'!$A$6:$H$58,8,0), " ")</f>
        <v xml:space="preserve"> </v>
      </c>
      <c r="F49" s="18"/>
      <c r="G49" s="175" t="str">
        <f>IFERROR(Summary!$Y$7*D49/F49," ")</f>
        <v xml:space="preserve"> </v>
      </c>
      <c r="H49" s="5">
        <v>50</v>
      </c>
      <c r="I49" s="175" t="str">
        <f>IFERROR(Summary!$Y$7*D49/H49," ")</f>
        <v xml:space="preserve"> </v>
      </c>
      <c r="J49" s="18"/>
      <c r="K49" s="175" t="str">
        <f>IFERROR(Summary!$AA$7*D49/J49," ")</f>
        <v xml:space="preserve"> </v>
      </c>
      <c r="L49" s="5">
        <v>220</v>
      </c>
      <c r="M49" s="175" t="str">
        <f>IFERROR(Summary!$AA$7*D49/L49," ")</f>
        <v xml:space="preserve"> </v>
      </c>
      <c r="N49" s="18"/>
      <c r="O49" s="175" t="str">
        <f>IFERROR(Summary!$AC$7*D49/N49," ")</f>
        <v xml:space="preserve"> </v>
      </c>
      <c r="P49" s="5">
        <v>220</v>
      </c>
      <c r="Q49" s="175" t="str">
        <f>IFERROR(Summary!$AC$7*D49/P49," ")</f>
        <v xml:space="preserve"> </v>
      </c>
      <c r="R49" s="22"/>
      <c r="S49" s="177" t="str">
        <f>IFERROR(Summary!$AE$7*E49/R49," ")</f>
        <v xml:space="preserve"> </v>
      </c>
    </row>
    <row r="50" spans="1:19" ht="29.25" customHeight="1" x14ac:dyDescent="0.25">
      <c r="A50" s="2" t="s">
        <v>102</v>
      </c>
      <c r="B50" s="2" t="s">
        <v>103</v>
      </c>
      <c r="C50" s="18"/>
      <c r="D50" s="56" t="str">
        <f>IFERROR(VLOOKUP($A50,'Emissions - TEU-2R'!$A$6:$H$58,5,0), " ")</f>
        <v xml:space="preserve"> </v>
      </c>
      <c r="E50" s="56" t="str">
        <f>IFERROR(VLOOKUP($A50,'Emissions - TEU-2R'!$A$6:$H$58,8,0), " ")</f>
        <v xml:space="preserve"> </v>
      </c>
      <c r="F50" s="18"/>
      <c r="G50" s="175" t="str">
        <f>IFERROR(Summary!$Y$7*D50/F50," ")</f>
        <v xml:space="preserve"> </v>
      </c>
      <c r="H50" s="8">
        <v>50000</v>
      </c>
      <c r="I50" s="175" t="str">
        <f>IFERROR(Summary!$Y$7*D50/H50," ")</f>
        <v xml:space="preserve"> </v>
      </c>
      <c r="J50" s="18"/>
      <c r="K50" s="175" t="str">
        <f>IFERROR(Summary!$AA$7*D50/J50," ")</f>
        <v xml:space="preserve"> </v>
      </c>
      <c r="L50" s="8">
        <v>220000</v>
      </c>
      <c r="M50" s="175" t="str">
        <f>IFERROR(Summary!$AA$7*D50/L50," ")</f>
        <v xml:space="preserve"> </v>
      </c>
      <c r="N50" s="18"/>
      <c r="O50" s="175" t="str">
        <f>IFERROR(Summary!$AC$7*D50/N50," ")</f>
        <v xml:space="preserve"> </v>
      </c>
      <c r="P50" s="8">
        <v>220000</v>
      </c>
      <c r="Q50" s="175" t="str">
        <f>IFERROR(Summary!$AC$7*D50/P50," ")</f>
        <v xml:space="preserve"> </v>
      </c>
      <c r="R50" s="22"/>
      <c r="S50" s="177" t="str">
        <f>IFERROR(Summary!$AE$7*E50/R50," ")</f>
        <v xml:space="preserve"> </v>
      </c>
    </row>
    <row r="51" spans="1:19" ht="29.25" customHeight="1" x14ac:dyDescent="0.25">
      <c r="A51" s="2" t="s">
        <v>104</v>
      </c>
      <c r="B51" s="2" t="s">
        <v>105</v>
      </c>
      <c r="C51" s="18"/>
      <c r="D51" s="56" t="str">
        <f>IFERROR(VLOOKUP($A51,'Emissions - TEU-2R'!$A$6:$H$58,5,0), " ")</f>
        <v xml:space="preserve"> </v>
      </c>
      <c r="E51" s="56" t="str">
        <f>IFERROR(VLOOKUP($A51,'Emissions - TEU-2R'!$A$6:$H$58,8,0), " ")</f>
        <v xml:space="preserve"> </v>
      </c>
      <c r="F51" s="18"/>
      <c r="G51" s="175" t="str">
        <f>IFERROR(Summary!$Y$7*D51/F51," ")</f>
        <v xml:space="preserve"> </v>
      </c>
      <c r="H51" s="8">
        <v>50000</v>
      </c>
      <c r="I51" s="175" t="str">
        <f>IFERROR(Summary!$Y$7*D51/H51," ")</f>
        <v xml:space="preserve"> </v>
      </c>
      <c r="J51" s="18"/>
      <c r="K51" s="175" t="str">
        <f>IFERROR(Summary!$AA$7*D51/J51," ")</f>
        <v xml:space="preserve"> </v>
      </c>
      <c r="L51" s="8">
        <v>220000</v>
      </c>
      <c r="M51" s="175" t="str">
        <f>IFERROR(Summary!$AA$7*D51/L51," ")</f>
        <v xml:space="preserve"> </v>
      </c>
      <c r="N51" s="18"/>
      <c r="O51" s="175" t="str">
        <f>IFERROR(Summary!$AC$7*D51/N51," ")</f>
        <v xml:space="preserve"> </v>
      </c>
      <c r="P51" s="8">
        <v>220000</v>
      </c>
      <c r="Q51" s="175" t="str">
        <f>IFERROR(Summary!$AC$7*D51/P51," ")</f>
        <v xml:space="preserve"> </v>
      </c>
      <c r="R51" s="22"/>
      <c r="S51" s="177" t="str">
        <f>IFERROR(Summary!$AE$7*E51/R51," ")</f>
        <v xml:space="preserve"> </v>
      </c>
    </row>
    <row r="52" spans="1:19" ht="29.25" customHeight="1" x14ac:dyDescent="0.25">
      <c r="A52" s="2" t="s">
        <v>106</v>
      </c>
      <c r="B52" s="2" t="s">
        <v>107</v>
      </c>
      <c r="C52" s="18"/>
      <c r="D52" s="56" t="str">
        <f>IFERROR(VLOOKUP($A52,'Emissions - TEU-2R'!$A$6:$H$58,5,0), " ")</f>
        <v xml:space="preserve"> </v>
      </c>
      <c r="E52" s="56" t="str">
        <f>IFERROR(VLOOKUP($A52,'Emissions - TEU-2R'!$A$6:$H$58,8,0), " ")</f>
        <v xml:space="preserve"> </v>
      </c>
      <c r="F52" s="18"/>
      <c r="G52" s="175" t="str">
        <f>IFERROR(Summary!$Y$7*D52/F52," ")</f>
        <v xml:space="preserve"> </v>
      </c>
      <c r="H52" s="8">
        <v>30000</v>
      </c>
      <c r="I52" s="175" t="str">
        <f>IFERROR(Summary!$Y$7*D52/H52," ")</f>
        <v xml:space="preserve"> </v>
      </c>
      <c r="J52" s="18"/>
      <c r="K52" s="175" t="str">
        <f>IFERROR(Summary!$AA$7*D52/J52," ")</f>
        <v xml:space="preserve"> </v>
      </c>
      <c r="L52" s="8">
        <v>130000</v>
      </c>
      <c r="M52" s="175" t="str">
        <f>IFERROR(Summary!$AA$7*D52/L52," ")</f>
        <v xml:space="preserve"> </v>
      </c>
      <c r="N52" s="18"/>
      <c r="O52" s="175" t="str">
        <f>IFERROR(Summary!$AC$7*D52/N52," ")</f>
        <v xml:space="preserve"> </v>
      </c>
      <c r="P52" s="8">
        <v>130000</v>
      </c>
      <c r="Q52" s="175" t="str">
        <f>IFERROR(Summary!$AC$7*D52/P52," ")</f>
        <v xml:space="preserve"> </v>
      </c>
      <c r="R52" s="23">
        <v>40000</v>
      </c>
      <c r="S52" s="177" t="str">
        <f>IFERROR(Summary!$AE$7*E52/R52," ")</f>
        <v xml:space="preserve"> </v>
      </c>
    </row>
    <row r="53" spans="1:19" ht="16.95" customHeight="1" x14ac:dyDescent="0.25">
      <c r="A53" s="2" t="s">
        <v>108</v>
      </c>
      <c r="B53" s="2" t="s">
        <v>109</v>
      </c>
      <c r="C53" s="18"/>
      <c r="D53" s="56" t="str">
        <f>IFERROR(VLOOKUP($A53,'Emissions - TEU-2R'!$A$6:$H$58,5,0), " ")</f>
        <v xml:space="preserve"> </v>
      </c>
      <c r="E53" s="56" t="str">
        <f>IFERROR(VLOOKUP($A53,'Emissions - TEU-2R'!$A$6:$H$58,8,0), " ")</f>
        <v xml:space="preserve"> </v>
      </c>
      <c r="F53" s="18"/>
      <c r="G53" s="175" t="str">
        <f>IFERROR(Summary!$Y$7*D53/F53," ")</f>
        <v xml:space="preserve"> </v>
      </c>
      <c r="H53" s="5">
        <v>300</v>
      </c>
      <c r="I53" s="175" t="str">
        <f>IFERROR(Summary!$Y$7*D53/H53," ")</f>
        <v xml:space="preserve"> </v>
      </c>
      <c r="J53" s="18"/>
      <c r="K53" s="175" t="str">
        <f>IFERROR(Summary!$AA$7*D53/J53," ")</f>
        <v xml:space="preserve"> </v>
      </c>
      <c r="L53" s="8">
        <v>1300</v>
      </c>
      <c r="M53" s="175" t="str">
        <f>IFERROR(Summary!$AA$7*D53/L53," ")</f>
        <v xml:space="preserve"> </v>
      </c>
      <c r="N53" s="18"/>
      <c r="O53" s="175" t="str">
        <f>IFERROR(Summary!$AC$7*D53/N53," ")</f>
        <v xml:space="preserve"> </v>
      </c>
      <c r="P53" s="8">
        <v>1300</v>
      </c>
      <c r="Q53" s="175" t="str">
        <f>IFERROR(Summary!$AC$7*D53/P53," ")</f>
        <v xml:space="preserve"> </v>
      </c>
      <c r="R53" s="21">
        <v>490</v>
      </c>
      <c r="S53" s="177" t="str">
        <f>IFERROR(Summary!$AE$7*E53/R53," ")</f>
        <v xml:space="preserve"> </v>
      </c>
    </row>
    <row r="54" spans="1:19" ht="29.25" customHeight="1" x14ac:dyDescent="0.25">
      <c r="A54" s="2" t="s">
        <v>110</v>
      </c>
      <c r="B54" s="2" t="s">
        <v>111</v>
      </c>
      <c r="C54" s="18"/>
      <c r="D54" s="56" t="str">
        <f>IFERROR(VLOOKUP($A54,'Emissions - TEU-2R'!$A$6:$H$58,5,0), " ")</f>
        <v xml:space="preserve"> </v>
      </c>
      <c r="E54" s="56" t="str">
        <f>IFERROR(VLOOKUP($A54,'Emissions - TEU-2R'!$A$6:$H$58,8,0), " ")</f>
        <v xml:space="preserve"> </v>
      </c>
      <c r="F54" s="18"/>
      <c r="G54" s="175" t="str">
        <f>IFERROR(Summary!$Y$7*D54/F54," ")</f>
        <v xml:space="preserve"> </v>
      </c>
      <c r="H54" s="5">
        <v>90</v>
      </c>
      <c r="I54" s="175" t="str">
        <f>IFERROR(Summary!$Y$7*D54/H54," ")</f>
        <v xml:space="preserve"> </v>
      </c>
      <c r="J54" s="18"/>
      <c r="K54" s="175" t="str">
        <f>IFERROR(Summary!$AA$7*D54/J54," ")</f>
        <v xml:space="preserve"> </v>
      </c>
      <c r="L54" s="5">
        <v>400</v>
      </c>
      <c r="M54" s="175" t="str">
        <f>IFERROR(Summary!$AA$7*D54/L54," ")</f>
        <v xml:space="preserve"> </v>
      </c>
      <c r="N54" s="18"/>
      <c r="O54" s="175" t="str">
        <f>IFERROR(Summary!$AC$7*D54/N54," ")</f>
        <v xml:space="preserve"> </v>
      </c>
      <c r="P54" s="5">
        <v>400</v>
      </c>
      <c r="Q54" s="175" t="str">
        <f>IFERROR(Summary!$AC$7*D54/P54," ")</f>
        <v xml:space="preserve"> </v>
      </c>
      <c r="R54" s="23">
        <v>1000</v>
      </c>
      <c r="S54" s="177" t="str">
        <f>IFERROR(Summary!$AE$7*E54/R54," ")</f>
        <v xml:space="preserve"> </v>
      </c>
    </row>
    <row r="55" spans="1:19" ht="29.25" customHeight="1" x14ac:dyDescent="0.25">
      <c r="A55" s="2" t="s">
        <v>112</v>
      </c>
      <c r="B55" s="1" t="s">
        <v>113</v>
      </c>
      <c r="C55" s="18"/>
      <c r="D55" s="56" t="str">
        <f>IFERROR(VLOOKUP($A55,'Emissions - TEU-2R'!$A$6:$H$58,5,0), " ")</f>
        <v xml:space="preserve"> </v>
      </c>
      <c r="E55" s="56" t="str">
        <f>IFERROR(VLOOKUP($A55,'Emissions - TEU-2R'!$A$6:$H$58,8,0), " ")</f>
        <v xml:space="preserve"> </v>
      </c>
      <c r="F55" s="9">
        <v>0.22</v>
      </c>
      <c r="G55" s="175" t="str">
        <f>IFERROR(Summary!$Y$7*D55/F55," ")</f>
        <v xml:space="preserve"> </v>
      </c>
      <c r="H55" s="18"/>
      <c r="I55" s="175" t="str">
        <f>IFERROR(Summary!$Y$7*D55/H55," ")</f>
        <v xml:space="preserve"> </v>
      </c>
      <c r="J55" s="7">
        <v>5.7</v>
      </c>
      <c r="K55" s="175" t="str">
        <f>IFERROR(Summary!$AA$7*D55/J55," ")</f>
        <v xml:space="preserve"> </v>
      </c>
      <c r="L55" s="18"/>
      <c r="M55" s="175" t="str">
        <f>IFERROR(Summary!$AA$7*D55/L55," ")</f>
        <v xml:space="preserve"> </v>
      </c>
      <c r="N55" s="7">
        <v>2.6</v>
      </c>
      <c r="O55" s="175" t="str">
        <f>IFERROR(Summary!$AC$7*D55/N55," ")</f>
        <v xml:space="preserve"> </v>
      </c>
      <c r="P55" s="18"/>
      <c r="Q55" s="175" t="str">
        <f>IFERROR(Summary!$AC$7*D55/P55," ")</f>
        <v xml:space="preserve"> </v>
      </c>
      <c r="R55" s="22"/>
      <c r="S55" s="177" t="str">
        <f>IFERROR(Summary!$AE$7*E55/R55," ")</f>
        <v xml:space="preserve"> </v>
      </c>
    </row>
    <row r="56" spans="1:19" ht="16.8" customHeight="1" x14ac:dyDescent="0.25">
      <c r="A56" s="12">
        <v>64438</v>
      </c>
      <c r="B56" s="2" t="s">
        <v>114</v>
      </c>
      <c r="C56" s="18"/>
      <c r="D56" s="56" t="str">
        <f>IFERROR(VLOOKUP($A56,'Emissions - TEU-2R'!$A$6:$H$58,5,0), " ")</f>
        <v xml:space="preserve"> </v>
      </c>
      <c r="E56" s="56" t="str">
        <f>IFERROR(VLOOKUP($A56,'Emissions - TEU-2R'!$A$6:$H$58,8,0), " ")</f>
        <v xml:space="preserve"> </v>
      </c>
      <c r="F56" s="18"/>
      <c r="G56" s="175" t="str">
        <f>IFERROR(Summary!$Y$7*D56/F56," ")</f>
        <v xml:space="preserve"> </v>
      </c>
      <c r="H56" s="9">
        <v>0.4</v>
      </c>
      <c r="I56" s="175" t="str">
        <f>IFERROR(Summary!$Y$7*D56/H56," ")</f>
        <v xml:space="preserve"> </v>
      </c>
      <c r="J56" s="18"/>
      <c r="K56" s="175" t="str">
        <f>IFERROR(Summary!$AA$7*D56/J56," ")</f>
        <v xml:space="preserve"> </v>
      </c>
      <c r="L56" s="7">
        <v>1.8</v>
      </c>
      <c r="M56" s="175" t="str">
        <f>IFERROR(Summary!$AA$7*D56/L56," ")</f>
        <v xml:space="preserve"> </v>
      </c>
      <c r="N56" s="18"/>
      <c r="O56" s="175" t="str">
        <f>IFERROR(Summary!$AC$7*D56/N56," ")</f>
        <v xml:space="preserve"> </v>
      </c>
      <c r="P56" s="7">
        <v>1.8</v>
      </c>
      <c r="Q56" s="175" t="str">
        <f>IFERROR(Summary!$AC$7*D56/P56," ")</f>
        <v xml:space="preserve"> </v>
      </c>
      <c r="R56" s="21">
        <v>29</v>
      </c>
      <c r="S56" s="177" t="str">
        <f>IFERROR(Summary!$AE$7*E56/R56," ")</f>
        <v xml:space="preserve"> </v>
      </c>
    </row>
    <row r="57" spans="1:19" ht="16.95" customHeight="1" x14ac:dyDescent="0.25">
      <c r="A57" s="2" t="s">
        <v>115</v>
      </c>
      <c r="B57" s="2" t="s">
        <v>116</v>
      </c>
      <c r="C57" s="18"/>
      <c r="D57" s="56" t="str">
        <f>IFERROR(VLOOKUP($A57,'Emissions - TEU-2R'!$A$6:$H$58,5,0), " ")</f>
        <v xml:space="preserve"> </v>
      </c>
      <c r="E57" s="56" t="str">
        <f>IFERROR(VLOOKUP($A57,'Emissions - TEU-2R'!$A$6:$H$58,8,0), " ")</f>
        <v xml:space="preserve"> </v>
      </c>
      <c r="F57" s="3">
        <v>3.3E-3</v>
      </c>
      <c r="G57" s="175" t="str">
        <f>IFERROR(Summary!$Y$7*D57/F57," ")</f>
        <v xml:space="preserve"> </v>
      </c>
      <c r="H57" s="5">
        <v>20</v>
      </c>
      <c r="I57" s="175" t="str">
        <f>IFERROR(Summary!$Y$7*D57/H57," ")</f>
        <v xml:space="preserve"> </v>
      </c>
      <c r="J57" s="4">
        <v>8.6999999999999994E-2</v>
      </c>
      <c r="K57" s="175" t="str">
        <f>IFERROR(Summary!$AA$7*D57/J57," ")</f>
        <v xml:space="preserve"> </v>
      </c>
      <c r="L57" s="5">
        <v>88</v>
      </c>
      <c r="M57" s="175" t="str">
        <f>IFERROR(Summary!$AA$7*D57/L57," ")</f>
        <v xml:space="preserve"> </v>
      </c>
      <c r="N57" s="4">
        <v>0.04</v>
      </c>
      <c r="O57" s="175" t="str">
        <f>IFERROR(Summary!$AC$7*D57/N57," ")</f>
        <v xml:space="preserve"> </v>
      </c>
      <c r="P57" s="5">
        <v>88</v>
      </c>
      <c r="Q57" s="175" t="str">
        <f>IFERROR(Summary!$AC$7*D57/P57," ")</f>
        <v xml:space="preserve"> </v>
      </c>
      <c r="R57" s="22"/>
      <c r="S57" s="177" t="str">
        <f>IFERROR(Summary!$AE$7*E57/R57," ")</f>
        <v xml:space="preserve"> </v>
      </c>
    </row>
    <row r="58" spans="1:19" ht="16.8" customHeight="1" x14ac:dyDescent="0.25">
      <c r="A58" s="2" t="s">
        <v>117</v>
      </c>
      <c r="B58" s="1" t="s">
        <v>118</v>
      </c>
      <c r="C58" s="18"/>
      <c r="D58" s="56" t="str">
        <f>IFERROR(VLOOKUP($A58,'Emissions - TEU-2R'!$A$6:$H$58,5,0), " ")</f>
        <v xml:space="preserve"> </v>
      </c>
      <c r="E58" s="56" t="str">
        <f>IFERROR(VLOOKUP($A58,'Emissions - TEU-2R'!$A$6:$H$58,8,0), " ")</f>
        <v xml:space="preserve"> </v>
      </c>
      <c r="F58" s="4">
        <v>1.2999999999999999E-2</v>
      </c>
      <c r="G58" s="175" t="str">
        <f>IFERROR(Summary!$Y$7*D58/F58," ")</f>
        <v xml:space="preserve"> </v>
      </c>
      <c r="H58" s="18"/>
      <c r="I58" s="175" t="str">
        <f>IFERROR(Summary!$Y$7*D58/H58," ")</f>
        <v xml:space="preserve"> </v>
      </c>
      <c r="J58" s="9">
        <v>0.34</v>
      </c>
      <c r="K58" s="175" t="str">
        <f>IFERROR(Summary!$AA$7*D58/J58," ")</f>
        <v xml:space="preserve"> </v>
      </c>
      <c r="L58" s="18"/>
      <c r="M58" s="175" t="str">
        <f>IFERROR(Summary!$AA$7*D58/L58," ")</f>
        <v xml:space="preserve"> </v>
      </c>
      <c r="N58" s="9">
        <v>0.16</v>
      </c>
      <c r="O58" s="175" t="str">
        <f>IFERROR(Summary!$AC$7*D58/N58," ")</f>
        <v xml:space="preserve"> </v>
      </c>
      <c r="P58" s="18"/>
      <c r="Q58" s="175" t="str">
        <f>IFERROR(Summary!$AC$7*D58/P58," ")</f>
        <v xml:space="preserve"> </v>
      </c>
      <c r="R58" s="22"/>
      <c r="S58" s="177" t="str">
        <f>IFERROR(Summary!$AE$7*E58/R58," ")</f>
        <v xml:space="preserve"> </v>
      </c>
    </row>
    <row r="59" spans="1:19" ht="29.25" customHeight="1" x14ac:dyDescent="0.25">
      <c r="A59" s="2" t="s">
        <v>119</v>
      </c>
      <c r="B59" s="2" t="s">
        <v>120</v>
      </c>
      <c r="C59" s="6" t="s">
        <v>121</v>
      </c>
      <c r="D59" s="56" t="str">
        <f>IFERROR(VLOOKUP($A59,'Emissions - TEU-2R'!$A$6:$H$58,5,0), " ")</f>
        <v xml:space="preserve"> </v>
      </c>
      <c r="E59" s="56" t="str">
        <f>IFERROR(VLOOKUP($A59,'Emissions - TEU-2R'!$A$6:$H$58,8,0), " ")</f>
        <v xml:space="preserve"> </v>
      </c>
      <c r="F59" s="10">
        <v>3.1000000000000001E-5</v>
      </c>
      <c r="G59" s="175" t="str">
        <f>IFERROR(Summary!$Y$7*D59/F59," ")</f>
        <v xml:space="preserve"> </v>
      </c>
      <c r="H59" s="4">
        <v>8.3000000000000004E-2</v>
      </c>
      <c r="I59" s="175" t="str">
        <f>IFERROR(Summary!$Y$7*D59/H59," ")</f>
        <v xml:space="preserve"> </v>
      </c>
      <c r="J59" s="11">
        <v>5.1999999999999995E-4</v>
      </c>
      <c r="K59" s="175" t="str">
        <f>IFERROR(Summary!$AA$7*D59/J59," ")</f>
        <v xml:space="preserve"> </v>
      </c>
      <c r="L59" s="9">
        <v>0.88</v>
      </c>
      <c r="M59" s="175" t="str">
        <f>IFERROR(Summary!$AA$7*D59/L59," ")</f>
        <v xml:space="preserve"> </v>
      </c>
      <c r="N59" s="3">
        <v>1E-3</v>
      </c>
      <c r="O59" s="175" t="str">
        <f>IFERROR(Summary!$AC$7*D59/N59," ")</f>
        <v xml:space="preserve"> </v>
      </c>
      <c r="P59" s="9">
        <v>0.88</v>
      </c>
      <c r="Q59" s="175" t="str">
        <f>IFERROR(Summary!$AC$7*D59/P59," ")</f>
        <v xml:space="preserve"> </v>
      </c>
      <c r="R59" s="25">
        <v>0.3</v>
      </c>
      <c r="S59" s="177" t="str">
        <f>IFERROR(Summary!$AE$7*E59/R59," ")</f>
        <v xml:space="preserve"> </v>
      </c>
    </row>
    <row r="60" spans="1:19" ht="29.25" customHeight="1" x14ac:dyDescent="0.25">
      <c r="A60" s="2" t="s">
        <v>119</v>
      </c>
      <c r="B60" s="2" t="s">
        <v>122</v>
      </c>
      <c r="C60" s="6" t="s">
        <v>121</v>
      </c>
      <c r="D60" s="56" t="str">
        <f>IFERROR(VLOOKUP($A60,'Emissions - TEU-2R'!$A$6:$H$58,5,0), " ")</f>
        <v xml:space="preserve"> </v>
      </c>
      <c r="E60" s="56" t="str">
        <f>IFERROR(VLOOKUP($A60,'Emissions - TEU-2R'!$A$6:$H$58,8,0), " ")</f>
        <v xml:space="preserve"> </v>
      </c>
      <c r="F60" s="10">
        <v>3.1000000000000001E-5</v>
      </c>
      <c r="G60" s="175" t="str">
        <f>IFERROR(Summary!$Y$7*D60/F60," ")</f>
        <v xml:space="preserve"> </v>
      </c>
      <c r="H60" s="3">
        <v>2.0999999999999999E-3</v>
      </c>
      <c r="I60" s="175" t="str">
        <f>IFERROR(Summary!$Y$7*D60/H60," ")</f>
        <v xml:space="preserve"> </v>
      </c>
      <c r="J60" s="11">
        <v>5.1999999999999995E-4</v>
      </c>
      <c r="K60" s="175" t="str">
        <f>IFERROR(Summary!$AA$7*D60/J60," ")</f>
        <v xml:space="preserve"> </v>
      </c>
      <c r="L60" s="4">
        <v>2.1999999999999999E-2</v>
      </c>
      <c r="M60" s="175" t="str">
        <f>IFERROR(Summary!$AA$7*D60/L60," ")</f>
        <v xml:space="preserve"> </v>
      </c>
      <c r="N60" s="3">
        <v>1E-3</v>
      </c>
      <c r="O60" s="175" t="str">
        <f>IFERROR(Summary!$AC$7*D60/N60," ")</f>
        <v xml:space="preserve"> </v>
      </c>
      <c r="P60" s="4">
        <v>2.1999999999999999E-2</v>
      </c>
      <c r="Q60" s="175" t="str">
        <f>IFERROR(Summary!$AC$7*D60/P60," ")</f>
        <v xml:space="preserve"> </v>
      </c>
      <c r="R60" s="27">
        <v>5.0000000000000001E-3</v>
      </c>
      <c r="S60" s="177" t="str">
        <f>IFERROR(Summary!$AE$7*E60/R60," ")</f>
        <v xml:space="preserve"> </v>
      </c>
    </row>
    <row r="61" spans="1:19" ht="16.95" customHeight="1" x14ac:dyDescent="0.25">
      <c r="A61" s="2" t="s">
        <v>123</v>
      </c>
      <c r="B61" s="2" t="s">
        <v>124</v>
      </c>
      <c r="C61" s="6" t="s">
        <v>33</v>
      </c>
      <c r="D61" s="56" t="str">
        <f>IFERROR(VLOOKUP($A61,'Emissions - TEU-2R'!$A$6:$H$58,5,0), " ")</f>
        <v xml:space="preserve"> </v>
      </c>
      <c r="E61" s="56" t="str">
        <f>IFERROR(VLOOKUP($A61,'Emissions - TEU-2R'!$A$6:$H$58,8,0), " ")</f>
        <v xml:space="preserve"> </v>
      </c>
      <c r="F61" s="18"/>
      <c r="G61" s="175" t="str">
        <f>IFERROR(Summary!$Y$7*D61/F61," ")</f>
        <v xml:space="preserve"> </v>
      </c>
      <c r="H61" s="9">
        <v>0.1</v>
      </c>
      <c r="I61" s="175" t="str">
        <f>IFERROR(Summary!$Y$7*D61/H61," ")</f>
        <v xml:space="preserve"> </v>
      </c>
      <c r="J61" s="18"/>
      <c r="K61" s="175" t="str">
        <f>IFERROR(Summary!$AA$7*D61/J61," ")</f>
        <v xml:space="preserve"> </v>
      </c>
      <c r="L61" s="9">
        <v>0.44</v>
      </c>
      <c r="M61" s="175" t="str">
        <f>IFERROR(Summary!$AA$7*D61/L61," ")</f>
        <v xml:space="preserve"> </v>
      </c>
      <c r="N61" s="18"/>
      <c r="O61" s="175" t="str">
        <f>IFERROR(Summary!$AC$7*D61/N61," ")</f>
        <v xml:space="preserve"> </v>
      </c>
      <c r="P61" s="9">
        <v>0.44</v>
      </c>
      <c r="Q61" s="175" t="str">
        <f>IFERROR(Summary!$AC$7*D61/P61," ")</f>
        <v xml:space="preserve"> </v>
      </c>
      <c r="R61" s="22"/>
      <c r="S61" s="177" t="str">
        <f>IFERROR(Summary!$AE$7*E61/R61," ")</f>
        <v xml:space="preserve"> </v>
      </c>
    </row>
    <row r="62" spans="1:19" ht="16.8" customHeight="1" x14ac:dyDescent="0.25">
      <c r="A62" s="1"/>
      <c r="B62" s="2" t="s">
        <v>125</v>
      </c>
      <c r="C62" s="6" t="s">
        <v>23</v>
      </c>
      <c r="D62" s="56" t="str">
        <f>IFERROR(VLOOKUP($A62,'Emissions - TEU-2R'!$A$6:$H$58,5,0), " ")</f>
        <v xml:space="preserve"> </v>
      </c>
      <c r="E62" s="56" t="str">
        <f>IFERROR(VLOOKUP($A62,'Emissions - TEU-2R'!$A$6:$H$58,8,0), " ")</f>
        <v xml:space="preserve"> </v>
      </c>
      <c r="F62" s="11">
        <v>9.5E-4</v>
      </c>
      <c r="G62" s="175" t="str">
        <f>IFERROR(Summary!$Y$7*D62/F62," ")</f>
        <v xml:space="preserve"> </v>
      </c>
      <c r="H62" s="18"/>
      <c r="I62" s="175" t="str">
        <f>IFERROR(Summary!$Y$7*D62/H62," ")</f>
        <v xml:space="preserve"> </v>
      </c>
      <c r="J62" s="3">
        <v>0.01</v>
      </c>
      <c r="K62" s="175" t="str">
        <f>IFERROR(Summary!$AA$7*D62/J62," ")</f>
        <v xml:space="preserve"> </v>
      </c>
      <c r="L62" s="18"/>
      <c r="M62" s="175" t="str">
        <f>IFERROR(Summary!$AA$7*D62/L62," ")</f>
        <v xml:space="preserve"> </v>
      </c>
      <c r="N62" s="4">
        <v>1.9E-2</v>
      </c>
      <c r="O62" s="175" t="str">
        <f>IFERROR(Summary!$AC$7*D62/N62," ")</f>
        <v xml:space="preserve"> </v>
      </c>
      <c r="P62" s="18"/>
      <c r="Q62" s="175" t="str">
        <f>IFERROR(Summary!$AC$7*D62/P62," ")</f>
        <v xml:space="preserve"> </v>
      </c>
      <c r="R62" s="22"/>
      <c r="S62" s="177" t="str">
        <f>IFERROR(Summary!$AE$7*E62/R62," ")</f>
        <v xml:space="preserve"> </v>
      </c>
    </row>
    <row r="63" spans="1:19" ht="16.95" customHeight="1" x14ac:dyDescent="0.25">
      <c r="A63" s="2" t="s">
        <v>126</v>
      </c>
      <c r="B63" s="2" t="s">
        <v>127</v>
      </c>
      <c r="C63" s="6" t="s">
        <v>33</v>
      </c>
      <c r="D63" s="56" t="str">
        <f>IFERROR(VLOOKUP($A63,'Emissions - TEU-2R'!$A$6:$H$58,5,0), " ")</f>
        <v xml:space="preserve"> </v>
      </c>
      <c r="E63" s="56" t="str">
        <f>IFERROR(VLOOKUP($A63,'Emissions - TEU-2R'!$A$6:$H$58,8,0), " ")</f>
        <v xml:space="preserve"> </v>
      </c>
      <c r="F63" s="18"/>
      <c r="G63" s="175" t="str">
        <f>IFERROR(Summary!$Y$7*D63/F63," ")</f>
        <v xml:space="preserve"> </v>
      </c>
      <c r="H63" s="18"/>
      <c r="I63" s="175" t="str">
        <f>IFERROR(Summary!$Y$7*D63/H63," ")</f>
        <v xml:space="preserve"> </v>
      </c>
      <c r="J63" s="18"/>
      <c r="K63" s="175" t="str">
        <f>IFERROR(Summary!$AA$7*D63/J63," ")</f>
        <v xml:space="preserve"> </v>
      </c>
      <c r="L63" s="18"/>
      <c r="M63" s="175" t="str">
        <f>IFERROR(Summary!$AA$7*D63/L63," ")</f>
        <v xml:space="preserve"> </v>
      </c>
      <c r="N63" s="18"/>
      <c r="O63" s="175" t="str">
        <f>IFERROR(Summary!$AC$7*D63/N63," ")</f>
        <v xml:space="preserve"> </v>
      </c>
      <c r="P63" s="18"/>
      <c r="Q63" s="175" t="str">
        <f>IFERROR(Summary!$AC$7*D63/P63," ")</f>
        <v xml:space="preserve"> </v>
      </c>
      <c r="R63" s="21">
        <v>100</v>
      </c>
      <c r="S63" s="177" t="str">
        <f>IFERROR(Summary!$AE$7*E63/R63," ")</f>
        <v xml:space="preserve"> </v>
      </c>
    </row>
    <row r="64" spans="1:19" ht="16.8" customHeight="1" x14ac:dyDescent="0.25">
      <c r="A64" s="2" t="s">
        <v>128</v>
      </c>
      <c r="B64" s="1" t="s">
        <v>129</v>
      </c>
      <c r="C64" s="18"/>
      <c r="D64" s="56" t="str">
        <f>IFERROR(VLOOKUP($A64,'Emissions - TEU-2R'!$A$6:$H$58,5,0), " ")</f>
        <v xml:space="preserve"> </v>
      </c>
      <c r="E64" s="56" t="str">
        <f>IFERROR(VLOOKUP($A64,'Emissions - TEU-2R'!$A$6:$H$58,8,0), " ")</f>
        <v xml:space="preserve"> </v>
      </c>
      <c r="F64" s="4">
        <v>2.3E-2</v>
      </c>
      <c r="G64" s="175" t="str">
        <f>IFERROR(Summary!$Y$7*D64/F64," ")</f>
        <v xml:space="preserve"> </v>
      </c>
      <c r="H64" s="18"/>
      <c r="I64" s="175" t="str">
        <f>IFERROR(Summary!$Y$7*D64/H64," ")</f>
        <v xml:space="preserve"> </v>
      </c>
      <c r="J64" s="9">
        <v>0.6</v>
      </c>
      <c r="K64" s="175" t="str">
        <f>IFERROR(Summary!$AA$7*D64/J64," ")</f>
        <v xml:space="preserve"> </v>
      </c>
      <c r="L64" s="18"/>
      <c r="M64" s="175" t="str">
        <f>IFERROR(Summary!$AA$7*D64/L64," ")</f>
        <v xml:space="preserve"> </v>
      </c>
      <c r="N64" s="9">
        <v>0.28000000000000003</v>
      </c>
      <c r="O64" s="175" t="str">
        <f>IFERROR(Summary!$AC$7*D64/N64," ")</f>
        <v xml:space="preserve"> </v>
      </c>
      <c r="P64" s="18"/>
      <c r="Q64" s="175" t="str">
        <f>IFERROR(Summary!$AC$7*D64/P64," ")</f>
        <v xml:space="preserve"> </v>
      </c>
      <c r="R64" s="22"/>
      <c r="S64" s="177" t="str">
        <f>IFERROR(Summary!$AE$7*E64/R64," ")</f>
        <v xml:space="preserve"> </v>
      </c>
    </row>
    <row r="65" spans="1:19" ht="42" customHeight="1" x14ac:dyDescent="0.25">
      <c r="A65" s="2" t="s">
        <v>130</v>
      </c>
      <c r="B65" s="1" t="s">
        <v>131</v>
      </c>
      <c r="C65" s="18"/>
      <c r="D65" s="56" t="str">
        <f>IFERROR(VLOOKUP($A65,'Emissions - TEU-2R'!$A$6:$H$58,5,0), " ")</f>
        <v xml:space="preserve"> </v>
      </c>
      <c r="E65" s="56" t="str">
        <f>IFERROR(VLOOKUP($A65,'Emissions - TEU-2R'!$A$6:$H$58,8,0), " ")</f>
        <v xml:space="preserve"> </v>
      </c>
      <c r="F65" s="18"/>
      <c r="G65" s="175" t="str">
        <f>IFERROR(Summary!$Y$7*D65/F65," ")</f>
        <v xml:space="preserve"> </v>
      </c>
      <c r="H65" s="5">
        <v>600</v>
      </c>
      <c r="I65" s="175" t="str">
        <f>IFERROR(Summary!$Y$7*D65/H65," ")</f>
        <v xml:space="preserve"> </v>
      </c>
      <c r="J65" s="18"/>
      <c r="K65" s="175" t="str">
        <f>IFERROR(Summary!$AA$7*D65/J65," ")</f>
        <v xml:space="preserve"> </v>
      </c>
      <c r="L65" s="8">
        <v>2600</v>
      </c>
      <c r="M65" s="175" t="str">
        <f>IFERROR(Summary!$AA$7*D65/L65," ")</f>
        <v xml:space="preserve"> </v>
      </c>
      <c r="N65" s="18"/>
      <c r="O65" s="175" t="str">
        <f>IFERROR(Summary!$AC$7*D65/N65," ")</f>
        <v xml:space="preserve"> </v>
      </c>
      <c r="P65" s="8">
        <v>2600</v>
      </c>
      <c r="Q65" s="175" t="str">
        <f>IFERROR(Summary!$AC$7*D65/P65," ")</f>
        <v xml:space="preserve"> </v>
      </c>
      <c r="R65" s="22"/>
      <c r="S65" s="177" t="str">
        <f>IFERROR(Summary!$AE$7*E65/R65," ")</f>
        <v xml:space="preserve"> </v>
      </c>
    </row>
    <row r="66" spans="1:19" ht="16.8" customHeight="1" x14ac:dyDescent="0.25">
      <c r="A66" s="2" t="s">
        <v>132</v>
      </c>
      <c r="B66" s="2" t="s">
        <v>133</v>
      </c>
      <c r="C66" s="18"/>
      <c r="D66" s="56" t="str">
        <f>IFERROR(VLOOKUP($A66,'Emissions - TEU-2R'!$A$6:$H$58,5,0), " ")</f>
        <v xml:space="preserve"> </v>
      </c>
      <c r="E66" s="56" t="str">
        <f>IFERROR(VLOOKUP($A66,'Emissions - TEU-2R'!$A$6:$H$58,8,0), " ")</f>
        <v xml:space="preserve"> </v>
      </c>
      <c r="F66" s="4">
        <v>1.6E-2</v>
      </c>
      <c r="G66" s="175" t="str">
        <f>IFERROR(Summary!$Y$7*D66/F66," ")</f>
        <v xml:space="preserve"> </v>
      </c>
      <c r="H66" s="18"/>
      <c r="I66" s="175" t="str">
        <f>IFERROR(Summary!$Y$7*D66/H66," ")</f>
        <v xml:space="preserve"> </v>
      </c>
      <c r="J66" s="9">
        <v>0.41</v>
      </c>
      <c r="K66" s="175" t="str">
        <f>IFERROR(Summary!$AA$7*D66/J66," ")</f>
        <v xml:space="preserve"> </v>
      </c>
      <c r="L66" s="18"/>
      <c r="M66" s="175" t="str">
        <f>IFERROR(Summary!$AA$7*D66/L66," ")</f>
        <v xml:space="preserve"> </v>
      </c>
      <c r="N66" s="9">
        <v>0.19</v>
      </c>
      <c r="O66" s="175" t="str">
        <f>IFERROR(Summary!$AC$7*D66/N66," ")</f>
        <v xml:space="preserve"> </v>
      </c>
      <c r="P66" s="18"/>
      <c r="Q66" s="175" t="str">
        <f>IFERROR(Summary!$AC$7*D66/P66," ")</f>
        <v xml:space="preserve"> </v>
      </c>
      <c r="R66" s="22"/>
      <c r="S66" s="177" t="str">
        <f>IFERROR(Summary!$AE$7*E66/R66," ")</f>
        <v xml:space="preserve"> </v>
      </c>
    </row>
    <row r="67" spans="1:19" ht="16.95" customHeight="1" x14ac:dyDescent="0.25">
      <c r="A67" s="2" t="s">
        <v>134</v>
      </c>
      <c r="B67" s="2" t="s">
        <v>135</v>
      </c>
      <c r="C67" s="18"/>
      <c r="D67" s="56" t="str">
        <f>IFERROR(VLOOKUP($A67,'Emissions - TEU-2R'!$A$6:$H$58,5,0), " ")</f>
        <v xml:space="preserve"> </v>
      </c>
      <c r="E67" s="56" t="str">
        <f>IFERROR(VLOOKUP($A67,'Emissions - TEU-2R'!$A$6:$H$58,8,0), " ")</f>
        <v xml:space="preserve"> </v>
      </c>
      <c r="F67" s="18"/>
      <c r="G67" s="175" t="str">
        <f>IFERROR(Summary!$Y$7*D67/F67," ")</f>
        <v xml:space="preserve"> </v>
      </c>
      <c r="H67" s="9">
        <v>0.8</v>
      </c>
      <c r="I67" s="175" t="str">
        <f>IFERROR(Summary!$Y$7*D67/H67," ")</f>
        <v xml:space="preserve"> </v>
      </c>
      <c r="J67" s="18"/>
      <c r="K67" s="175" t="str">
        <f>IFERROR(Summary!$AA$7*D67/J67," ")</f>
        <v xml:space="preserve"> </v>
      </c>
      <c r="L67" s="7">
        <v>3.5</v>
      </c>
      <c r="M67" s="175" t="str">
        <f>IFERROR(Summary!$AA$7*D67/L67," ")</f>
        <v xml:space="preserve"> </v>
      </c>
      <c r="N67" s="18"/>
      <c r="O67" s="175" t="str">
        <f>IFERROR(Summary!$AC$7*D67/N67," ")</f>
        <v xml:space="preserve"> </v>
      </c>
      <c r="P67" s="7">
        <v>3.5</v>
      </c>
      <c r="Q67" s="175" t="str">
        <f>IFERROR(Summary!$AC$7*D67/P67," ")</f>
        <v xml:space="preserve"> </v>
      </c>
      <c r="R67" s="21">
        <v>340</v>
      </c>
      <c r="S67" s="177" t="str">
        <f>IFERROR(Summary!$AE$7*E67/R67," ")</f>
        <v xml:space="preserve"> </v>
      </c>
    </row>
    <row r="68" spans="1:19" ht="16.8" customHeight="1" x14ac:dyDescent="0.25">
      <c r="A68" s="2" t="s">
        <v>136</v>
      </c>
      <c r="B68" s="2" t="s">
        <v>137</v>
      </c>
      <c r="C68" s="18"/>
      <c r="D68" s="56" t="str">
        <f>IFERROR(VLOOKUP($A68,'Emissions - TEU-2R'!$A$6:$H$58,5,0), " ")</f>
        <v xml:space="preserve"> </v>
      </c>
      <c r="E68" s="56" t="str">
        <f>IFERROR(VLOOKUP($A68,'Emissions - TEU-2R'!$A$6:$H$58,8,0), " ")</f>
        <v xml:space="preserve"> </v>
      </c>
      <c r="F68" s="18"/>
      <c r="G68" s="175" t="str">
        <f>IFERROR(Summary!$Y$7*D68/F68," ")</f>
        <v xml:space="preserve"> </v>
      </c>
      <c r="H68" s="8">
        <v>6000</v>
      </c>
      <c r="I68" s="175" t="str">
        <f>IFERROR(Summary!$Y$7*D68/H68," ")</f>
        <v xml:space="preserve"> </v>
      </c>
      <c r="J68" s="18"/>
      <c r="K68" s="175" t="str">
        <f>IFERROR(Summary!$AA$7*D68/J68," ")</f>
        <v xml:space="preserve"> </v>
      </c>
      <c r="L68" s="8">
        <v>26000</v>
      </c>
      <c r="M68" s="175" t="str">
        <f>IFERROR(Summary!$AA$7*D68/L68," ")</f>
        <v xml:space="preserve"> </v>
      </c>
      <c r="N68" s="18"/>
      <c r="O68" s="175" t="str">
        <f>IFERROR(Summary!$AC$7*D68/N68," ")</f>
        <v xml:space="preserve"> </v>
      </c>
      <c r="P68" s="8">
        <v>26000</v>
      </c>
      <c r="Q68" s="175" t="str">
        <f>IFERROR(Summary!$AC$7*D68/P68," ")</f>
        <v xml:space="preserve"> </v>
      </c>
      <c r="R68" s="22"/>
      <c r="S68" s="177" t="str">
        <f>IFERROR(Summary!$AE$7*E68/R68," ")</f>
        <v xml:space="preserve"> </v>
      </c>
    </row>
    <row r="69" spans="1:19" ht="16.95" customHeight="1" x14ac:dyDescent="0.25">
      <c r="A69" s="2" t="s">
        <v>138</v>
      </c>
      <c r="B69" s="2" t="s">
        <v>139</v>
      </c>
      <c r="C69" s="6" t="s">
        <v>140</v>
      </c>
      <c r="D69" s="56" t="str">
        <f>IFERROR(VLOOKUP($A69,'Emissions - TEU-2R'!$A$6:$H$58,5,0), " ")</f>
        <v xml:space="preserve"> </v>
      </c>
      <c r="E69" s="56" t="str">
        <f>IFERROR(VLOOKUP($A69,'Emissions - TEU-2R'!$A$6:$H$58,8,0), " ")</f>
        <v xml:space="preserve"> </v>
      </c>
      <c r="F69" s="4">
        <v>0.01</v>
      </c>
      <c r="G69" s="175" t="str">
        <f>IFERROR(Summary!$Y$7*D69/F69," ")</f>
        <v xml:space="preserve"> </v>
      </c>
      <c r="H69" s="18"/>
      <c r="I69" s="175" t="str">
        <f>IFERROR(Summary!$Y$7*D69/H69," ")</f>
        <v xml:space="preserve"> </v>
      </c>
      <c r="J69" s="9">
        <v>0.27</v>
      </c>
      <c r="K69" s="175" t="str">
        <f>IFERROR(Summary!$AA$7*D69/J69," ")</f>
        <v xml:space="preserve"> </v>
      </c>
      <c r="L69" s="18"/>
      <c r="M69" s="175" t="str">
        <f>IFERROR(Summary!$AA$7*D69/L69," ")</f>
        <v xml:space="preserve"> </v>
      </c>
      <c r="N69" s="9">
        <v>0.12</v>
      </c>
      <c r="O69" s="175" t="str">
        <f>IFERROR(Summary!$AC$7*D69/N69," ")</f>
        <v xml:space="preserve"> </v>
      </c>
      <c r="P69" s="18"/>
      <c r="Q69" s="175" t="str">
        <f>IFERROR(Summary!$AC$7*D69/P69," ")</f>
        <v xml:space="preserve"> </v>
      </c>
      <c r="R69" s="22"/>
      <c r="S69" s="177" t="str">
        <f>IFERROR(Summary!$AE$7*E69/R69," ")</f>
        <v xml:space="preserve"> </v>
      </c>
    </row>
    <row r="70" spans="1:19" ht="16.8" customHeight="1" x14ac:dyDescent="0.25">
      <c r="A70" s="2" t="s">
        <v>141</v>
      </c>
      <c r="B70" s="2" t="s">
        <v>142</v>
      </c>
      <c r="C70" s="18"/>
      <c r="D70" s="56" t="str">
        <f>IFERROR(VLOOKUP($A70,'Emissions - TEU-2R'!$A$6:$H$58,5,0), " ")</f>
        <v xml:space="preserve"> </v>
      </c>
      <c r="E70" s="56" t="str">
        <f>IFERROR(VLOOKUP($A70,'Emissions - TEU-2R'!$A$6:$H$58,8,0), " ")</f>
        <v xml:space="preserve"> </v>
      </c>
      <c r="F70" s="9">
        <v>0.15</v>
      </c>
      <c r="G70" s="175" t="str">
        <f>IFERROR(Summary!$Y$7*D70/F70," ")</f>
        <v xml:space="preserve"> </v>
      </c>
      <c r="H70" s="18"/>
      <c r="I70" s="175" t="str">
        <f>IFERROR(Summary!$Y$7*D70/H70," ")</f>
        <v xml:space="preserve"> </v>
      </c>
      <c r="J70" s="7">
        <v>3.9</v>
      </c>
      <c r="K70" s="175" t="str">
        <f>IFERROR(Summary!$AA$7*D70/J70," ")</f>
        <v xml:space="preserve"> </v>
      </c>
      <c r="L70" s="18"/>
      <c r="M70" s="175" t="str">
        <f>IFERROR(Summary!$AA$7*D70/L70," ")</f>
        <v xml:space="preserve"> </v>
      </c>
      <c r="N70" s="7">
        <v>1.8</v>
      </c>
      <c r="O70" s="175" t="str">
        <f>IFERROR(Summary!$AC$7*D70/N70," ")</f>
        <v xml:space="preserve"> </v>
      </c>
      <c r="P70" s="18"/>
      <c r="Q70" s="175" t="str">
        <f>IFERROR(Summary!$AC$7*D70/P70," ")</f>
        <v xml:space="preserve"> </v>
      </c>
      <c r="R70" s="22"/>
      <c r="S70" s="177" t="str">
        <f>IFERROR(Summary!$AE$7*E70/R70," ")</f>
        <v xml:space="preserve"> </v>
      </c>
    </row>
    <row r="71" spans="1:19" ht="29.25" customHeight="1" x14ac:dyDescent="0.25">
      <c r="A71" s="2" t="s">
        <v>143</v>
      </c>
      <c r="B71" s="2" t="s">
        <v>144</v>
      </c>
      <c r="C71" s="18"/>
      <c r="D71" s="56" t="str">
        <f>IFERROR(VLOOKUP($A71,'Emissions - TEU-2R'!$A$6:$H$58,5,0), " ")</f>
        <v xml:space="preserve"> </v>
      </c>
      <c r="E71" s="56" t="str">
        <f>IFERROR(VLOOKUP($A71,'Emissions - TEU-2R'!$A$6:$H$58,8,0), " ")</f>
        <v xml:space="preserve"> </v>
      </c>
      <c r="F71" s="11">
        <v>9.1E-4</v>
      </c>
      <c r="G71" s="175" t="str">
        <f>IFERROR(Summary!$Y$7*D71/F71," ")</f>
        <v xml:space="preserve"> </v>
      </c>
      <c r="H71" s="18"/>
      <c r="I71" s="175" t="str">
        <f>IFERROR(Summary!$Y$7*D71/H71," ")</f>
        <v xml:space="preserve"> </v>
      </c>
      <c r="J71" s="4">
        <v>2.4E-2</v>
      </c>
      <c r="K71" s="175" t="str">
        <f>IFERROR(Summary!$AA$7*D71/J71," ")</f>
        <v xml:space="preserve"> </v>
      </c>
      <c r="L71" s="18"/>
      <c r="M71" s="175" t="str">
        <f>IFERROR(Summary!$AA$7*D71/L71," ")</f>
        <v xml:space="preserve"> </v>
      </c>
      <c r="N71" s="4">
        <v>1.0999999999999999E-2</v>
      </c>
      <c r="O71" s="175" t="str">
        <f>IFERROR(Summary!$AC$7*D71/N71," ")</f>
        <v xml:space="preserve"> </v>
      </c>
      <c r="P71" s="18"/>
      <c r="Q71" s="175" t="str">
        <f>IFERROR(Summary!$AC$7*D71/P71," ")</f>
        <v xml:space="preserve"> </v>
      </c>
      <c r="R71" s="22"/>
      <c r="S71" s="177" t="str">
        <f>IFERROR(Summary!$AE$7*E71/R71," ")</f>
        <v xml:space="preserve"> </v>
      </c>
    </row>
    <row r="72" spans="1:19" ht="16.8" customHeight="1" x14ac:dyDescent="0.25">
      <c r="A72" s="2" t="s">
        <v>145</v>
      </c>
      <c r="B72" s="2" t="s">
        <v>146</v>
      </c>
      <c r="C72" s="18"/>
      <c r="D72" s="56" t="str">
        <f>IFERROR(VLOOKUP($A72,'Emissions - TEU-2R'!$A$6:$H$58,5,0), " ")</f>
        <v xml:space="preserve"> </v>
      </c>
      <c r="E72" s="56" t="str">
        <f>IFERROR(VLOOKUP($A72,'Emissions - TEU-2R'!$A$6:$H$58,8,0), " ")</f>
        <v xml:space="preserve"> </v>
      </c>
      <c r="F72" s="18"/>
      <c r="G72" s="175" t="str">
        <f>IFERROR(Summary!$Y$7*D72/F72," ")</f>
        <v xml:space="preserve"> </v>
      </c>
      <c r="H72" s="18"/>
      <c r="I72" s="175" t="str">
        <f>IFERROR(Summary!$Y$7*D72/H72," ")</f>
        <v xml:space="preserve"> </v>
      </c>
      <c r="J72" s="18"/>
      <c r="K72" s="175" t="str">
        <f>IFERROR(Summary!$AA$7*D72/J72," ")</f>
        <v xml:space="preserve"> </v>
      </c>
      <c r="L72" s="18"/>
      <c r="M72" s="175" t="str">
        <f>IFERROR(Summary!$AA$7*D72/L72," ")</f>
        <v xml:space="preserve"> </v>
      </c>
      <c r="N72" s="18"/>
      <c r="O72" s="175" t="str">
        <f>IFERROR(Summary!$AC$7*D72/N72," ")</f>
        <v xml:space="preserve"> </v>
      </c>
      <c r="P72" s="18"/>
      <c r="Q72" s="175" t="str">
        <f>IFERROR(Summary!$AC$7*D72/P72," ")</f>
        <v xml:space="preserve"> </v>
      </c>
      <c r="R72" s="21">
        <v>10</v>
      </c>
      <c r="S72" s="177" t="str">
        <f>IFERROR(Summary!$AE$7*E72/R72," ")</f>
        <v xml:space="preserve"> </v>
      </c>
    </row>
    <row r="73" spans="1:19" ht="29.25" customHeight="1" x14ac:dyDescent="0.25">
      <c r="A73" s="12">
        <v>71932</v>
      </c>
      <c r="B73" s="2" t="s">
        <v>147</v>
      </c>
      <c r="C73" s="6" t="s">
        <v>23</v>
      </c>
      <c r="D73" s="56" t="str">
        <f>IFERROR(VLOOKUP($A73,'Emissions - TEU-2R'!$A$6:$H$58,5,0), " ")</f>
        <v xml:space="preserve"> </v>
      </c>
      <c r="E73" s="56" t="str">
        <f>IFERROR(VLOOKUP($A73,'Emissions - TEU-2R'!$A$6:$H$58,8,0), " ")</f>
        <v xml:space="preserve"> </v>
      </c>
      <c r="F73" s="10">
        <v>9.7999999999999997E-5</v>
      </c>
      <c r="G73" s="175" t="str">
        <f>IFERROR(Summary!$Y$7*D73/F73," ")</f>
        <v xml:space="preserve"> </v>
      </c>
      <c r="H73" s="9">
        <v>0.2</v>
      </c>
      <c r="I73" s="175" t="str">
        <f>IFERROR(Summary!$Y$7*D73/H73," ")</f>
        <v xml:space="preserve"> </v>
      </c>
      <c r="J73" s="3">
        <v>1E-3</v>
      </c>
      <c r="K73" s="175" t="str">
        <f>IFERROR(Summary!$AA$7*D73/J73," ")</f>
        <v xml:space="preserve"> </v>
      </c>
      <c r="L73" s="9">
        <v>0.88</v>
      </c>
      <c r="M73" s="175" t="str">
        <f>IFERROR(Summary!$AA$7*D73/L73," ")</f>
        <v xml:space="preserve"> </v>
      </c>
      <c r="N73" s="3">
        <v>2E-3</v>
      </c>
      <c r="O73" s="175" t="str">
        <f>IFERROR(Summary!$AC$7*D73/N73," ")</f>
        <v xml:space="preserve"> </v>
      </c>
      <c r="P73" s="9">
        <v>0.88</v>
      </c>
      <c r="Q73" s="175" t="str">
        <f>IFERROR(Summary!$AC$7*D73/P73," ")</f>
        <v xml:space="preserve"> </v>
      </c>
      <c r="R73" s="24">
        <v>1.9</v>
      </c>
      <c r="S73" s="177" t="str">
        <f>IFERROR(Summary!$AE$7*E73/R73," ")</f>
        <v xml:space="preserve"> </v>
      </c>
    </row>
    <row r="74" spans="1:19" ht="29.25" customHeight="1" x14ac:dyDescent="0.25">
      <c r="A74" s="2" t="s">
        <v>148</v>
      </c>
      <c r="B74" s="1" t="s">
        <v>149</v>
      </c>
      <c r="C74" s="18"/>
      <c r="D74" s="56" t="str">
        <f>IFERROR(VLOOKUP($A74,'Emissions - TEU-2R'!$A$6:$H$58,5,0), " ")</f>
        <v xml:space="preserve"> </v>
      </c>
      <c r="E74" s="56" t="str">
        <f>IFERROR(VLOOKUP($A74,'Emissions - TEU-2R'!$A$6:$H$58,8,0), " ")</f>
        <v xml:space="preserve"> </v>
      </c>
      <c r="F74" s="4">
        <v>9.0999999999999998E-2</v>
      </c>
      <c r="G74" s="175" t="str">
        <f>IFERROR(Summary!$Y$7*D74/F74," ")</f>
        <v xml:space="preserve"> </v>
      </c>
      <c r="H74" s="5">
        <v>60</v>
      </c>
      <c r="I74" s="175" t="str">
        <f>IFERROR(Summary!$Y$7*D74/H74," ")</f>
        <v xml:space="preserve"> </v>
      </c>
      <c r="J74" s="7">
        <v>2.4</v>
      </c>
      <c r="K74" s="175" t="str">
        <f>IFERROR(Summary!$AA$7*D74/J74," ")</f>
        <v xml:space="preserve"> </v>
      </c>
      <c r="L74" s="5">
        <v>260</v>
      </c>
      <c r="M74" s="175" t="str">
        <f>IFERROR(Summary!$AA$7*D74/L74," ")</f>
        <v xml:space="preserve"> </v>
      </c>
      <c r="N74" s="7">
        <v>1.1000000000000001</v>
      </c>
      <c r="O74" s="175" t="str">
        <f>IFERROR(Summary!$AC$7*D74/N74," ")</f>
        <v xml:space="preserve"> </v>
      </c>
      <c r="P74" s="5">
        <v>260</v>
      </c>
      <c r="Q74" s="175" t="str">
        <f>IFERROR(Summary!$AC$7*D74/P74," ")</f>
        <v xml:space="preserve"> </v>
      </c>
      <c r="R74" s="23">
        <v>12000</v>
      </c>
      <c r="S74" s="177" t="str">
        <f>IFERROR(Summary!$AE$7*E74/R74," ")</f>
        <v xml:space="preserve"> </v>
      </c>
    </row>
    <row r="75" spans="1:19" ht="16.95" customHeight="1" x14ac:dyDescent="0.25">
      <c r="A75" s="2" t="s">
        <v>150</v>
      </c>
      <c r="B75" s="2" t="s">
        <v>151</v>
      </c>
      <c r="C75" s="18"/>
      <c r="D75" s="56" t="str">
        <f>IFERROR(VLOOKUP($A75,'Emissions - TEU-2R'!$A$6:$H$58,5,0), " ")</f>
        <v xml:space="preserve"> </v>
      </c>
      <c r="E75" s="56" t="str">
        <f>IFERROR(VLOOKUP($A75,'Emissions - TEU-2R'!$A$6:$H$58,8,0), " ")</f>
        <v xml:space="preserve"> </v>
      </c>
      <c r="F75" s="3">
        <v>2.8999999999999998E-3</v>
      </c>
      <c r="G75" s="175" t="str">
        <f>IFERROR(Summary!$Y$7*D75/F75," ")</f>
        <v xml:space="preserve"> </v>
      </c>
      <c r="H75" s="18"/>
      <c r="I75" s="175" t="str">
        <f>IFERROR(Summary!$Y$7*D75/H75," ")</f>
        <v xml:space="preserve"> </v>
      </c>
      <c r="J75" s="4">
        <v>7.5999999999999998E-2</v>
      </c>
      <c r="K75" s="175" t="str">
        <f>IFERROR(Summary!$AA$7*D75/J75," ")</f>
        <v xml:space="preserve"> </v>
      </c>
      <c r="L75" s="18"/>
      <c r="M75" s="175" t="str">
        <f>IFERROR(Summary!$AA$7*D75/L75," ")</f>
        <v xml:space="preserve"> </v>
      </c>
      <c r="N75" s="4">
        <v>3.5000000000000003E-2</v>
      </c>
      <c r="O75" s="175" t="str">
        <f>IFERROR(Summary!$AC$7*D75/N75," ")</f>
        <v xml:space="preserve"> </v>
      </c>
      <c r="P75" s="18"/>
      <c r="Q75" s="175" t="str">
        <f>IFERROR(Summary!$AC$7*D75/P75," ")</f>
        <v xml:space="preserve"> </v>
      </c>
      <c r="R75" s="22"/>
      <c r="S75" s="177" t="str">
        <f>IFERROR(Summary!$AE$7*E75/R75," ")</f>
        <v xml:space="preserve"> </v>
      </c>
    </row>
    <row r="76" spans="1:19" ht="29.25" customHeight="1" x14ac:dyDescent="0.25">
      <c r="A76" s="2" t="s">
        <v>152</v>
      </c>
      <c r="B76" s="2" t="s">
        <v>153</v>
      </c>
      <c r="C76" s="18"/>
      <c r="D76" s="56" t="str">
        <f>IFERROR(VLOOKUP($A76,'Emissions - TEU-2R'!$A$6:$H$58,5,0), " ")</f>
        <v xml:space="preserve"> </v>
      </c>
      <c r="E76" s="56" t="str">
        <f>IFERROR(VLOOKUP($A76,'Emissions - TEU-2R'!$A$6:$H$58,8,0), " ")</f>
        <v xml:space="preserve"> </v>
      </c>
      <c r="F76" s="9">
        <v>0.63</v>
      </c>
      <c r="G76" s="175" t="str">
        <f>IFERROR(Summary!$Y$7*D76/F76," ")</f>
        <v xml:space="preserve"> </v>
      </c>
      <c r="H76" s="18"/>
      <c r="I76" s="175" t="str">
        <f>IFERROR(Summary!$Y$7*D76/H76," ")</f>
        <v xml:space="preserve"> </v>
      </c>
      <c r="J76" s="5">
        <v>16</v>
      </c>
      <c r="K76" s="175" t="str">
        <f>IFERROR(Summary!$AA$7*D76/J76," ")</f>
        <v xml:space="preserve"> </v>
      </c>
      <c r="L76" s="18"/>
      <c r="M76" s="175" t="str">
        <f>IFERROR(Summary!$AA$7*D76/L76," ")</f>
        <v xml:space="preserve"> </v>
      </c>
      <c r="N76" s="7">
        <v>7.5</v>
      </c>
      <c r="O76" s="175" t="str">
        <f>IFERROR(Summary!$AC$7*D76/N76," ")</f>
        <v xml:space="preserve"> </v>
      </c>
      <c r="P76" s="18"/>
      <c r="Q76" s="175" t="str">
        <f>IFERROR(Summary!$AC$7*D76/P76," ")</f>
        <v xml:space="preserve"> </v>
      </c>
      <c r="R76" s="22"/>
      <c r="S76" s="177" t="str">
        <f>IFERROR(Summary!$AE$7*E76/R76," ")</f>
        <v xml:space="preserve"> </v>
      </c>
    </row>
    <row r="77" spans="1:19" ht="16.95" customHeight="1" x14ac:dyDescent="0.25">
      <c r="A77" s="2" t="s">
        <v>154</v>
      </c>
      <c r="B77" s="1" t="s">
        <v>155</v>
      </c>
      <c r="C77" s="18"/>
      <c r="D77" s="56" t="str">
        <f>IFERROR(VLOOKUP($A77,'Emissions - TEU-2R'!$A$6:$H$58,5,0), " ")</f>
        <v xml:space="preserve"> </v>
      </c>
      <c r="E77" s="56" t="str">
        <f>IFERROR(VLOOKUP($A77,'Emissions - TEU-2R'!$A$6:$H$58,8,0), " ")</f>
        <v xml:space="preserve"> </v>
      </c>
      <c r="F77" s="18"/>
      <c r="G77" s="175" t="str">
        <f>IFERROR(Summary!$Y$7*D77/F77," ")</f>
        <v xml:space="preserve"> </v>
      </c>
      <c r="H77" s="18"/>
      <c r="I77" s="175" t="str">
        <f>IFERROR(Summary!$Y$7*D77/H77," ")</f>
        <v xml:space="preserve"> </v>
      </c>
      <c r="J77" s="18"/>
      <c r="K77" s="175" t="str">
        <f>IFERROR(Summary!$AA$7*D77/J77," ")</f>
        <v xml:space="preserve"> </v>
      </c>
      <c r="L77" s="18"/>
      <c r="M77" s="175" t="str">
        <f>IFERROR(Summary!$AA$7*D77/L77," ")</f>
        <v xml:space="preserve"> </v>
      </c>
      <c r="N77" s="18"/>
      <c r="O77" s="175" t="str">
        <f>IFERROR(Summary!$AC$7*D77/N77," ")</f>
        <v xml:space="preserve"> </v>
      </c>
      <c r="P77" s="18"/>
      <c r="Q77" s="175" t="str">
        <f>IFERROR(Summary!$AC$7*D77/P77," ")</f>
        <v xml:space="preserve"> </v>
      </c>
      <c r="R77" s="21">
        <v>790</v>
      </c>
      <c r="S77" s="177" t="str">
        <f>IFERROR(Summary!$AE$7*E77/R77," ")</f>
        <v xml:space="preserve"> </v>
      </c>
    </row>
    <row r="78" spans="1:19" ht="29.25" customHeight="1" x14ac:dyDescent="0.25">
      <c r="A78" s="12">
        <v>64164</v>
      </c>
      <c r="B78" s="2" t="s">
        <v>156</v>
      </c>
      <c r="C78" s="18"/>
      <c r="D78" s="56" t="str">
        <f>IFERROR(VLOOKUP($A78,'Emissions - TEU-2R'!$A$6:$H$58,5,0), " ")</f>
        <v xml:space="preserve"> </v>
      </c>
      <c r="E78" s="56" t="str">
        <f>IFERROR(VLOOKUP($A78,'Emissions - TEU-2R'!$A$6:$H$58,8,0), " ")</f>
        <v xml:space="preserve"> </v>
      </c>
      <c r="F78" s="5">
        <v>59</v>
      </c>
      <c r="G78" s="175" t="str">
        <f>IFERROR(Summary!$Y$7*D78/F78," ")</f>
        <v xml:space="preserve"> </v>
      </c>
      <c r="H78" s="5">
        <v>600</v>
      </c>
      <c r="I78" s="175" t="str">
        <f>IFERROR(Summary!$Y$7*D78/H78," ")</f>
        <v xml:space="preserve"> </v>
      </c>
      <c r="J78" s="5">
        <v>620</v>
      </c>
      <c r="K78" s="175" t="str">
        <f>IFERROR(Summary!$AA$7*D78/J78," ")</f>
        <v xml:space="preserve"> </v>
      </c>
      <c r="L78" s="8">
        <v>2600</v>
      </c>
      <c r="M78" s="175" t="str">
        <f>IFERROR(Summary!$AA$7*D78/L78," ")</f>
        <v xml:space="preserve"> </v>
      </c>
      <c r="N78" s="8">
        <v>1200</v>
      </c>
      <c r="O78" s="175" t="str">
        <f>IFERROR(Summary!$AC$7*D78/N78," ")</f>
        <v xml:space="preserve"> </v>
      </c>
      <c r="P78" s="8">
        <v>2600</v>
      </c>
      <c r="Q78" s="175" t="str">
        <f>IFERROR(Summary!$AC$7*D78/P78," ")</f>
        <v xml:space="preserve"> </v>
      </c>
      <c r="R78" s="23">
        <v>2100</v>
      </c>
      <c r="S78" s="177" t="str">
        <f>IFERROR(Summary!$AE$7*E78/R78," ")</f>
        <v xml:space="preserve"> </v>
      </c>
    </row>
    <row r="79" spans="1:19" ht="29.25" customHeight="1" x14ac:dyDescent="0.25">
      <c r="A79" s="2" t="s">
        <v>157</v>
      </c>
      <c r="B79" s="2" t="s">
        <v>158</v>
      </c>
      <c r="C79" s="18"/>
      <c r="D79" s="56" t="str">
        <f>IFERROR(VLOOKUP($A79,'Emissions - TEU-2R'!$A$6:$H$58,5,0), " ")</f>
        <v xml:space="preserve"> </v>
      </c>
      <c r="E79" s="56" t="str">
        <f>IFERROR(VLOOKUP($A79,'Emissions - TEU-2R'!$A$6:$H$58,8,0), " ")</f>
        <v xml:space="preserve"> </v>
      </c>
      <c r="F79" s="18"/>
      <c r="G79" s="175" t="str">
        <f>IFERROR(Summary!$Y$7*D79/F79," ")</f>
        <v xml:space="preserve"> </v>
      </c>
      <c r="H79" s="7">
        <v>4</v>
      </c>
      <c r="I79" s="175" t="str">
        <f>IFERROR(Summary!$Y$7*D79/H79," ")</f>
        <v xml:space="preserve"> </v>
      </c>
      <c r="J79" s="18"/>
      <c r="K79" s="175" t="str">
        <f>IFERROR(Summary!$AA$7*D79/J79," ")</f>
        <v xml:space="preserve"> </v>
      </c>
      <c r="L79" s="5">
        <v>18</v>
      </c>
      <c r="M79" s="175" t="str">
        <f>IFERROR(Summary!$AA$7*D79/L79," ")</f>
        <v xml:space="preserve"> </v>
      </c>
      <c r="N79" s="18"/>
      <c r="O79" s="175" t="str">
        <f>IFERROR(Summary!$AC$7*D79/N79," ")</f>
        <v xml:space="preserve"> </v>
      </c>
      <c r="P79" s="5">
        <v>18</v>
      </c>
      <c r="Q79" s="175" t="str">
        <f>IFERROR(Summary!$AC$7*D79/P79," ")</f>
        <v xml:space="preserve"> </v>
      </c>
      <c r="R79" s="21">
        <v>230</v>
      </c>
      <c r="S79" s="177" t="str">
        <f>IFERROR(Summary!$AE$7*E79/R79," ")</f>
        <v xml:space="preserve"> </v>
      </c>
    </row>
    <row r="80" spans="1:19" ht="16.8" customHeight="1" x14ac:dyDescent="0.25">
      <c r="A80" s="2" t="s">
        <v>159</v>
      </c>
      <c r="B80" s="2" t="s">
        <v>160</v>
      </c>
      <c r="C80" s="18"/>
      <c r="D80" s="56" t="str">
        <f>IFERROR(VLOOKUP($A80,'Emissions - TEU-2R'!$A$6:$H$58,5,0), " ")</f>
        <v xml:space="preserve"> </v>
      </c>
      <c r="E80" s="56" t="str">
        <f>IFERROR(VLOOKUP($A80,'Emissions - TEU-2R'!$A$6:$H$58,8,0), " ")</f>
        <v xml:space="preserve"> </v>
      </c>
      <c r="F80" s="9">
        <v>0.25</v>
      </c>
      <c r="G80" s="175" t="str">
        <f>IFERROR(Summary!$Y$7*D80/F80," ")</f>
        <v xml:space="preserve"> </v>
      </c>
      <c r="H80" s="5">
        <v>32</v>
      </c>
      <c r="I80" s="175" t="str">
        <f>IFERROR(Summary!$Y$7*D80/H80," ")</f>
        <v xml:space="preserve"> </v>
      </c>
      <c r="J80" s="7">
        <v>6.5</v>
      </c>
      <c r="K80" s="175" t="str">
        <f>IFERROR(Summary!$AA$7*D80/J80," ")</f>
        <v xml:space="preserve"> </v>
      </c>
      <c r="L80" s="5">
        <v>140</v>
      </c>
      <c r="M80" s="175" t="str">
        <f>IFERROR(Summary!$AA$7*D80/L80," ")</f>
        <v xml:space="preserve"> </v>
      </c>
      <c r="N80" s="7">
        <v>3</v>
      </c>
      <c r="O80" s="175" t="str">
        <f>IFERROR(Summary!$AC$7*D80/N80," ")</f>
        <v xml:space="preserve"> </v>
      </c>
      <c r="P80" s="5">
        <v>140</v>
      </c>
      <c r="Q80" s="175" t="str">
        <f>IFERROR(Summary!$AC$7*D80/P80," ")</f>
        <v xml:space="preserve"> </v>
      </c>
      <c r="R80" s="21">
        <v>36</v>
      </c>
      <c r="S80" s="177" t="str">
        <f>IFERROR(Summary!$AE$7*E80/R80," ")</f>
        <v xml:space="preserve"> </v>
      </c>
    </row>
    <row r="81" spans="1:19" ht="16.95" customHeight="1" x14ac:dyDescent="0.25">
      <c r="A81" s="2" t="s">
        <v>161</v>
      </c>
      <c r="B81" s="2" t="s">
        <v>162</v>
      </c>
      <c r="C81" s="18"/>
      <c r="D81" s="56" t="str">
        <f>IFERROR(VLOOKUP($A81,'Emissions - TEU-2R'!$A$6:$H$58,5,0), " ")</f>
        <v xml:space="preserve"> </v>
      </c>
      <c r="E81" s="56" t="str">
        <f>IFERROR(VLOOKUP($A81,'Emissions - TEU-2R'!$A$6:$H$58,8,0), " ")</f>
        <v xml:space="preserve"> </v>
      </c>
      <c r="F81" s="18"/>
      <c r="G81" s="175" t="str">
        <f>IFERROR(Summary!$Y$7*D81/F81," ")</f>
        <v xml:space="preserve"> </v>
      </c>
      <c r="H81" s="9">
        <v>0.54</v>
      </c>
      <c r="I81" s="175" t="str">
        <f>IFERROR(Summary!$Y$7*D81/H81," ")</f>
        <v xml:space="preserve"> </v>
      </c>
      <c r="J81" s="18"/>
      <c r="K81" s="175" t="str">
        <f>IFERROR(Summary!$AA$7*D81/J81," ")</f>
        <v xml:space="preserve"> </v>
      </c>
      <c r="L81" s="7">
        <v>2.4</v>
      </c>
      <c r="M81" s="175" t="str">
        <f>IFERROR(Summary!$AA$7*D81/L81," ")</f>
        <v xml:space="preserve"> </v>
      </c>
      <c r="N81" s="18"/>
      <c r="O81" s="175" t="str">
        <f>IFERROR(Summary!$AC$7*D81/N81," ")</f>
        <v xml:space="preserve"> </v>
      </c>
      <c r="P81" s="7">
        <v>2.4</v>
      </c>
      <c r="Q81" s="175" t="str">
        <f>IFERROR(Summary!$AC$7*D81/P81," ")</f>
        <v xml:space="preserve"> </v>
      </c>
      <c r="R81" s="21">
        <v>18</v>
      </c>
      <c r="S81" s="177" t="str">
        <f>IFERROR(Summary!$AE$7*E81/R81," ")</f>
        <v xml:space="preserve"> </v>
      </c>
    </row>
    <row r="82" spans="1:19" ht="16.8" customHeight="1" x14ac:dyDescent="0.25">
      <c r="A82" s="2" t="s">
        <v>163</v>
      </c>
      <c r="B82" s="2" t="s">
        <v>164</v>
      </c>
      <c r="C82" s="18"/>
      <c r="D82" s="56" t="str">
        <f>IFERROR(VLOOKUP($A82,'Emissions - TEU-2R'!$A$6:$H$58,5,0), " ")</f>
        <v xml:space="preserve"> </v>
      </c>
      <c r="E82" s="56" t="str">
        <f>IFERROR(VLOOKUP($A82,'Emissions - TEU-2R'!$A$6:$H$58,8,0), " ")</f>
        <v xml:space="preserve"> </v>
      </c>
      <c r="F82" s="11">
        <v>2.2000000000000001E-4</v>
      </c>
      <c r="G82" s="175" t="str">
        <f>IFERROR(Summary!$Y$7*D82/F82," ")</f>
        <v xml:space="preserve"> </v>
      </c>
      <c r="H82" s="18"/>
      <c r="I82" s="175" t="str">
        <f>IFERROR(Summary!$Y$7*D82/H82," ")</f>
        <v xml:space="preserve"> </v>
      </c>
      <c r="J82" s="3">
        <v>5.7000000000000002E-3</v>
      </c>
      <c r="K82" s="175" t="str">
        <f>IFERROR(Summary!$AA$7*D82/J82," ")</f>
        <v xml:space="preserve"> </v>
      </c>
      <c r="L82" s="18"/>
      <c r="M82" s="175" t="str">
        <f>IFERROR(Summary!$AA$7*D82/L82," ")</f>
        <v xml:space="preserve"> </v>
      </c>
      <c r="N82" s="3">
        <v>2.5999999999999999E-3</v>
      </c>
      <c r="O82" s="175" t="str">
        <f>IFERROR(Summary!$AC$7*D82/N82," ")</f>
        <v xml:space="preserve"> </v>
      </c>
      <c r="P82" s="18"/>
      <c r="Q82" s="175" t="str">
        <f>IFERROR(Summary!$AC$7*D82/P82," ")</f>
        <v xml:space="preserve"> </v>
      </c>
      <c r="R82" s="22"/>
      <c r="S82" s="177" t="str">
        <f>IFERROR(Summary!$AE$7*E82/R82," ")</f>
        <v xml:space="preserve"> </v>
      </c>
    </row>
    <row r="83" spans="1:19" ht="16.95" customHeight="1" x14ac:dyDescent="0.25">
      <c r="A83" s="1"/>
      <c r="B83" s="2" t="s">
        <v>165</v>
      </c>
      <c r="C83" s="18"/>
      <c r="D83" s="56" t="str">
        <f>IFERROR(VLOOKUP($A83,'Emissions - TEU-2R'!$A$6:$H$58,5,0), " ")</f>
        <v xml:space="preserve"> </v>
      </c>
      <c r="E83" s="56" t="str">
        <f>IFERROR(VLOOKUP($A83,'Emissions - TEU-2R'!$A$6:$H$58,8,0), " ")</f>
        <v xml:space="preserve"> </v>
      </c>
      <c r="F83" s="9">
        <v>0.1</v>
      </c>
      <c r="G83" s="175" t="str">
        <f>IFERROR(Summary!$Y$7*D83/F83," ")</f>
        <v xml:space="preserve"> </v>
      </c>
      <c r="H83" s="7">
        <v>5</v>
      </c>
      <c r="I83" s="175" t="str">
        <f>IFERROR(Summary!$Y$7*D83/H83," ")</f>
        <v xml:space="preserve"> </v>
      </c>
      <c r="J83" s="7">
        <v>2.6</v>
      </c>
      <c r="K83" s="175" t="str">
        <f>IFERROR(Summary!$AA$7*D83/J83," ")</f>
        <v xml:space="preserve"> </v>
      </c>
      <c r="L83" s="5">
        <v>22</v>
      </c>
      <c r="M83" s="175" t="str">
        <f>IFERROR(Summary!$AA$7*D83/L83," ")</f>
        <v xml:space="preserve"> </v>
      </c>
      <c r="N83" s="7">
        <v>1.2</v>
      </c>
      <c r="O83" s="175" t="str">
        <f>IFERROR(Summary!$AC$7*D83/N83," ")</f>
        <v xml:space="preserve"> </v>
      </c>
      <c r="P83" s="5">
        <v>22</v>
      </c>
      <c r="Q83" s="175" t="str">
        <f>IFERROR(Summary!$AC$7*D83/P83," ")</f>
        <v xml:space="preserve"> </v>
      </c>
      <c r="R83" s="22"/>
      <c r="S83" s="177" t="str">
        <f>IFERROR(Summary!$AE$7*E83/R83," ")</f>
        <v xml:space="preserve"> </v>
      </c>
    </row>
    <row r="84" spans="1:19" ht="16.8" customHeight="1" x14ac:dyDescent="0.25">
      <c r="A84" s="2" t="s">
        <v>166</v>
      </c>
      <c r="B84" s="2" t="s">
        <v>167</v>
      </c>
      <c r="C84" s="18"/>
      <c r="D84" s="56" t="str">
        <f>IFERROR(VLOOKUP($A84,'Emissions - TEU-2R'!$A$6:$H$58,5,0), " ")</f>
        <v xml:space="preserve"> </v>
      </c>
      <c r="E84" s="56" t="str">
        <f>IFERROR(VLOOKUP($A84,'Emissions - TEU-2R'!$A$6:$H$58,8,0), " ")</f>
        <v xml:space="preserve"> </v>
      </c>
      <c r="F84" s="18"/>
      <c r="G84" s="175" t="str">
        <f>IFERROR(Summary!$Y$7*D84/F84," ")</f>
        <v xml:space="preserve"> </v>
      </c>
      <c r="H84" s="9">
        <v>0.2</v>
      </c>
      <c r="I84" s="175" t="str">
        <f>IFERROR(Summary!$Y$7*D84/H84," ")</f>
        <v xml:space="preserve"> </v>
      </c>
      <c r="J84" s="18"/>
      <c r="K84" s="175" t="str">
        <f>IFERROR(Summary!$AA$7*D84/J84," ")</f>
        <v xml:space="preserve"> </v>
      </c>
      <c r="L84" s="9">
        <v>0.88</v>
      </c>
      <c r="M84" s="175" t="str">
        <f>IFERROR(Summary!$AA$7*D84/L84," ")</f>
        <v xml:space="preserve"> </v>
      </c>
      <c r="N84" s="18"/>
      <c r="O84" s="175" t="str">
        <f>IFERROR(Summary!$AC$7*D84/N84," ")</f>
        <v xml:space="preserve"> </v>
      </c>
      <c r="P84" s="9">
        <v>0.88</v>
      </c>
      <c r="Q84" s="175" t="str">
        <f>IFERROR(Summary!$AC$7*D84/P84," ")</f>
        <v xml:space="preserve"> </v>
      </c>
      <c r="R84" s="22"/>
      <c r="S84" s="177" t="str">
        <f>IFERROR(Summary!$AE$7*E84/R84," ")</f>
        <v xml:space="preserve"> </v>
      </c>
    </row>
    <row r="85" spans="1:19" ht="29.25" customHeight="1" x14ac:dyDescent="0.25">
      <c r="A85" s="2" t="s">
        <v>168</v>
      </c>
      <c r="B85" s="2" t="s">
        <v>169</v>
      </c>
      <c r="C85" s="18"/>
      <c r="D85" s="56" t="str">
        <f>IFERROR(VLOOKUP($A85,'Emissions - TEU-2R'!$A$6:$H$58,5,0), " ")</f>
        <v xml:space="preserve"> </v>
      </c>
      <c r="E85" s="56" t="str">
        <f>IFERROR(VLOOKUP($A85,'Emissions - TEU-2R'!$A$6:$H$58,8,0), " ")</f>
        <v xml:space="preserve"> </v>
      </c>
      <c r="F85" s="18"/>
      <c r="G85" s="175" t="str">
        <f>IFERROR(Summary!$Y$7*D85/F85," ")</f>
        <v xml:space="preserve"> </v>
      </c>
      <c r="H85" s="9">
        <v>0.1</v>
      </c>
      <c r="I85" s="175" t="str">
        <f>IFERROR(Summary!$Y$7*D85/H85," ")</f>
        <v xml:space="preserve"> </v>
      </c>
      <c r="J85" s="18"/>
      <c r="K85" s="175" t="str">
        <f>IFERROR(Summary!$AA$7*D85/J85," ")</f>
        <v xml:space="preserve"> </v>
      </c>
      <c r="L85" s="9">
        <v>0.44</v>
      </c>
      <c r="M85" s="175" t="str">
        <f>IFERROR(Summary!$AA$7*D85/L85," ")</f>
        <v xml:space="preserve"> </v>
      </c>
      <c r="N85" s="18"/>
      <c r="O85" s="175" t="str">
        <f>IFERROR(Summary!$AC$7*D85/N85," ")</f>
        <v xml:space="preserve"> </v>
      </c>
      <c r="P85" s="9">
        <v>0.44</v>
      </c>
      <c r="Q85" s="175" t="str">
        <f>IFERROR(Summary!$AC$7*D85/P85," ")</f>
        <v xml:space="preserve"> </v>
      </c>
      <c r="R85" s="22"/>
      <c r="S85" s="177" t="str">
        <f>IFERROR(Summary!$AE$7*E85/R85," ")</f>
        <v xml:space="preserve"> </v>
      </c>
    </row>
    <row r="86" spans="1:19" ht="29.25" customHeight="1" x14ac:dyDescent="0.25">
      <c r="A86" s="2" t="s">
        <v>170</v>
      </c>
      <c r="B86" s="2" t="s">
        <v>171</v>
      </c>
      <c r="C86" s="18"/>
      <c r="D86" s="56" t="str">
        <f>IFERROR(VLOOKUP($A86,'Emissions - TEU-2R'!$A$6:$H$58,5,0), " ")</f>
        <v xml:space="preserve"> </v>
      </c>
      <c r="E86" s="56" t="str">
        <f>IFERROR(VLOOKUP($A86,'Emissions - TEU-2R'!$A$6:$H$58,8,0), " ")</f>
        <v xml:space="preserve"> </v>
      </c>
      <c r="F86" s="18"/>
      <c r="G86" s="175" t="str">
        <f>IFERROR(Summary!$Y$7*D86/F86," ")</f>
        <v xml:space="preserve"> </v>
      </c>
      <c r="H86" s="9">
        <v>0.3</v>
      </c>
      <c r="I86" s="175" t="str">
        <f>IFERROR(Summary!$Y$7*D86/H86," ")</f>
        <v xml:space="preserve"> </v>
      </c>
      <c r="J86" s="18"/>
      <c r="K86" s="175" t="str">
        <f>IFERROR(Summary!$AA$7*D86/J86," ")</f>
        <v xml:space="preserve"> </v>
      </c>
      <c r="L86" s="7">
        <v>1.3</v>
      </c>
      <c r="M86" s="175" t="str">
        <f>IFERROR(Summary!$AA$7*D86/L86," ")</f>
        <v xml:space="preserve"> </v>
      </c>
      <c r="N86" s="18"/>
      <c r="O86" s="175" t="str">
        <f>IFERROR(Summary!$AC$7*D86/N86," ")</f>
        <v xml:space="preserve"> </v>
      </c>
      <c r="P86" s="7">
        <v>1.3</v>
      </c>
      <c r="Q86" s="175" t="str">
        <f>IFERROR(Summary!$AC$7*D86/P86," ")</f>
        <v xml:space="preserve"> </v>
      </c>
      <c r="R86" s="22"/>
      <c r="S86" s="177" t="str">
        <f>IFERROR(Summary!$AE$7*E86/R86," ")</f>
        <v xml:space="preserve"> </v>
      </c>
    </row>
    <row r="87" spans="1:19" ht="16.95" customHeight="1" x14ac:dyDescent="0.25">
      <c r="A87" s="2" t="s">
        <v>172</v>
      </c>
      <c r="B87" s="2" t="s">
        <v>173</v>
      </c>
      <c r="C87" s="18"/>
      <c r="D87" s="56" t="str">
        <f>IFERROR(VLOOKUP($A87,'Emissions - TEU-2R'!$A$6:$H$58,5,0), " ")</f>
        <v xml:space="preserve"> </v>
      </c>
      <c r="E87" s="56" t="str">
        <f>IFERROR(VLOOKUP($A87,'Emissions - TEU-2R'!$A$6:$H$58,8,0), " ")</f>
        <v xml:space="preserve"> </v>
      </c>
      <c r="F87" s="18"/>
      <c r="G87" s="175" t="str">
        <f>IFERROR(Summary!$Y$7*D87/F87," ")</f>
        <v xml:space="preserve"> </v>
      </c>
      <c r="H87" s="8">
        <v>40000</v>
      </c>
      <c r="I87" s="175" t="str">
        <f>IFERROR(Summary!$Y$7*D87/H87," ")</f>
        <v xml:space="preserve"> </v>
      </c>
      <c r="J87" s="18"/>
      <c r="K87" s="175" t="str">
        <f>IFERROR(Summary!$AA$7*D87/J87," ")</f>
        <v xml:space="preserve"> </v>
      </c>
      <c r="L87" s="8">
        <v>180000</v>
      </c>
      <c r="M87" s="175" t="str">
        <f>IFERROR(Summary!$AA$7*D87/L87," ")</f>
        <v xml:space="preserve"> </v>
      </c>
      <c r="N87" s="18"/>
      <c r="O87" s="175" t="str">
        <f>IFERROR(Summary!$AC$7*D87/N87," ")</f>
        <v xml:space="preserve"> </v>
      </c>
      <c r="P87" s="8">
        <v>180000</v>
      </c>
      <c r="Q87" s="175" t="str">
        <f>IFERROR(Summary!$AC$7*D87/P87," ")</f>
        <v xml:space="preserve"> </v>
      </c>
      <c r="R87" s="22"/>
      <c r="S87" s="177" t="str">
        <f>IFERROR(Summary!$AE$7*E87/R87," ")</f>
        <v xml:space="preserve"> </v>
      </c>
    </row>
    <row r="88" spans="1:19" ht="42" customHeight="1" x14ac:dyDescent="0.25">
      <c r="A88" s="12">
        <v>58752</v>
      </c>
      <c r="B88" s="1" t="s">
        <v>174</v>
      </c>
      <c r="C88" s="18"/>
      <c r="D88" s="56" t="str">
        <f>IFERROR(VLOOKUP($A88,'Emissions - TEU-2R'!$A$6:$H$58,5,0), " ")</f>
        <v xml:space="preserve"> </v>
      </c>
      <c r="E88" s="56" t="str">
        <f>IFERROR(VLOOKUP($A88,'Emissions - TEU-2R'!$A$6:$H$58,8,0), " ")</f>
        <v xml:space="preserve"> </v>
      </c>
      <c r="F88" s="11">
        <v>7.6999999999999996E-4</v>
      </c>
      <c r="G88" s="175" t="str">
        <f>IFERROR(Summary!$Y$7*D88/F88," ")</f>
        <v xml:space="preserve"> </v>
      </c>
      <c r="H88" s="18"/>
      <c r="I88" s="175" t="str">
        <f>IFERROR(Summary!$Y$7*D88/H88," ")</f>
        <v xml:space="preserve"> </v>
      </c>
      <c r="J88" s="4">
        <v>0.02</v>
      </c>
      <c r="K88" s="175" t="str">
        <f>IFERROR(Summary!$AA$7*D88/J88," ")</f>
        <v xml:space="preserve"> </v>
      </c>
      <c r="L88" s="18"/>
      <c r="M88" s="175" t="str">
        <f>IFERROR(Summary!$AA$7*D88/L88," ")</f>
        <v xml:space="preserve"> </v>
      </c>
      <c r="N88" s="3">
        <v>9.1999999999999998E-3</v>
      </c>
      <c r="O88" s="175" t="str">
        <f>IFERROR(Summary!$AC$7*D88/N88," ")</f>
        <v xml:space="preserve"> </v>
      </c>
      <c r="P88" s="18"/>
      <c r="Q88" s="175" t="str">
        <f>IFERROR(Summary!$AC$7*D88/P88," ")</f>
        <v xml:space="preserve"> </v>
      </c>
      <c r="R88" s="22"/>
      <c r="S88" s="177" t="str">
        <f>IFERROR(Summary!$AE$7*E88/R88," ")</f>
        <v xml:space="preserve"> </v>
      </c>
    </row>
    <row r="89" spans="1:19" ht="16.8" customHeight="1" x14ac:dyDescent="0.25">
      <c r="A89" s="12">
        <v>61699</v>
      </c>
      <c r="B89" s="2" t="s">
        <v>175</v>
      </c>
      <c r="C89" s="18"/>
      <c r="D89" s="56" t="str">
        <f>IFERROR(VLOOKUP($A89,'Emissions - TEU-2R'!$A$6:$H$58,5,0), " ")</f>
        <v xml:space="preserve"> </v>
      </c>
      <c r="E89" s="56" t="str">
        <f>IFERROR(VLOOKUP($A89,'Emissions - TEU-2R'!$A$6:$H$58,8,0), " ")</f>
        <v xml:space="preserve"> </v>
      </c>
      <c r="F89" s="18"/>
      <c r="G89" s="175" t="str">
        <f>IFERROR(Summary!$Y$7*D89/F89," ")</f>
        <v xml:space="preserve"> </v>
      </c>
      <c r="H89" s="5">
        <v>80</v>
      </c>
      <c r="I89" s="175" t="str">
        <f>IFERROR(Summary!$Y$7*D89/H89," ")</f>
        <v xml:space="preserve"> </v>
      </c>
      <c r="J89" s="18"/>
      <c r="K89" s="175" t="str">
        <f>IFERROR(Summary!$AA$7*D89/J89," ")</f>
        <v xml:space="preserve"> </v>
      </c>
      <c r="L89" s="5">
        <v>350</v>
      </c>
      <c r="M89" s="175" t="str">
        <f>IFERROR(Summary!$AA$7*D89/L89," ")</f>
        <v xml:space="preserve"> </v>
      </c>
      <c r="N89" s="18"/>
      <c r="O89" s="175" t="str">
        <f>IFERROR(Summary!$AC$7*D89/N89," ")</f>
        <v xml:space="preserve"> </v>
      </c>
      <c r="P89" s="5">
        <v>350</v>
      </c>
      <c r="Q89" s="175" t="str">
        <f>IFERROR(Summary!$AC$7*D89/P89," ")</f>
        <v xml:space="preserve"> </v>
      </c>
      <c r="R89" s="22"/>
      <c r="S89" s="177" t="str">
        <f>IFERROR(Summary!$AE$7*E89/R89," ")</f>
        <v xml:space="preserve"> </v>
      </c>
    </row>
    <row r="90" spans="1:19" ht="16.8" customHeight="1" x14ac:dyDescent="0.25">
      <c r="A90" s="2" t="s">
        <v>176</v>
      </c>
      <c r="B90" s="2" t="s">
        <v>177</v>
      </c>
      <c r="C90" s="18"/>
      <c r="D90" s="56" t="str">
        <f>IFERROR(VLOOKUP($A90,'Emissions - TEU-2R'!$A$6:$H$58,5,0), " ")</f>
        <v xml:space="preserve"> </v>
      </c>
      <c r="E90" s="56" t="str">
        <f>IFERROR(VLOOKUP($A90,'Emissions - TEU-2R'!$A$6:$H$58,8,0), " ")</f>
        <v xml:space="preserve"> </v>
      </c>
      <c r="F90" s="18"/>
      <c r="G90" s="175" t="str">
        <f>IFERROR(Summary!$Y$7*D90/F90," ")</f>
        <v xml:space="preserve"> </v>
      </c>
      <c r="H90" s="18"/>
      <c r="I90" s="175" t="str">
        <f>IFERROR(Summary!$Y$7*D90/H90," ")</f>
        <v xml:space="preserve"> </v>
      </c>
      <c r="J90" s="18"/>
      <c r="K90" s="175" t="str">
        <f>IFERROR(Summary!$AA$7*D90/J90," ")</f>
        <v xml:space="preserve"> </v>
      </c>
      <c r="L90" s="18"/>
      <c r="M90" s="175" t="str">
        <f>IFERROR(Summary!$AA$7*D90/L90," ")</f>
        <v xml:space="preserve"> </v>
      </c>
      <c r="N90" s="18"/>
      <c r="O90" s="175" t="str">
        <f>IFERROR(Summary!$AC$7*D90/N90," ")</f>
        <v xml:space="preserve"> </v>
      </c>
      <c r="P90" s="18"/>
      <c r="Q90" s="175" t="str">
        <f>IFERROR(Summary!$AC$7*D90/P90," ")</f>
        <v xml:space="preserve"> </v>
      </c>
      <c r="R90" s="25">
        <v>0.49</v>
      </c>
      <c r="S90" s="177" t="str">
        <f>IFERROR(Summary!$AE$7*E90/R90," ")</f>
        <v xml:space="preserve"> </v>
      </c>
    </row>
    <row r="91" spans="1:19" ht="16.95" customHeight="1" x14ac:dyDescent="0.25">
      <c r="A91" s="2" t="s">
        <v>178</v>
      </c>
      <c r="B91" s="2" t="s">
        <v>179</v>
      </c>
      <c r="C91" s="18"/>
      <c r="D91" s="56" t="str">
        <f>IFERROR(VLOOKUP($A91,'Emissions - TEU-2R'!$A$6:$H$58,5,0), " ")</f>
        <v xml:space="preserve"> </v>
      </c>
      <c r="E91" s="56" t="str">
        <f>IFERROR(VLOOKUP($A91,'Emissions - TEU-2R'!$A$6:$H$58,8,0), " ")</f>
        <v xml:space="preserve"> </v>
      </c>
      <c r="F91" s="4">
        <v>1.0999999999999999E-2</v>
      </c>
      <c r="G91" s="175" t="str">
        <f>IFERROR(Summary!$Y$7*D91/F91," ")</f>
        <v xml:space="preserve"> </v>
      </c>
      <c r="H91" s="18"/>
      <c r="I91" s="175" t="str">
        <f>IFERROR(Summary!$Y$7*D91/H91," ")</f>
        <v xml:space="preserve"> </v>
      </c>
      <c r="J91" s="9">
        <v>0.28999999999999998</v>
      </c>
      <c r="K91" s="175" t="str">
        <f>IFERROR(Summary!$AA$7*D91/J91," ")</f>
        <v xml:space="preserve"> </v>
      </c>
      <c r="L91" s="18"/>
      <c r="M91" s="175" t="str">
        <f>IFERROR(Summary!$AA$7*D91/L91," ")</f>
        <v xml:space="preserve"> </v>
      </c>
      <c r="N91" s="9">
        <v>0.13</v>
      </c>
      <c r="O91" s="175" t="str">
        <f>IFERROR(Summary!$AC$7*D91/N91," ")</f>
        <v xml:space="preserve"> </v>
      </c>
      <c r="P91" s="18"/>
      <c r="Q91" s="175" t="str">
        <f>IFERROR(Summary!$AC$7*D91/P91," ")</f>
        <v xml:space="preserve"> </v>
      </c>
      <c r="R91" s="22"/>
      <c r="S91" s="177" t="str">
        <f>IFERROR(Summary!$AE$7*E91/R91," ")</f>
        <v xml:space="preserve"> </v>
      </c>
    </row>
    <row r="92" spans="1:19" ht="16.8" customHeight="1" x14ac:dyDescent="0.25">
      <c r="A92" s="2" t="s">
        <v>180</v>
      </c>
      <c r="B92" s="2" t="s">
        <v>181</v>
      </c>
      <c r="C92" s="18"/>
      <c r="D92" s="56" t="str">
        <f>IFERROR(VLOOKUP($A92,'Emissions - TEU-2R'!$A$6:$H$58,5,0), " ")</f>
        <v xml:space="preserve"> </v>
      </c>
      <c r="E92" s="56" t="str">
        <f>IFERROR(VLOOKUP($A92,'Emissions - TEU-2R'!$A$6:$H$58,8,0), " ")</f>
        <v xml:space="preserve"> </v>
      </c>
      <c r="F92" s="9">
        <v>0.2</v>
      </c>
      <c r="G92" s="175" t="str">
        <f>IFERROR(Summary!$Y$7*D92/F92," ")</f>
        <v xml:space="preserve"> </v>
      </c>
      <c r="H92" s="5">
        <v>30</v>
      </c>
      <c r="I92" s="175" t="str">
        <f>IFERROR(Summary!$Y$7*D92/H92," ")</f>
        <v xml:space="preserve"> </v>
      </c>
      <c r="J92" s="7">
        <v>5.2</v>
      </c>
      <c r="K92" s="175" t="str">
        <f>IFERROR(Summary!$AA$7*D92/J92," ")</f>
        <v xml:space="preserve"> </v>
      </c>
      <c r="L92" s="5">
        <v>130</v>
      </c>
      <c r="M92" s="175" t="str">
        <f>IFERROR(Summary!$AA$7*D92/L92," ")</f>
        <v xml:space="preserve"> </v>
      </c>
      <c r="N92" s="7">
        <v>2.4</v>
      </c>
      <c r="O92" s="175" t="str">
        <f>IFERROR(Summary!$AC$7*D92/N92," ")</f>
        <v xml:space="preserve"> </v>
      </c>
      <c r="P92" s="5">
        <v>130</v>
      </c>
      <c r="Q92" s="175" t="str">
        <f>IFERROR(Summary!$AC$7*D92/P92," ")</f>
        <v xml:space="preserve"> </v>
      </c>
      <c r="R92" s="23">
        <v>7200</v>
      </c>
      <c r="S92" s="177" t="str">
        <f>IFERROR(Summary!$AE$7*E92/R92," ")</f>
        <v xml:space="preserve"> </v>
      </c>
    </row>
    <row r="93" spans="1:19" ht="29.25" customHeight="1" x14ac:dyDescent="0.25">
      <c r="A93" s="2" t="s">
        <v>182</v>
      </c>
      <c r="B93" s="2" t="s">
        <v>183</v>
      </c>
      <c r="C93" s="18"/>
      <c r="D93" s="56" t="str">
        <f>IFERROR(VLOOKUP($A93,'Emissions - TEU-2R'!$A$6:$H$58,5,0), " ")</f>
        <v xml:space="preserve"> </v>
      </c>
      <c r="E93" s="56" t="str">
        <f>IFERROR(VLOOKUP($A93,'Emissions - TEU-2R'!$A$6:$H$58,8,0), " ")</f>
        <v xml:space="preserve"> </v>
      </c>
      <c r="F93" s="3">
        <v>4.4999999999999997E-3</v>
      </c>
      <c r="G93" s="175" t="str">
        <f>IFERROR(Summary!$Y$7*D93/F93," ")</f>
        <v xml:space="preserve"> </v>
      </c>
      <c r="H93" s="18"/>
      <c r="I93" s="175" t="str">
        <f>IFERROR(Summary!$Y$7*D93/H93," ")</f>
        <v xml:space="preserve"> </v>
      </c>
      <c r="J93" s="9">
        <v>0.12</v>
      </c>
      <c r="K93" s="175" t="str">
        <f>IFERROR(Summary!$AA$7*D93/J93," ")</f>
        <v xml:space="preserve"> </v>
      </c>
      <c r="L93" s="18"/>
      <c r="M93" s="175" t="str">
        <f>IFERROR(Summary!$AA$7*D93/L93," ")</f>
        <v xml:space="preserve"> </v>
      </c>
      <c r="N93" s="4">
        <v>5.5E-2</v>
      </c>
      <c r="O93" s="175" t="str">
        <f>IFERROR(Summary!$AC$7*D93/N93," ")</f>
        <v xml:space="preserve"> </v>
      </c>
      <c r="P93" s="18"/>
      <c r="Q93" s="175" t="str">
        <f>IFERROR(Summary!$AC$7*D93/P93," ")</f>
        <v xml:space="preserve"> </v>
      </c>
      <c r="R93" s="22"/>
      <c r="S93" s="177" t="str">
        <f>IFERROR(Summary!$AE$7*E93/R93," ")</f>
        <v xml:space="preserve"> </v>
      </c>
    </row>
    <row r="94" spans="1:19" ht="16.8" customHeight="1" x14ac:dyDescent="0.25">
      <c r="A94" s="2" t="s">
        <v>184</v>
      </c>
      <c r="B94" s="2" t="s">
        <v>185</v>
      </c>
      <c r="C94" s="18"/>
      <c r="D94" s="56" t="str">
        <f>IFERROR(VLOOKUP($A94,'Emissions - TEU-2R'!$A$6:$H$58,5,0), " ")</f>
        <v xml:space="preserve"> </v>
      </c>
      <c r="E94" s="56" t="str">
        <f>IFERROR(VLOOKUP($A94,'Emissions - TEU-2R'!$A$6:$H$58,8,0), " ")</f>
        <v xml:space="preserve"> </v>
      </c>
      <c r="F94" s="10">
        <v>7.0999999999999998E-6</v>
      </c>
      <c r="G94" s="175" t="str">
        <f>IFERROR(Summary!$Y$7*D94/F94," ")</f>
        <v xml:space="preserve"> </v>
      </c>
      <c r="H94" s="18"/>
      <c r="I94" s="175" t="str">
        <f>IFERROR(Summary!$Y$7*D94/H94," ")</f>
        <v xml:space="preserve"> </v>
      </c>
      <c r="J94" s="11">
        <v>1.9000000000000001E-4</v>
      </c>
      <c r="K94" s="175" t="str">
        <f>IFERROR(Summary!$AA$7*D94/J94," ")</f>
        <v xml:space="preserve"> </v>
      </c>
      <c r="L94" s="18"/>
      <c r="M94" s="175" t="str">
        <f>IFERROR(Summary!$AA$7*D94/L94," ")</f>
        <v xml:space="preserve"> </v>
      </c>
      <c r="N94" s="10">
        <v>8.6000000000000003E-5</v>
      </c>
      <c r="O94" s="175" t="str">
        <f>IFERROR(Summary!$AC$7*D94/N94," ")</f>
        <v xml:space="preserve"> </v>
      </c>
      <c r="P94" s="18"/>
      <c r="Q94" s="175" t="str">
        <f>IFERROR(Summary!$AC$7*D94/P94," ")</f>
        <v xml:space="preserve"> </v>
      </c>
      <c r="R94" s="22"/>
      <c r="S94" s="177" t="str">
        <f>IFERROR(Summary!$AE$7*E94/R94," ")</f>
        <v xml:space="preserve"> </v>
      </c>
    </row>
    <row r="95" spans="1:19" ht="16.95" customHeight="1" x14ac:dyDescent="0.25">
      <c r="A95" s="2" t="s">
        <v>186</v>
      </c>
      <c r="B95" s="2" t="s">
        <v>187</v>
      </c>
      <c r="C95" s="18"/>
      <c r="D95" s="56" t="str">
        <f>IFERROR(VLOOKUP($A95,'Emissions - TEU-2R'!$A$6:$H$58,5,0), " ")</f>
        <v xml:space="preserve"> </v>
      </c>
      <c r="E95" s="56" t="str">
        <f>IFERROR(VLOOKUP($A95,'Emissions - TEU-2R'!$A$6:$H$58,8,0), " ")</f>
        <v xml:space="preserve"> </v>
      </c>
      <c r="F95" s="10">
        <v>7.0999999999999998E-6</v>
      </c>
      <c r="G95" s="175" t="str">
        <f>IFERROR(Summary!$Y$7*D95/F95," ")</f>
        <v xml:space="preserve"> </v>
      </c>
      <c r="H95" s="18"/>
      <c r="I95" s="175" t="str">
        <f>IFERROR(Summary!$Y$7*D95/H95," ")</f>
        <v xml:space="preserve"> </v>
      </c>
      <c r="J95" s="11">
        <v>1.9000000000000001E-4</v>
      </c>
      <c r="K95" s="175" t="str">
        <f>IFERROR(Summary!$AA$7*D95/J95," ")</f>
        <v xml:space="preserve"> </v>
      </c>
      <c r="L95" s="18"/>
      <c r="M95" s="175" t="str">
        <f>IFERROR(Summary!$AA$7*D95/L95," ")</f>
        <v xml:space="preserve"> </v>
      </c>
      <c r="N95" s="10">
        <v>8.6000000000000003E-5</v>
      </c>
      <c r="O95" s="175" t="str">
        <f>IFERROR(Summary!$AC$7*D95/N95," ")</f>
        <v xml:space="preserve"> </v>
      </c>
      <c r="P95" s="18"/>
      <c r="Q95" s="175" t="str">
        <f>IFERROR(Summary!$AC$7*D95/P95," ")</f>
        <v xml:space="preserve"> </v>
      </c>
      <c r="R95" s="22"/>
      <c r="S95" s="177" t="str">
        <f>IFERROR(Summary!$AE$7*E95/R95," ")</f>
        <v xml:space="preserve"> </v>
      </c>
    </row>
    <row r="96" spans="1:19" ht="29.25" customHeight="1" x14ac:dyDescent="0.25">
      <c r="A96" s="2" t="s">
        <v>188</v>
      </c>
      <c r="B96" s="2" t="s">
        <v>189</v>
      </c>
      <c r="C96" s="18"/>
      <c r="D96" s="56" t="str">
        <f>IFERROR(VLOOKUP($A96,'Emissions - TEU-2R'!$A$6:$H$58,5,0), " ")</f>
        <v xml:space="preserve"> </v>
      </c>
      <c r="E96" s="56" t="str">
        <f>IFERROR(VLOOKUP($A96,'Emissions - TEU-2R'!$A$6:$H$58,8,0), " ")</f>
        <v xml:space="preserve"> </v>
      </c>
      <c r="F96" s="10">
        <v>7.0999999999999998E-6</v>
      </c>
      <c r="G96" s="175" t="str">
        <f>IFERROR(Summary!$Y$7*D96/F96," ")</f>
        <v xml:space="preserve"> </v>
      </c>
      <c r="H96" s="18"/>
      <c r="I96" s="175" t="str">
        <f>IFERROR(Summary!$Y$7*D96/H96," ")</f>
        <v xml:space="preserve"> </v>
      </c>
      <c r="J96" s="11">
        <v>1.9000000000000001E-4</v>
      </c>
      <c r="K96" s="175" t="str">
        <f>IFERROR(Summary!$AA$7*D96/J96," ")</f>
        <v xml:space="preserve"> </v>
      </c>
      <c r="L96" s="18"/>
      <c r="M96" s="175" t="str">
        <f>IFERROR(Summary!$AA$7*D96/L96," ")</f>
        <v xml:space="preserve"> </v>
      </c>
      <c r="N96" s="10">
        <v>8.6000000000000003E-5</v>
      </c>
      <c r="O96" s="175" t="str">
        <f>IFERROR(Summary!$AC$7*D96/N96," ")</f>
        <v xml:space="preserve"> </v>
      </c>
      <c r="P96" s="18"/>
      <c r="Q96" s="175" t="str">
        <f>IFERROR(Summary!$AC$7*D96/P96," ")</f>
        <v xml:space="preserve"> </v>
      </c>
      <c r="R96" s="22"/>
      <c r="S96" s="177" t="str">
        <f>IFERROR(Summary!$AE$7*E96/R96," ")</f>
        <v xml:space="preserve"> </v>
      </c>
    </row>
    <row r="97" spans="1:19" ht="16.95" customHeight="1" x14ac:dyDescent="0.25">
      <c r="A97" s="2" t="s">
        <v>190</v>
      </c>
      <c r="B97" s="2" t="s">
        <v>191</v>
      </c>
      <c r="C97" s="18"/>
      <c r="D97" s="56" t="str">
        <f>IFERROR(VLOOKUP($A97,'Emissions - TEU-2R'!$A$6:$H$58,5,0), " ")</f>
        <v xml:space="preserve"> </v>
      </c>
      <c r="E97" s="56" t="str">
        <f>IFERROR(VLOOKUP($A97,'Emissions - TEU-2R'!$A$6:$H$58,8,0), " ")</f>
        <v xml:space="preserve"> </v>
      </c>
      <c r="F97" s="18"/>
      <c r="G97" s="175" t="str">
        <f>IFERROR(Summary!$Y$7*D97/F97," ")</f>
        <v xml:space="preserve"> </v>
      </c>
      <c r="H97" s="18"/>
      <c r="I97" s="175" t="str">
        <f>IFERROR(Summary!$Y$7*D97/H97," ")</f>
        <v xml:space="preserve"> </v>
      </c>
      <c r="J97" s="18"/>
      <c r="K97" s="175" t="str">
        <f>IFERROR(Summary!$AA$7*D97/J97," ")</f>
        <v xml:space="preserve"> </v>
      </c>
      <c r="L97" s="18"/>
      <c r="M97" s="175" t="str">
        <f>IFERROR(Summary!$AA$7*D97/L97," ")</f>
        <v xml:space="preserve"> </v>
      </c>
      <c r="N97" s="18"/>
      <c r="O97" s="175" t="str">
        <f>IFERROR(Summary!$AC$7*D97/N97," ")</f>
        <v xml:space="preserve"> </v>
      </c>
      <c r="P97" s="18"/>
      <c r="Q97" s="175" t="str">
        <f>IFERROR(Summary!$AC$7*D97/P97," ")</f>
        <v xml:space="preserve"> </v>
      </c>
      <c r="R97" s="24">
        <v>6</v>
      </c>
      <c r="S97" s="177" t="str">
        <f>IFERROR(Summary!$AE$7*E97/R97," ")</f>
        <v xml:space="preserve"> </v>
      </c>
    </row>
    <row r="98" spans="1:19" ht="16.8" customHeight="1" x14ac:dyDescent="0.25">
      <c r="A98" s="2" t="s">
        <v>192</v>
      </c>
      <c r="B98" s="2" t="s">
        <v>193</v>
      </c>
      <c r="C98" s="18"/>
      <c r="D98" s="56" t="str">
        <f>IFERROR(VLOOKUP($A98,'Emissions - TEU-2R'!$A$6:$H$58,5,0), " ")</f>
        <v xml:space="preserve"> </v>
      </c>
      <c r="E98" s="56" t="str">
        <f>IFERROR(VLOOKUP($A98,'Emissions - TEU-2R'!$A$6:$H$58,8,0), " ")</f>
        <v xml:space="preserve"> </v>
      </c>
      <c r="F98" s="4">
        <v>4.2999999999999997E-2</v>
      </c>
      <c r="G98" s="175" t="str">
        <f>IFERROR(Summary!$Y$7*D98/F98," ")</f>
        <v xml:space="preserve"> </v>
      </c>
      <c r="H98" s="7">
        <v>3</v>
      </c>
      <c r="I98" s="175" t="str">
        <f>IFERROR(Summary!$Y$7*D98/H98," ")</f>
        <v xml:space="preserve"> </v>
      </c>
      <c r="J98" s="7">
        <v>1.1000000000000001</v>
      </c>
      <c r="K98" s="175" t="str">
        <f>IFERROR(Summary!$AA$7*D98/J98," ")</f>
        <v xml:space="preserve"> </v>
      </c>
      <c r="L98" s="5">
        <v>13</v>
      </c>
      <c r="M98" s="175" t="str">
        <f>IFERROR(Summary!$AA$7*D98/L98," ")</f>
        <v xml:space="preserve"> </v>
      </c>
      <c r="N98" s="9">
        <v>0.52</v>
      </c>
      <c r="O98" s="175" t="str">
        <f>IFERROR(Summary!$AC$7*D98/N98," ")</f>
        <v xml:space="preserve"> </v>
      </c>
      <c r="P98" s="5">
        <v>13</v>
      </c>
      <c r="Q98" s="175" t="str">
        <f>IFERROR(Summary!$AC$7*D98/P98," ")</f>
        <v xml:space="preserve"> </v>
      </c>
      <c r="R98" s="23">
        <v>1300</v>
      </c>
      <c r="S98" s="177" t="str">
        <f>IFERROR(Summary!$AE$7*E98/R98," ")</f>
        <v xml:space="preserve"> </v>
      </c>
    </row>
    <row r="99" spans="1:19" ht="16.8" customHeight="1" x14ac:dyDescent="0.25">
      <c r="A99" s="2" t="s">
        <v>194</v>
      </c>
      <c r="B99" s="2" t="s">
        <v>195</v>
      </c>
      <c r="C99" s="18"/>
      <c r="D99" s="56" t="str">
        <f>IFERROR(VLOOKUP($A99,'Emissions - TEU-2R'!$A$6:$H$58,5,0), " ")</f>
        <v xml:space="preserve"> </v>
      </c>
      <c r="E99" s="56" t="str">
        <f>IFERROR(VLOOKUP($A99,'Emissions - TEU-2R'!$A$6:$H$58,8,0), " ")</f>
        <v xml:space="preserve"> </v>
      </c>
      <c r="F99" s="18"/>
      <c r="G99" s="175" t="str">
        <f>IFERROR(Summary!$Y$7*D99/F99," ")</f>
        <v xml:space="preserve"> </v>
      </c>
      <c r="H99" s="5">
        <v>20</v>
      </c>
      <c r="I99" s="175" t="str">
        <f>IFERROR(Summary!$Y$7*D99/H99," ")</f>
        <v xml:space="preserve"> </v>
      </c>
      <c r="J99" s="18"/>
      <c r="K99" s="175" t="str">
        <f>IFERROR(Summary!$AA$7*D99/J99," ")</f>
        <v xml:space="preserve"> </v>
      </c>
      <c r="L99" s="5">
        <v>88</v>
      </c>
      <c r="M99" s="175" t="str">
        <f>IFERROR(Summary!$AA$7*D99/L99," ")</f>
        <v xml:space="preserve"> </v>
      </c>
      <c r="N99" s="18"/>
      <c r="O99" s="175" t="str">
        <f>IFERROR(Summary!$AC$7*D99/N99," ")</f>
        <v xml:space="preserve"> </v>
      </c>
      <c r="P99" s="5">
        <v>88</v>
      </c>
      <c r="Q99" s="175" t="str">
        <f>IFERROR(Summary!$AC$7*D99/P99," ")</f>
        <v xml:space="preserve"> </v>
      </c>
      <c r="R99" s="22"/>
      <c r="S99" s="177" t="str">
        <f>IFERROR(Summary!$AE$7*E99/R99," ")</f>
        <v xml:space="preserve"> </v>
      </c>
    </row>
    <row r="100" spans="1:19" ht="16.95" customHeight="1" x14ac:dyDescent="0.25">
      <c r="A100" s="2" t="s">
        <v>196</v>
      </c>
      <c r="B100" s="2" t="s">
        <v>197</v>
      </c>
      <c r="C100" s="18"/>
      <c r="D100" s="56" t="str">
        <f>IFERROR(VLOOKUP($A100,'Emissions - TEU-2R'!$A$6:$H$58,5,0), " ")</f>
        <v xml:space="preserve"> </v>
      </c>
      <c r="E100" s="56" t="str">
        <f>IFERROR(VLOOKUP($A100,'Emissions - TEU-2R'!$A$6:$H$58,8,0), " ")</f>
        <v xml:space="preserve"> </v>
      </c>
      <c r="F100" s="18"/>
      <c r="G100" s="175" t="str">
        <f>IFERROR(Summary!$Y$7*D100/F100," ")</f>
        <v xml:space="preserve"> </v>
      </c>
      <c r="H100" s="7">
        <v>8</v>
      </c>
      <c r="I100" s="175" t="str">
        <f>IFERROR(Summary!$Y$7*D100/H100," ")</f>
        <v xml:space="preserve"> </v>
      </c>
      <c r="J100" s="18"/>
      <c r="K100" s="175" t="str">
        <f>IFERROR(Summary!$AA$7*D100/J100," ")</f>
        <v xml:space="preserve"> </v>
      </c>
      <c r="L100" s="5">
        <v>35</v>
      </c>
      <c r="M100" s="175" t="str">
        <f>IFERROR(Summary!$AA$7*D100/L100," ")</f>
        <v xml:space="preserve"> </v>
      </c>
      <c r="N100" s="18"/>
      <c r="O100" s="175" t="str">
        <f>IFERROR(Summary!$AC$7*D100/N100," ")</f>
        <v xml:space="preserve"> </v>
      </c>
      <c r="P100" s="5">
        <v>35</v>
      </c>
      <c r="Q100" s="175" t="str">
        <f>IFERROR(Summary!$AC$7*D100/P100," ")</f>
        <v xml:space="preserve"> </v>
      </c>
      <c r="R100" s="22"/>
      <c r="S100" s="177" t="str">
        <f>IFERROR(Summary!$AE$7*E100/R100," ")</f>
        <v xml:space="preserve"> </v>
      </c>
    </row>
    <row r="101" spans="1:19" ht="16.8" customHeight="1" x14ac:dyDescent="0.25">
      <c r="A101" s="2" t="s">
        <v>198</v>
      </c>
      <c r="B101" s="2" t="s">
        <v>199</v>
      </c>
      <c r="C101" s="18"/>
      <c r="D101" s="56">
        <f>IFERROR(VLOOKUP($A101,'Emissions - TEU-2R'!$A$6:$H$58,5,0), " ")</f>
        <v>3.3268667745970606E-2</v>
      </c>
      <c r="E101" s="56">
        <f>IFERROR(VLOOKUP($A101,'Emissions - TEU-2R'!$A$6:$H$58,8,0), " ")</f>
        <v>3.7427251214216926E-4</v>
      </c>
      <c r="F101" s="9">
        <v>0.4</v>
      </c>
      <c r="G101" s="175">
        <f>IFERROR(Summary!$Y$7*D101/F101," ")</f>
        <v>8.3171669364926514E-6</v>
      </c>
      <c r="H101" s="5">
        <v>260</v>
      </c>
      <c r="I101" s="175">
        <f>IFERROR(Summary!$Y$7*D101/H101," ")</f>
        <v>1.2795641440757926E-8</v>
      </c>
      <c r="J101" s="5">
        <v>10</v>
      </c>
      <c r="K101" s="175">
        <f>IFERROR(Summary!$AA$7*D101/J101," ")</f>
        <v>3.3268667745970607E-7</v>
      </c>
      <c r="L101" s="8">
        <v>1100</v>
      </c>
      <c r="M101" s="175">
        <f>IFERROR(Summary!$AA$7*D101/L101," ")</f>
        <v>3.0244243405427824E-9</v>
      </c>
      <c r="N101" s="7">
        <v>4.8</v>
      </c>
      <c r="O101" s="175">
        <f>IFERROR(Summary!$AC$7*D101/N101," ")</f>
        <v>3.1189376011847441E-5</v>
      </c>
      <c r="P101" s="8">
        <v>1100</v>
      </c>
      <c r="Q101" s="175">
        <f>IFERROR(Summary!$AC$7*D101/P101," ")</f>
        <v>1.3609909532442519E-7</v>
      </c>
      <c r="R101" s="23">
        <v>22000</v>
      </c>
      <c r="S101" s="177">
        <f>IFERROR(Summary!$AE$7*E101/R101," ")</f>
        <v>8.1659457194655113E-8</v>
      </c>
    </row>
    <row r="102" spans="1:19" ht="29.25" customHeight="1" x14ac:dyDescent="0.25">
      <c r="A102" s="2" t="s">
        <v>200</v>
      </c>
      <c r="B102" s="2" t="s">
        <v>201</v>
      </c>
      <c r="C102" s="18"/>
      <c r="D102" s="56" t="str">
        <f>IFERROR(VLOOKUP($A102,'Emissions - TEU-2R'!$A$6:$H$58,5,0), " ")</f>
        <v xml:space="preserve"> </v>
      </c>
      <c r="E102" s="56" t="str">
        <f>IFERROR(VLOOKUP($A102,'Emissions - TEU-2R'!$A$6:$H$58,8,0), " ")</f>
        <v xml:space="preserve"> </v>
      </c>
      <c r="F102" s="3">
        <v>1.6999999999999999E-3</v>
      </c>
      <c r="G102" s="175" t="str">
        <f>IFERROR(Summary!$Y$7*D102/F102," ")</f>
        <v xml:space="preserve"> </v>
      </c>
      <c r="H102" s="7">
        <v>9</v>
      </c>
      <c r="I102" s="175" t="str">
        <f>IFERROR(Summary!$Y$7*D102/H102," ")</f>
        <v xml:space="preserve"> </v>
      </c>
      <c r="J102" s="4">
        <v>4.2999999999999997E-2</v>
      </c>
      <c r="K102" s="175" t="str">
        <f>IFERROR(Summary!$AA$7*D102/J102," ")</f>
        <v xml:space="preserve"> </v>
      </c>
      <c r="L102" s="5">
        <v>40</v>
      </c>
      <c r="M102" s="175" t="str">
        <f>IFERROR(Summary!$AA$7*D102/L102," ")</f>
        <v xml:space="preserve"> </v>
      </c>
      <c r="N102" s="4">
        <v>0.02</v>
      </c>
      <c r="O102" s="175" t="str">
        <f>IFERROR(Summary!$AC$7*D102/N102," ")</f>
        <v xml:space="preserve"> </v>
      </c>
      <c r="P102" s="5">
        <v>40</v>
      </c>
      <c r="Q102" s="175" t="str">
        <f>IFERROR(Summary!$AC$7*D102/P102," ")</f>
        <v xml:space="preserve"> </v>
      </c>
      <c r="R102" s="22"/>
      <c r="S102" s="177" t="str">
        <f>IFERROR(Summary!$AE$7*E102/R102," ")</f>
        <v xml:space="preserve"> </v>
      </c>
    </row>
    <row r="103" spans="1:19" ht="29.25" customHeight="1" x14ac:dyDescent="0.25">
      <c r="A103" s="2" t="s">
        <v>202</v>
      </c>
      <c r="B103" s="2" t="s">
        <v>203</v>
      </c>
      <c r="C103" s="18"/>
      <c r="D103" s="56" t="str">
        <f>IFERROR(VLOOKUP($A103,'Emissions - TEU-2R'!$A$6:$H$58,5,0), " ")</f>
        <v xml:space="preserve"> </v>
      </c>
      <c r="E103" s="56" t="str">
        <f>IFERROR(VLOOKUP($A103,'Emissions - TEU-2R'!$A$6:$H$58,8,0), " ")</f>
        <v xml:space="preserve"> </v>
      </c>
      <c r="F103" s="4">
        <v>3.7999999999999999E-2</v>
      </c>
      <c r="G103" s="175" t="str">
        <f>IFERROR(Summary!$Y$7*D103/F103," ")</f>
        <v xml:space="preserve"> </v>
      </c>
      <c r="H103" s="7">
        <v>7</v>
      </c>
      <c r="I103" s="175" t="str">
        <f>IFERROR(Summary!$Y$7*D103/H103," ")</f>
        <v xml:space="preserve"> </v>
      </c>
      <c r="J103" s="7">
        <v>1</v>
      </c>
      <c r="K103" s="175" t="str">
        <f>IFERROR(Summary!$AA$7*D103/J103," ")</f>
        <v xml:space="preserve"> </v>
      </c>
      <c r="L103" s="5">
        <v>31</v>
      </c>
      <c r="M103" s="175" t="str">
        <f>IFERROR(Summary!$AA$7*D103/L103," ")</f>
        <v xml:space="preserve"> </v>
      </c>
      <c r="N103" s="9">
        <v>0.46</v>
      </c>
      <c r="O103" s="175" t="str">
        <f>IFERROR(Summary!$AC$7*D103/N103," ")</f>
        <v xml:space="preserve"> </v>
      </c>
      <c r="P103" s="5">
        <v>31</v>
      </c>
      <c r="Q103" s="175" t="str">
        <f>IFERROR(Summary!$AC$7*D103/P103," ")</f>
        <v xml:space="preserve"> </v>
      </c>
      <c r="R103" s="22"/>
      <c r="S103" s="177" t="str">
        <f>IFERROR(Summary!$AE$7*E103/R103," ")</f>
        <v xml:space="preserve"> </v>
      </c>
    </row>
    <row r="104" spans="1:19" ht="16.8" customHeight="1" x14ac:dyDescent="0.25">
      <c r="A104" s="2" t="s">
        <v>204</v>
      </c>
      <c r="B104" s="2" t="s">
        <v>205</v>
      </c>
      <c r="C104" s="18"/>
      <c r="D104" s="56" t="str">
        <f>IFERROR(VLOOKUP($A104,'Emissions - TEU-2R'!$A$6:$H$58,5,0), " ")</f>
        <v xml:space="preserve"> </v>
      </c>
      <c r="E104" s="56" t="str">
        <f>IFERROR(VLOOKUP($A104,'Emissions - TEU-2R'!$A$6:$H$58,8,0), " ")</f>
        <v xml:space="preserve"> </v>
      </c>
      <c r="F104" s="18"/>
      <c r="G104" s="175" t="str">
        <f>IFERROR(Summary!$Y$7*D104/F104," ")</f>
        <v xml:space="preserve"> </v>
      </c>
      <c r="H104" s="5">
        <v>400</v>
      </c>
      <c r="I104" s="175" t="str">
        <f>IFERROR(Summary!$Y$7*D104/H104," ")</f>
        <v xml:space="preserve"> </v>
      </c>
      <c r="J104" s="18"/>
      <c r="K104" s="175" t="str">
        <f>IFERROR(Summary!$AA$7*D104/J104," ")</f>
        <v xml:space="preserve"> </v>
      </c>
      <c r="L104" s="8">
        <v>1800</v>
      </c>
      <c r="M104" s="175" t="str">
        <f>IFERROR(Summary!$AA$7*D104/L104," ")</f>
        <v xml:space="preserve"> </v>
      </c>
      <c r="N104" s="18"/>
      <c r="O104" s="175" t="str">
        <f>IFERROR(Summary!$AC$7*D104/N104," ")</f>
        <v xml:space="preserve"> </v>
      </c>
      <c r="P104" s="8">
        <v>1800</v>
      </c>
      <c r="Q104" s="175" t="str">
        <f>IFERROR(Summary!$AC$7*D104/P104," ")</f>
        <v xml:space="preserve"> </v>
      </c>
      <c r="R104" s="23">
        <v>2000</v>
      </c>
      <c r="S104" s="177" t="str">
        <f>IFERROR(Summary!$AE$7*E104/R104," ")</f>
        <v xml:space="preserve"> </v>
      </c>
    </row>
    <row r="105" spans="1:19" ht="29.25" customHeight="1" x14ac:dyDescent="0.25">
      <c r="A105" s="2" t="s">
        <v>206</v>
      </c>
      <c r="B105" s="2" t="s">
        <v>207</v>
      </c>
      <c r="C105" s="18"/>
      <c r="D105" s="56" t="str">
        <f>IFERROR(VLOOKUP($A105,'Emissions - TEU-2R'!$A$6:$H$58,5,0), " ")</f>
        <v xml:space="preserve"> </v>
      </c>
      <c r="E105" s="56" t="str">
        <f>IFERROR(VLOOKUP($A105,'Emissions - TEU-2R'!$A$6:$H$58,8,0), " ")</f>
        <v xml:space="preserve"> </v>
      </c>
      <c r="F105" s="18"/>
      <c r="G105" s="175" t="str">
        <f>IFERROR(Summary!$Y$7*D105/F105," ")</f>
        <v xml:space="preserve"> </v>
      </c>
      <c r="H105" s="5">
        <v>82</v>
      </c>
      <c r="I105" s="175" t="str">
        <f>IFERROR(Summary!$Y$7*D105/H105," ")</f>
        <v xml:space="preserve"> </v>
      </c>
      <c r="J105" s="18"/>
      <c r="K105" s="175" t="str">
        <f>IFERROR(Summary!$AA$7*D105/J105," ")</f>
        <v xml:space="preserve"> </v>
      </c>
      <c r="L105" s="5">
        <v>360</v>
      </c>
      <c r="M105" s="175" t="str">
        <f>IFERROR(Summary!$AA$7*D105/L105," ")</f>
        <v xml:space="preserve"> </v>
      </c>
      <c r="N105" s="18"/>
      <c r="O105" s="175" t="str">
        <f>IFERROR(Summary!$AC$7*D105/N105," ")</f>
        <v xml:space="preserve"> </v>
      </c>
      <c r="P105" s="5">
        <v>360</v>
      </c>
      <c r="Q105" s="175" t="str">
        <f>IFERROR(Summary!$AC$7*D105/P105," ")</f>
        <v xml:space="preserve"> </v>
      </c>
      <c r="R105" s="23">
        <v>29000</v>
      </c>
      <c r="S105" s="177" t="str">
        <f>IFERROR(Summary!$AE$7*E105/R105," ")</f>
        <v xml:space="preserve"> </v>
      </c>
    </row>
    <row r="106" spans="1:19" ht="29.25" customHeight="1" x14ac:dyDescent="0.25">
      <c r="A106" s="2" t="s">
        <v>208</v>
      </c>
      <c r="B106" s="2" t="s">
        <v>209</v>
      </c>
      <c r="C106" s="18"/>
      <c r="D106" s="56" t="str">
        <f>IFERROR(VLOOKUP($A106,'Emissions - TEU-2R'!$A$6:$H$58,5,0), " ")</f>
        <v xml:space="preserve"> </v>
      </c>
      <c r="E106" s="56" t="str">
        <f>IFERROR(VLOOKUP($A106,'Emissions - TEU-2R'!$A$6:$H$58,8,0), " ")</f>
        <v xml:space="preserve"> </v>
      </c>
      <c r="F106" s="18"/>
      <c r="G106" s="175" t="str">
        <f>IFERROR(Summary!$Y$7*D106/F106," ")</f>
        <v xml:space="preserve"> </v>
      </c>
      <c r="H106" s="5">
        <v>70</v>
      </c>
      <c r="I106" s="175" t="str">
        <f>IFERROR(Summary!$Y$7*D106/H106," ")</f>
        <v xml:space="preserve"> </v>
      </c>
      <c r="J106" s="18"/>
      <c r="K106" s="175" t="str">
        <f>IFERROR(Summary!$AA$7*D106/J106," ")</f>
        <v xml:space="preserve"> </v>
      </c>
      <c r="L106" s="5">
        <v>310</v>
      </c>
      <c r="M106" s="175" t="str">
        <f>IFERROR(Summary!$AA$7*D106/L106," ")</f>
        <v xml:space="preserve"> </v>
      </c>
      <c r="N106" s="18"/>
      <c r="O106" s="175" t="str">
        <f>IFERROR(Summary!$AC$7*D106/N106," ")</f>
        <v xml:space="preserve"> </v>
      </c>
      <c r="P106" s="5">
        <v>310</v>
      </c>
      <c r="Q106" s="175" t="str">
        <f>IFERROR(Summary!$AC$7*D106/P106," ")</f>
        <v xml:space="preserve"> </v>
      </c>
      <c r="R106" s="21">
        <v>370</v>
      </c>
      <c r="S106" s="177" t="str">
        <f>IFERROR(Summary!$AE$7*E106/R106," ")</f>
        <v xml:space="preserve"> </v>
      </c>
    </row>
    <row r="107" spans="1:19" ht="29.25" customHeight="1" x14ac:dyDescent="0.25">
      <c r="A107" s="2" t="s">
        <v>210</v>
      </c>
      <c r="B107" s="2" t="s">
        <v>211</v>
      </c>
      <c r="C107" s="18"/>
      <c r="D107" s="56" t="str">
        <f>IFERROR(VLOOKUP($A107,'Emissions - TEU-2R'!$A$6:$H$58,5,0), " ")</f>
        <v xml:space="preserve"> </v>
      </c>
      <c r="E107" s="56" t="str">
        <f>IFERROR(VLOOKUP($A107,'Emissions - TEU-2R'!$A$6:$H$58,8,0), " ")</f>
        <v xml:space="preserve"> </v>
      </c>
      <c r="F107" s="18"/>
      <c r="G107" s="175" t="str">
        <f>IFERROR(Summary!$Y$7*D107/F107," ")</f>
        <v xml:space="preserve"> </v>
      </c>
      <c r="H107" s="5">
        <v>60</v>
      </c>
      <c r="I107" s="175" t="str">
        <f>IFERROR(Summary!$Y$7*D107/H107," ")</f>
        <v xml:space="preserve"> </v>
      </c>
      <c r="J107" s="18"/>
      <c r="K107" s="175" t="str">
        <f>IFERROR(Summary!$AA$7*D107/J107," ")</f>
        <v xml:space="preserve"> </v>
      </c>
      <c r="L107" s="5">
        <v>260</v>
      </c>
      <c r="M107" s="175" t="str">
        <f>IFERROR(Summary!$AA$7*D107/L107," ")</f>
        <v xml:space="preserve"> </v>
      </c>
      <c r="N107" s="18"/>
      <c r="O107" s="175" t="str">
        <f>IFERROR(Summary!$AC$7*D107/N107," ")</f>
        <v xml:space="preserve"> </v>
      </c>
      <c r="P107" s="5">
        <v>260</v>
      </c>
      <c r="Q107" s="175" t="str">
        <f>IFERROR(Summary!$AC$7*D107/P107," ")</f>
        <v xml:space="preserve"> </v>
      </c>
      <c r="R107" s="21">
        <v>140</v>
      </c>
      <c r="S107" s="177" t="str">
        <f>IFERROR(Summary!$AE$7*E107/R107," ")</f>
        <v xml:space="preserve"> </v>
      </c>
    </row>
    <row r="108" spans="1:19" ht="29.25" customHeight="1" x14ac:dyDescent="0.25">
      <c r="A108" s="2" t="s">
        <v>212</v>
      </c>
      <c r="B108" s="2" t="s">
        <v>213</v>
      </c>
      <c r="C108" s="18"/>
      <c r="D108" s="56" t="str">
        <f>IFERROR(VLOOKUP($A108,'Emissions - TEU-2R'!$A$6:$H$58,5,0), " ")</f>
        <v xml:space="preserve"> </v>
      </c>
      <c r="E108" s="56" t="str">
        <f>IFERROR(VLOOKUP($A108,'Emissions - TEU-2R'!$A$6:$H$58,8,0), " ")</f>
        <v xml:space="preserve"> </v>
      </c>
      <c r="F108" s="18"/>
      <c r="G108" s="175" t="str">
        <f>IFERROR(Summary!$Y$7*D108/F108," ")</f>
        <v xml:space="preserve"> </v>
      </c>
      <c r="H108" s="5">
        <v>60</v>
      </c>
      <c r="I108" s="175" t="str">
        <f>IFERROR(Summary!$Y$7*D108/H108," ")</f>
        <v xml:space="preserve"> </v>
      </c>
      <c r="J108" s="18"/>
      <c r="K108" s="175" t="str">
        <f>IFERROR(Summary!$AA$7*D108/J108," ")</f>
        <v xml:space="preserve"> </v>
      </c>
      <c r="L108" s="5">
        <v>260</v>
      </c>
      <c r="M108" s="175" t="str">
        <f>IFERROR(Summary!$AA$7*D108/L108," ")</f>
        <v xml:space="preserve"> </v>
      </c>
      <c r="N108" s="18"/>
      <c r="O108" s="175" t="str">
        <f>IFERROR(Summary!$AC$7*D108/N108," ")</f>
        <v xml:space="preserve"> </v>
      </c>
      <c r="P108" s="5">
        <v>260</v>
      </c>
      <c r="Q108" s="175" t="str">
        <f>IFERROR(Summary!$AC$7*D108/P108," ")</f>
        <v xml:space="preserve"> </v>
      </c>
      <c r="R108" s="21">
        <v>93</v>
      </c>
      <c r="S108" s="177" t="str">
        <f>IFERROR(Summary!$AE$7*E108/R108," ")</f>
        <v xml:space="preserve"> </v>
      </c>
    </row>
    <row r="109" spans="1:19" ht="29.25" customHeight="1" x14ac:dyDescent="0.25">
      <c r="A109" s="2" t="s">
        <v>214</v>
      </c>
      <c r="B109" s="2" t="s">
        <v>215</v>
      </c>
      <c r="C109" s="18"/>
      <c r="D109" s="56" t="str">
        <f>IFERROR(VLOOKUP($A109,'Emissions - TEU-2R'!$A$6:$H$58,5,0), " ")</f>
        <v xml:space="preserve"> </v>
      </c>
      <c r="E109" s="56" t="str">
        <f>IFERROR(VLOOKUP($A109,'Emissions - TEU-2R'!$A$6:$H$58,8,0), " ")</f>
        <v xml:space="preserve"> </v>
      </c>
      <c r="F109" s="18"/>
      <c r="G109" s="175" t="str">
        <f>IFERROR(Summary!$Y$7*D109/F109," ")</f>
        <v xml:space="preserve"> </v>
      </c>
      <c r="H109" s="7">
        <v>1</v>
      </c>
      <c r="I109" s="175" t="str">
        <f>IFERROR(Summary!$Y$7*D109/H109," ")</f>
        <v xml:space="preserve"> </v>
      </c>
      <c r="J109" s="18"/>
      <c r="K109" s="175" t="str">
        <f>IFERROR(Summary!$AA$7*D109/J109," ")</f>
        <v xml:space="preserve"> </v>
      </c>
      <c r="L109" s="7">
        <v>4.4000000000000004</v>
      </c>
      <c r="M109" s="175" t="str">
        <f>IFERROR(Summary!$AA$7*D109/L109," ")</f>
        <v xml:space="preserve"> </v>
      </c>
      <c r="N109" s="18"/>
      <c r="O109" s="175" t="str">
        <f>IFERROR(Summary!$AC$7*D109/N109," ")</f>
        <v xml:space="preserve"> </v>
      </c>
      <c r="P109" s="7">
        <v>4.4000000000000004</v>
      </c>
      <c r="Q109" s="175" t="str">
        <f>IFERROR(Summary!$AC$7*D109/P109," ")</f>
        <v xml:space="preserve"> </v>
      </c>
      <c r="R109" s="22"/>
      <c r="S109" s="177" t="str">
        <f>IFERROR(Summary!$AE$7*E109/R109," ")</f>
        <v xml:space="preserve"> </v>
      </c>
    </row>
    <row r="110" spans="1:19" ht="16.95" customHeight="1" x14ac:dyDescent="0.25">
      <c r="A110" s="2" t="s">
        <v>216</v>
      </c>
      <c r="B110" s="2" t="s">
        <v>217</v>
      </c>
      <c r="C110" s="6" t="s">
        <v>23</v>
      </c>
      <c r="D110" s="56" t="str">
        <f>IFERROR(VLOOKUP($A110,'Emissions - TEU-2R'!$A$6:$H$58,5,0), " ")</f>
        <v xml:space="preserve"> </v>
      </c>
      <c r="E110" s="56" t="str">
        <f>IFERROR(VLOOKUP($A110,'Emissions - TEU-2R'!$A$6:$H$58,8,0), " ")</f>
        <v xml:space="preserve"> </v>
      </c>
      <c r="F110" s="11">
        <v>2.0000000000000001E-4</v>
      </c>
      <c r="G110" s="175" t="str">
        <f>IFERROR(Summary!$Y$7*D110/F110," ")</f>
        <v xml:space="preserve"> </v>
      </c>
      <c r="H110" s="5">
        <v>30</v>
      </c>
      <c r="I110" s="175" t="str">
        <f>IFERROR(Summary!$Y$7*D110/H110," ")</f>
        <v xml:space="preserve"> </v>
      </c>
      <c r="J110" s="3">
        <v>2.0999999999999999E-3</v>
      </c>
      <c r="K110" s="175" t="str">
        <f>IFERROR(Summary!$AA$7*D110/J110," ")</f>
        <v xml:space="preserve"> </v>
      </c>
      <c r="L110" s="5">
        <v>130</v>
      </c>
      <c r="M110" s="175" t="str">
        <f>IFERROR(Summary!$AA$7*D110/L110," ")</f>
        <v xml:space="preserve"> </v>
      </c>
      <c r="N110" s="3">
        <v>4.0000000000000001E-3</v>
      </c>
      <c r="O110" s="175" t="str">
        <f>IFERROR(Summary!$AC$7*D110/N110," ")</f>
        <v xml:space="preserve"> </v>
      </c>
      <c r="P110" s="5">
        <v>130</v>
      </c>
      <c r="Q110" s="175" t="str">
        <f>IFERROR(Summary!$AC$7*D110/P110," ")</f>
        <v xml:space="preserve"> </v>
      </c>
      <c r="R110" s="21">
        <v>160</v>
      </c>
      <c r="S110" s="177" t="str">
        <f>IFERROR(Summary!$AE$7*E110/R110," ")</f>
        <v xml:space="preserve"> </v>
      </c>
    </row>
    <row r="111" spans="1:19" ht="16.8" customHeight="1" x14ac:dyDescent="0.25">
      <c r="A111" s="2" t="s">
        <v>218</v>
      </c>
      <c r="B111" s="2" t="s">
        <v>219</v>
      </c>
      <c r="C111" s="18"/>
      <c r="D111" s="56" t="str">
        <f>IFERROR(VLOOKUP($A111,'Emissions - TEU-2R'!$A$6:$H$58,5,0), " ")</f>
        <v xml:space="preserve"> </v>
      </c>
      <c r="E111" s="56" t="str">
        <f>IFERROR(VLOOKUP($A111,'Emissions - TEU-2R'!$A$6:$H$58,8,0), " ")</f>
        <v xml:space="preserve"> </v>
      </c>
      <c r="F111" s="4">
        <v>7.6999999999999999E-2</v>
      </c>
      <c r="G111" s="175" t="str">
        <f>IFERROR(Summary!$Y$7*D111/F111," ")</f>
        <v xml:space="preserve"> </v>
      </c>
      <c r="H111" s="18"/>
      <c r="I111" s="175" t="str">
        <f>IFERROR(Summary!$Y$7*D111/H111," ")</f>
        <v xml:space="preserve"> </v>
      </c>
      <c r="J111" s="7">
        <v>2</v>
      </c>
      <c r="K111" s="175" t="str">
        <f>IFERROR(Summary!$AA$7*D111/J111," ")</f>
        <v xml:space="preserve"> </v>
      </c>
      <c r="L111" s="18"/>
      <c r="M111" s="175" t="str">
        <f>IFERROR(Summary!$AA$7*D111/L111," ")</f>
        <v xml:space="preserve"> </v>
      </c>
      <c r="N111" s="9">
        <v>0.92</v>
      </c>
      <c r="O111" s="175" t="str">
        <f>IFERROR(Summary!$AC$7*D111/N111," ")</f>
        <v xml:space="preserve"> </v>
      </c>
      <c r="P111" s="18"/>
      <c r="Q111" s="175" t="str">
        <f>IFERROR(Summary!$AC$7*D111/P111," ")</f>
        <v xml:space="preserve"> </v>
      </c>
      <c r="R111" s="22"/>
      <c r="S111" s="177" t="str">
        <f>IFERROR(Summary!$AE$7*E111/R111," ")</f>
        <v xml:space="preserve"> </v>
      </c>
    </row>
    <row r="112" spans="1:19" ht="16.8" customHeight="1" x14ac:dyDescent="0.25">
      <c r="A112" s="1"/>
      <c r="B112" s="2" t="s">
        <v>220</v>
      </c>
      <c r="C112" s="6" t="s">
        <v>65</v>
      </c>
      <c r="D112" s="56" t="str">
        <f>IFERROR(VLOOKUP($A112,'Emissions - TEU-2R'!$A$6:$H$58,5,0), " ")</f>
        <v xml:space="preserve"> </v>
      </c>
      <c r="E112" s="56" t="str">
        <f>IFERROR(VLOOKUP($A112,'Emissions - TEU-2R'!$A$6:$H$58,8,0), " ")</f>
        <v xml:space="preserve"> </v>
      </c>
      <c r="F112" s="18"/>
      <c r="G112" s="175" t="str">
        <f>IFERROR(Summary!$Y$7*D112/F112," ")</f>
        <v xml:space="preserve"> </v>
      </c>
      <c r="H112" s="7">
        <v>2.2999999999999998</v>
      </c>
      <c r="I112" s="175" t="str">
        <f>IFERROR(Summary!$Y$7*D112/H112," ")</f>
        <v xml:space="preserve"> </v>
      </c>
      <c r="J112" s="18"/>
      <c r="K112" s="175" t="str">
        <f>IFERROR(Summary!$AA$7*D112/J112," ")</f>
        <v xml:space="preserve"> </v>
      </c>
      <c r="L112" s="5">
        <v>20</v>
      </c>
      <c r="M112" s="175" t="str">
        <f>IFERROR(Summary!$AA$7*D112/L112," ")</f>
        <v xml:space="preserve"> </v>
      </c>
      <c r="N112" s="18"/>
      <c r="O112" s="175" t="str">
        <f>IFERROR(Summary!$AC$7*D112/N112," ")</f>
        <v xml:space="preserve"> </v>
      </c>
      <c r="P112" s="5">
        <v>20</v>
      </c>
      <c r="Q112" s="175" t="str">
        <f>IFERROR(Summary!$AC$7*D112/P112," ")</f>
        <v xml:space="preserve"> </v>
      </c>
      <c r="R112" s="21">
        <v>240</v>
      </c>
      <c r="S112" s="177" t="str">
        <f>IFERROR(Summary!$AE$7*E112/R112," ")</f>
        <v xml:space="preserve"> </v>
      </c>
    </row>
    <row r="113" spans="1:19" ht="16.95" customHeight="1" x14ac:dyDescent="0.25">
      <c r="A113" s="2" t="s">
        <v>221</v>
      </c>
      <c r="B113" s="2" t="s">
        <v>222</v>
      </c>
      <c r="C113" s="18"/>
      <c r="D113" s="56" t="str">
        <f>IFERROR(VLOOKUP($A113,'Emissions - TEU-2R'!$A$6:$H$58,5,0), " ")</f>
        <v xml:space="preserve"> </v>
      </c>
      <c r="E113" s="56" t="str">
        <f>IFERROR(VLOOKUP($A113,'Emissions - TEU-2R'!$A$6:$H$58,8,0), " ")</f>
        <v xml:space="preserve"> </v>
      </c>
      <c r="F113" s="18"/>
      <c r="G113" s="175" t="str">
        <f>IFERROR(Summary!$Y$7*D113/F113," ")</f>
        <v xml:space="preserve"> </v>
      </c>
      <c r="H113" s="18"/>
      <c r="I113" s="175" t="str">
        <f>IFERROR(Summary!$Y$7*D113/H113," ")</f>
        <v xml:space="preserve"> </v>
      </c>
      <c r="J113" s="18"/>
      <c r="K113" s="175" t="str">
        <f>IFERROR(Summary!$AA$7*D113/J113," ")</f>
        <v xml:space="preserve"> </v>
      </c>
      <c r="L113" s="18"/>
      <c r="M113" s="175" t="str">
        <f>IFERROR(Summary!$AA$7*D113/L113," ")</f>
        <v xml:space="preserve"> </v>
      </c>
      <c r="N113" s="18"/>
      <c r="O113" s="175" t="str">
        <f>IFERROR(Summary!$AC$7*D113/N113," ")</f>
        <v xml:space="preserve"> </v>
      </c>
      <c r="P113" s="18"/>
      <c r="Q113" s="175" t="str">
        <f>IFERROR(Summary!$AC$7*D113/P113," ")</f>
        <v xml:space="preserve"> </v>
      </c>
      <c r="R113" s="21">
        <v>16</v>
      </c>
      <c r="S113" s="177" t="str">
        <f>IFERROR(Summary!$AE$7*E113/R113," ")</f>
        <v xml:space="preserve"> </v>
      </c>
    </row>
    <row r="114" spans="1:19" ht="16.8" customHeight="1" x14ac:dyDescent="0.25">
      <c r="A114" s="2" t="s">
        <v>223</v>
      </c>
      <c r="B114" s="2" t="s">
        <v>224</v>
      </c>
      <c r="C114" s="18"/>
      <c r="D114" s="56" t="str">
        <f>IFERROR(VLOOKUP($A114,'Emissions - TEU-2R'!$A$6:$H$58,5,0), " ")</f>
        <v xml:space="preserve"> </v>
      </c>
      <c r="E114" s="56" t="str">
        <f>IFERROR(VLOOKUP($A114,'Emissions - TEU-2R'!$A$6:$H$58,8,0), " ")</f>
        <v xml:space="preserve"> </v>
      </c>
      <c r="F114" s="9">
        <v>0.17</v>
      </c>
      <c r="G114" s="175" t="str">
        <f>IFERROR(Summary!$Y$7*D114/F114," ")</f>
        <v xml:space="preserve"> </v>
      </c>
      <c r="H114" s="7">
        <v>9</v>
      </c>
      <c r="I114" s="175" t="str">
        <f>IFERROR(Summary!$Y$7*D114/H114," ")</f>
        <v xml:space="preserve"> </v>
      </c>
      <c r="J114" s="7">
        <v>4.3</v>
      </c>
      <c r="K114" s="175" t="str">
        <f>IFERROR(Summary!$AA$7*D114/J114," ")</f>
        <v xml:space="preserve"> </v>
      </c>
      <c r="L114" s="5">
        <v>40</v>
      </c>
      <c r="M114" s="175" t="str">
        <f>IFERROR(Summary!$AA$7*D114/L114," ")</f>
        <v xml:space="preserve"> </v>
      </c>
      <c r="N114" s="7">
        <v>2</v>
      </c>
      <c r="O114" s="175" t="str">
        <f>IFERROR(Summary!$AC$7*D114/N114," ")</f>
        <v xml:space="preserve"> </v>
      </c>
      <c r="P114" s="5">
        <v>40</v>
      </c>
      <c r="Q114" s="175" t="str">
        <f>IFERROR(Summary!$AC$7*D114/P114," ")</f>
        <v xml:space="preserve"> </v>
      </c>
      <c r="R114" s="21">
        <v>49</v>
      </c>
      <c r="S114" s="177" t="str">
        <f>IFERROR(Summary!$AE$7*E114/R114," ")</f>
        <v xml:space="preserve"> </v>
      </c>
    </row>
    <row r="115" spans="1:19" ht="16.95" customHeight="1" x14ac:dyDescent="0.25">
      <c r="A115" s="2" t="s">
        <v>225</v>
      </c>
      <c r="B115" s="2" t="s">
        <v>226</v>
      </c>
      <c r="C115" s="18"/>
      <c r="D115" s="56" t="str">
        <f>IFERROR(VLOOKUP($A115,'Emissions - TEU-2R'!$A$6:$H$58,5,0), " ")</f>
        <v xml:space="preserve"> </v>
      </c>
      <c r="E115" s="56" t="str">
        <f>IFERROR(VLOOKUP($A115,'Emissions - TEU-2R'!$A$6:$H$58,8,0), " ")</f>
        <v xml:space="preserve"> </v>
      </c>
      <c r="F115" s="18"/>
      <c r="G115" s="175" t="str">
        <f>IFERROR(Summary!$Y$7*D115/F115," ")</f>
        <v xml:space="preserve"> </v>
      </c>
      <c r="H115" s="4">
        <v>0.08</v>
      </c>
      <c r="I115" s="175" t="str">
        <f>IFERROR(Summary!$Y$7*D115/H115," ")</f>
        <v xml:space="preserve"> </v>
      </c>
      <c r="J115" s="18"/>
      <c r="K115" s="175" t="str">
        <f>IFERROR(Summary!$AA$7*D115/J115," ")</f>
        <v xml:space="preserve"> </v>
      </c>
      <c r="L115" s="9">
        <v>0.35</v>
      </c>
      <c r="M115" s="175" t="str">
        <f>IFERROR(Summary!$AA$7*D115/L115," ")</f>
        <v xml:space="preserve"> </v>
      </c>
      <c r="N115" s="18"/>
      <c r="O115" s="175" t="str">
        <f>IFERROR(Summary!$AC$7*D115/N115," ")</f>
        <v xml:space="preserve"> </v>
      </c>
      <c r="P115" s="9">
        <v>0.35</v>
      </c>
      <c r="Q115" s="175" t="str">
        <f>IFERROR(Summary!$AC$7*D115/P115," ")</f>
        <v xml:space="preserve"> </v>
      </c>
      <c r="R115" s="24">
        <v>4.0999999999999996</v>
      </c>
      <c r="S115" s="177" t="str">
        <f>IFERROR(Summary!$AE$7*E115/R115," ")</f>
        <v xml:space="preserve"> </v>
      </c>
    </row>
    <row r="116" spans="1:19" ht="16.8" customHeight="1" x14ac:dyDescent="0.25">
      <c r="A116" s="2" t="s">
        <v>227</v>
      </c>
      <c r="B116" s="2" t="s">
        <v>228</v>
      </c>
      <c r="C116" s="18"/>
      <c r="D116" s="56" t="str">
        <f>IFERROR(VLOOKUP($A116,'Emissions - TEU-2R'!$A$6:$H$58,5,0), " ")</f>
        <v xml:space="preserve"> </v>
      </c>
      <c r="E116" s="56" t="str">
        <f>IFERROR(VLOOKUP($A116,'Emissions - TEU-2R'!$A$6:$H$58,8,0), " ")</f>
        <v xml:space="preserve"> </v>
      </c>
      <c r="F116" s="11">
        <v>7.6999999999999996E-4</v>
      </c>
      <c r="G116" s="175" t="str">
        <f>IFERROR(Summary!$Y$7*D116/F116," ")</f>
        <v xml:space="preserve"> </v>
      </c>
      <c r="H116" s="18"/>
      <c r="I116" s="175" t="str">
        <f>IFERROR(Summary!$Y$7*D116/H116," ")</f>
        <v xml:space="preserve"> </v>
      </c>
      <c r="J116" s="4">
        <v>0.02</v>
      </c>
      <c r="K116" s="175" t="str">
        <f>IFERROR(Summary!$AA$7*D116/J116," ")</f>
        <v xml:space="preserve"> </v>
      </c>
      <c r="L116" s="18"/>
      <c r="M116" s="175" t="str">
        <f>IFERROR(Summary!$AA$7*D116/L116," ")</f>
        <v xml:space="preserve"> </v>
      </c>
      <c r="N116" s="3">
        <v>9.1999999999999998E-3</v>
      </c>
      <c r="O116" s="175" t="str">
        <f>IFERROR(Summary!$AC$7*D116/N116," ")</f>
        <v xml:space="preserve"> </v>
      </c>
      <c r="P116" s="18"/>
      <c r="Q116" s="175" t="str">
        <f>IFERROR(Summary!$AC$7*D116/P116," ")</f>
        <v xml:space="preserve"> </v>
      </c>
      <c r="R116" s="22"/>
      <c r="S116" s="177" t="str">
        <f>IFERROR(Summary!$AE$7*E116/R116," ")</f>
        <v xml:space="preserve"> </v>
      </c>
    </row>
    <row r="117" spans="1:19" ht="16.95" customHeight="1" x14ac:dyDescent="0.25">
      <c r="A117" s="2" t="s">
        <v>229</v>
      </c>
      <c r="B117" s="2" t="s">
        <v>230</v>
      </c>
      <c r="C117" s="18"/>
      <c r="D117" s="56" t="str">
        <f>IFERROR(VLOOKUP($A117,'Emissions - TEU-2R'!$A$6:$H$58,5,0), " ")</f>
        <v xml:space="preserve"> </v>
      </c>
      <c r="E117" s="56" t="str">
        <f>IFERROR(VLOOKUP($A117,'Emissions - TEU-2R'!$A$6:$H$58,8,0), " ")</f>
        <v xml:space="preserve"> </v>
      </c>
      <c r="F117" s="11">
        <v>3.8000000000000002E-4</v>
      </c>
      <c r="G117" s="175" t="str">
        <f>IFERROR(Summary!$Y$7*D117/F117," ")</f>
        <v xml:space="preserve"> </v>
      </c>
      <c r="H117" s="18"/>
      <c r="I117" s="175" t="str">
        <f>IFERROR(Summary!$Y$7*D117/H117," ")</f>
        <v xml:space="preserve"> </v>
      </c>
      <c r="J117" s="4">
        <v>0.01</v>
      </c>
      <c r="K117" s="175" t="str">
        <f>IFERROR(Summary!$AA$7*D117/J117," ")</f>
        <v xml:space="preserve"> </v>
      </c>
      <c r="L117" s="18"/>
      <c r="M117" s="175" t="str">
        <f>IFERROR(Summary!$AA$7*D117/L117," ")</f>
        <v xml:space="preserve"> </v>
      </c>
      <c r="N117" s="3">
        <v>4.5999999999999999E-3</v>
      </c>
      <c r="O117" s="175" t="str">
        <f>IFERROR(Summary!$AC$7*D117/N117," ")</f>
        <v xml:space="preserve"> </v>
      </c>
      <c r="P117" s="18"/>
      <c r="Q117" s="175" t="str">
        <f>IFERROR(Summary!$AC$7*D117/P117," ")</f>
        <v xml:space="preserve"> </v>
      </c>
      <c r="R117" s="22"/>
      <c r="S117" s="177" t="str">
        <f>IFERROR(Summary!$AE$7*E117/R117," ")</f>
        <v xml:space="preserve"> </v>
      </c>
    </row>
    <row r="118" spans="1:19" ht="16.8" customHeight="1" x14ac:dyDescent="0.25">
      <c r="A118" s="2" t="s">
        <v>231</v>
      </c>
      <c r="B118" s="2" t="s">
        <v>232</v>
      </c>
      <c r="C118" s="18"/>
      <c r="D118" s="56" t="str">
        <f>IFERROR(VLOOKUP($A118,'Emissions - TEU-2R'!$A$6:$H$58,5,0), " ")</f>
        <v xml:space="preserve"> </v>
      </c>
      <c r="E118" s="56" t="str">
        <f>IFERROR(VLOOKUP($A118,'Emissions - TEU-2R'!$A$6:$H$58,8,0), " ")</f>
        <v xml:space="preserve"> </v>
      </c>
      <c r="F118" s="3">
        <v>2E-3</v>
      </c>
      <c r="G118" s="175" t="str">
        <f>IFERROR(Summary!$Y$7*D118/F118," ")</f>
        <v xml:space="preserve"> </v>
      </c>
      <c r="H118" s="18"/>
      <c r="I118" s="175" t="str">
        <f>IFERROR(Summary!$Y$7*D118/H118," ")</f>
        <v xml:space="preserve"> </v>
      </c>
      <c r="J118" s="4">
        <v>5.0999999999999997E-2</v>
      </c>
      <c r="K118" s="175" t="str">
        <f>IFERROR(Summary!$AA$7*D118/J118," ")</f>
        <v xml:space="preserve"> </v>
      </c>
      <c r="L118" s="18"/>
      <c r="M118" s="175" t="str">
        <f>IFERROR(Summary!$AA$7*D118/L118," ")</f>
        <v xml:space="preserve"> </v>
      </c>
      <c r="N118" s="4">
        <v>2.4E-2</v>
      </c>
      <c r="O118" s="175" t="str">
        <f>IFERROR(Summary!$AC$7*D118/N118," ")</f>
        <v xml:space="preserve"> </v>
      </c>
      <c r="P118" s="18"/>
      <c r="Q118" s="175" t="str">
        <f>IFERROR(Summary!$AC$7*D118/P118," ")</f>
        <v xml:space="preserve"> </v>
      </c>
      <c r="R118" s="22"/>
      <c r="S118" s="177" t="str">
        <f>IFERROR(Summary!$AE$7*E118/R118," ")</f>
        <v xml:space="preserve"> </v>
      </c>
    </row>
    <row r="119" spans="1:19" ht="16.8" customHeight="1" x14ac:dyDescent="0.25">
      <c r="A119" s="2" t="s">
        <v>233</v>
      </c>
      <c r="B119" s="2" t="s">
        <v>234</v>
      </c>
      <c r="C119" s="18"/>
      <c r="D119" s="56" t="str">
        <f>IFERROR(VLOOKUP($A119,'Emissions - TEU-2R'!$A$6:$H$58,5,0), " ")</f>
        <v xml:space="preserve"> </v>
      </c>
      <c r="E119" s="56" t="str">
        <f>IFERROR(VLOOKUP($A119,'Emissions - TEU-2R'!$A$6:$H$58,8,0), " ")</f>
        <v xml:space="preserve"> </v>
      </c>
      <c r="F119" s="4">
        <v>4.4999999999999998E-2</v>
      </c>
      <c r="G119" s="175" t="str">
        <f>IFERROR(Summary!$Y$7*D119/F119," ")</f>
        <v xml:space="preserve"> </v>
      </c>
      <c r="H119" s="18"/>
      <c r="I119" s="175" t="str">
        <f>IFERROR(Summary!$Y$7*D119/H119," ")</f>
        <v xml:space="preserve"> </v>
      </c>
      <c r="J119" s="7">
        <v>1.2</v>
      </c>
      <c r="K119" s="175" t="str">
        <f>IFERROR(Summary!$AA$7*D119/J119," ")</f>
        <v xml:space="preserve"> </v>
      </c>
      <c r="L119" s="18"/>
      <c r="M119" s="175" t="str">
        <f>IFERROR(Summary!$AA$7*D119/L119," ")</f>
        <v xml:space="preserve"> </v>
      </c>
      <c r="N119" s="9">
        <v>0.55000000000000004</v>
      </c>
      <c r="O119" s="175" t="str">
        <f>IFERROR(Summary!$AC$7*D119/N119," ")</f>
        <v xml:space="preserve"> </v>
      </c>
      <c r="P119" s="18"/>
      <c r="Q119" s="175" t="str">
        <f>IFERROR(Summary!$AC$7*D119/P119," ")</f>
        <v xml:space="preserve"> </v>
      </c>
      <c r="R119" s="22"/>
      <c r="S119" s="177" t="str">
        <f>IFERROR(Summary!$AE$7*E119/R119," ")</f>
        <v xml:space="preserve"> </v>
      </c>
    </row>
    <row r="120" spans="1:19" ht="42" customHeight="1" x14ac:dyDescent="0.25">
      <c r="A120" s="2" t="s">
        <v>235</v>
      </c>
      <c r="B120" s="2" t="s">
        <v>236</v>
      </c>
      <c r="C120" s="6" t="s">
        <v>65</v>
      </c>
      <c r="D120" s="56" t="str">
        <f>IFERROR(VLOOKUP($A120,'Emissions - TEU-2R'!$A$6:$H$58,5,0), " ")</f>
        <v xml:space="preserve"> </v>
      </c>
      <c r="E120" s="56" t="str">
        <f>IFERROR(VLOOKUP($A120,'Emissions - TEU-2R'!$A$6:$H$58,8,0), " ")</f>
        <v xml:space="preserve"> </v>
      </c>
      <c r="F120" s="11">
        <v>1.7000000000000001E-4</v>
      </c>
      <c r="G120" s="175" t="str">
        <f>IFERROR(Summary!$Y$7*D120/F120," ")</f>
        <v xml:space="preserve"> </v>
      </c>
      <c r="H120" s="18"/>
      <c r="I120" s="175" t="str">
        <f>IFERROR(Summary!$Y$7*D120/H120," ")</f>
        <v xml:space="preserve"> </v>
      </c>
      <c r="J120" s="4">
        <v>1.7999999999999999E-2</v>
      </c>
      <c r="K120" s="175" t="str">
        <f>IFERROR(Summary!$AA$7*D120/J120," ")</f>
        <v xml:space="preserve"> </v>
      </c>
      <c r="L120" s="18"/>
      <c r="M120" s="175" t="str">
        <f>IFERROR(Summary!$AA$7*D120/L120," ")</f>
        <v xml:space="preserve"> </v>
      </c>
      <c r="N120" s="3">
        <v>8.3999999999999995E-3</v>
      </c>
      <c r="O120" s="175" t="str">
        <f>IFERROR(Summary!$AC$7*D120/N120," ")</f>
        <v xml:space="preserve"> </v>
      </c>
      <c r="P120" s="18"/>
      <c r="Q120" s="175" t="str">
        <f>IFERROR(Summary!$AC$7*D120/P120," ")</f>
        <v xml:space="preserve"> </v>
      </c>
      <c r="R120" s="22"/>
      <c r="S120" s="177" t="str">
        <f>IFERROR(Summary!$AE$7*E120/R120," ")</f>
        <v xml:space="preserve"> </v>
      </c>
    </row>
    <row r="121" spans="1:19" ht="29.25" customHeight="1" x14ac:dyDescent="0.25">
      <c r="A121" s="2" t="s">
        <v>237</v>
      </c>
      <c r="B121" s="1" t="s">
        <v>238</v>
      </c>
      <c r="C121" s="6" t="s">
        <v>65</v>
      </c>
      <c r="D121" s="56" t="str">
        <f>IFERROR(VLOOKUP($A121,'Emissions - TEU-2R'!$A$6:$H$58,5,0), " ")</f>
        <v xml:space="preserve"> </v>
      </c>
      <c r="E121" s="56" t="str">
        <f>IFERROR(VLOOKUP($A121,'Emissions - TEU-2R'!$A$6:$H$58,8,0), " ")</f>
        <v xml:space="preserve"> </v>
      </c>
      <c r="F121" s="11">
        <v>1.7000000000000001E-4</v>
      </c>
      <c r="G121" s="175" t="str">
        <f>IFERROR(Summary!$Y$7*D121/F121," ")</f>
        <v xml:space="preserve"> </v>
      </c>
      <c r="H121" s="18"/>
      <c r="I121" s="175" t="str">
        <f>IFERROR(Summary!$Y$7*D121/H121," ")</f>
        <v xml:space="preserve"> </v>
      </c>
      <c r="J121" s="4">
        <v>1.7999999999999999E-2</v>
      </c>
      <c r="K121" s="175" t="str">
        <f>IFERROR(Summary!$AA$7*D121/J121," ")</f>
        <v xml:space="preserve"> </v>
      </c>
      <c r="L121" s="18"/>
      <c r="M121" s="175" t="str">
        <f>IFERROR(Summary!$AA$7*D121/L121," ")</f>
        <v xml:space="preserve"> </v>
      </c>
      <c r="N121" s="3">
        <v>8.3999999999999995E-3</v>
      </c>
      <c r="O121" s="175" t="str">
        <f>IFERROR(Summary!$AC$7*D121/N121," ")</f>
        <v xml:space="preserve"> </v>
      </c>
      <c r="P121" s="18"/>
      <c r="Q121" s="175" t="str">
        <f>IFERROR(Summary!$AC$7*D121/P121," ")</f>
        <v xml:space="preserve"> </v>
      </c>
      <c r="R121" s="22"/>
      <c r="S121" s="177" t="str">
        <f>IFERROR(Summary!$AE$7*E121/R121," ")</f>
        <v xml:space="preserve"> </v>
      </c>
    </row>
    <row r="122" spans="1:19" ht="29.25" customHeight="1" x14ac:dyDescent="0.25">
      <c r="A122" s="2" t="s">
        <v>239</v>
      </c>
      <c r="B122" s="1" t="s">
        <v>240</v>
      </c>
      <c r="C122" s="6" t="s">
        <v>65</v>
      </c>
      <c r="D122" s="56" t="str">
        <f>IFERROR(VLOOKUP($A122,'Emissions - TEU-2R'!$A$6:$H$58,5,0), " ")</f>
        <v xml:space="preserve"> </v>
      </c>
      <c r="E122" s="56" t="str">
        <f>IFERROR(VLOOKUP($A122,'Emissions - TEU-2R'!$A$6:$H$58,8,0), " ")</f>
        <v xml:space="preserve"> </v>
      </c>
      <c r="F122" s="11">
        <v>1.7000000000000001E-4</v>
      </c>
      <c r="G122" s="175" t="str">
        <f>IFERROR(Summary!$Y$7*D122/F122," ")</f>
        <v xml:space="preserve"> </v>
      </c>
      <c r="H122" s="18"/>
      <c r="I122" s="175" t="str">
        <f>IFERROR(Summary!$Y$7*D122/H122," ")</f>
        <v xml:space="preserve"> </v>
      </c>
      <c r="J122" s="4">
        <v>1.7999999999999999E-2</v>
      </c>
      <c r="K122" s="175" t="str">
        <f>IFERROR(Summary!$AA$7*D122/J122," ")</f>
        <v xml:space="preserve"> </v>
      </c>
      <c r="L122" s="18"/>
      <c r="M122" s="175" t="str">
        <f>IFERROR(Summary!$AA$7*D122/L122," ")</f>
        <v xml:space="preserve"> </v>
      </c>
      <c r="N122" s="3">
        <v>8.3999999999999995E-3</v>
      </c>
      <c r="O122" s="175" t="str">
        <f>IFERROR(Summary!$AC$7*D122/N122," ")</f>
        <v xml:space="preserve"> </v>
      </c>
      <c r="P122" s="18"/>
      <c r="Q122" s="175" t="str">
        <f>IFERROR(Summary!$AC$7*D122/P122," ")</f>
        <v xml:space="preserve"> </v>
      </c>
      <c r="R122" s="22"/>
      <c r="S122" s="177" t="str">
        <f>IFERROR(Summary!$AE$7*E122/R122," ")</f>
        <v xml:space="preserve"> </v>
      </c>
    </row>
    <row r="123" spans="1:19" ht="29.25" customHeight="1" x14ac:dyDescent="0.25">
      <c r="A123" s="2" t="s">
        <v>241</v>
      </c>
      <c r="B123" s="1" t="s">
        <v>242</v>
      </c>
      <c r="C123" s="6" t="s">
        <v>65</v>
      </c>
      <c r="D123" s="56" t="str">
        <f>IFERROR(VLOOKUP($A123,'Emissions - TEU-2R'!$A$6:$H$58,5,0), " ")</f>
        <v xml:space="preserve"> </v>
      </c>
      <c r="E123" s="56" t="str">
        <f>IFERROR(VLOOKUP($A123,'Emissions - TEU-2R'!$A$6:$H$58,8,0), " ")</f>
        <v xml:space="preserve"> </v>
      </c>
      <c r="F123" s="11">
        <v>5.9999999999999995E-4</v>
      </c>
      <c r="G123" s="175" t="str">
        <f>IFERROR(Summary!$Y$7*D123/F123," ")</f>
        <v xml:space="preserve"> </v>
      </c>
      <c r="H123" s="18"/>
      <c r="I123" s="175" t="str">
        <f>IFERROR(Summary!$Y$7*D123/H123," ")</f>
        <v xml:space="preserve"> </v>
      </c>
      <c r="J123" s="4">
        <v>6.5000000000000002E-2</v>
      </c>
      <c r="K123" s="175" t="str">
        <f>IFERROR(Summary!$AA$7*D123/J123," ")</f>
        <v xml:space="preserve"> </v>
      </c>
      <c r="L123" s="18"/>
      <c r="M123" s="175" t="str">
        <f>IFERROR(Summary!$AA$7*D123/L123," ")</f>
        <v xml:space="preserve"> </v>
      </c>
      <c r="N123" s="4">
        <v>0.03</v>
      </c>
      <c r="O123" s="175" t="str">
        <f>IFERROR(Summary!$AC$7*D123/N123," ")</f>
        <v xml:space="preserve"> </v>
      </c>
      <c r="P123" s="18"/>
      <c r="Q123" s="175" t="str">
        <f>IFERROR(Summary!$AC$7*D123/P123," ")</f>
        <v xml:space="preserve"> </v>
      </c>
      <c r="R123" s="22"/>
      <c r="S123" s="177" t="str">
        <f>IFERROR(Summary!$AE$7*E123/R123," ")</f>
        <v xml:space="preserve"> </v>
      </c>
    </row>
    <row r="124" spans="1:19" ht="16.95" customHeight="1" x14ac:dyDescent="0.25">
      <c r="A124" s="2" t="s">
        <v>243</v>
      </c>
      <c r="B124" s="16" t="s">
        <v>244</v>
      </c>
      <c r="C124" s="18"/>
      <c r="D124" s="56" t="str">
        <f>IFERROR(VLOOKUP($A124,'Emissions - TEU-2R'!$A$6:$H$58,5,0), " ")</f>
        <v xml:space="preserve"> </v>
      </c>
      <c r="E124" s="56" t="str">
        <f>IFERROR(VLOOKUP($A124,'Emissions - TEU-2R'!$A$6:$H$58,8,0), " ")</f>
        <v xml:space="preserve"> </v>
      </c>
      <c r="F124" s="18"/>
      <c r="G124" s="175" t="str">
        <f>IFERROR(Summary!$Y$7*D124/F124," ")</f>
        <v xml:space="preserve"> </v>
      </c>
      <c r="H124" s="9">
        <v>0.2</v>
      </c>
      <c r="I124" s="175" t="str">
        <f>IFERROR(Summary!$Y$7*D124/H124," ")</f>
        <v xml:space="preserve"> </v>
      </c>
      <c r="J124" s="18"/>
      <c r="K124" s="175" t="str">
        <f>IFERROR(Summary!$AA$7*D124/J124," ")</f>
        <v xml:space="preserve"> </v>
      </c>
      <c r="L124" s="9">
        <v>0.88</v>
      </c>
      <c r="M124" s="175" t="str">
        <f>IFERROR(Summary!$AA$7*D124/L124," ")</f>
        <v xml:space="preserve"> </v>
      </c>
      <c r="N124" s="18"/>
      <c r="O124" s="175" t="str">
        <f>IFERROR(Summary!$AC$7*D124/N124," ")</f>
        <v xml:space="preserve"> </v>
      </c>
      <c r="P124" s="9">
        <v>0.88</v>
      </c>
      <c r="Q124" s="175" t="str">
        <f>IFERROR(Summary!$AC$7*D124/P124," ")</f>
        <v xml:space="preserve"> </v>
      </c>
      <c r="R124" s="21">
        <v>110</v>
      </c>
      <c r="S124" s="177" t="str">
        <f>IFERROR(Summary!$AE$7*E124/R124," ")</f>
        <v xml:space="preserve"> </v>
      </c>
    </row>
    <row r="125" spans="1:19" ht="16.8" customHeight="1" x14ac:dyDescent="0.25">
      <c r="A125" s="2" t="s">
        <v>245</v>
      </c>
      <c r="B125" s="2" t="s">
        <v>246</v>
      </c>
      <c r="C125" s="18"/>
      <c r="D125" s="56" t="str">
        <f>IFERROR(VLOOKUP($A125,'Emissions - TEU-2R'!$A$6:$H$58,5,0), " ")</f>
        <v xml:space="preserve"> </v>
      </c>
      <c r="E125" s="56" t="str">
        <f>IFERROR(VLOOKUP($A125,'Emissions - TEU-2R'!$A$6:$H$58,8,0), " ")</f>
        <v xml:space="preserve"> </v>
      </c>
      <c r="F125" s="18"/>
      <c r="G125" s="175" t="str">
        <f>IFERROR(Summary!$Y$7*D125/F125," ")</f>
        <v xml:space="preserve"> </v>
      </c>
      <c r="H125" s="5">
        <v>30</v>
      </c>
      <c r="I125" s="175" t="str">
        <f>IFERROR(Summary!$Y$7*D125/H125," ")</f>
        <v xml:space="preserve"> </v>
      </c>
      <c r="J125" s="18"/>
      <c r="K125" s="175" t="str">
        <f>IFERROR(Summary!$AA$7*D125/J125," ")</f>
        <v xml:space="preserve"> </v>
      </c>
      <c r="L125" s="5">
        <v>130</v>
      </c>
      <c r="M125" s="175" t="str">
        <f>IFERROR(Summary!$AA$7*D125/L125," ")</f>
        <v xml:space="preserve"> </v>
      </c>
      <c r="N125" s="18"/>
      <c r="O125" s="175" t="str">
        <f>IFERROR(Summary!$AC$7*D125/N125," ")</f>
        <v xml:space="preserve"> </v>
      </c>
      <c r="P125" s="5">
        <v>130</v>
      </c>
      <c r="Q125" s="175" t="str">
        <f>IFERROR(Summary!$AC$7*D125/P125," ")</f>
        <v xml:space="preserve"> </v>
      </c>
      <c r="R125" s="23">
        <v>58000</v>
      </c>
      <c r="S125" s="177" t="str">
        <f>IFERROR(Summary!$AE$7*E125/R125," ")</f>
        <v xml:space="preserve"> </v>
      </c>
    </row>
    <row r="126" spans="1:19" ht="29.25" customHeight="1" x14ac:dyDescent="0.25">
      <c r="A126" s="2" t="s">
        <v>247</v>
      </c>
      <c r="B126" s="2" t="s">
        <v>248</v>
      </c>
      <c r="C126" s="18"/>
      <c r="D126" s="56" t="str">
        <f>IFERROR(VLOOKUP($A126,'Emissions - TEU-2R'!$A$6:$H$58,5,0), " ")</f>
        <v xml:space="preserve"> </v>
      </c>
      <c r="E126" s="56" t="str">
        <f>IFERROR(VLOOKUP($A126,'Emissions - TEU-2R'!$A$6:$H$58,8,0), " ")</f>
        <v xml:space="preserve"> </v>
      </c>
      <c r="F126" s="18"/>
      <c r="G126" s="175" t="str">
        <f>IFERROR(Summary!$Y$7*D126/F126," ")</f>
        <v xml:space="preserve"> </v>
      </c>
      <c r="H126" s="4">
        <v>6.9000000000000006E-2</v>
      </c>
      <c r="I126" s="175" t="str">
        <f>IFERROR(Summary!$Y$7*D126/H126," ")</f>
        <v xml:space="preserve"> </v>
      </c>
      <c r="J126" s="18"/>
      <c r="K126" s="175" t="str">
        <f>IFERROR(Summary!$AA$7*D126/J126," ")</f>
        <v xml:space="preserve"> </v>
      </c>
      <c r="L126" s="9">
        <v>0.3</v>
      </c>
      <c r="M126" s="175" t="str">
        <f>IFERROR(Summary!$AA$7*D126/L126," ")</f>
        <v xml:space="preserve"> </v>
      </c>
      <c r="N126" s="18"/>
      <c r="O126" s="175" t="str">
        <f>IFERROR(Summary!$AC$7*D126/N126," ")</f>
        <v xml:space="preserve"> </v>
      </c>
      <c r="P126" s="9">
        <v>0.3</v>
      </c>
      <c r="Q126" s="175" t="str">
        <f>IFERROR(Summary!$AC$7*D126/P126," ")</f>
        <v xml:space="preserve"> </v>
      </c>
      <c r="R126" s="25">
        <v>0.21</v>
      </c>
      <c r="S126" s="177" t="str">
        <f>IFERROR(Summary!$AE$7*E126/R126," ")</f>
        <v xml:space="preserve"> </v>
      </c>
    </row>
    <row r="127" spans="1:19" ht="16.8" customHeight="1" x14ac:dyDescent="0.25">
      <c r="A127" s="2" t="s">
        <v>249</v>
      </c>
      <c r="B127" s="2" t="s">
        <v>250</v>
      </c>
      <c r="C127" s="18"/>
      <c r="D127" s="56">
        <f>IFERROR(VLOOKUP($A127,'Emissions - TEU-2R'!$A$6:$H$58,5,0), " ")</f>
        <v>2.62035208569124E-2</v>
      </c>
      <c r="E127" s="56">
        <f>IFERROR(VLOOKUP($A127,'Emissions - TEU-2R'!$A$6:$H$58,8,0), " ")</f>
        <v>2.9478960964026449E-4</v>
      </c>
      <c r="F127" s="18"/>
      <c r="G127" s="175" t="str">
        <f>IFERROR(Summary!$Y$7*D127/F127," ")</f>
        <v xml:space="preserve"> </v>
      </c>
      <c r="H127" s="5">
        <v>700</v>
      </c>
      <c r="I127" s="175">
        <f>IFERROR(Summary!$Y$7*D127/H127," ")</f>
        <v>3.7433601224160567E-9</v>
      </c>
      <c r="J127" s="18"/>
      <c r="K127" s="175" t="str">
        <f>IFERROR(Summary!$AA$7*D127/J127," ")</f>
        <v xml:space="preserve"> </v>
      </c>
      <c r="L127" s="8">
        <v>3100</v>
      </c>
      <c r="M127" s="175">
        <f>IFERROR(Summary!$AA$7*D127/L127," ")</f>
        <v>8.4527486635201294E-10</v>
      </c>
      <c r="N127" s="18"/>
      <c r="O127" s="175" t="str">
        <f>IFERROR(Summary!$AC$7*D127/N127," ")</f>
        <v xml:space="preserve"> </v>
      </c>
      <c r="P127" s="8">
        <v>3100</v>
      </c>
      <c r="Q127" s="175">
        <f>IFERROR(Summary!$AC$7*D127/P127," ")</f>
        <v>3.8037368985840574E-8</v>
      </c>
      <c r="R127" s="22"/>
      <c r="S127" s="177" t="str">
        <f>IFERROR(Summary!$AE$7*E127/R127," ")</f>
        <v xml:space="preserve"> </v>
      </c>
    </row>
    <row r="128" spans="1:19" ht="16.95" customHeight="1" x14ac:dyDescent="0.25">
      <c r="A128" s="2" t="s">
        <v>251</v>
      </c>
      <c r="B128" s="2" t="s">
        <v>252</v>
      </c>
      <c r="C128" s="18"/>
      <c r="D128" s="56" t="str">
        <f>IFERROR(VLOOKUP($A128,'Emissions - TEU-2R'!$A$6:$H$58,5,0), " ")</f>
        <v xml:space="preserve"> </v>
      </c>
      <c r="E128" s="56" t="str">
        <f>IFERROR(VLOOKUP($A128,'Emissions - TEU-2R'!$A$6:$H$58,8,0), " ")</f>
        <v xml:space="preserve"> </v>
      </c>
      <c r="F128" s="11">
        <v>2.0000000000000001E-4</v>
      </c>
      <c r="G128" s="175" t="str">
        <f>IFERROR(Summary!$Y$7*D128/F128," ")</f>
        <v xml:space="preserve"> </v>
      </c>
      <c r="H128" s="4">
        <v>0.03</v>
      </c>
      <c r="I128" s="175" t="str">
        <f>IFERROR(Summary!$Y$7*D128/H128," ")</f>
        <v xml:space="preserve"> </v>
      </c>
      <c r="J128" s="3">
        <v>5.3E-3</v>
      </c>
      <c r="K128" s="175" t="str">
        <f>IFERROR(Summary!$AA$7*D128/J128," ")</f>
        <v xml:space="preserve"> </v>
      </c>
      <c r="L128" s="9">
        <v>0.13</v>
      </c>
      <c r="M128" s="175" t="str">
        <f>IFERROR(Summary!$AA$7*D128/L128," ")</f>
        <v xml:space="preserve"> </v>
      </c>
      <c r="N128" s="3">
        <v>2.3999999999999998E-3</v>
      </c>
      <c r="O128" s="175" t="str">
        <f>IFERROR(Summary!$AC$7*D128/N128," ")</f>
        <v xml:space="preserve"> </v>
      </c>
      <c r="P128" s="9">
        <v>0.13</v>
      </c>
      <c r="Q128" s="175" t="str">
        <f>IFERROR(Summary!$AC$7*D128/P128," ")</f>
        <v xml:space="preserve"> </v>
      </c>
      <c r="R128" s="24">
        <v>5.2</v>
      </c>
      <c r="S128" s="177" t="str">
        <f>IFERROR(Summary!$AE$7*E128/R128," ")</f>
        <v xml:space="preserve"> </v>
      </c>
    </row>
    <row r="129" spans="1:19" ht="16.8" customHeight="1" x14ac:dyDescent="0.25">
      <c r="A129" s="2" t="s">
        <v>253</v>
      </c>
      <c r="B129" s="2" t="s">
        <v>254</v>
      </c>
      <c r="C129" s="18"/>
      <c r="D129" s="56" t="str">
        <f>IFERROR(VLOOKUP($A129,'Emissions - TEU-2R'!$A$6:$H$58,5,0), " ")</f>
        <v xml:space="preserve"> </v>
      </c>
      <c r="E129" s="56" t="str">
        <f>IFERROR(VLOOKUP($A129,'Emissions - TEU-2R'!$A$6:$H$58,8,0), " ")</f>
        <v xml:space="preserve"> </v>
      </c>
      <c r="F129" s="18"/>
      <c r="G129" s="175" t="str">
        <f>IFERROR(Summary!$Y$7*D129/F129," ")</f>
        <v xml:space="preserve"> </v>
      </c>
      <c r="H129" s="5">
        <v>20</v>
      </c>
      <c r="I129" s="175" t="str">
        <f>IFERROR(Summary!$Y$7*D129/H129," ")</f>
        <v xml:space="preserve"> </v>
      </c>
      <c r="J129" s="18"/>
      <c r="K129" s="175" t="str">
        <f>IFERROR(Summary!$AA$7*D129/J129," ")</f>
        <v xml:space="preserve"> </v>
      </c>
      <c r="L129" s="5">
        <v>88</v>
      </c>
      <c r="M129" s="175" t="str">
        <f>IFERROR(Summary!$AA$7*D129/L129," ")</f>
        <v xml:space="preserve"> </v>
      </c>
      <c r="N129" s="18"/>
      <c r="O129" s="175" t="str">
        <f>IFERROR(Summary!$AC$7*D129/N129," ")</f>
        <v xml:space="preserve"> </v>
      </c>
      <c r="P129" s="5">
        <v>88</v>
      </c>
      <c r="Q129" s="175" t="str">
        <f>IFERROR(Summary!$AC$7*D129/P129," ")</f>
        <v xml:space="preserve"> </v>
      </c>
      <c r="R129" s="23">
        <v>2100</v>
      </c>
      <c r="S129" s="177" t="str">
        <f>IFERROR(Summary!$AE$7*E129/R129," ")</f>
        <v xml:space="preserve"> </v>
      </c>
    </row>
    <row r="130" spans="1:19" ht="16.8" customHeight="1" x14ac:dyDescent="0.25">
      <c r="A130" s="2" t="s">
        <v>255</v>
      </c>
      <c r="B130" s="2" t="s">
        <v>256</v>
      </c>
      <c r="C130" s="6" t="s">
        <v>65</v>
      </c>
      <c r="D130" s="56" t="str">
        <f>IFERROR(VLOOKUP($A130,'Emissions - TEU-2R'!$A$6:$H$58,5,0), " ")</f>
        <v xml:space="preserve"> </v>
      </c>
      <c r="E130" s="56" t="str">
        <f>IFERROR(VLOOKUP($A130,'Emissions - TEU-2R'!$A$6:$H$58,8,0), " ")</f>
        <v xml:space="preserve"> </v>
      </c>
      <c r="F130" s="18"/>
      <c r="G130" s="175" t="str">
        <f>IFERROR(Summary!$Y$7*D130/F130," ")</f>
        <v xml:space="preserve"> </v>
      </c>
      <c r="H130" s="7">
        <v>2.1</v>
      </c>
      <c r="I130" s="175" t="str">
        <f>IFERROR(Summary!$Y$7*D130/H130," ")</f>
        <v xml:space="preserve"> </v>
      </c>
      <c r="J130" s="18"/>
      <c r="K130" s="175" t="str">
        <f>IFERROR(Summary!$AA$7*D130/J130," ")</f>
        <v xml:space="preserve"> </v>
      </c>
      <c r="L130" s="5">
        <v>19</v>
      </c>
      <c r="M130" s="175" t="str">
        <f>IFERROR(Summary!$AA$7*D130/L130," ")</f>
        <v xml:space="preserve"> </v>
      </c>
      <c r="N130" s="18"/>
      <c r="O130" s="175" t="str">
        <f>IFERROR(Summary!$AC$7*D130/N130," ")</f>
        <v xml:space="preserve"> </v>
      </c>
      <c r="P130" s="5">
        <v>19</v>
      </c>
      <c r="Q130" s="175" t="str">
        <f>IFERROR(Summary!$AC$7*D130/P130," ")</f>
        <v xml:space="preserve"> </v>
      </c>
      <c r="R130" s="21">
        <v>16</v>
      </c>
      <c r="S130" s="177" t="str">
        <f>IFERROR(Summary!$AE$7*E130/R130," ")</f>
        <v xml:space="preserve"> </v>
      </c>
    </row>
    <row r="131" spans="1:19" ht="16.95" customHeight="1" x14ac:dyDescent="0.25">
      <c r="A131" s="17">
        <v>2148878</v>
      </c>
      <c r="B131" s="2" t="s">
        <v>257</v>
      </c>
      <c r="C131" s="18"/>
      <c r="D131" s="56" t="str">
        <f>IFERROR(VLOOKUP($A131,'Emissions - TEU-2R'!$A$6:$H$58,5,0), " ")</f>
        <v xml:space="preserve"> </v>
      </c>
      <c r="E131" s="56" t="str">
        <f>IFERROR(VLOOKUP($A131,'Emissions - TEU-2R'!$A$6:$H$58,8,0), " ")</f>
        <v xml:space="preserve"> </v>
      </c>
      <c r="F131" s="18"/>
      <c r="G131" s="175" t="str">
        <f>IFERROR(Summary!$Y$7*D131/F131," ")</f>
        <v xml:space="preserve"> </v>
      </c>
      <c r="H131" s="7">
        <v>2</v>
      </c>
      <c r="I131" s="175" t="str">
        <f>IFERROR(Summary!$Y$7*D131/H131," ")</f>
        <v xml:space="preserve"> </v>
      </c>
      <c r="J131" s="18"/>
      <c r="K131" s="175" t="str">
        <f>IFERROR(Summary!$AA$7*D131/J131," ")</f>
        <v xml:space="preserve"> </v>
      </c>
      <c r="L131" s="7">
        <v>8.8000000000000007</v>
      </c>
      <c r="M131" s="175" t="str">
        <f>IFERROR(Summary!$AA$7*D131/L131," ")</f>
        <v xml:space="preserve"> </v>
      </c>
      <c r="N131" s="18"/>
      <c r="O131" s="175" t="str">
        <f>IFERROR(Summary!$AC$7*D131/N131," ")</f>
        <v xml:space="preserve"> </v>
      </c>
      <c r="P131" s="7">
        <v>8.8000000000000007</v>
      </c>
      <c r="Q131" s="175" t="str">
        <f>IFERROR(Summary!$AC$7*D131/P131," ")</f>
        <v xml:space="preserve"> </v>
      </c>
      <c r="R131" s="21">
        <v>98</v>
      </c>
      <c r="S131" s="177" t="str">
        <f>IFERROR(Summary!$AE$7*E131/R131," ")</f>
        <v xml:space="preserve"> </v>
      </c>
    </row>
    <row r="132" spans="1:19" ht="16.8" customHeight="1" x14ac:dyDescent="0.25">
      <c r="A132" s="2" t="s">
        <v>258</v>
      </c>
      <c r="B132" s="2" t="s">
        <v>259</v>
      </c>
      <c r="C132" s="18"/>
      <c r="D132" s="56" t="str">
        <f>IFERROR(VLOOKUP($A132,'Emissions - TEU-2R'!$A$6:$H$58,5,0), " ")</f>
        <v xml:space="preserve"> </v>
      </c>
      <c r="E132" s="56" t="str">
        <f>IFERROR(VLOOKUP($A132,'Emissions - TEU-2R'!$A$6:$H$58,8,0), " ")</f>
        <v xml:space="preserve"> </v>
      </c>
      <c r="F132" s="18"/>
      <c r="G132" s="175" t="str">
        <f>IFERROR(Summary!$Y$7*D132/F132," ")</f>
        <v xml:space="preserve"> </v>
      </c>
      <c r="H132" s="8">
        <v>2000</v>
      </c>
      <c r="I132" s="175" t="str">
        <f>IFERROR(Summary!$Y$7*D132/H132," ")</f>
        <v xml:space="preserve"> </v>
      </c>
      <c r="J132" s="18"/>
      <c r="K132" s="175" t="str">
        <f>IFERROR(Summary!$AA$7*D132/J132," ")</f>
        <v xml:space="preserve"> </v>
      </c>
      <c r="L132" s="8">
        <v>8800</v>
      </c>
      <c r="M132" s="175" t="str">
        <f>IFERROR(Summary!$AA$7*D132/L132," ")</f>
        <v xml:space="preserve"> </v>
      </c>
      <c r="N132" s="18"/>
      <c r="O132" s="175" t="str">
        <f>IFERROR(Summary!$AC$7*D132/N132," ")</f>
        <v xml:space="preserve"> </v>
      </c>
      <c r="P132" s="8">
        <v>8800</v>
      </c>
      <c r="Q132" s="175" t="str">
        <f>IFERROR(Summary!$AC$7*D132/P132," ")</f>
        <v xml:space="preserve"> </v>
      </c>
      <c r="R132" s="22"/>
      <c r="S132" s="177" t="str">
        <f>IFERROR(Summary!$AE$7*E132/R132," ")</f>
        <v xml:space="preserve"> </v>
      </c>
    </row>
    <row r="133" spans="1:19" ht="16.95" customHeight="1" x14ac:dyDescent="0.25">
      <c r="A133" s="2" t="s">
        <v>260</v>
      </c>
      <c r="B133" s="2" t="s">
        <v>261</v>
      </c>
      <c r="C133" s="18"/>
      <c r="D133" s="56" t="str">
        <f>IFERROR(VLOOKUP($A133,'Emissions - TEU-2R'!$A$6:$H$58,5,0), " ")</f>
        <v xml:space="preserve"> </v>
      </c>
      <c r="E133" s="56" t="str">
        <f>IFERROR(VLOOKUP($A133,'Emissions - TEU-2R'!$A$6:$H$58,8,0), " ")</f>
        <v xml:space="preserve"> </v>
      </c>
      <c r="F133" s="18"/>
      <c r="G133" s="175" t="str">
        <f>IFERROR(Summary!$Y$7*D133/F133," ")</f>
        <v xml:space="preserve"> </v>
      </c>
      <c r="H133" s="5">
        <v>200</v>
      </c>
      <c r="I133" s="175" t="str">
        <f>IFERROR(Summary!$Y$7*D133/H133," ")</f>
        <v xml:space="preserve"> </v>
      </c>
      <c r="J133" s="18"/>
      <c r="K133" s="175" t="str">
        <f>IFERROR(Summary!$AA$7*D133/J133," ")</f>
        <v xml:space="preserve"> </v>
      </c>
      <c r="L133" s="5">
        <v>880</v>
      </c>
      <c r="M133" s="175" t="str">
        <f>IFERROR(Summary!$AA$7*D133/L133," ")</f>
        <v xml:space="preserve"> </v>
      </c>
      <c r="N133" s="18"/>
      <c r="O133" s="175" t="str">
        <f>IFERROR(Summary!$AC$7*D133/N133," ")</f>
        <v xml:space="preserve"> </v>
      </c>
      <c r="P133" s="5">
        <v>880</v>
      </c>
      <c r="Q133" s="175" t="str">
        <f>IFERROR(Summary!$AC$7*D133/P133," ")</f>
        <v xml:space="preserve"> </v>
      </c>
      <c r="R133" s="23">
        <v>3200</v>
      </c>
      <c r="S133" s="177" t="str">
        <f>IFERROR(Summary!$AE$7*E133/R133," ")</f>
        <v xml:space="preserve"> </v>
      </c>
    </row>
    <row r="134" spans="1:19" ht="29.25" customHeight="1" x14ac:dyDescent="0.25">
      <c r="A134" s="2" t="s">
        <v>262</v>
      </c>
      <c r="B134" s="2" t="s">
        <v>263</v>
      </c>
      <c r="C134" s="18"/>
      <c r="D134" s="56" t="str">
        <f>IFERROR(VLOOKUP($A134,'Emissions - TEU-2R'!$A$6:$H$58,5,0), " ")</f>
        <v xml:space="preserve"> </v>
      </c>
      <c r="E134" s="56" t="str">
        <f>IFERROR(VLOOKUP($A134,'Emissions - TEU-2R'!$A$6:$H$58,8,0), " ")</f>
        <v xml:space="preserve"> </v>
      </c>
      <c r="F134" s="18"/>
      <c r="G134" s="175" t="str">
        <f>IFERROR(Summary!$Y$7*D134/F134," ")</f>
        <v xml:space="preserve"> </v>
      </c>
      <c r="H134" s="5">
        <v>400</v>
      </c>
      <c r="I134" s="175" t="str">
        <f>IFERROR(Summary!$Y$7*D134/H134," ")</f>
        <v xml:space="preserve"> </v>
      </c>
      <c r="J134" s="18"/>
      <c r="K134" s="175" t="str">
        <f>IFERROR(Summary!$AA$7*D134/J134," ")</f>
        <v xml:space="preserve"> </v>
      </c>
      <c r="L134" s="8">
        <v>1800</v>
      </c>
      <c r="M134" s="175" t="str">
        <f>IFERROR(Summary!$AA$7*D134/L134," ")</f>
        <v xml:space="preserve"> </v>
      </c>
      <c r="N134" s="18"/>
      <c r="O134" s="175" t="str">
        <f>IFERROR(Summary!$AC$7*D134/N134," ")</f>
        <v xml:space="preserve"> </v>
      </c>
      <c r="P134" s="8">
        <v>1800</v>
      </c>
      <c r="Q134" s="175" t="str">
        <f>IFERROR(Summary!$AC$7*D134/P134," ")</f>
        <v xml:space="preserve"> </v>
      </c>
      <c r="R134" s="22"/>
      <c r="S134" s="177" t="str">
        <f>IFERROR(Summary!$AE$7*E134/R134," ")</f>
        <v xml:space="preserve"> </v>
      </c>
    </row>
    <row r="135" spans="1:19" ht="16.95" customHeight="1" x14ac:dyDescent="0.25">
      <c r="A135" s="2" t="s">
        <v>264</v>
      </c>
      <c r="B135" s="2" t="s">
        <v>265</v>
      </c>
      <c r="C135" s="6" t="s">
        <v>80</v>
      </c>
      <c r="D135" s="56" t="str">
        <f>IFERROR(VLOOKUP($A135,'Emissions - TEU-2R'!$A$6:$H$58,5,0), " ")</f>
        <v xml:space="preserve"> </v>
      </c>
      <c r="E135" s="56" t="str">
        <f>IFERROR(VLOOKUP($A135,'Emissions - TEU-2R'!$A$6:$H$58,8,0), " ")</f>
        <v xml:space="preserve"> </v>
      </c>
      <c r="F135" s="18"/>
      <c r="G135" s="175" t="str">
        <f>IFERROR(Summary!$Y$7*D135/F135," ")</f>
        <v xml:space="preserve"> </v>
      </c>
      <c r="H135" s="9">
        <v>0.15</v>
      </c>
      <c r="I135" s="175" t="str">
        <f>IFERROR(Summary!$Y$7*D135/H135," ")</f>
        <v xml:space="preserve"> </v>
      </c>
      <c r="J135" s="18"/>
      <c r="K135" s="175" t="str">
        <f>IFERROR(Summary!$AA$7*D135/J135," ")</f>
        <v xml:space="preserve"> </v>
      </c>
      <c r="L135" s="9">
        <v>0.66</v>
      </c>
      <c r="M135" s="175" t="str">
        <f>IFERROR(Summary!$AA$7*D135/L135," ")</f>
        <v xml:space="preserve"> </v>
      </c>
      <c r="N135" s="18"/>
      <c r="O135" s="175" t="str">
        <f>IFERROR(Summary!$AC$7*D135/N135," ")</f>
        <v xml:space="preserve"> </v>
      </c>
      <c r="P135" s="9">
        <v>0.66</v>
      </c>
      <c r="Q135" s="175" t="str">
        <f>IFERROR(Summary!$AC$7*D135/P135," ")</f>
        <v xml:space="preserve"> </v>
      </c>
      <c r="R135" s="25">
        <v>0.15</v>
      </c>
      <c r="S135" s="177" t="str">
        <f>IFERROR(Summary!$AE$7*E135/R135," ")</f>
        <v xml:space="preserve"> </v>
      </c>
    </row>
    <row r="136" spans="1:19" ht="16.8" customHeight="1" x14ac:dyDescent="0.25">
      <c r="A136" s="2" t="s">
        <v>266</v>
      </c>
      <c r="B136" s="2" t="s">
        <v>267</v>
      </c>
      <c r="C136" s="18"/>
      <c r="D136" s="56" t="str">
        <f>IFERROR(VLOOKUP($A136,'Emissions - TEU-2R'!$A$6:$H$58,5,0), " ")</f>
        <v xml:space="preserve"> </v>
      </c>
      <c r="E136" s="56" t="str">
        <f>IFERROR(VLOOKUP($A136,'Emissions - TEU-2R'!$A$6:$H$58,8,0), " ")</f>
        <v xml:space="preserve"> </v>
      </c>
      <c r="F136" s="18"/>
      <c r="G136" s="175" t="str">
        <f>IFERROR(Summary!$Y$7*D136/F136," ")</f>
        <v xml:space="preserve"> </v>
      </c>
      <c r="H136" s="9">
        <v>0.7</v>
      </c>
      <c r="I136" s="175" t="str">
        <f>IFERROR(Summary!$Y$7*D136/H136," ")</f>
        <v xml:space="preserve"> </v>
      </c>
      <c r="J136" s="18"/>
      <c r="K136" s="175" t="str">
        <f>IFERROR(Summary!$AA$7*D136/J136," ")</f>
        <v xml:space="preserve"> </v>
      </c>
      <c r="L136" s="7">
        <v>3.1</v>
      </c>
      <c r="M136" s="175" t="str">
        <f>IFERROR(Summary!$AA$7*D136/L136," ")</f>
        <v xml:space="preserve"> </v>
      </c>
      <c r="N136" s="18"/>
      <c r="O136" s="175" t="str">
        <f>IFERROR(Summary!$AC$7*D136/N136," ")</f>
        <v xml:space="preserve"> </v>
      </c>
      <c r="P136" s="7">
        <v>3.1</v>
      </c>
      <c r="Q136" s="175" t="str">
        <f>IFERROR(Summary!$AC$7*D136/P136," ")</f>
        <v xml:space="preserve"> </v>
      </c>
      <c r="R136" s="22"/>
      <c r="S136" s="177" t="str">
        <f>IFERROR(Summary!$AE$7*E136/R136," ")</f>
        <v xml:space="preserve"> </v>
      </c>
    </row>
    <row r="137" spans="1:19" ht="29.25" customHeight="1" x14ac:dyDescent="0.25">
      <c r="A137" s="2" t="s">
        <v>268</v>
      </c>
      <c r="B137" s="2" t="s">
        <v>269</v>
      </c>
      <c r="C137" s="6" t="s">
        <v>33</v>
      </c>
      <c r="D137" s="56" t="str">
        <f>IFERROR(VLOOKUP($A137,'Emissions - TEU-2R'!$A$6:$H$58,5,0), " ")</f>
        <v xml:space="preserve"> </v>
      </c>
      <c r="E137" s="56" t="str">
        <f>IFERROR(VLOOKUP($A137,'Emissions - TEU-2R'!$A$6:$H$58,8,0), " ")</f>
        <v xml:space="preserve"> </v>
      </c>
      <c r="F137" s="18"/>
      <c r="G137" s="175" t="str">
        <f>IFERROR(Summary!$Y$7*D137/F137," ")</f>
        <v xml:space="preserve"> </v>
      </c>
      <c r="H137" s="4">
        <v>0.09</v>
      </c>
      <c r="I137" s="175" t="str">
        <f>IFERROR(Summary!$Y$7*D137/H137," ")</f>
        <v xml:space="preserve"> </v>
      </c>
      <c r="J137" s="18"/>
      <c r="K137" s="175" t="str">
        <f>IFERROR(Summary!$AA$7*D137/J137," ")</f>
        <v xml:space="preserve"> </v>
      </c>
      <c r="L137" s="9">
        <v>0.4</v>
      </c>
      <c r="M137" s="175" t="str">
        <f>IFERROR(Summary!$AA$7*D137/L137," ")</f>
        <v xml:space="preserve"> </v>
      </c>
      <c r="N137" s="18"/>
      <c r="O137" s="175" t="str">
        <f>IFERROR(Summary!$AC$7*D137/N137," ")</f>
        <v xml:space="preserve"> </v>
      </c>
      <c r="P137" s="9">
        <v>0.4</v>
      </c>
      <c r="Q137" s="175" t="str">
        <f>IFERROR(Summary!$AC$7*D137/P137," ")</f>
        <v xml:space="preserve"> </v>
      </c>
      <c r="R137" s="25">
        <v>0.3</v>
      </c>
      <c r="S137" s="177" t="str">
        <f>IFERROR(Summary!$AE$7*E137/R137," ")</f>
        <v xml:space="preserve"> </v>
      </c>
    </row>
    <row r="138" spans="1:19" ht="16.8" customHeight="1" x14ac:dyDescent="0.25">
      <c r="A138" s="2" t="s">
        <v>270</v>
      </c>
      <c r="B138" s="2" t="s">
        <v>271</v>
      </c>
      <c r="C138" s="6" t="s">
        <v>80</v>
      </c>
      <c r="D138" s="56" t="str">
        <f>IFERROR(VLOOKUP($A138,'Emissions - TEU-2R'!$A$6:$H$58,5,0), " ")</f>
        <v xml:space="preserve"> </v>
      </c>
      <c r="E138" s="56" t="str">
        <f>IFERROR(VLOOKUP($A138,'Emissions - TEU-2R'!$A$6:$H$58,8,0), " ")</f>
        <v xml:space="preserve"> </v>
      </c>
      <c r="F138" s="18"/>
      <c r="G138" s="175" t="str">
        <f>IFERROR(Summary!$Y$7*D138/F138," ")</f>
        <v xml:space="preserve"> </v>
      </c>
      <c r="H138" s="4">
        <v>7.6999999999999999E-2</v>
      </c>
      <c r="I138" s="175" t="str">
        <f>IFERROR(Summary!$Y$7*D138/H138," ")</f>
        <v xml:space="preserve"> </v>
      </c>
      <c r="J138" s="18"/>
      <c r="K138" s="175" t="str">
        <f>IFERROR(Summary!$AA$7*D138/J138," ")</f>
        <v xml:space="preserve"> </v>
      </c>
      <c r="L138" s="9">
        <v>0.63</v>
      </c>
      <c r="M138" s="175" t="str">
        <f>IFERROR(Summary!$AA$7*D138/L138," ")</f>
        <v xml:space="preserve"> </v>
      </c>
      <c r="N138" s="18"/>
      <c r="O138" s="175" t="str">
        <f>IFERROR(Summary!$AC$7*D138/N138," ")</f>
        <v xml:space="preserve"> </v>
      </c>
      <c r="P138" s="9">
        <v>0.63</v>
      </c>
      <c r="Q138" s="175" t="str">
        <f>IFERROR(Summary!$AC$7*D138/P138," ")</f>
        <v xml:space="preserve"> </v>
      </c>
      <c r="R138" s="25">
        <v>0.6</v>
      </c>
      <c r="S138" s="177" t="str">
        <f>IFERROR(Summary!$AE$7*E138/R138," ")</f>
        <v xml:space="preserve"> </v>
      </c>
    </row>
    <row r="139" spans="1:19" ht="16.95" customHeight="1" x14ac:dyDescent="0.25">
      <c r="A139" s="2" t="s">
        <v>272</v>
      </c>
      <c r="B139" s="2" t="s">
        <v>273</v>
      </c>
      <c r="C139" s="18"/>
      <c r="D139" s="56" t="str">
        <f>IFERROR(VLOOKUP($A139,'Emissions - TEU-2R'!$A$6:$H$58,5,0), " ")</f>
        <v xml:space="preserve"> </v>
      </c>
      <c r="E139" s="56" t="str">
        <f>IFERROR(VLOOKUP($A139,'Emissions - TEU-2R'!$A$6:$H$58,8,0), " ")</f>
        <v xml:space="preserve"> </v>
      </c>
      <c r="F139" s="18"/>
      <c r="G139" s="175" t="str">
        <f>IFERROR(Summary!$Y$7*D139/F139," ")</f>
        <v xml:space="preserve"> </v>
      </c>
      <c r="H139" s="8">
        <v>4000</v>
      </c>
      <c r="I139" s="175" t="str">
        <f>IFERROR(Summary!$Y$7*D139/H139," ")</f>
        <v xml:space="preserve"> </v>
      </c>
      <c r="J139" s="18"/>
      <c r="K139" s="175" t="str">
        <f>IFERROR(Summary!$AA$7*D139/J139," ")</f>
        <v xml:space="preserve"> </v>
      </c>
      <c r="L139" s="8">
        <v>18000</v>
      </c>
      <c r="M139" s="175" t="str">
        <f>IFERROR(Summary!$AA$7*D139/L139," ")</f>
        <v xml:space="preserve"> </v>
      </c>
      <c r="N139" s="18"/>
      <c r="O139" s="175" t="str">
        <f>IFERROR(Summary!$AC$7*D139/N139," ")</f>
        <v xml:space="preserve"> </v>
      </c>
      <c r="P139" s="8">
        <v>18000</v>
      </c>
      <c r="Q139" s="175" t="str">
        <f>IFERROR(Summary!$AC$7*D139/P139," ")</f>
        <v xml:space="preserve"> </v>
      </c>
      <c r="R139" s="23">
        <v>28000</v>
      </c>
      <c r="S139" s="177" t="str">
        <f>IFERROR(Summary!$AE$7*E139/R139," ")</f>
        <v xml:space="preserve"> </v>
      </c>
    </row>
    <row r="140" spans="1:19" ht="29.25" customHeight="1" x14ac:dyDescent="0.25">
      <c r="A140" s="2" t="s">
        <v>274</v>
      </c>
      <c r="B140" s="1" t="s">
        <v>275</v>
      </c>
      <c r="C140" s="18"/>
      <c r="D140" s="56" t="str">
        <f>IFERROR(VLOOKUP($A140,'Emissions - TEU-2R'!$A$6:$H$58,5,0), " ")</f>
        <v xml:space="preserve"> </v>
      </c>
      <c r="E140" s="56" t="str">
        <f>IFERROR(VLOOKUP($A140,'Emissions - TEU-2R'!$A$6:$H$58,8,0), " ")</f>
        <v xml:space="preserve"> </v>
      </c>
      <c r="F140" s="3">
        <v>2.3E-3</v>
      </c>
      <c r="G140" s="175" t="str">
        <f>IFERROR(Summary!$Y$7*D140/F140," ")</f>
        <v xml:space="preserve"> </v>
      </c>
      <c r="H140" s="18"/>
      <c r="I140" s="175" t="str">
        <f>IFERROR(Summary!$Y$7*D140/H140," ")</f>
        <v xml:space="preserve"> </v>
      </c>
      <c r="J140" s="4">
        <v>0.06</v>
      </c>
      <c r="K140" s="175" t="str">
        <f>IFERROR(Summary!$AA$7*D140/J140," ")</f>
        <v xml:space="preserve"> </v>
      </c>
      <c r="L140" s="18"/>
      <c r="M140" s="175" t="str">
        <f>IFERROR(Summary!$AA$7*D140/L140," ")</f>
        <v xml:space="preserve"> </v>
      </c>
      <c r="N140" s="4">
        <v>2.8000000000000001E-2</v>
      </c>
      <c r="O140" s="175" t="str">
        <f>IFERROR(Summary!$AC$7*D140/N140," ")</f>
        <v xml:space="preserve"> </v>
      </c>
      <c r="P140" s="18"/>
      <c r="Q140" s="175" t="str">
        <f>IFERROR(Summary!$AC$7*D140/P140," ")</f>
        <v xml:space="preserve"> </v>
      </c>
      <c r="R140" s="22"/>
      <c r="S140" s="177" t="str">
        <f>IFERROR(Summary!$AE$7*E140/R140," ")</f>
        <v xml:space="preserve"> </v>
      </c>
    </row>
    <row r="141" spans="1:19" ht="29.25" customHeight="1" x14ac:dyDescent="0.25">
      <c r="A141" s="2" t="s">
        <v>276</v>
      </c>
      <c r="B141" s="2" t="s">
        <v>277</v>
      </c>
      <c r="C141" s="18"/>
      <c r="D141" s="56" t="str">
        <f>IFERROR(VLOOKUP($A141,'Emissions - TEU-2R'!$A$6:$H$58,5,0), " ")</f>
        <v xml:space="preserve"> </v>
      </c>
      <c r="E141" s="56" t="str">
        <f>IFERROR(VLOOKUP($A141,'Emissions - TEU-2R'!$A$6:$H$58,8,0), " ")</f>
        <v xml:space="preserve"> </v>
      </c>
      <c r="F141" s="11">
        <v>2.9999999999999997E-4</v>
      </c>
      <c r="G141" s="175" t="str">
        <f>IFERROR(Summary!$Y$7*D141/F141," ")</f>
        <v xml:space="preserve"> </v>
      </c>
      <c r="H141" s="5">
        <v>20</v>
      </c>
      <c r="I141" s="175" t="str">
        <f>IFERROR(Summary!$Y$7*D141/H141," ")</f>
        <v xml:space="preserve"> </v>
      </c>
      <c r="J141" s="4">
        <v>2.3E-2</v>
      </c>
      <c r="K141" s="175" t="str">
        <f>IFERROR(Summary!$AA$7*D141/J141," ")</f>
        <v xml:space="preserve"> </v>
      </c>
      <c r="L141" s="5">
        <v>88</v>
      </c>
      <c r="M141" s="175" t="str">
        <f>IFERROR(Summary!$AA$7*D141/L141," ")</f>
        <v xml:space="preserve"> </v>
      </c>
      <c r="N141" s="4">
        <v>0.01</v>
      </c>
      <c r="O141" s="175" t="str">
        <f>IFERROR(Summary!$AC$7*D141/N141," ")</f>
        <v xml:space="preserve"> </v>
      </c>
      <c r="P141" s="5">
        <v>88</v>
      </c>
      <c r="Q141" s="175" t="str">
        <f>IFERROR(Summary!$AC$7*D141/P141," ")</f>
        <v xml:space="preserve"> </v>
      </c>
      <c r="R141" s="22"/>
      <c r="S141" s="177" t="str">
        <f>IFERROR(Summary!$AE$7*E141/R141," ")</f>
        <v xml:space="preserve"> </v>
      </c>
    </row>
    <row r="142" spans="1:19" ht="29.25" customHeight="1" x14ac:dyDescent="0.25">
      <c r="A142" s="2" t="s">
        <v>278</v>
      </c>
      <c r="B142" s="2" t="s">
        <v>279</v>
      </c>
      <c r="C142" s="18"/>
      <c r="D142" s="56" t="str">
        <f>IFERROR(VLOOKUP($A142,'Emissions - TEU-2R'!$A$6:$H$58,5,0), " ")</f>
        <v xml:space="preserve"> </v>
      </c>
      <c r="E142" s="56" t="str">
        <f>IFERROR(VLOOKUP($A142,'Emissions - TEU-2R'!$A$6:$H$58,8,0), " ")</f>
        <v xml:space="preserve"> </v>
      </c>
      <c r="F142" s="18"/>
      <c r="G142" s="175" t="str">
        <f>IFERROR(Summary!$Y$7*D142/F142," ")</f>
        <v xml:space="preserve"> </v>
      </c>
      <c r="H142" s="4">
        <v>0.08</v>
      </c>
      <c r="I142" s="175" t="str">
        <f>IFERROR(Summary!$Y$7*D142/H142," ")</f>
        <v xml:space="preserve"> </v>
      </c>
      <c r="J142" s="18"/>
      <c r="K142" s="175" t="str">
        <f>IFERROR(Summary!$AA$7*D142/J142," ")</f>
        <v xml:space="preserve"> </v>
      </c>
      <c r="L142" s="9">
        <v>0.35</v>
      </c>
      <c r="M142" s="175" t="str">
        <f>IFERROR(Summary!$AA$7*D142/L142," ")</f>
        <v xml:space="preserve"> </v>
      </c>
      <c r="N142" s="18"/>
      <c r="O142" s="175" t="str">
        <f>IFERROR(Summary!$AC$7*D142/N142," ")</f>
        <v xml:space="preserve"> </v>
      </c>
      <c r="P142" s="9">
        <v>0.35</v>
      </c>
      <c r="Q142" s="175" t="str">
        <f>IFERROR(Summary!$AC$7*D142/P142," ")</f>
        <v xml:space="preserve"> </v>
      </c>
      <c r="R142" s="21">
        <v>12</v>
      </c>
      <c r="S142" s="177" t="str">
        <f>IFERROR(Summary!$AE$7*E142/R142," ")</f>
        <v xml:space="preserve"> </v>
      </c>
    </row>
    <row r="143" spans="1:19" ht="29.25" customHeight="1" x14ac:dyDescent="0.25">
      <c r="A143" s="2" t="s">
        <v>280</v>
      </c>
      <c r="B143" s="2" t="s">
        <v>281</v>
      </c>
      <c r="C143" s="18"/>
      <c r="D143" s="56" t="str">
        <f>IFERROR(VLOOKUP($A143,'Emissions - TEU-2R'!$A$6:$H$58,5,0), " ")</f>
        <v xml:space="preserve"> </v>
      </c>
      <c r="E143" s="56" t="str">
        <f>IFERROR(VLOOKUP($A143,'Emissions - TEU-2R'!$A$6:$H$58,8,0), " ")</f>
        <v xml:space="preserve"> </v>
      </c>
      <c r="F143" s="18"/>
      <c r="G143" s="175" t="str">
        <f>IFERROR(Summary!$Y$7*D143/F143," ")</f>
        <v xml:space="preserve"> </v>
      </c>
      <c r="H143" s="8">
        <v>3000</v>
      </c>
      <c r="I143" s="175" t="str">
        <f>IFERROR(Summary!$Y$7*D143/H143," ")</f>
        <v xml:space="preserve"> </v>
      </c>
      <c r="J143" s="18"/>
      <c r="K143" s="175" t="str">
        <f>IFERROR(Summary!$AA$7*D143/J143," ")</f>
        <v xml:space="preserve"> </v>
      </c>
      <c r="L143" s="8">
        <v>13000</v>
      </c>
      <c r="M143" s="175" t="str">
        <f>IFERROR(Summary!$AA$7*D143/L143," ")</f>
        <v xml:space="preserve"> </v>
      </c>
      <c r="N143" s="18"/>
      <c r="O143" s="175" t="str">
        <f>IFERROR(Summary!$AC$7*D143/N143," ")</f>
        <v xml:space="preserve"> </v>
      </c>
      <c r="P143" s="8">
        <v>13000</v>
      </c>
      <c r="Q143" s="175" t="str">
        <f>IFERROR(Summary!$AC$7*D143/P143," ")</f>
        <v xml:space="preserve"> </v>
      </c>
      <c r="R143" s="22"/>
      <c r="S143" s="177" t="str">
        <f>IFERROR(Summary!$AE$7*E143/R143," ")</f>
        <v xml:space="preserve"> </v>
      </c>
    </row>
    <row r="144" spans="1:19" ht="16.95" customHeight="1" x14ac:dyDescent="0.25">
      <c r="A144" s="2" t="s">
        <v>282</v>
      </c>
      <c r="B144" s="2" t="s">
        <v>283</v>
      </c>
      <c r="C144" s="18"/>
      <c r="D144" s="56" t="str">
        <f>IFERROR(VLOOKUP($A144,'Emissions - TEU-2R'!$A$6:$H$58,5,0), " ")</f>
        <v xml:space="preserve"> </v>
      </c>
      <c r="E144" s="56" t="str">
        <f>IFERROR(VLOOKUP($A144,'Emissions - TEU-2R'!$A$6:$H$58,8,0), " ")</f>
        <v xml:space="preserve"> </v>
      </c>
      <c r="F144" s="18"/>
      <c r="G144" s="175" t="str">
        <f>IFERROR(Summary!$Y$7*D144/F144," ")</f>
        <v xml:space="preserve"> </v>
      </c>
      <c r="H144" s="7">
        <v>1</v>
      </c>
      <c r="I144" s="175" t="str">
        <f>IFERROR(Summary!$Y$7*D144/H144," ")</f>
        <v xml:space="preserve"> </v>
      </c>
      <c r="J144" s="18"/>
      <c r="K144" s="175" t="str">
        <f>IFERROR(Summary!$AA$7*D144/J144," ")</f>
        <v xml:space="preserve"> </v>
      </c>
      <c r="L144" s="7">
        <v>4.4000000000000004</v>
      </c>
      <c r="M144" s="175" t="str">
        <f>IFERROR(Summary!$AA$7*D144/L144," ")</f>
        <v xml:space="preserve"> </v>
      </c>
      <c r="N144" s="18"/>
      <c r="O144" s="175" t="str">
        <f>IFERROR(Summary!$AC$7*D144/N144," ")</f>
        <v xml:space="preserve"> </v>
      </c>
      <c r="P144" s="7">
        <v>4.4000000000000004</v>
      </c>
      <c r="Q144" s="175" t="str">
        <f>IFERROR(Summary!$AC$7*D144/P144," ")</f>
        <v xml:space="preserve"> </v>
      </c>
      <c r="R144" s="22"/>
      <c r="S144" s="177" t="str">
        <f>IFERROR(Summary!$AE$7*E144/R144," ")</f>
        <v xml:space="preserve"> </v>
      </c>
    </row>
    <row r="145" spans="1:19" ht="16.8" customHeight="1" x14ac:dyDescent="0.25">
      <c r="A145" s="2" t="s">
        <v>284</v>
      </c>
      <c r="B145" s="2" t="s">
        <v>285</v>
      </c>
      <c r="C145" s="18"/>
      <c r="D145" s="56" t="str">
        <f>IFERROR(VLOOKUP($A145,'Emissions - TEU-2R'!$A$6:$H$58,5,0), " ")</f>
        <v xml:space="preserve"> </v>
      </c>
      <c r="E145" s="56" t="str">
        <f>IFERROR(VLOOKUP($A145,'Emissions - TEU-2R'!$A$6:$H$58,8,0), " ")</f>
        <v xml:space="preserve"> </v>
      </c>
      <c r="F145" s="18"/>
      <c r="G145" s="175" t="str">
        <f>IFERROR(Summary!$Y$7*D145/F145," ")</f>
        <v xml:space="preserve"> </v>
      </c>
      <c r="H145" s="5">
        <v>700</v>
      </c>
      <c r="I145" s="175" t="str">
        <f>IFERROR(Summary!$Y$7*D145/H145," ")</f>
        <v xml:space="preserve"> </v>
      </c>
      <c r="J145" s="18"/>
      <c r="K145" s="175" t="str">
        <f>IFERROR(Summary!$AA$7*D145/J145," ")</f>
        <v xml:space="preserve"> </v>
      </c>
      <c r="L145" s="8">
        <v>3100</v>
      </c>
      <c r="M145" s="175" t="str">
        <f>IFERROR(Summary!$AA$7*D145/L145," ")</f>
        <v xml:space="preserve"> </v>
      </c>
      <c r="N145" s="18"/>
      <c r="O145" s="175" t="str">
        <f>IFERROR(Summary!$AC$7*D145/N145," ")</f>
        <v xml:space="preserve"> </v>
      </c>
      <c r="P145" s="8">
        <v>3100</v>
      </c>
      <c r="Q145" s="175" t="str">
        <f>IFERROR(Summary!$AC$7*D145/P145," ")</f>
        <v xml:space="preserve"> </v>
      </c>
      <c r="R145" s="22"/>
      <c r="S145" s="177" t="str">
        <f>IFERROR(Summary!$AE$7*E145/R145," ")</f>
        <v xml:space="preserve"> </v>
      </c>
    </row>
    <row r="146" spans="1:19" ht="16.8" customHeight="1" x14ac:dyDescent="0.25">
      <c r="A146" s="2" t="s">
        <v>286</v>
      </c>
      <c r="B146" s="1" t="s">
        <v>287</v>
      </c>
      <c r="C146" s="18"/>
      <c r="D146" s="56" t="str">
        <f>IFERROR(VLOOKUP($A146,'Emissions - TEU-2R'!$A$6:$H$58,5,0), " ")</f>
        <v xml:space="preserve"> </v>
      </c>
      <c r="E146" s="56" t="str">
        <f>IFERROR(VLOOKUP($A146,'Emissions - TEU-2R'!$A$6:$H$58,8,0), " ")</f>
        <v xml:space="preserve"> </v>
      </c>
      <c r="F146" s="7">
        <v>3.8</v>
      </c>
      <c r="G146" s="175" t="str">
        <f>IFERROR(Summary!$Y$7*D146/F146," ")</f>
        <v xml:space="preserve"> </v>
      </c>
      <c r="H146" s="8">
        <v>8000</v>
      </c>
      <c r="I146" s="175" t="str">
        <f>IFERROR(Summary!$Y$7*D146/H146," ")</f>
        <v xml:space="preserve"> </v>
      </c>
      <c r="J146" s="5">
        <v>100</v>
      </c>
      <c r="K146" s="175" t="str">
        <f>IFERROR(Summary!$AA$7*D146/J146," ")</f>
        <v xml:space="preserve"> </v>
      </c>
      <c r="L146" s="8">
        <v>35000</v>
      </c>
      <c r="M146" s="175" t="str">
        <f>IFERROR(Summary!$AA$7*D146/L146," ")</f>
        <v xml:space="preserve"> </v>
      </c>
      <c r="N146" s="5">
        <v>46</v>
      </c>
      <c r="O146" s="175" t="str">
        <f>IFERROR(Summary!$AC$7*D146/N146," ")</f>
        <v xml:space="preserve"> </v>
      </c>
      <c r="P146" s="8">
        <v>35000</v>
      </c>
      <c r="Q146" s="175" t="str">
        <f>IFERROR(Summary!$AC$7*D146/P146," ")</f>
        <v xml:space="preserve"> </v>
      </c>
      <c r="R146" s="23">
        <v>8000</v>
      </c>
      <c r="S146" s="177" t="str">
        <f>IFERROR(Summary!$AE$7*E146/R146," ")</f>
        <v xml:space="preserve"> </v>
      </c>
    </row>
    <row r="147" spans="1:19" ht="16.95" customHeight="1" x14ac:dyDescent="0.25">
      <c r="A147" s="2" t="s">
        <v>288</v>
      </c>
      <c r="B147" s="2" t="s">
        <v>289</v>
      </c>
      <c r="C147" s="18"/>
      <c r="D147" s="56" t="str">
        <f>IFERROR(VLOOKUP($A147,'Emissions - TEU-2R'!$A$6:$H$58,5,0), " ")</f>
        <v xml:space="preserve"> </v>
      </c>
      <c r="E147" s="56" t="str">
        <f>IFERROR(VLOOKUP($A147,'Emissions - TEU-2R'!$A$6:$H$58,8,0), " ")</f>
        <v xml:space="preserve"> </v>
      </c>
      <c r="F147" s="3">
        <v>4.0000000000000001E-3</v>
      </c>
      <c r="G147" s="175" t="str">
        <f>IFERROR(Summary!$Y$7*D147/F147," ")</f>
        <v xml:space="preserve"> </v>
      </c>
      <c r="H147" s="18"/>
      <c r="I147" s="175" t="str">
        <f>IFERROR(Summary!$Y$7*D147/H147," ")</f>
        <v xml:space="preserve"> </v>
      </c>
      <c r="J147" s="9">
        <v>0.1</v>
      </c>
      <c r="K147" s="175" t="str">
        <f>IFERROR(Summary!$AA$7*D147/J147," ")</f>
        <v xml:space="preserve"> </v>
      </c>
      <c r="L147" s="18"/>
      <c r="M147" s="175" t="str">
        <f>IFERROR(Summary!$AA$7*D147/L147," ")</f>
        <v xml:space="preserve"> </v>
      </c>
      <c r="N147" s="4">
        <v>4.8000000000000001E-2</v>
      </c>
      <c r="O147" s="175" t="str">
        <f>IFERROR(Summary!$AC$7*D147/N147," ")</f>
        <v xml:space="preserve"> </v>
      </c>
      <c r="P147" s="18"/>
      <c r="Q147" s="175" t="str">
        <f>IFERROR(Summary!$AC$7*D147/P147," ")</f>
        <v xml:space="preserve"> </v>
      </c>
      <c r="R147" s="22"/>
      <c r="S147" s="177" t="str">
        <f>IFERROR(Summary!$AE$7*E147/R147," ")</f>
        <v xml:space="preserve"> </v>
      </c>
    </row>
    <row r="148" spans="1:19" ht="16.8" customHeight="1" x14ac:dyDescent="0.25">
      <c r="A148" s="2" t="s">
        <v>290</v>
      </c>
      <c r="B148" s="2" t="s">
        <v>291</v>
      </c>
      <c r="C148" s="6" t="s">
        <v>65</v>
      </c>
      <c r="D148" s="56">
        <f>IFERROR(VLOOKUP($A148,'Emissions - TEU-2R'!$A$6:$H$58,5,0), " ")</f>
        <v>4.3718690119955205E-4</v>
      </c>
      <c r="E148" s="56">
        <f>IFERROR(VLOOKUP($A148,'Emissions - TEU-2R'!$A$6:$H$58,8,0), " ")</f>
        <v>4.91835263849496E-6</v>
      </c>
      <c r="F148" s="4">
        <v>2.9000000000000001E-2</v>
      </c>
      <c r="G148" s="175">
        <f>IFERROR(Summary!$Y$7*D148/F148," ")</f>
        <v>1.5075410386191451E-6</v>
      </c>
      <c r="H148" s="7">
        <v>3.7</v>
      </c>
      <c r="I148" s="175">
        <f>IFERROR(Summary!$Y$7*D148/H148," ")</f>
        <v>1.1815862194582489E-8</v>
      </c>
      <c r="J148" s="9">
        <v>0.76</v>
      </c>
      <c r="K148" s="175">
        <f>IFERROR(Summary!$AA$7*D148/J148," ")</f>
        <v>5.7524592263098958E-8</v>
      </c>
      <c r="L148" s="5">
        <v>16</v>
      </c>
      <c r="M148" s="175">
        <f>IFERROR(Summary!$AA$7*D148/L148," ")</f>
        <v>2.7324181324972005E-9</v>
      </c>
      <c r="N148" s="9">
        <v>0.35</v>
      </c>
      <c r="O148" s="175">
        <f>IFERROR(Summary!$AC$7*D148/N148," ")</f>
        <v>5.6209744439942403E-6</v>
      </c>
      <c r="P148" s="5">
        <v>16</v>
      </c>
      <c r="Q148" s="175">
        <f>IFERROR(Summary!$AC$7*D148/P148," ")</f>
        <v>1.2295881596237401E-7</v>
      </c>
      <c r="R148" s="21">
        <v>200</v>
      </c>
      <c r="S148" s="177">
        <f>IFERROR(Summary!$AE$7*E148/R148," ")</f>
        <v>1.1804046332387904E-7</v>
      </c>
    </row>
    <row r="149" spans="1:19" ht="28.5" customHeight="1" x14ac:dyDescent="0.25">
      <c r="A149" s="1"/>
      <c r="B149" s="2" t="s">
        <v>292</v>
      </c>
      <c r="C149" s="6" t="s">
        <v>293</v>
      </c>
      <c r="D149" s="56" t="str">
        <f>IFERROR(VLOOKUP($A149,'Emissions - TEU-2R'!$A$6:$H$58,5,0), " ")</f>
        <v xml:space="preserve"> </v>
      </c>
      <c r="E149" s="56" t="str">
        <f>IFERROR(VLOOKUP($A149,'Emissions - TEU-2R'!$A$6:$H$58,8,0), " ")</f>
        <v xml:space="preserve"> </v>
      </c>
      <c r="F149" s="3">
        <v>3.8E-3</v>
      </c>
      <c r="G149" s="175" t="str">
        <f>IFERROR(Summary!$Y$7*D149/F149," ")</f>
        <v xml:space="preserve"> </v>
      </c>
      <c r="H149" s="4">
        <v>1.4E-2</v>
      </c>
      <c r="I149" s="175" t="str">
        <f>IFERROR(Summary!$Y$7*D149/H149," ")</f>
        <v xml:space="preserve"> </v>
      </c>
      <c r="J149" s="9">
        <v>0.1</v>
      </c>
      <c r="K149" s="175" t="str">
        <f>IFERROR(Summary!$AA$7*D149/J149," ")</f>
        <v xml:space="preserve"> </v>
      </c>
      <c r="L149" s="4">
        <v>6.2E-2</v>
      </c>
      <c r="M149" s="175" t="str">
        <f>IFERROR(Summary!$AA$7*D149/L149," ")</f>
        <v xml:space="preserve"> </v>
      </c>
      <c r="N149" s="4">
        <v>4.5999999999999999E-2</v>
      </c>
      <c r="O149" s="175" t="str">
        <f>IFERROR(Summary!$AC$7*D149/N149," ")</f>
        <v xml:space="preserve"> </v>
      </c>
      <c r="P149" s="4">
        <v>6.2E-2</v>
      </c>
      <c r="Q149" s="175" t="str">
        <f>IFERROR(Summary!$AC$7*D149/P149," ")</f>
        <v xml:space="preserve"> </v>
      </c>
      <c r="R149" s="25">
        <v>0.2</v>
      </c>
      <c r="S149" s="177" t="str">
        <f>IFERROR(Summary!$AE$7*E149/R149," ")</f>
        <v xml:space="preserve"> </v>
      </c>
    </row>
    <row r="150" spans="1:19" ht="16.8" customHeight="1" x14ac:dyDescent="0.25">
      <c r="A150" s="1"/>
      <c r="B150" s="2" t="s">
        <v>294</v>
      </c>
      <c r="C150" s="6" t="s">
        <v>293</v>
      </c>
      <c r="D150" s="56" t="str">
        <f>IFERROR(VLOOKUP($A150,'Emissions - TEU-2R'!$A$6:$H$58,5,0), " ")</f>
        <v xml:space="preserve"> </v>
      </c>
      <c r="E150" s="56" t="str">
        <f>IFERROR(VLOOKUP($A150,'Emissions - TEU-2R'!$A$6:$H$58,8,0), " ")</f>
        <v xml:space="preserve"> </v>
      </c>
      <c r="F150" s="18"/>
      <c r="G150" s="175" t="str">
        <f>IFERROR(Summary!$Y$7*D150/F150," ")</f>
        <v xml:space="preserve"> </v>
      </c>
      <c r="H150" s="4">
        <v>1.4E-2</v>
      </c>
      <c r="I150" s="175" t="str">
        <f>IFERROR(Summary!$Y$7*D150/H150," ")</f>
        <v xml:space="preserve"> </v>
      </c>
      <c r="J150" s="18"/>
      <c r="K150" s="175" t="str">
        <f>IFERROR(Summary!$AA$7*D150/J150," ")</f>
        <v xml:space="preserve"> </v>
      </c>
      <c r="L150" s="4">
        <v>6.2E-2</v>
      </c>
      <c r="M150" s="175" t="str">
        <f>IFERROR(Summary!$AA$7*D150/L150," ")</f>
        <v xml:space="preserve"> </v>
      </c>
      <c r="N150" s="18"/>
      <c r="O150" s="175" t="str">
        <f>IFERROR(Summary!$AC$7*D150/N150," ")</f>
        <v xml:space="preserve"> </v>
      </c>
      <c r="P150" s="4">
        <v>6.2E-2</v>
      </c>
      <c r="Q150" s="175" t="str">
        <f>IFERROR(Summary!$AC$7*D150/P150," ")</f>
        <v xml:space="preserve"> </v>
      </c>
      <c r="R150" s="25">
        <v>0.2</v>
      </c>
      <c r="S150" s="177" t="str">
        <f>IFERROR(Summary!$AE$7*E150/R150," ")</f>
        <v xml:space="preserve"> </v>
      </c>
    </row>
    <row r="151" spans="1:19" ht="16.95" customHeight="1" x14ac:dyDescent="0.25">
      <c r="A151" s="2" t="s">
        <v>295</v>
      </c>
      <c r="B151" s="2" t="s">
        <v>296</v>
      </c>
      <c r="C151" s="18"/>
      <c r="D151" s="56" t="str">
        <f>IFERROR(VLOOKUP($A151,'Emissions - TEU-2R'!$A$6:$H$58,5,0), " ")</f>
        <v xml:space="preserve"> </v>
      </c>
      <c r="E151" s="56" t="str">
        <f>IFERROR(VLOOKUP($A151,'Emissions - TEU-2R'!$A$6:$H$58,8,0), " ")</f>
        <v xml:space="preserve"> </v>
      </c>
      <c r="F151" s="18"/>
      <c r="G151" s="175" t="str">
        <f>IFERROR(Summary!$Y$7*D151/F151," ")</f>
        <v xml:space="preserve"> </v>
      </c>
      <c r="H151" s="18"/>
      <c r="I151" s="175" t="str">
        <f>IFERROR(Summary!$Y$7*D151/H151," ")</f>
        <v xml:space="preserve"> </v>
      </c>
      <c r="J151" s="18"/>
      <c r="K151" s="175" t="str">
        <f>IFERROR(Summary!$AA$7*D151/J151," ")</f>
        <v xml:space="preserve"> </v>
      </c>
      <c r="L151" s="18"/>
      <c r="M151" s="175" t="str">
        <f>IFERROR(Summary!$AA$7*D151/L151," ")</f>
        <v xml:space="preserve"> </v>
      </c>
      <c r="N151" s="18"/>
      <c r="O151" s="175" t="str">
        <f>IFERROR(Summary!$AC$7*D151/N151," ")</f>
        <v xml:space="preserve"> </v>
      </c>
      <c r="P151" s="18"/>
      <c r="Q151" s="175" t="str">
        <f>IFERROR(Summary!$AC$7*D151/P151," ")</f>
        <v xml:space="preserve"> </v>
      </c>
      <c r="R151" s="21">
        <v>86</v>
      </c>
      <c r="S151" s="177" t="str">
        <f>IFERROR(Summary!$AE$7*E151/R151," ")</f>
        <v xml:space="preserve"> </v>
      </c>
    </row>
    <row r="152" spans="1:19" ht="16.8" customHeight="1" x14ac:dyDescent="0.25">
      <c r="A152" s="2" t="s">
        <v>297</v>
      </c>
      <c r="B152" s="2" t="s">
        <v>298</v>
      </c>
      <c r="C152" s="18"/>
      <c r="D152" s="56" t="str">
        <f>IFERROR(VLOOKUP($A152,'Emissions - TEU-2R'!$A$6:$H$58,5,0), " ")</f>
        <v xml:space="preserve"> </v>
      </c>
      <c r="E152" s="56" t="str">
        <f>IFERROR(VLOOKUP($A152,'Emissions - TEU-2R'!$A$6:$H$58,8,0), " ")</f>
        <v xml:space="preserve"> </v>
      </c>
      <c r="F152" s="4">
        <v>2.5000000000000001E-2</v>
      </c>
      <c r="G152" s="175" t="str">
        <f>IFERROR(Summary!$Y$7*D152/F152," ")</f>
        <v xml:space="preserve"> </v>
      </c>
      <c r="H152" s="7">
        <v>9</v>
      </c>
      <c r="I152" s="175" t="str">
        <f>IFERROR(Summary!$Y$7*D152/H152," ")</f>
        <v xml:space="preserve"> </v>
      </c>
      <c r="J152" s="9">
        <v>0.65</v>
      </c>
      <c r="K152" s="175" t="str">
        <f>IFERROR(Summary!$AA$7*D152/J152," ")</f>
        <v xml:space="preserve"> </v>
      </c>
      <c r="L152" s="5">
        <v>40</v>
      </c>
      <c r="M152" s="175" t="str">
        <f>IFERROR(Summary!$AA$7*D152/L152," ")</f>
        <v xml:space="preserve"> </v>
      </c>
      <c r="N152" s="9">
        <v>0.3</v>
      </c>
      <c r="O152" s="175" t="str">
        <f>IFERROR(Summary!$AC$7*D152/N152," ")</f>
        <v xml:space="preserve"> </v>
      </c>
      <c r="P152" s="5">
        <v>40</v>
      </c>
      <c r="Q152" s="175" t="str">
        <f>IFERROR(Summary!$AC$7*D152/P152," ")</f>
        <v xml:space="preserve"> </v>
      </c>
      <c r="R152" s="22"/>
      <c r="S152" s="177" t="str">
        <f>IFERROR(Summary!$AE$7*E152/R152," ")</f>
        <v xml:space="preserve"> </v>
      </c>
    </row>
    <row r="153" spans="1:19" ht="16.95" customHeight="1" x14ac:dyDescent="0.25">
      <c r="A153" s="2" t="s">
        <v>299</v>
      </c>
      <c r="B153" s="2" t="s">
        <v>300</v>
      </c>
      <c r="C153" s="18"/>
      <c r="D153" s="56" t="str">
        <f>IFERROR(VLOOKUP($A153,'Emissions - TEU-2R'!$A$6:$H$58,5,0), " ")</f>
        <v xml:space="preserve"> </v>
      </c>
      <c r="E153" s="56" t="str">
        <f>IFERROR(VLOOKUP($A153,'Emissions - TEU-2R'!$A$6:$H$58,8,0), " ")</f>
        <v xml:space="preserve"> </v>
      </c>
      <c r="F153" s="18"/>
      <c r="G153" s="175" t="str">
        <f>IFERROR(Summary!$Y$7*D153/F153," ")</f>
        <v xml:space="preserve"> </v>
      </c>
      <c r="H153" s="5">
        <v>20</v>
      </c>
      <c r="I153" s="175" t="str">
        <f>IFERROR(Summary!$Y$7*D153/H153," ")</f>
        <v xml:space="preserve"> </v>
      </c>
      <c r="J153" s="18"/>
      <c r="K153" s="175" t="str">
        <f>IFERROR(Summary!$AA$7*D153/J153," ")</f>
        <v xml:space="preserve"> </v>
      </c>
      <c r="L153" s="5">
        <v>88</v>
      </c>
      <c r="M153" s="175" t="str">
        <f>IFERROR(Summary!$AA$7*D153/L153," ")</f>
        <v xml:space="preserve"> </v>
      </c>
      <c r="N153" s="18"/>
      <c r="O153" s="175" t="str">
        <f>IFERROR(Summary!$AC$7*D153/N153," ")</f>
        <v xml:space="preserve"> </v>
      </c>
      <c r="P153" s="5">
        <v>88</v>
      </c>
      <c r="Q153" s="175" t="str">
        <f>IFERROR(Summary!$AC$7*D153/P153," ")</f>
        <v xml:space="preserve"> </v>
      </c>
      <c r="R153" s="22"/>
      <c r="S153" s="177" t="str">
        <f>IFERROR(Summary!$AE$7*E153/R153," ")</f>
        <v xml:space="preserve"> </v>
      </c>
    </row>
    <row r="154" spans="1:19" ht="16.8" customHeight="1" x14ac:dyDescent="0.25">
      <c r="A154" s="2" t="s">
        <v>301</v>
      </c>
      <c r="B154" s="1" t="s">
        <v>302</v>
      </c>
      <c r="C154" s="18"/>
      <c r="D154" s="56" t="str">
        <f>IFERROR(VLOOKUP($A154,'Emissions - TEU-2R'!$A$6:$H$58,5,0), " ")</f>
        <v xml:space="preserve"> </v>
      </c>
      <c r="E154" s="56" t="str">
        <f>IFERROR(VLOOKUP($A154,'Emissions - TEU-2R'!$A$6:$H$58,8,0), " ")</f>
        <v xml:space="preserve"> </v>
      </c>
      <c r="F154" s="11">
        <v>3.2000000000000003E-4</v>
      </c>
      <c r="G154" s="175" t="str">
        <f>IFERROR(Summary!$Y$7*D154/F154," ")</f>
        <v xml:space="preserve"> </v>
      </c>
      <c r="H154" s="18"/>
      <c r="I154" s="175" t="str">
        <f>IFERROR(Summary!$Y$7*D154/H154," ")</f>
        <v xml:space="preserve"> </v>
      </c>
      <c r="J154" s="3">
        <v>8.3999999999999995E-3</v>
      </c>
      <c r="K154" s="175" t="str">
        <f>IFERROR(Summary!$AA$7*D154/J154," ")</f>
        <v xml:space="preserve"> </v>
      </c>
      <c r="L154" s="18"/>
      <c r="M154" s="175" t="str">
        <f>IFERROR(Summary!$AA$7*D154/L154," ")</f>
        <v xml:space="preserve"> </v>
      </c>
      <c r="N154" s="3">
        <v>3.8999999999999998E-3</v>
      </c>
      <c r="O154" s="175" t="str">
        <f>IFERROR(Summary!$AC$7*D154/N154," ")</f>
        <v xml:space="preserve"> </v>
      </c>
      <c r="P154" s="18"/>
      <c r="Q154" s="175" t="str">
        <f>IFERROR(Summary!$AC$7*D154/P154," ")</f>
        <v xml:space="preserve"> </v>
      </c>
      <c r="R154" s="22"/>
      <c r="S154" s="177" t="str">
        <f>IFERROR(Summary!$AE$7*E154/R154," ")</f>
        <v xml:space="preserve"> </v>
      </c>
    </row>
    <row r="155" spans="1:19" ht="16.8" customHeight="1" x14ac:dyDescent="0.25">
      <c r="A155" s="2" t="s">
        <v>303</v>
      </c>
      <c r="B155" s="1" t="s">
        <v>304</v>
      </c>
      <c r="C155" s="6" t="s">
        <v>23</v>
      </c>
      <c r="D155" s="56" t="str">
        <f>IFERROR(VLOOKUP($A155,'Emissions - TEU-2R'!$A$6:$H$58,5,0), " ")</f>
        <v xml:space="preserve"> </v>
      </c>
      <c r="E155" s="56" t="str">
        <f>IFERROR(VLOOKUP($A155,'Emissions - TEU-2R'!$A$6:$H$58,8,0), " ")</f>
        <v xml:space="preserve"> </v>
      </c>
      <c r="F155" s="10">
        <v>5.8999999999999998E-5</v>
      </c>
      <c r="G155" s="175" t="str">
        <f>IFERROR(Summary!$Y$7*D155/F155," ")</f>
        <v xml:space="preserve"> </v>
      </c>
      <c r="H155" s="18"/>
      <c r="I155" s="175" t="str">
        <f>IFERROR(Summary!$Y$7*D155/H155," ")</f>
        <v xml:space="preserve"> </v>
      </c>
      <c r="J155" s="11">
        <v>6.2E-4</v>
      </c>
      <c r="K155" s="175" t="str">
        <f>IFERROR(Summary!$AA$7*D155/J155," ")</f>
        <v xml:space="preserve"> </v>
      </c>
      <c r="L155" s="18"/>
      <c r="M155" s="175" t="str">
        <f>IFERROR(Summary!$AA$7*D155/L155," ")</f>
        <v xml:space="preserve"> </v>
      </c>
      <c r="N155" s="3">
        <v>1.1999999999999999E-3</v>
      </c>
      <c r="O155" s="175" t="str">
        <f>IFERROR(Summary!$AC$7*D155/N155," ")</f>
        <v xml:space="preserve"> </v>
      </c>
      <c r="P155" s="18"/>
      <c r="Q155" s="175" t="str">
        <f>IFERROR(Summary!$AC$7*D155/P155," ")</f>
        <v xml:space="preserve"> </v>
      </c>
      <c r="R155" s="22"/>
      <c r="S155" s="177" t="str">
        <f>IFERROR(Summary!$AE$7*E155/R155," ")</f>
        <v xml:space="preserve"> </v>
      </c>
    </row>
    <row r="156" spans="1:19" ht="16.95" customHeight="1" x14ac:dyDescent="0.25">
      <c r="A156" s="2" t="s">
        <v>305</v>
      </c>
      <c r="B156" s="1" t="s">
        <v>306</v>
      </c>
      <c r="C156" s="6" t="s">
        <v>23</v>
      </c>
      <c r="D156" s="56" t="str">
        <f>IFERROR(VLOOKUP($A156,'Emissions - TEU-2R'!$A$6:$H$58,5,0), " ")</f>
        <v xml:space="preserve"> </v>
      </c>
      <c r="E156" s="56" t="str">
        <f>IFERROR(VLOOKUP($A156,'Emissions - TEU-2R'!$A$6:$H$58,8,0), " ")</f>
        <v xml:space="preserve"> </v>
      </c>
      <c r="F156" s="11">
        <v>1.2999999999999999E-4</v>
      </c>
      <c r="G156" s="175" t="str">
        <f>IFERROR(Summary!$Y$7*D156/F156," ")</f>
        <v xml:space="preserve"> </v>
      </c>
      <c r="H156" s="18"/>
      <c r="I156" s="175" t="str">
        <f>IFERROR(Summary!$Y$7*D156/H156," ")</f>
        <v xml:space="preserve"> </v>
      </c>
      <c r="J156" s="3">
        <v>1.2999999999999999E-3</v>
      </c>
      <c r="K156" s="175" t="str">
        <f>IFERROR(Summary!$AA$7*D156/J156," ")</f>
        <v xml:space="preserve"> </v>
      </c>
      <c r="L156" s="18"/>
      <c r="M156" s="175" t="str">
        <f>IFERROR(Summary!$AA$7*D156/L156," ")</f>
        <v xml:space="preserve"> </v>
      </c>
      <c r="N156" s="3">
        <v>2.5999999999999999E-3</v>
      </c>
      <c r="O156" s="175" t="str">
        <f>IFERROR(Summary!$AC$7*D156/N156," ")</f>
        <v xml:space="preserve"> </v>
      </c>
      <c r="P156" s="18"/>
      <c r="Q156" s="175" t="str">
        <f>IFERROR(Summary!$AC$7*D156/P156," ")</f>
        <v xml:space="preserve"> </v>
      </c>
      <c r="R156" s="22"/>
      <c r="S156" s="177" t="str">
        <f>IFERROR(Summary!$AE$7*E156/R156," ")</f>
        <v xml:space="preserve"> </v>
      </c>
    </row>
    <row r="157" spans="1:19" ht="16.8" customHeight="1" x14ac:dyDescent="0.25">
      <c r="A157" s="2" t="s">
        <v>307</v>
      </c>
      <c r="B157" s="1" t="s">
        <v>308</v>
      </c>
      <c r="C157" s="18"/>
      <c r="D157" s="56" t="str">
        <f>IFERROR(VLOOKUP($A157,'Emissions - TEU-2R'!$A$6:$H$58,5,0), " ")</f>
        <v xml:space="preserve"> </v>
      </c>
      <c r="E157" s="56" t="str">
        <f>IFERROR(VLOOKUP($A157,'Emissions - TEU-2R'!$A$6:$H$58,8,0), " ")</f>
        <v xml:space="preserve"> </v>
      </c>
      <c r="F157" s="9">
        <v>0.38</v>
      </c>
      <c r="G157" s="175" t="str">
        <f>IFERROR(Summary!$Y$7*D157/F157," ")</f>
        <v xml:space="preserve"> </v>
      </c>
      <c r="H157" s="18"/>
      <c r="I157" s="175" t="str">
        <f>IFERROR(Summary!$Y$7*D157/H157," ")</f>
        <v xml:space="preserve"> </v>
      </c>
      <c r="J157" s="5">
        <v>10</v>
      </c>
      <c r="K157" s="175" t="str">
        <f>IFERROR(Summary!$AA$7*D157/J157," ")</f>
        <v xml:space="preserve"> </v>
      </c>
      <c r="L157" s="18"/>
      <c r="M157" s="175" t="str">
        <f>IFERROR(Summary!$AA$7*D157/L157," ")</f>
        <v xml:space="preserve"> </v>
      </c>
      <c r="N157" s="7">
        <v>4.5999999999999996</v>
      </c>
      <c r="O157" s="175" t="str">
        <f>IFERROR(Summary!$AC$7*D157/N157," ")</f>
        <v xml:space="preserve"> </v>
      </c>
      <c r="P157" s="18"/>
      <c r="Q157" s="175" t="str">
        <f>IFERROR(Summary!$AC$7*D157/P157," ")</f>
        <v xml:space="preserve"> </v>
      </c>
      <c r="R157" s="22"/>
      <c r="S157" s="177" t="str">
        <f>IFERROR(Summary!$AE$7*E157/R157," ")</f>
        <v xml:space="preserve"> </v>
      </c>
    </row>
    <row r="158" spans="1:19" ht="16.95" customHeight="1" x14ac:dyDescent="0.25">
      <c r="A158" s="2" t="s">
        <v>309</v>
      </c>
      <c r="B158" s="1" t="s">
        <v>310</v>
      </c>
      <c r="C158" s="18"/>
      <c r="D158" s="56" t="str">
        <f>IFERROR(VLOOKUP($A158,'Emissions - TEU-2R'!$A$6:$H$58,5,0), " ")</f>
        <v xml:space="preserve"> </v>
      </c>
      <c r="E158" s="56" t="str">
        <f>IFERROR(VLOOKUP($A158,'Emissions - TEU-2R'!$A$6:$H$58,8,0), " ")</f>
        <v xml:space="preserve"> </v>
      </c>
      <c r="F158" s="9">
        <v>0.16</v>
      </c>
      <c r="G158" s="175" t="str">
        <f>IFERROR(Summary!$Y$7*D158/F158," ")</f>
        <v xml:space="preserve"> </v>
      </c>
      <c r="H158" s="18"/>
      <c r="I158" s="175" t="str">
        <f>IFERROR(Summary!$Y$7*D158/H158," ")</f>
        <v xml:space="preserve"> </v>
      </c>
      <c r="J158" s="7">
        <v>4.0999999999999996</v>
      </c>
      <c r="K158" s="175" t="str">
        <f>IFERROR(Summary!$AA$7*D158/J158," ")</f>
        <v xml:space="preserve"> </v>
      </c>
      <c r="L158" s="18"/>
      <c r="M158" s="175" t="str">
        <f>IFERROR(Summary!$AA$7*D158/L158," ")</f>
        <v xml:space="preserve"> </v>
      </c>
      <c r="N158" s="7">
        <v>1.9</v>
      </c>
      <c r="O158" s="175" t="str">
        <f>IFERROR(Summary!$AC$7*D158/N158," ")</f>
        <v xml:space="preserve"> </v>
      </c>
      <c r="P158" s="18"/>
      <c r="Q158" s="175" t="str">
        <f>IFERROR(Summary!$AC$7*D158/P158," ")</f>
        <v xml:space="preserve"> </v>
      </c>
      <c r="R158" s="22"/>
      <c r="S158" s="177" t="str">
        <f>IFERROR(Summary!$AE$7*E158/R158," ")</f>
        <v xml:space="preserve"> </v>
      </c>
    </row>
    <row r="159" spans="1:19" ht="16.8" customHeight="1" x14ac:dyDescent="0.25">
      <c r="A159" s="2" t="s">
        <v>311</v>
      </c>
      <c r="B159" s="1" t="s">
        <v>312</v>
      </c>
      <c r="C159" s="18"/>
      <c r="D159" s="56" t="str">
        <f>IFERROR(VLOOKUP($A159,'Emissions - TEU-2R'!$A$6:$H$58,5,0), " ")</f>
        <v xml:space="preserve"> </v>
      </c>
      <c r="E159" s="56" t="str">
        <f>IFERROR(VLOOKUP($A159,'Emissions - TEU-2R'!$A$6:$H$58,8,0), " ")</f>
        <v xml:space="preserve"> </v>
      </c>
      <c r="F159" s="11">
        <v>5.0000000000000001E-4</v>
      </c>
      <c r="G159" s="175" t="str">
        <f>IFERROR(Summary!$Y$7*D159/F159," ")</f>
        <v xml:space="preserve"> </v>
      </c>
      <c r="H159" s="18"/>
      <c r="I159" s="175" t="str">
        <f>IFERROR(Summary!$Y$7*D159/H159," ")</f>
        <v xml:space="preserve"> </v>
      </c>
      <c r="J159" s="4">
        <v>1.2999999999999999E-2</v>
      </c>
      <c r="K159" s="175" t="str">
        <f>IFERROR(Summary!$AA$7*D159/J159," ")</f>
        <v xml:space="preserve"> </v>
      </c>
      <c r="L159" s="18"/>
      <c r="M159" s="175" t="str">
        <f>IFERROR(Summary!$AA$7*D159/L159," ")</f>
        <v xml:space="preserve"> </v>
      </c>
      <c r="N159" s="3">
        <v>6.0000000000000001E-3</v>
      </c>
      <c r="O159" s="175" t="str">
        <f>IFERROR(Summary!$AC$7*D159/N159," ")</f>
        <v xml:space="preserve"> </v>
      </c>
      <c r="P159" s="18"/>
      <c r="Q159" s="175" t="str">
        <f>IFERROR(Summary!$AC$7*D159/P159," ")</f>
        <v xml:space="preserve"> </v>
      </c>
      <c r="R159" s="22"/>
      <c r="S159" s="177" t="str">
        <f>IFERROR(Summary!$AE$7*E159/R159," ")</f>
        <v xml:space="preserve"> </v>
      </c>
    </row>
    <row r="160" spans="1:19" ht="29.25" customHeight="1" x14ac:dyDescent="0.25">
      <c r="A160" s="2" t="s">
        <v>313</v>
      </c>
      <c r="B160" s="1" t="s">
        <v>314</v>
      </c>
      <c r="C160" s="18"/>
      <c r="D160" s="56" t="str">
        <f>IFERROR(VLOOKUP($A160,'Emissions - TEU-2R'!$A$6:$H$58,5,0), " ")</f>
        <v xml:space="preserve"> </v>
      </c>
      <c r="E160" s="56" t="str">
        <f>IFERROR(VLOOKUP($A160,'Emissions - TEU-2R'!$A$6:$H$58,8,0), " ")</f>
        <v xml:space="preserve"> </v>
      </c>
      <c r="F160" s="11">
        <v>1.6000000000000001E-4</v>
      </c>
      <c r="G160" s="175" t="str">
        <f>IFERROR(Summary!$Y$7*D160/F160," ")</f>
        <v xml:space="preserve"> </v>
      </c>
      <c r="H160" s="18"/>
      <c r="I160" s="175" t="str">
        <f>IFERROR(Summary!$Y$7*D160/H160," ")</f>
        <v xml:space="preserve"> </v>
      </c>
      <c r="J160" s="3">
        <v>4.1000000000000003E-3</v>
      </c>
      <c r="K160" s="175" t="str">
        <f>IFERROR(Summary!$AA$7*D160/J160," ")</f>
        <v xml:space="preserve"> </v>
      </c>
      <c r="L160" s="18"/>
      <c r="M160" s="175" t="str">
        <f>IFERROR(Summary!$AA$7*D160/L160," ")</f>
        <v xml:space="preserve"> </v>
      </c>
      <c r="N160" s="3">
        <v>1.9E-3</v>
      </c>
      <c r="O160" s="175" t="str">
        <f>IFERROR(Summary!$AC$7*D160/N160," ")</f>
        <v xml:space="preserve"> </v>
      </c>
      <c r="P160" s="18"/>
      <c r="Q160" s="175" t="str">
        <f>IFERROR(Summary!$AC$7*D160/P160," ")</f>
        <v xml:space="preserve"> </v>
      </c>
      <c r="R160" s="22"/>
      <c r="S160" s="177" t="str">
        <f>IFERROR(Summary!$AE$7*E160/R160," ")</f>
        <v xml:space="preserve"> </v>
      </c>
    </row>
    <row r="161" spans="1:19" ht="16.8" customHeight="1" x14ac:dyDescent="0.25">
      <c r="A161" s="2" t="s">
        <v>315</v>
      </c>
      <c r="B161" s="1" t="s">
        <v>316</v>
      </c>
      <c r="C161" s="18"/>
      <c r="D161" s="56" t="str">
        <f>IFERROR(VLOOKUP($A161,'Emissions - TEU-2R'!$A$6:$H$58,5,0), " ")</f>
        <v xml:space="preserve"> </v>
      </c>
      <c r="E161" s="56" t="str">
        <f>IFERROR(VLOOKUP($A161,'Emissions - TEU-2R'!$A$6:$H$58,8,0), " ")</f>
        <v xml:space="preserve"> </v>
      </c>
      <c r="F161" s="11">
        <v>5.2999999999999998E-4</v>
      </c>
      <c r="G161" s="175" t="str">
        <f>IFERROR(Summary!$Y$7*D161/F161," ")</f>
        <v xml:space="preserve"> </v>
      </c>
      <c r="H161" s="18"/>
      <c r="I161" s="175" t="str">
        <f>IFERROR(Summary!$Y$7*D161/H161," ")</f>
        <v xml:space="preserve"> </v>
      </c>
      <c r="J161" s="4">
        <v>1.4E-2</v>
      </c>
      <c r="K161" s="175" t="str">
        <f>IFERROR(Summary!$AA$7*D161/J161," ")</f>
        <v xml:space="preserve"> </v>
      </c>
      <c r="L161" s="18"/>
      <c r="M161" s="175" t="str">
        <f>IFERROR(Summary!$AA$7*D161/L161," ")</f>
        <v xml:space="preserve"> </v>
      </c>
      <c r="N161" s="3">
        <v>6.3E-3</v>
      </c>
      <c r="O161" s="175" t="str">
        <f>IFERROR(Summary!$AC$7*D161/N161," ")</f>
        <v xml:space="preserve"> </v>
      </c>
      <c r="P161" s="18"/>
      <c r="Q161" s="175" t="str">
        <f>IFERROR(Summary!$AC$7*D161/P161," ")</f>
        <v xml:space="preserve"> </v>
      </c>
      <c r="R161" s="22"/>
      <c r="S161" s="177" t="str">
        <f>IFERROR(Summary!$AE$7*E161/R161," ")</f>
        <v xml:space="preserve"> </v>
      </c>
    </row>
    <row r="162" spans="1:19" ht="16.95" customHeight="1" x14ac:dyDescent="0.25">
      <c r="A162" s="2" t="s">
        <v>317</v>
      </c>
      <c r="B162" s="1" t="s">
        <v>318</v>
      </c>
      <c r="C162" s="18"/>
      <c r="D162" s="56" t="str">
        <f>IFERROR(VLOOKUP($A162,'Emissions - TEU-2R'!$A$6:$H$58,5,0), " ")</f>
        <v xml:space="preserve"> </v>
      </c>
      <c r="E162" s="56" t="str">
        <f>IFERROR(VLOOKUP($A162,'Emissions - TEU-2R'!$A$6:$H$58,8,0), " ")</f>
        <v xml:space="preserve"> </v>
      </c>
      <c r="F162" s="11">
        <v>3.6999999999999999E-4</v>
      </c>
      <c r="G162" s="175" t="str">
        <f>IFERROR(Summary!$Y$7*D162/F162," ")</f>
        <v xml:space="preserve"> </v>
      </c>
      <c r="H162" s="18"/>
      <c r="I162" s="175" t="str">
        <f>IFERROR(Summary!$Y$7*D162/H162," ")</f>
        <v xml:space="preserve"> </v>
      </c>
      <c r="J162" s="3">
        <v>9.5999999999999992E-3</v>
      </c>
      <c r="K162" s="175" t="str">
        <f>IFERROR(Summary!$AA$7*D162/J162," ")</f>
        <v xml:space="preserve"> </v>
      </c>
      <c r="L162" s="18"/>
      <c r="M162" s="175" t="str">
        <f>IFERROR(Summary!$AA$7*D162/L162," ")</f>
        <v xml:space="preserve"> </v>
      </c>
      <c r="N162" s="3">
        <v>4.4000000000000003E-3</v>
      </c>
      <c r="O162" s="175" t="str">
        <f>IFERROR(Summary!$AC$7*D162/N162," ")</f>
        <v xml:space="preserve"> </v>
      </c>
      <c r="P162" s="18"/>
      <c r="Q162" s="175" t="str">
        <f>IFERROR(Summary!$AC$7*D162/P162," ")</f>
        <v xml:space="preserve"> </v>
      </c>
      <c r="R162" s="22"/>
      <c r="S162" s="177" t="str">
        <f>IFERROR(Summary!$AE$7*E162/R162," ")</f>
        <v xml:space="preserve"> </v>
      </c>
    </row>
    <row r="163" spans="1:19" ht="16.8" customHeight="1" x14ac:dyDescent="0.25">
      <c r="A163" s="2" t="s">
        <v>319</v>
      </c>
      <c r="B163" s="1" t="s">
        <v>320</v>
      </c>
      <c r="C163" s="18"/>
      <c r="D163" s="56" t="str">
        <f>IFERROR(VLOOKUP($A163,'Emissions - TEU-2R'!$A$6:$H$58,5,0), " ")</f>
        <v xml:space="preserve"> </v>
      </c>
      <c r="E163" s="56" t="str">
        <f>IFERROR(VLOOKUP($A163,'Emissions - TEU-2R'!$A$6:$H$58,8,0), " ")</f>
        <v xml:space="preserve"> </v>
      </c>
      <c r="F163" s="3">
        <v>1.6999999999999999E-3</v>
      </c>
      <c r="G163" s="175" t="str">
        <f>IFERROR(Summary!$Y$7*D163/F163," ")</f>
        <v xml:space="preserve"> </v>
      </c>
      <c r="H163" s="18"/>
      <c r="I163" s="175" t="str">
        <f>IFERROR(Summary!$Y$7*D163/H163," ")</f>
        <v xml:space="preserve"> </v>
      </c>
      <c r="J163" s="4">
        <v>4.2999999999999997E-2</v>
      </c>
      <c r="K163" s="175" t="str">
        <f>IFERROR(Summary!$AA$7*D163/J163," ")</f>
        <v xml:space="preserve"> </v>
      </c>
      <c r="L163" s="18"/>
      <c r="M163" s="175" t="str">
        <f>IFERROR(Summary!$AA$7*D163/L163," ")</f>
        <v xml:space="preserve"> </v>
      </c>
      <c r="N163" s="4">
        <v>0.02</v>
      </c>
      <c r="O163" s="175" t="str">
        <f>IFERROR(Summary!$AC$7*D163/N163," ")</f>
        <v xml:space="preserve"> </v>
      </c>
      <c r="P163" s="18"/>
      <c r="Q163" s="175" t="str">
        <f>IFERROR(Summary!$AC$7*D163/P163," ")</f>
        <v xml:space="preserve"> </v>
      </c>
      <c r="R163" s="22"/>
      <c r="S163" s="177" t="str">
        <f>IFERROR(Summary!$AE$7*E163/R163," ")</f>
        <v xml:space="preserve"> </v>
      </c>
    </row>
    <row r="164" spans="1:19" ht="29.25" customHeight="1" x14ac:dyDescent="0.25">
      <c r="A164" s="2" t="s">
        <v>321</v>
      </c>
      <c r="B164" s="2" t="s">
        <v>322</v>
      </c>
      <c r="C164" s="18"/>
      <c r="D164" s="56" t="str">
        <f>IFERROR(VLOOKUP($A164,'Emissions - TEU-2R'!$A$6:$H$58,5,0), " ")</f>
        <v xml:space="preserve"> </v>
      </c>
      <c r="E164" s="56" t="str">
        <f>IFERROR(VLOOKUP($A164,'Emissions - TEU-2R'!$A$6:$H$58,8,0), " ")</f>
        <v xml:space="preserve"> </v>
      </c>
      <c r="F164" s="18"/>
      <c r="G164" s="175" t="str">
        <f>IFERROR(Summary!$Y$7*D164/F164," ")</f>
        <v xml:space="preserve"> </v>
      </c>
      <c r="H164" s="18"/>
      <c r="I164" s="175" t="str">
        <f>IFERROR(Summary!$Y$7*D164/H164," ")</f>
        <v xml:space="preserve"> </v>
      </c>
      <c r="J164" s="18"/>
      <c r="K164" s="175" t="str">
        <f>IFERROR(Summary!$AA$7*D164/J164," ")</f>
        <v xml:space="preserve"> </v>
      </c>
      <c r="L164" s="18"/>
      <c r="M164" s="175" t="str">
        <f>IFERROR(Summary!$AA$7*D164/L164," ")</f>
        <v xml:space="preserve"> </v>
      </c>
      <c r="N164" s="18"/>
      <c r="O164" s="175" t="str">
        <f>IFERROR(Summary!$AC$7*D164/N164," ")</f>
        <v xml:space="preserve"> </v>
      </c>
      <c r="P164" s="18"/>
      <c r="Q164" s="175" t="str">
        <f>IFERROR(Summary!$AC$7*D164/P164," ")</f>
        <v xml:space="preserve"> </v>
      </c>
      <c r="R164" s="21">
        <v>120</v>
      </c>
      <c r="S164" s="177" t="str">
        <f>IFERROR(Summary!$AE$7*E164/R164," ")</f>
        <v xml:space="preserve"> </v>
      </c>
    </row>
    <row r="165" spans="1:19" ht="16.8" customHeight="1" x14ac:dyDescent="0.25">
      <c r="A165" s="2" t="s">
        <v>323</v>
      </c>
      <c r="B165" s="2" t="s">
        <v>324</v>
      </c>
      <c r="C165" s="18"/>
      <c r="D165" s="56" t="str">
        <f>IFERROR(VLOOKUP($A165,'Emissions - TEU-2R'!$A$6:$H$58,5,0), " ")</f>
        <v xml:space="preserve"> </v>
      </c>
      <c r="E165" s="56" t="str">
        <f>IFERROR(VLOOKUP($A165,'Emissions - TEU-2R'!$A$6:$H$58,8,0), " ")</f>
        <v xml:space="preserve"> </v>
      </c>
      <c r="F165" s="18"/>
      <c r="G165" s="175" t="str">
        <f>IFERROR(Summary!$Y$7*D165/F165," ")</f>
        <v xml:space="preserve"> </v>
      </c>
      <c r="H165" s="18"/>
      <c r="I165" s="175" t="str">
        <f>IFERROR(Summary!$Y$7*D165/H165," ")</f>
        <v xml:space="preserve"> </v>
      </c>
      <c r="J165" s="18"/>
      <c r="K165" s="175" t="str">
        <f>IFERROR(Summary!$AA$7*D165/J165," ")</f>
        <v xml:space="preserve"> </v>
      </c>
      <c r="L165" s="18"/>
      <c r="M165" s="175" t="str">
        <f>IFERROR(Summary!$AA$7*D165/L165," ")</f>
        <v xml:space="preserve"> </v>
      </c>
      <c r="N165" s="18"/>
      <c r="O165" s="175" t="str">
        <f>IFERROR(Summary!$AC$7*D165/N165," ")</f>
        <v xml:space="preserve"> </v>
      </c>
      <c r="P165" s="18"/>
      <c r="Q165" s="175" t="str">
        <f>IFERROR(Summary!$AC$7*D165/P165," ")</f>
        <v xml:space="preserve"> </v>
      </c>
      <c r="R165" s="26">
        <v>0.02</v>
      </c>
      <c r="S165" s="177" t="str">
        <f>IFERROR(Summary!$AE$7*E165/R165," ")</f>
        <v xml:space="preserve"> </v>
      </c>
    </row>
    <row r="166" spans="1:19" ht="16.8" customHeight="1" x14ac:dyDescent="0.25">
      <c r="A166" s="2" t="s">
        <v>325</v>
      </c>
      <c r="B166" s="2" t="s">
        <v>326</v>
      </c>
      <c r="C166" s="18"/>
      <c r="D166" s="56" t="str">
        <f>IFERROR(VLOOKUP($A166,'Emissions - TEU-2R'!$A$6:$H$58,5,0), " ")</f>
        <v xml:space="preserve"> </v>
      </c>
      <c r="E166" s="56" t="str">
        <f>IFERROR(VLOOKUP($A166,'Emissions - TEU-2R'!$A$6:$H$58,8,0), " ")</f>
        <v xml:space="preserve"> </v>
      </c>
      <c r="F166" s="9">
        <v>0.2</v>
      </c>
      <c r="G166" s="175" t="str">
        <f>IFERROR(Summary!$Y$7*D166/F166," ")</f>
        <v xml:space="preserve"> </v>
      </c>
      <c r="H166" s="18"/>
      <c r="I166" s="175" t="str">
        <f>IFERROR(Summary!$Y$7*D166/H166," ")</f>
        <v xml:space="preserve"> </v>
      </c>
      <c r="J166" s="7">
        <v>5.0999999999999996</v>
      </c>
      <c r="K166" s="175" t="str">
        <f>IFERROR(Summary!$AA$7*D166/J166," ")</f>
        <v xml:space="preserve"> </v>
      </c>
      <c r="L166" s="18"/>
      <c r="M166" s="175" t="str">
        <f>IFERROR(Summary!$AA$7*D166/L166," ")</f>
        <v xml:space="preserve"> </v>
      </c>
      <c r="N166" s="7">
        <v>2.4</v>
      </c>
      <c r="O166" s="175" t="str">
        <f>IFERROR(Summary!$AC$7*D166/N166," ")</f>
        <v xml:space="preserve"> </v>
      </c>
      <c r="P166" s="18"/>
      <c r="Q166" s="175" t="str">
        <f>IFERROR(Summary!$AC$7*D166/P166," ")</f>
        <v xml:space="preserve"> </v>
      </c>
      <c r="R166" s="22"/>
      <c r="S166" s="177" t="str">
        <f>IFERROR(Summary!$AE$7*E166/R166," ")</f>
        <v xml:space="preserve"> </v>
      </c>
    </row>
    <row r="167" spans="1:19" ht="16.95" customHeight="1" x14ac:dyDescent="0.25">
      <c r="A167" s="2" t="s">
        <v>327</v>
      </c>
      <c r="B167" s="2" t="s">
        <v>328</v>
      </c>
      <c r="C167" s="18"/>
      <c r="D167" s="56" t="str">
        <f>IFERROR(VLOOKUP($A167,'Emissions - TEU-2R'!$A$6:$H$58,5,0), " ")</f>
        <v xml:space="preserve"> </v>
      </c>
      <c r="E167" s="56" t="str">
        <f>IFERROR(VLOOKUP($A167,'Emissions - TEU-2R'!$A$6:$H$58,8,0), " ")</f>
        <v xml:space="preserve"> </v>
      </c>
      <c r="F167" s="18"/>
      <c r="G167" s="175" t="str">
        <f>IFERROR(Summary!$Y$7*D167/F167," ")</f>
        <v xml:space="preserve"> </v>
      </c>
      <c r="H167" s="5">
        <v>200</v>
      </c>
      <c r="I167" s="175" t="str">
        <f>IFERROR(Summary!$Y$7*D167/H167," ")</f>
        <v xml:space="preserve"> </v>
      </c>
      <c r="J167" s="18"/>
      <c r="K167" s="175" t="str">
        <f>IFERROR(Summary!$AA$7*D167/J167," ")</f>
        <v xml:space="preserve"> </v>
      </c>
      <c r="L167" s="5">
        <v>880</v>
      </c>
      <c r="M167" s="175" t="str">
        <f>IFERROR(Summary!$AA$7*D167/L167," ")</f>
        <v xml:space="preserve"> </v>
      </c>
      <c r="N167" s="18"/>
      <c r="O167" s="175" t="str">
        <f>IFERROR(Summary!$AC$7*D167/N167," ")</f>
        <v xml:space="preserve"> </v>
      </c>
      <c r="P167" s="5">
        <v>880</v>
      </c>
      <c r="Q167" s="175" t="str">
        <f>IFERROR(Summary!$AC$7*D167/P167," ")</f>
        <v xml:space="preserve"> </v>
      </c>
      <c r="R167" s="23">
        <v>5800</v>
      </c>
      <c r="S167" s="177" t="str">
        <f>IFERROR(Summary!$AE$7*E167/R167," ")</f>
        <v xml:space="preserve"> </v>
      </c>
    </row>
    <row r="168" spans="1:19" ht="16.8" customHeight="1" x14ac:dyDescent="0.25">
      <c r="A168" s="2" t="s">
        <v>329</v>
      </c>
      <c r="B168" s="2" t="s">
        <v>330</v>
      </c>
      <c r="C168" s="18"/>
      <c r="D168" s="56" t="str">
        <f>IFERROR(VLOOKUP($A168,'Emissions - TEU-2R'!$A$6:$H$58,5,0), " ")</f>
        <v xml:space="preserve"> </v>
      </c>
      <c r="E168" s="56" t="str">
        <f>IFERROR(VLOOKUP($A168,'Emissions - TEU-2R'!$A$6:$H$58,8,0), " ")</f>
        <v xml:space="preserve"> </v>
      </c>
      <c r="F168" s="18"/>
      <c r="G168" s="175" t="str">
        <f>IFERROR(Summary!$Y$7*D168/F168," ")</f>
        <v xml:space="preserve"> </v>
      </c>
      <c r="H168" s="9">
        <v>0.3</v>
      </c>
      <c r="I168" s="175" t="str">
        <f>IFERROR(Summary!$Y$7*D168/H168," ")</f>
        <v xml:space="preserve"> </v>
      </c>
      <c r="J168" s="18"/>
      <c r="K168" s="175" t="str">
        <f>IFERROR(Summary!$AA$7*D168/J168," ")</f>
        <v xml:space="preserve"> </v>
      </c>
      <c r="L168" s="7">
        <v>1.3</v>
      </c>
      <c r="M168" s="175" t="str">
        <f>IFERROR(Summary!$AA$7*D168/L168," ")</f>
        <v xml:space="preserve"> </v>
      </c>
      <c r="N168" s="18"/>
      <c r="O168" s="175" t="str">
        <f>IFERROR(Summary!$AC$7*D168/N168," ")</f>
        <v xml:space="preserve"> </v>
      </c>
      <c r="P168" s="7">
        <v>1.3</v>
      </c>
      <c r="Q168" s="175" t="str">
        <f>IFERROR(Summary!$AC$7*D168/P168," ")</f>
        <v xml:space="preserve"> </v>
      </c>
      <c r="R168" s="24">
        <v>4</v>
      </c>
      <c r="S168" s="177" t="str">
        <f>IFERROR(Summary!$AE$7*E168/R168," ")</f>
        <v xml:space="preserve"> </v>
      </c>
    </row>
    <row r="169" spans="1:19" ht="16.95" customHeight="1" x14ac:dyDescent="0.25">
      <c r="A169" s="2" t="s">
        <v>331</v>
      </c>
      <c r="B169" s="2" t="s">
        <v>332</v>
      </c>
      <c r="C169" s="18"/>
      <c r="D169" s="56" t="str">
        <f>IFERROR(VLOOKUP($A169,'Emissions - TEU-2R'!$A$6:$H$58,5,0), " ")</f>
        <v xml:space="preserve"> </v>
      </c>
      <c r="E169" s="56" t="str">
        <f>IFERROR(VLOOKUP($A169,'Emissions - TEU-2R'!$A$6:$H$58,8,0), " ")</f>
        <v xml:space="preserve"> </v>
      </c>
      <c r="F169" s="18"/>
      <c r="G169" s="175" t="str">
        <f>IFERROR(Summary!$Y$7*D169/F169," ")</f>
        <v xml:space="preserve"> </v>
      </c>
      <c r="H169" s="9">
        <v>0.8</v>
      </c>
      <c r="I169" s="175" t="str">
        <f>IFERROR(Summary!$Y$7*D169/H169," ")</f>
        <v xml:space="preserve"> </v>
      </c>
      <c r="J169" s="18"/>
      <c r="K169" s="175" t="str">
        <f>IFERROR(Summary!$AA$7*D169/J169," ")</f>
        <v xml:space="preserve"> </v>
      </c>
      <c r="L169" s="7">
        <v>3.5</v>
      </c>
      <c r="M169" s="175" t="str">
        <f>IFERROR(Summary!$AA$7*D169/L169," ")</f>
        <v xml:space="preserve"> </v>
      </c>
      <c r="N169" s="18"/>
      <c r="O169" s="175" t="str">
        <f>IFERROR(Summary!$AC$7*D169/N169," ")</f>
        <v xml:space="preserve"> </v>
      </c>
      <c r="P169" s="7">
        <v>3.5</v>
      </c>
      <c r="Q169" s="175" t="str">
        <f>IFERROR(Summary!$AC$7*D169/P169," ")</f>
        <v xml:space="preserve"> </v>
      </c>
      <c r="R169" s="22"/>
      <c r="S169" s="177" t="str">
        <f>IFERROR(Summary!$AE$7*E169/R169," ")</f>
        <v xml:space="preserve"> </v>
      </c>
    </row>
    <row r="170" spans="1:19" ht="16.8" customHeight="1" x14ac:dyDescent="0.25">
      <c r="A170" s="2" t="s">
        <v>333</v>
      </c>
      <c r="B170" s="2" t="s">
        <v>334</v>
      </c>
      <c r="C170" s="18"/>
      <c r="D170" s="56" t="str">
        <f>IFERROR(VLOOKUP($A170,'Emissions - TEU-2R'!$A$6:$H$58,5,0), " ")</f>
        <v xml:space="preserve"> </v>
      </c>
      <c r="E170" s="56" t="str">
        <f>IFERROR(VLOOKUP($A170,'Emissions - TEU-2R'!$A$6:$H$58,8,0), " ")</f>
        <v xml:space="preserve"> </v>
      </c>
      <c r="F170" s="18"/>
      <c r="G170" s="175" t="str">
        <f>IFERROR(Summary!$Y$7*D170/F170," ")</f>
        <v xml:space="preserve"> </v>
      </c>
      <c r="H170" s="5">
        <v>10</v>
      </c>
      <c r="I170" s="175" t="str">
        <f>IFERROR(Summary!$Y$7*D170/H170," ")</f>
        <v xml:space="preserve"> </v>
      </c>
      <c r="J170" s="18"/>
      <c r="K170" s="175" t="str">
        <f>IFERROR(Summary!$AA$7*D170/J170," ")</f>
        <v xml:space="preserve"> </v>
      </c>
      <c r="L170" s="5">
        <v>44</v>
      </c>
      <c r="M170" s="175" t="str">
        <f>IFERROR(Summary!$AA$7*D170/L170," ")</f>
        <v xml:space="preserve"> </v>
      </c>
      <c r="N170" s="18"/>
      <c r="O170" s="175" t="str">
        <f>IFERROR(Summary!$AC$7*D170/N170," ")</f>
        <v xml:space="preserve"> </v>
      </c>
      <c r="P170" s="5">
        <v>44</v>
      </c>
      <c r="Q170" s="175" t="str">
        <f>IFERROR(Summary!$AC$7*D170/P170," ")</f>
        <v xml:space="preserve"> </v>
      </c>
      <c r="R170" s="22"/>
      <c r="S170" s="177" t="str">
        <f>IFERROR(Summary!$AE$7*E170/R170," ")</f>
        <v xml:space="preserve"> </v>
      </c>
    </row>
    <row r="171" spans="1:19" ht="16.8" customHeight="1" x14ac:dyDescent="0.25">
      <c r="A171" s="2" t="s">
        <v>335</v>
      </c>
      <c r="B171" s="2" t="s">
        <v>336</v>
      </c>
      <c r="C171" s="18"/>
      <c r="D171" s="56" t="str">
        <f>IFERROR(VLOOKUP($A171,'Emissions - TEU-2R'!$A$6:$H$58,5,0), " ")</f>
        <v xml:space="preserve"> </v>
      </c>
      <c r="E171" s="56" t="str">
        <f>IFERROR(VLOOKUP($A171,'Emissions - TEU-2R'!$A$6:$H$58,8,0), " ")</f>
        <v xml:space="preserve"> </v>
      </c>
      <c r="F171" s="18"/>
      <c r="G171" s="175" t="str">
        <f>IFERROR(Summary!$Y$7*D171/F171," ")</f>
        <v xml:space="preserve"> </v>
      </c>
      <c r="H171" s="7">
        <v>9</v>
      </c>
      <c r="I171" s="175" t="str">
        <f>IFERROR(Summary!$Y$7*D171/H171," ")</f>
        <v xml:space="preserve"> </v>
      </c>
      <c r="J171" s="18"/>
      <c r="K171" s="175" t="str">
        <f>IFERROR(Summary!$AA$7*D171/J171," ")</f>
        <v xml:space="preserve"> </v>
      </c>
      <c r="L171" s="5">
        <v>40</v>
      </c>
      <c r="M171" s="175" t="str">
        <f>IFERROR(Summary!$AA$7*D171/L171," ")</f>
        <v xml:space="preserve"> </v>
      </c>
      <c r="N171" s="18"/>
      <c r="O171" s="175" t="str">
        <f>IFERROR(Summary!$AC$7*D171/N171," ")</f>
        <v xml:space="preserve"> </v>
      </c>
      <c r="P171" s="5">
        <v>40</v>
      </c>
      <c r="Q171" s="175" t="str">
        <f>IFERROR(Summary!$AC$7*D171/P171," ")</f>
        <v xml:space="preserve"> </v>
      </c>
      <c r="R171" s="21">
        <v>20</v>
      </c>
      <c r="S171" s="177" t="str">
        <f>IFERROR(Summary!$AE$7*E171/R171," ")</f>
        <v xml:space="preserve"> </v>
      </c>
    </row>
    <row r="172" spans="1:19" ht="16.95" customHeight="1" x14ac:dyDescent="0.25">
      <c r="A172" s="2" t="s">
        <v>337</v>
      </c>
      <c r="B172" s="2" t="s">
        <v>338</v>
      </c>
      <c r="C172" s="18"/>
      <c r="D172" s="56" t="str">
        <f>IFERROR(VLOOKUP($A172,'Emissions - TEU-2R'!$A$6:$H$58,5,0), " ")</f>
        <v xml:space="preserve"> </v>
      </c>
      <c r="E172" s="56" t="str">
        <f>IFERROR(VLOOKUP($A172,'Emissions - TEU-2R'!$A$6:$H$58,8,0), " ")</f>
        <v xml:space="preserve"> </v>
      </c>
      <c r="F172" s="18"/>
      <c r="G172" s="175" t="str">
        <f>IFERROR(Summary!$Y$7*D172/F172," ")</f>
        <v xml:space="preserve"> </v>
      </c>
      <c r="H172" s="5">
        <v>20</v>
      </c>
      <c r="I172" s="175" t="str">
        <f>IFERROR(Summary!$Y$7*D172/H172," ")</f>
        <v xml:space="preserve"> </v>
      </c>
      <c r="J172" s="18"/>
      <c r="K172" s="175" t="str">
        <f>IFERROR(Summary!$AA$7*D172/J172," ")</f>
        <v xml:space="preserve"> </v>
      </c>
      <c r="L172" s="5">
        <v>88</v>
      </c>
      <c r="M172" s="175" t="str">
        <f>IFERROR(Summary!$AA$7*D172/L172," ")</f>
        <v xml:space="preserve"> </v>
      </c>
      <c r="N172" s="18"/>
      <c r="O172" s="175" t="str">
        <f>IFERROR(Summary!$AC$7*D172/N172," ")</f>
        <v xml:space="preserve"> </v>
      </c>
      <c r="P172" s="5">
        <v>88</v>
      </c>
      <c r="Q172" s="175" t="str">
        <f>IFERROR(Summary!$AC$7*D172/P172," ")</f>
        <v xml:space="preserve"> </v>
      </c>
      <c r="R172" s="22"/>
      <c r="S172" s="177" t="str">
        <f>IFERROR(Summary!$AE$7*E172/R172," ")</f>
        <v xml:space="preserve"> </v>
      </c>
    </row>
    <row r="173" spans="1:19" ht="28.5" customHeight="1" x14ac:dyDescent="0.25">
      <c r="A173" s="1"/>
      <c r="B173" s="2" t="s">
        <v>339</v>
      </c>
      <c r="C173" s="6" t="s">
        <v>340</v>
      </c>
      <c r="D173" s="56" t="str">
        <f>IFERROR(VLOOKUP($A173,'Emissions - TEU-2R'!$A$6:$H$58,5,0), " ")</f>
        <v xml:space="preserve"> </v>
      </c>
      <c r="E173" s="56" t="str">
        <f>IFERROR(VLOOKUP($A173,'Emissions - TEU-2R'!$A$6:$H$58,8,0), " ")</f>
        <v xml:space="preserve"> </v>
      </c>
      <c r="F173" s="18"/>
      <c r="G173" s="175" t="str">
        <f>IFERROR(Summary!$Y$7*D173/F173," ")</f>
        <v xml:space="preserve"> </v>
      </c>
      <c r="H173" s="18"/>
      <c r="I173" s="175" t="str">
        <f>IFERROR(Summary!$Y$7*D173/H173," ")</f>
        <v xml:space="preserve"> </v>
      </c>
      <c r="J173" s="18"/>
      <c r="K173" s="175" t="str">
        <f>IFERROR(Summary!$AA$7*D173/J173," ")</f>
        <v xml:space="preserve"> </v>
      </c>
      <c r="L173" s="18"/>
      <c r="M173" s="175" t="str">
        <f>IFERROR(Summary!$AA$7*D173/L173," ")</f>
        <v xml:space="preserve"> </v>
      </c>
      <c r="N173" s="18"/>
      <c r="O173" s="175" t="str">
        <f>IFERROR(Summary!$AC$7*D173/N173," ")</f>
        <v xml:space="preserve"> </v>
      </c>
      <c r="P173" s="18"/>
      <c r="Q173" s="175" t="str">
        <f>IFERROR(Summary!$AC$7*D173/P173," ")</f>
        <v xml:space="preserve"> </v>
      </c>
      <c r="R173" s="24">
        <v>6</v>
      </c>
      <c r="S173" s="177" t="str">
        <f>IFERROR(Summary!$AE$7*E173/R173," ")</f>
        <v xml:space="preserve"> </v>
      </c>
    </row>
    <row r="174" spans="1:19" ht="29.25" customHeight="1" x14ac:dyDescent="0.25">
      <c r="A174" s="2" t="s">
        <v>341</v>
      </c>
      <c r="B174" s="2" t="s">
        <v>342</v>
      </c>
      <c r="C174" s="6" t="s">
        <v>65</v>
      </c>
      <c r="D174" s="56" t="str">
        <f>IFERROR(VLOOKUP($A174,'Emissions - TEU-2R'!$A$6:$H$58,5,0), " ")</f>
        <v xml:space="preserve"> </v>
      </c>
      <c r="E174" s="56" t="str">
        <f>IFERROR(VLOOKUP($A174,'Emissions - TEU-2R'!$A$6:$H$58,8,0), " ")</f>
        <v xml:space="preserve"> </v>
      </c>
      <c r="F174" s="11">
        <v>5.2999999999999998E-4</v>
      </c>
      <c r="G174" s="175" t="str">
        <f>IFERROR(Summary!$Y$7*D174/F174," ")</f>
        <v xml:space="preserve"> </v>
      </c>
      <c r="H174" s="18"/>
      <c r="I174" s="175" t="str">
        <f>IFERROR(Summary!$Y$7*D174/H174," ")</f>
        <v xml:space="preserve"> </v>
      </c>
      <c r="J174" s="4">
        <v>0.02</v>
      </c>
      <c r="K174" s="175" t="str">
        <f>IFERROR(Summary!$AA$7*D174/J174," ")</f>
        <v xml:space="preserve"> </v>
      </c>
      <c r="L174" s="18"/>
      <c r="M174" s="175" t="str">
        <f>IFERROR(Summary!$AA$7*D174/L174," ")</f>
        <v xml:space="preserve"> </v>
      </c>
      <c r="N174" s="3">
        <v>9.1999999999999998E-3</v>
      </c>
      <c r="O174" s="175" t="str">
        <f>IFERROR(Summary!$AC$7*D174/N174," ")</f>
        <v xml:space="preserve"> </v>
      </c>
      <c r="P174" s="18"/>
      <c r="Q174" s="175" t="str">
        <f>IFERROR(Summary!$AC$7*D174/P174," ")</f>
        <v xml:space="preserve"> </v>
      </c>
      <c r="R174" s="22"/>
      <c r="S174" s="177" t="str">
        <f>IFERROR(Summary!$AE$7*E174/R174," ")</f>
        <v xml:space="preserve"> </v>
      </c>
    </row>
    <row r="175" spans="1:19" ht="28.5" customHeight="1" x14ac:dyDescent="0.25">
      <c r="A175" s="1"/>
      <c r="B175" s="2" t="s">
        <v>343</v>
      </c>
      <c r="C175" s="6" t="s">
        <v>65</v>
      </c>
      <c r="D175" s="56" t="str">
        <f>IFERROR(VLOOKUP($A175,'Emissions - TEU-2R'!$A$6:$H$58,5,0), " ")</f>
        <v xml:space="preserve"> </v>
      </c>
      <c r="E175" s="56" t="str">
        <f>IFERROR(VLOOKUP($A175,'Emissions - TEU-2R'!$A$6:$H$58,8,0), " ")</f>
        <v xml:space="preserve"> </v>
      </c>
      <c r="F175" s="10">
        <v>1.0000000000000001E-9</v>
      </c>
      <c r="G175" s="175" t="str">
        <f>IFERROR(Summary!$Y$7*D175/F175," ")</f>
        <v xml:space="preserve"> </v>
      </c>
      <c r="H175" s="10">
        <v>1.3E-7</v>
      </c>
      <c r="I175" s="175" t="str">
        <f>IFERROR(Summary!$Y$7*D175/H175," ")</f>
        <v xml:space="preserve"> </v>
      </c>
      <c r="J175" s="10">
        <v>8.9999999999999999E-8</v>
      </c>
      <c r="K175" s="175" t="str">
        <f>IFERROR(Summary!$AA$7*D175/J175," ")</f>
        <v xml:space="preserve"> </v>
      </c>
      <c r="L175" s="10">
        <v>2.5999999999999998E-5</v>
      </c>
      <c r="M175" s="175" t="str">
        <f>IFERROR(Summary!$AA$7*D175/L175," ")</f>
        <v xml:space="preserve"> </v>
      </c>
      <c r="N175" s="10">
        <v>4.1999999999999999E-8</v>
      </c>
      <c r="O175" s="175" t="str">
        <f>IFERROR(Summary!$AC$7*D175/N175," ")</f>
        <v xml:space="preserve"> </v>
      </c>
      <c r="P175" s="10">
        <v>2.5999999999999998E-5</v>
      </c>
      <c r="Q175" s="175" t="str">
        <f>IFERROR(Summary!$AC$7*D175/P175," ")</f>
        <v xml:space="preserve"> </v>
      </c>
      <c r="R175" s="22"/>
      <c r="S175" s="177" t="str">
        <f>IFERROR(Summary!$AE$7*E175/R175," ")</f>
        <v xml:space="preserve"> </v>
      </c>
    </row>
    <row r="176" spans="1:19" ht="29.25" customHeight="1" x14ac:dyDescent="0.25">
      <c r="A176" s="2" t="s">
        <v>344</v>
      </c>
      <c r="B176" s="1" t="s">
        <v>345</v>
      </c>
      <c r="C176" s="6" t="s">
        <v>65</v>
      </c>
      <c r="D176" s="56" t="str">
        <f>IFERROR(VLOOKUP($A176,'Emissions - TEU-2R'!$A$6:$H$58,5,0), " ")</f>
        <v xml:space="preserve"> </v>
      </c>
      <c r="E176" s="56" t="str">
        <f>IFERROR(VLOOKUP($A176,'Emissions - TEU-2R'!$A$6:$H$58,8,0), " ")</f>
        <v xml:space="preserve"> </v>
      </c>
      <c r="F176" s="10">
        <v>1.0000000000000001E-5</v>
      </c>
      <c r="G176" s="175" t="str">
        <f>IFERROR(Summary!$Y$7*D176/F176," ")</f>
        <v xml:space="preserve"> </v>
      </c>
      <c r="H176" s="3">
        <v>1.2999999999999999E-3</v>
      </c>
      <c r="I176" s="175" t="str">
        <f>IFERROR(Summary!$Y$7*D176/H176," ")</f>
        <v xml:space="preserve"> </v>
      </c>
      <c r="J176" s="11">
        <v>8.9999999999999998E-4</v>
      </c>
      <c r="K176" s="175" t="str">
        <f>IFERROR(Summary!$AA$7*D176/J176," ")</f>
        <v xml:space="preserve"> </v>
      </c>
      <c r="L176" s="9">
        <v>0.26</v>
      </c>
      <c r="M176" s="175" t="str">
        <f>IFERROR(Summary!$AA$7*D176/L176," ")</f>
        <v xml:space="preserve"> </v>
      </c>
      <c r="N176" s="11">
        <v>4.2000000000000002E-4</v>
      </c>
      <c r="O176" s="175" t="str">
        <f>IFERROR(Summary!$AC$7*D176/N176," ")</f>
        <v xml:space="preserve"> </v>
      </c>
      <c r="P176" s="9">
        <v>0.26</v>
      </c>
      <c r="Q176" s="175" t="str">
        <f>IFERROR(Summary!$AC$7*D176/P176," ")</f>
        <v xml:space="preserve"> </v>
      </c>
      <c r="R176" s="22"/>
      <c r="S176" s="177" t="str">
        <f>IFERROR(Summary!$AE$7*E176/R176," ")</f>
        <v xml:space="preserve"> </v>
      </c>
    </row>
    <row r="177" spans="1:19" ht="29.25" customHeight="1" x14ac:dyDescent="0.25">
      <c r="A177" s="2" t="s">
        <v>346</v>
      </c>
      <c r="B177" s="1" t="s">
        <v>347</v>
      </c>
      <c r="C177" s="6" t="s">
        <v>65</v>
      </c>
      <c r="D177" s="56" t="str">
        <f>IFERROR(VLOOKUP($A177,'Emissions - TEU-2R'!$A$6:$H$58,5,0), " ")</f>
        <v xml:space="preserve"> </v>
      </c>
      <c r="E177" s="56" t="str">
        <f>IFERROR(VLOOKUP($A177,'Emissions - TEU-2R'!$A$6:$H$58,8,0), " ")</f>
        <v xml:space="preserve"> </v>
      </c>
      <c r="F177" s="10">
        <v>3.4000000000000001E-6</v>
      </c>
      <c r="G177" s="175" t="str">
        <f>IFERROR(Summary!$Y$7*D177/F177," ")</f>
        <v xml:space="preserve"> </v>
      </c>
      <c r="H177" s="11">
        <v>4.2000000000000002E-4</v>
      </c>
      <c r="I177" s="175" t="str">
        <f>IFERROR(Summary!$Y$7*D177/H177," ")</f>
        <v xml:space="preserve"> </v>
      </c>
      <c r="J177" s="11">
        <v>2.9999999999999997E-4</v>
      </c>
      <c r="K177" s="175" t="str">
        <f>IFERROR(Summary!$AA$7*D177/J177," ")</f>
        <v xml:space="preserve"> </v>
      </c>
      <c r="L177" s="4">
        <v>8.5000000000000006E-2</v>
      </c>
      <c r="M177" s="175" t="str">
        <f>IFERROR(Summary!$AA$7*D177/L177," ")</f>
        <v xml:space="preserve"> </v>
      </c>
      <c r="N177" s="11">
        <v>1.3999999999999999E-4</v>
      </c>
      <c r="O177" s="175" t="str">
        <f>IFERROR(Summary!$AC$7*D177/N177," ")</f>
        <v xml:space="preserve"> </v>
      </c>
      <c r="P177" s="4">
        <v>8.5000000000000006E-2</v>
      </c>
      <c r="Q177" s="175" t="str">
        <f>IFERROR(Summary!$AC$7*D177/P177," ")</f>
        <v xml:space="preserve"> </v>
      </c>
      <c r="R177" s="22"/>
      <c r="S177" s="177" t="str">
        <f>IFERROR(Summary!$AE$7*E177/R177," ")</f>
        <v xml:space="preserve"> </v>
      </c>
    </row>
    <row r="178" spans="1:19" ht="29.25" customHeight="1" x14ac:dyDescent="0.25">
      <c r="A178" s="2" t="s">
        <v>348</v>
      </c>
      <c r="B178" s="1" t="s">
        <v>349</v>
      </c>
      <c r="C178" s="6" t="s">
        <v>65</v>
      </c>
      <c r="D178" s="56" t="str">
        <f>IFERROR(VLOOKUP($A178,'Emissions - TEU-2R'!$A$6:$H$58,5,0), " ")</f>
        <v xml:space="preserve"> </v>
      </c>
      <c r="E178" s="56" t="str">
        <f>IFERROR(VLOOKUP($A178,'Emissions - TEU-2R'!$A$6:$H$58,8,0), " ")</f>
        <v xml:space="preserve"> </v>
      </c>
      <c r="F178" s="10">
        <v>3.4E-5</v>
      </c>
      <c r="G178" s="175" t="str">
        <f>IFERROR(Summary!$Y$7*D178/F178," ")</f>
        <v xml:space="preserve"> </v>
      </c>
      <c r="H178" s="3">
        <v>4.1999999999999997E-3</v>
      </c>
      <c r="I178" s="175" t="str">
        <f>IFERROR(Summary!$Y$7*D178/H178," ")</f>
        <v xml:space="preserve"> </v>
      </c>
      <c r="J178" s="3">
        <v>3.0000000000000001E-3</v>
      </c>
      <c r="K178" s="175" t="str">
        <f>IFERROR(Summary!$AA$7*D178/J178," ")</f>
        <v xml:space="preserve"> </v>
      </c>
      <c r="L178" s="9">
        <v>0.85</v>
      </c>
      <c r="M178" s="175" t="str">
        <f>IFERROR(Summary!$AA$7*D178/L178," ")</f>
        <v xml:space="preserve"> </v>
      </c>
      <c r="N178" s="3">
        <v>1.4E-3</v>
      </c>
      <c r="O178" s="175" t="str">
        <f>IFERROR(Summary!$AC$7*D178/N178," ")</f>
        <v xml:space="preserve"> </v>
      </c>
      <c r="P178" s="9">
        <v>0.85</v>
      </c>
      <c r="Q178" s="175" t="str">
        <f>IFERROR(Summary!$AC$7*D178/P178," ")</f>
        <v xml:space="preserve"> </v>
      </c>
      <c r="R178" s="22"/>
      <c r="S178" s="177" t="str">
        <f>IFERROR(Summary!$AE$7*E178/R178," ")</f>
        <v xml:space="preserve"> </v>
      </c>
    </row>
    <row r="179" spans="1:19" ht="29.25" customHeight="1" x14ac:dyDescent="0.25">
      <c r="A179" s="2" t="s">
        <v>350</v>
      </c>
      <c r="B179" s="1" t="s">
        <v>351</v>
      </c>
      <c r="C179" s="6" t="s">
        <v>65</v>
      </c>
      <c r="D179" s="56" t="str">
        <f>IFERROR(VLOOKUP($A179,'Emissions - TEU-2R'!$A$6:$H$58,5,0), " ")</f>
        <v xml:space="preserve"> </v>
      </c>
      <c r="E179" s="56" t="str">
        <f>IFERROR(VLOOKUP($A179,'Emissions - TEU-2R'!$A$6:$H$58,8,0), " ")</f>
        <v xml:space="preserve"> </v>
      </c>
      <c r="F179" s="10">
        <v>3.4E-5</v>
      </c>
      <c r="G179" s="175" t="str">
        <f>IFERROR(Summary!$Y$7*D179/F179," ")</f>
        <v xml:space="preserve"> </v>
      </c>
      <c r="H179" s="3">
        <v>4.1999999999999997E-3</v>
      </c>
      <c r="I179" s="175" t="str">
        <f>IFERROR(Summary!$Y$7*D179/H179," ")</f>
        <v xml:space="preserve"> </v>
      </c>
      <c r="J179" s="3">
        <v>3.0000000000000001E-3</v>
      </c>
      <c r="K179" s="175" t="str">
        <f>IFERROR(Summary!$AA$7*D179/J179," ")</f>
        <v xml:space="preserve"> </v>
      </c>
      <c r="L179" s="9">
        <v>0.85</v>
      </c>
      <c r="M179" s="175" t="str">
        <f>IFERROR(Summary!$AA$7*D179/L179," ")</f>
        <v xml:space="preserve"> </v>
      </c>
      <c r="N179" s="3">
        <v>1.4E-3</v>
      </c>
      <c r="O179" s="175" t="str">
        <f>IFERROR(Summary!$AC$7*D179/N179," ")</f>
        <v xml:space="preserve"> </v>
      </c>
      <c r="P179" s="9">
        <v>0.85</v>
      </c>
      <c r="Q179" s="175" t="str">
        <f>IFERROR(Summary!$AC$7*D179/P179," ")</f>
        <v xml:space="preserve"> </v>
      </c>
      <c r="R179" s="22"/>
      <c r="S179" s="177" t="str">
        <f>IFERROR(Summary!$AE$7*E179/R179," ")</f>
        <v xml:space="preserve"> </v>
      </c>
    </row>
    <row r="180" spans="1:19" ht="29.25" customHeight="1" x14ac:dyDescent="0.25">
      <c r="A180" s="2" t="s">
        <v>352</v>
      </c>
      <c r="B180" s="1" t="s">
        <v>353</v>
      </c>
      <c r="C180" s="6" t="s">
        <v>65</v>
      </c>
      <c r="D180" s="56" t="str">
        <f>IFERROR(VLOOKUP($A180,'Emissions - TEU-2R'!$A$6:$H$58,5,0), " ")</f>
        <v xml:space="preserve"> </v>
      </c>
      <c r="E180" s="56" t="str">
        <f>IFERROR(VLOOKUP($A180,'Emissions - TEU-2R'!$A$6:$H$58,8,0), " ")</f>
        <v xml:space="preserve"> </v>
      </c>
      <c r="F180" s="10">
        <v>3.4E-5</v>
      </c>
      <c r="G180" s="175" t="str">
        <f>IFERROR(Summary!$Y$7*D180/F180," ")</f>
        <v xml:space="preserve"> </v>
      </c>
      <c r="H180" s="3">
        <v>4.1999999999999997E-3</v>
      </c>
      <c r="I180" s="175" t="str">
        <f>IFERROR(Summary!$Y$7*D180/H180," ")</f>
        <v xml:space="preserve"> </v>
      </c>
      <c r="J180" s="3">
        <v>3.0000000000000001E-3</v>
      </c>
      <c r="K180" s="175" t="str">
        <f>IFERROR(Summary!$AA$7*D180/J180," ")</f>
        <v xml:space="preserve"> </v>
      </c>
      <c r="L180" s="9">
        <v>0.85</v>
      </c>
      <c r="M180" s="175" t="str">
        <f>IFERROR(Summary!$AA$7*D180/L180," ")</f>
        <v xml:space="preserve"> </v>
      </c>
      <c r="N180" s="3">
        <v>1.4E-3</v>
      </c>
      <c r="O180" s="175" t="str">
        <f>IFERROR(Summary!$AC$7*D180/N180," ")</f>
        <v xml:space="preserve"> </v>
      </c>
      <c r="P180" s="9">
        <v>0.85</v>
      </c>
      <c r="Q180" s="175" t="str">
        <f>IFERROR(Summary!$AC$7*D180/P180," ")</f>
        <v xml:space="preserve"> </v>
      </c>
      <c r="R180" s="22"/>
      <c r="S180" s="177" t="str">
        <f>IFERROR(Summary!$AE$7*E180/R180," ")</f>
        <v xml:space="preserve"> </v>
      </c>
    </row>
    <row r="181" spans="1:19" ht="29.25" customHeight="1" x14ac:dyDescent="0.25">
      <c r="A181" s="2" t="s">
        <v>354</v>
      </c>
      <c r="B181" s="1" t="s">
        <v>355</v>
      </c>
      <c r="C181" s="6" t="s">
        <v>65</v>
      </c>
      <c r="D181" s="56" t="str">
        <f>IFERROR(VLOOKUP($A181,'Emissions - TEU-2R'!$A$6:$H$58,5,0), " ")</f>
        <v xml:space="preserve"> </v>
      </c>
      <c r="E181" s="56" t="str">
        <f>IFERROR(VLOOKUP($A181,'Emissions - TEU-2R'!$A$6:$H$58,8,0), " ")</f>
        <v xml:space="preserve"> </v>
      </c>
      <c r="F181" s="10">
        <v>3.4E-5</v>
      </c>
      <c r="G181" s="175" t="str">
        <f>IFERROR(Summary!$Y$7*D181/F181," ")</f>
        <v xml:space="preserve"> </v>
      </c>
      <c r="H181" s="3">
        <v>4.1999999999999997E-3</v>
      </c>
      <c r="I181" s="175" t="str">
        <f>IFERROR(Summary!$Y$7*D181/H181," ")</f>
        <v xml:space="preserve"> </v>
      </c>
      <c r="J181" s="3">
        <v>3.0000000000000001E-3</v>
      </c>
      <c r="K181" s="175" t="str">
        <f>IFERROR(Summary!$AA$7*D181/J181," ")</f>
        <v xml:space="preserve"> </v>
      </c>
      <c r="L181" s="9">
        <v>0.85</v>
      </c>
      <c r="M181" s="175" t="str">
        <f>IFERROR(Summary!$AA$7*D181/L181," ")</f>
        <v xml:space="preserve"> </v>
      </c>
      <c r="N181" s="3">
        <v>1.4E-3</v>
      </c>
      <c r="O181" s="175" t="str">
        <f>IFERROR(Summary!$AC$7*D181/N181," ")</f>
        <v xml:space="preserve"> </v>
      </c>
      <c r="P181" s="9">
        <v>0.85</v>
      </c>
      <c r="Q181" s="175" t="str">
        <f>IFERROR(Summary!$AC$7*D181/P181," ")</f>
        <v xml:space="preserve"> </v>
      </c>
      <c r="R181" s="22"/>
      <c r="S181" s="177" t="str">
        <f>IFERROR(Summary!$AE$7*E181/R181," ")</f>
        <v xml:space="preserve"> </v>
      </c>
    </row>
    <row r="182" spans="1:19" ht="29.25" customHeight="1" x14ac:dyDescent="0.25">
      <c r="A182" s="2" t="s">
        <v>356</v>
      </c>
      <c r="B182" s="1" t="s">
        <v>357</v>
      </c>
      <c r="C182" s="6" t="s">
        <v>65</v>
      </c>
      <c r="D182" s="56" t="str">
        <f>IFERROR(VLOOKUP($A182,'Emissions - TEU-2R'!$A$6:$H$58,5,0), " ")</f>
        <v xml:space="preserve"> </v>
      </c>
      <c r="E182" s="56" t="str">
        <f>IFERROR(VLOOKUP($A182,'Emissions - TEU-2R'!$A$6:$H$58,8,0), " ")</f>
        <v xml:space="preserve"> </v>
      </c>
      <c r="F182" s="10">
        <v>1E-8</v>
      </c>
      <c r="G182" s="175" t="str">
        <f>IFERROR(Summary!$Y$7*D182/F182," ")</f>
        <v xml:space="preserve"> </v>
      </c>
      <c r="H182" s="10">
        <v>1.3E-6</v>
      </c>
      <c r="I182" s="175" t="str">
        <f>IFERROR(Summary!$Y$7*D182/H182," ")</f>
        <v xml:space="preserve"> </v>
      </c>
      <c r="J182" s="10">
        <v>8.9999999999999996E-7</v>
      </c>
      <c r="K182" s="175" t="str">
        <f>IFERROR(Summary!$AA$7*D182/J182," ")</f>
        <v xml:space="preserve"> </v>
      </c>
      <c r="L182" s="11">
        <v>2.5999999999999998E-4</v>
      </c>
      <c r="M182" s="175" t="str">
        <f>IFERROR(Summary!$AA$7*D182/L182," ")</f>
        <v xml:space="preserve"> </v>
      </c>
      <c r="N182" s="10">
        <v>4.2E-7</v>
      </c>
      <c r="O182" s="175" t="str">
        <f>IFERROR(Summary!$AC$7*D182/N182," ")</f>
        <v xml:space="preserve"> </v>
      </c>
      <c r="P182" s="11">
        <v>2.5999999999999998E-4</v>
      </c>
      <c r="Q182" s="175" t="str">
        <f>IFERROR(Summary!$AC$7*D182/P182," ")</f>
        <v xml:space="preserve"> </v>
      </c>
      <c r="R182" s="22"/>
      <c r="S182" s="177" t="str">
        <f>IFERROR(Summary!$AE$7*E182/R182," ")</f>
        <v xml:space="preserve"> </v>
      </c>
    </row>
    <row r="183" spans="1:19" ht="29.25" customHeight="1" x14ac:dyDescent="0.25">
      <c r="A183" s="2" t="s">
        <v>358</v>
      </c>
      <c r="B183" s="1" t="s">
        <v>359</v>
      </c>
      <c r="C183" s="6" t="s">
        <v>65</v>
      </c>
      <c r="D183" s="56" t="str">
        <f>IFERROR(VLOOKUP($A183,'Emissions - TEU-2R'!$A$6:$H$58,5,0), " ")</f>
        <v xml:space="preserve"> </v>
      </c>
      <c r="E183" s="56" t="str">
        <f>IFERROR(VLOOKUP($A183,'Emissions - TEU-2R'!$A$6:$H$58,8,0), " ")</f>
        <v xml:space="preserve"> </v>
      </c>
      <c r="F183" s="10">
        <v>3.4E-5</v>
      </c>
      <c r="G183" s="175" t="str">
        <f>IFERROR(Summary!$Y$7*D183/F183," ")</f>
        <v xml:space="preserve"> </v>
      </c>
      <c r="H183" s="3">
        <v>4.1999999999999997E-3</v>
      </c>
      <c r="I183" s="175" t="str">
        <f>IFERROR(Summary!$Y$7*D183/H183," ")</f>
        <v xml:space="preserve"> </v>
      </c>
      <c r="J183" s="3">
        <v>3.0000000000000001E-3</v>
      </c>
      <c r="K183" s="175" t="str">
        <f>IFERROR(Summary!$AA$7*D183/J183," ")</f>
        <v xml:space="preserve"> </v>
      </c>
      <c r="L183" s="9">
        <v>0.85</v>
      </c>
      <c r="M183" s="175" t="str">
        <f>IFERROR(Summary!$AA$7*D183/L183," ")</f>
        <v xml:space="preserve"> </v>
      </c>
      <c r="N183" s="3">
        <v>1.4E-3</v>
      </c>
      <c r="O183" s="175" t="str">
        <f>IFERROR(Summary!$AC$7*D183/N183," ")</f>
        <v xml:space="preserve"> </v>
      </c>
      <c r="P183" s="9">
        <v>0.85</v>
      </c>
      <c r="Q183" s="175" t="str">
        <f>IFERROR(Summary!$AC$7*D183/P183," ")</f>
        <v xml:space="preserve"> </v>
      </c>
      <c r="R183" s="22"/>
      <c r="S183" s="177" t="str">
        <f>IFERROR(Summary!$AE$7*E183/R183," ")</f>
        <v xml:space="preserve"> </v>
      </c>
    </row>
    <row r="184" spans="1:19" ht="29.25" customHeight="1" x14ac:dyDescent="0.25">
      <c r="A184" s="2" t="s">
        <v>360</v>
      </c>
      <c r="B184" s="1" t="s">
        <v>361</v>
      </c>
      <c r="C184" s="6" t="s">
        <v>65</v>
      </c>
      <c r="D184" s="56" t="str">
        <f>IFERROR(VLOOKUP($A184,'Emissions - TEU-2R'!$A$6:$H$58,5,0), " ")</f>
        <v xml:space="preserve"> </v>
      </c>
      <c r="E184" s="56" t="str">
        <f>IFERROR(VLOOKUP($A184,'Emissions - TEU-2R'!$A$6:$H$58,8,0), " ")</f>
        <v xml:space="preserve"> </v>
      </c>
      <c r="F184" s="10">
        <v>3.4E-5</v>
      </c>
      <c r="G184" s="175" t="str">
        <f>IFERROR(Summary!$Y$7*D184/F184," ")</f>
        <v xml:space="preserve"> </v>
      </c>
      <c r="H184" s="3">
        <v>4.1999999999999997E-3</v>
      </c>
      <c r="I184" s="175" t="str">
        <f>IFERROR(Summary!$Y$7*D184/H184," ")</f>
        <v xml:space="preserve"> </v>
      </c>
      <c r="J184" s="3">
        <v>3.0000000000000001E-3</v>
      </c>
      <c r="K184" s="175" t="str">
        <f>IFERROR(Summary!$AA$7*D184/J184," ")</f>
        <v xml:space="preserve"> </v>
      </c>
      <c r="L184" s="9">
        <v>0.85</v>
      </c>
      <c r="M184" s="175" t="str">
        <f>IFERROR(Summary!$AA$7*D184/L184," ")</f>
        <v xml:space="preserve"> </v>
      </c>
      <c r="N184" s="3">
        <v>1.4E-3</v>
      </c>
      <c r="O184" s="175" t="str">
        <f>IFERROR(Summary!$AC$7*D184/N184," ")</f>
        <v xml:space="preserve"> </v>
      </c>
      <c r="P184" s="9">
        <v>0.85</v>
      </c>
      <c r="Q184" s="175" t="str">
        <f>IFERROR(Summary!$AC$7*D184/P184," ")</f>
        <v xml:space="preserve"> </v>
      </c>
      <c r="R184" s="22"/>
      <c r="S184" s="177" t="str">
        <f>IFERROR(Summary!$AE$7*E184/R184," ")</f>
        <v xml:space="preserve"> </v>
      </c>
    </row>
    <row r="185" spans="1:19" ht="29.25" customHeight="1" x14ac:dyDescent="0.25">
      <c r="A185" s="2" t="s">
        <v>362</v>
      </c>
      <c r="B185" s="1" t="s">
        <v>363</v>
      </c>
      <c r="C185" s="6" t="s">
        <v>65</v>
      </c>
      <c r="D185" s="56" t="str">
        <f>IFERROR(VLOOKUP($A185,'Emissions - TEU-2R'!$A$6:$H$58,5,0), " ")</f>
        <v xml:space="preserve"> </v>
      </c>
      <c r="E185" s="56" t="str">
        <f>IFERROR(VLOOKUP($A185,'Emissions - TEU-2R'!$A$6:$H$58,8,0), " ")</f>
        <v xml:space="preserve"> </v>
      </c>
      <c r="F185" s="10">
        <v>3.4E-5</v>
      </c>
      <c r="G185" s="175" t="str">
        <f>IFERROR(Summary!$Y$7*D185/F185," ")</f>
        <v xml:space="preserve"> </v>
      </c>
      <c r="H185" s="3">
        <v>4.1999999999999997E-3</v>
      </c>
      <c r="I185" s="175" t="str">
        <f>IFERROR(Summary!$Y$7*D185/H185," ")</f>
        <v xml:space="preserve"> </v>
      </c>
      <c r="J185" s="3">
        <v>3.0000000000000001E-3</v>
      </c>
      <c r="K185" s="175" t="str">
        <f>IFERROR(Summary!$AA$7*D185/J185," ")</f>
        <v xml:space="preserve"> </v>
      </c>
      <c r="L185" s="9">
        <v>0.85</v>
      </c>
      <c r="M185" s="175" t="str">
        <f>IFERROR(Summary!$AA$7*D185/L185," ")</f>
        <v xml:space="preserve"> </v>
      </c>
      <c r="N185" s="3">
        <v>1.4E-3</v>
      </c>
      <c r="O185" s="175" t="str">
        <f>IFERROR(Summary!$AC$7*D185/N185," ")</f>
        <v xml:space="preserve"> </v>
      </c>
      <c r="P185" s="9">
        <v>0.85</v>
      </c>
      <c r="Q185" s="175" t="str">
        <f>IFERROR(Summary!$AC$7*D185/P185," ")</f>
        <v xml:space="preserve"> </v>
      </c>
      <c r="R185" s="22"/>
      <c r="S185" s="177" t="str">
        <f>IFERROR(Summary!$AE$7*E185/R185," ")</f>
        <v xml:space="preserve"> </v>
      </c>
    </row>
    <row r="186" spans="1:19" ht="29.25" customHeight="1" x14ac:dyDescent="0.25">
      <c r="A186" s="2" t="s">
        <v>364</v>
      </c>
      <c r="B186" s="1" t="s">
        <v>365</v>
      </c>
      <c r="C186" s="6" t="s">
        <v>65</v>
      </c>
      <c r="D186" s="56" t="str">
        <f>IFERROR(VLOOKUP($A186,'Emissions - TEU-2R'!$A$6:$H$58,5,0), " ")</f>
        <v xml:space="preserve"> </v>
      </c>
      <c r="E186" s="56" t="str">
        <f>IFERROR(VLOOKUP($A186,'Emissions - TEU-2R'!$A$6:$H$58,8,0), " ")</f>
        <v xml:space="preserve"> </v>
      </c>
      <c r="F186" s="10">
        <v>3.4E-8</v>
      </c>
      <c r="G186" s="175" t="str">
        <f>IFERROR(Summary!$Y$7*D186/F186," ")</f>
        <v xml:space="preserve"> </v>
      </c>
      <c r="H186" s="10">
        <v>4.1999999999999996E-6</v>
      </c>
      <c r="I186" s="175" t="str">
        <f>IFERROR(Summary!$Y$7*D186/H186," ")</f>
        <v xml:space="preserve"> </v>
      </c>
      <c r="J186" s="10">
        <v>3.0000000000000001E-6</v>
      </c>
      <c r="K186" s="175" t="str">
        <f>IFERROR(Summary!$AA$7*D186/J186," ")</f>
        <v xml:space="preserve"> </v>
      </c>
      <c r="L186" s="11">
        <v>8.4999999999999995E-4</v>
      </c>
      <c r="M186" s="175" t="str">
        <f>IFERROR(Summary!$AA$7*D186/L186," ")</f>
        <v xml:space="preserve"> </v>
      </c>
      <c r="N186" s="10">
        <v>1.3999999999999999E-6</v>
      </c>
      <c r="O186" s="175" t="str">
        <f>IFERROR(Summary!$AC$7*D186/N186," ")</f>
        <v xml:space="preserve"> </v>
      </c>
      <c r="P186" s="11">
        <v>8.4999999999999995E-4</v>
      </c>
      <c r="Q186" s="175" t="str">
        <f>IFERROR(Summary!$AC$7*D186/P186," ")</f>
        <v xml:space="preserve"> </v>
      </c>
      <c r="R186" s="22"/>
      <c r="S186" s="177" t="str">
        <f>IFERROR(Summary!$AE$7*E186/R186," ")</f>
        <v xml:space="preserve"> </v>
      </c>
    </row>
    <row r="187" spans="1:19" ht="29.25" customHeight="1" x14ac:dyDescent="0.25">
      <c r="A187" s="2" t="s">
        <v>366</v>
      </c>
      <c r="B187" s="1" t="s">
        <v>367</v>
      </c>
      <c r="C187" s="6" t="s">
        <v>65</v>
      </c>
      <c r="D187" s="56" t="str">
        <f>IFERROR(VLOOKUP($A187,'Emissions - TEU-2R'!$A$6:$H$58,5,0), " ")</f>
        <v xml:space="preserve"> </v>
      </c>
      <c r="E187" s="56" t="str">
        <f>IFERROR(VLOOKUP($A187,'Emissions - TEU-2R'!$A$6:$H$58,8,0), " ")</f>
        <v xml:space="preserve"> </v>
      </c>
      <c r="F187" s="11">
        <v>8.8000000000000003E-4</v>
      </c>
      <c r="G187" s="175" t="str">
        <f>IFERROR(Summary!$Y$7*D187/F187," ")</f>
        <v xml:space="preserve"> </v>
      </c>
      <c r="H187" s="7">
        <v>1.3</v>
      </c>
      <c r="I187" s="175" t="str">
        <f>IFERROR(Summary!$Y$7*D187/H187," ")</f>
        <v xml:space="preserve"> </v>
      </c>
      <c r="J187" s="4">
        <v>2.3E-2</v>
      </c>
      <c r="K187" s="175" t="str">
        <f>IFERROR(Summary!$AA$7*D187/J187," ")</f>
        <v xml:space="preserve"> </v>
      </c>
      <c r="L187" s="7">
        <v>5.7</v>
      </c>
      <c r="M187" s="175" t="str">
        <f>IFERROR(Summary!$AA$7*D187/L187," ")</f>
        <v xml:space="preserve"> </v>
      </c>
      <c r="N187" s="4">
        <v>1.0999999999999999E-2</v>
      </c>
      <c r="O187" s="175" t="str">
        <f>IFERROR(Summary!$AC$7*D187/N187," ")</f>
        <v xml:space="preserve"> </v>
      </c>
      <c r="P187" s="7">
        <v>5.7</v>
      </c>
      <c r="Q187" s="175" t="str">
        <f>IFERROR(Summary!$AC$7*D187/P187," ")</f>
        <v xml:space="preserve"> </v>
      </c>
      <c r="R187" s="22"/>
      <c r="S187" s="177" t="str">
        <f>IFERROR(Summary!$AE$7*E187/R187," ")</f>
        <v xml:space="preserve"> </v>
      </c>
    </row>
    <row r="188" spans="1:19" ht="54" customHeight="1" x14ac:dyDescent="0.25">
      <c r="A188" s="1"/>
      <c r="B188" s="1" t="s">
        <v>368</v>
      </c>
      <c r="C188" s="6" t="s">
        <v>65</v>
      </c>
      <c r="D188" s="56" t="str">
        <f>IFERROR(VLOOKUP($A188,'Emissions - TEU-2R'!$A$6:$H$58,5,0), " ")</f>
        <v xml:space="preserve"> </v>
      </c>
      <c r="E188" s="56" t="str">
        <f>IFERROR(VLOOKUP($A188,'Emissions - TEU-2R'!$A$6:$H$58,8,0), " ")</f>
        <v xml:space="preserve"> </v>
      </c>
      <c r="F188" s="10">
        <v>1.0000000000000001E-9</v>
      </c>
      <c r="G188" s="175" t="str">
        <f>IFERROR(Summary!$Y$7*D188/F188," ")</f>
        <v xml:space="preserve"> </v>
      </c>
      <c r="H188" s="10">
        <v>1.3E-7</v>
      </c>
      <c r="I188" s="175" t="str">
        <f>IFERROR(Summary!$Y$7*D188/H188," ")</f>
        <v xml:space="preserve"> </v>
      </c>
      <c r="J188" s="10">
        <v>8.9999999999999999E-8</v>
      </c>
      <c r="K188" s="175" t="str">
        <f>IFERROR(Summary!$AA$7*D188/J188," ")</f>
        <v xml:space="preserve"> </v>
      </c>
      <c r="L188" s="10">
        <v>2.5999999999999998E-5</v>
      </c>
      <c r="M188" s="175" t="str">
        <f>IFERROR(Summary!$AA$7*D188/L188," ")</f>
        <v xml:space="preserve"> </v>
      </c>
      <c r="N188" s="10">
        <v>4.1999999999999999E-8</v>
      </c>
      <c r="O188" s="175" t="str">
        <f>IFERROR(Summary!$AC$7*D188/N188," ")</f>
        <v xml:space="preserve"> </v>
      </c>
      <c r="P188" s="19">
        <v>2.5999999999999998E-5</v>
      </c>
      <c r="Q188" s="175" t="str">
        <f>IFERROR(Summary!$AC$7*D188/P188," ")</f>
        <v xml:space="preserve"> </v>
      </c>
      <c r="R188" s="22"/>
      <c r="S188" s="177" t="str">
        <f>IFERROR(Summary!$AE$7*E188/R188," ")</f>
        <v xml:space="preserve"> </v>
      </c>
    </row>
    <row r="189" spans="1:19" ht="42" customHeight="1" x14ac:dyDescent="0.25">
      <c r="A189" s="2" t="s">
        <v>369</v>
      </c>
      <c r="B189" s="1" t="s">
        <v>370</v>
      </c>
      <c r="C189" s="6" t="s">
        <v>65</v>
      </c>
      <c r="D189" s="56" t="str">
        <f>IFERROR(VLOOKUP($A189,'Emissions - TEU-2R'!$A$6:$H$58,5,0), " ")</f>
        <v xml:space="preserve"> </v>
      </c>
      <c r="E189" s="56" t="str">
        <f>IFERROR(VLOOKUP($A189,'Emissions - TEU-2R'!$A$6:$H$58,8,0), " ")</f>
        <v xml:space="preserve"> </v>
      </c>
      <c r="F189" s="10">
        <v>1.0000000000000001E-9</v>
      </c>
      <c r="G189" s="175" t="str">
        <f>IFERROR(Summary!$Y$7*D189/F189," ")</f>
        <v xml:space="preserve"> </v>
      </c>
      <c r="H189" s="10">
        <v>1.3E-7</v>
      </c>
      <c r="I189" s="175" t="str">
        <f>IFERROR(Summary!$Y$7*D189/H189," ")</f>
        <v xml:space="preserve"> </v>
      </c>
      <c r="J189" s="10">
        <v>8.9999999999999999E-8</v>
      </c>
      <c r="K189" s="175" t="str">
        <f>IFERROR(Summary!$AA$7*D189/J189," ")</f>
        <v xml:space="preserve"> </v>
      </c>
      <c r="L189" s="10">
        <v>2.5999999999999998E-5</v>
      </c>
      <c r="M189" s="175" t="str">
        <f>IFERROR(Summary!$AA$7*D189/L189," ")</f>
        <v xml:space="preserve"> </v>
      </c>
      <c r="N189" s="10">
        <v>4.1999999999999999E-8</v>
      </c>
      <c r="O189" s="175" t="str">
        <f>IFERROR(Summary!$AC$7*D189/N189," ")</f>
        <v xml:space="preserve"> </v>
      </c>
      <c r="P189" s="19">
        <v>2.5999999999999998E-5</v>
      </c>
      <c r="Q189" s="175" t="str">
        <f>IFERROR(Summary!$AC$7*D189/P189," ")</f>
        <v xml:space="preserve"> </v>
      </c>
      <c r="R189" s="22"/>
      <c r="S189" s="177" t="str">
        <f>IFERROR(Summary!$AE$7*E189/R189," ")</f>
        <v xml:space="preserve"> </v>
      </c>
    </row>
    <row r="190" spans="1:19" ht="42" customHeight="1" x14ac:dyDescent="0.25">
      <c r="A190" s="2" t="s">
        <v>371</v>
      </c>
      <c r="B190" s="1" t="s">
        <v>372</v>
      </c>
      <c r="C190" s="6" t="s">
        <v>65</v>
      </c>
      <c r="D190" s="56" t="str">
        <f>IFERROR(VLOOKUP($A190,'Emissions - TEU-2R'!$A$6:$H$58,5,0), " ")</f>
        <v xml:space="preserve"> </v>
      </c>
      <c r="E190" s="56" t="str">
        <f>IFERROR(VLOOKUP($A190,'Emissions - TEU-2R'!$A$6:$H$58,8,0), " ")</f>
        <v xml:space="preserve"> </v>
      </c>
      <c r="F190" s="10">
        <v>1.0000000000000001E-9</v>
      </c>
      <c r="G190" s="175" t="str">
        <f>IFERROR(Summary!$Y$7*D190/F190," ")</f>
        <v xml:space="preserve"> </v>
      </c>
      <c r="H190" s="10">
        <v>1.3E-7</v>
      </c>
      <c r="I190" s="175" t="str">
        <f>IFERROR(Summary!$Y$7*D190/H190," ")</f>
        <v xml:space="preserve"> </v>
      </c>
      <c r="J190" s="10">
        <v>8.9999999999999999E-8</v>
      </c>
      <c r="K190" s="175" t="str">
        <f>IFERROR(Summary!$AA$7*D190/J190," ")</f>
        <v xml:space="preserve"> </v>
      </c>
      <c r="L190" s="10">
        <v>2.5999999999999998E-5</v>
      </c>
      <c r="M190" s="175" t="str">
        <f>IFERROR(Summary!$AA$7*D190/L190," ")</f>
        <v xml:space="preserve"> </v>
      </c>
      <c r="N190" s="10">
        <v>4.1999999999999999E-8</v>
      </c>
      <c r="O190" s="175" t="str">
        <f>IFERROR(Summary!$AC$7*D190/N190," ")</f>
        <v xml:space="preserve"> </v>
      </c>
      <c r="P190" s="19">
        <v>2.5999999999999998E-5</v>
      </c>
      <c r="Q190" s="175" t="str">
        <f>IFERROR(Summary!$AC$7*D190/P190," ")</f>
        <v xml:space="preserve"> </v>
      </c>
      <c r="R190" s="22"/>
      <c r="S190" s="177" t="str">
        <f>IFERROR(Summary!$AE$7*E190/R190," ")</f>
        <v xml:space="preserve"> </v>
      </c>
    </row>
    <row r="191" spans="1:19" ht="42" customHeight="1" x14ac:dyDescent="0.25">
      <c r="A191" s="2" t="s">
        <v>373</v>
      </c>
      <c r="B191" s="1" t="s">
        <v>374</v>
      </c>
      <c r="C191" s="6" t="s">
        <v>65</v>
      </c>
      <c r="D191" s="56" t="str">
        <f>IFERROR(VLOOKUP($A191,'Emissions - TEU-2R'!$A$6:$H$58,5,0), " ")</f>
        <v xml:space="preserve"> </v>
      </c>
      <c r="E191" s="56" t="str">
        <f>IFERROR(VLOOKUP($A191,'Emissions - TEU-2R'!$A$6:$H$58,8,0), " ")</f>
        <v xml:space="preserve"> </v>
      </c>
      <c r="F191" s="10">
        <v>1E-8</v>
      </c>
      <c r="G191" s="175" t="str">
        <f>IFERROR(Summary!$Y$7*D191/F191," ")</f>
        <v xml:space="preserve"> </v>
      </c>
      <c r="H191" s="10">
        <v>1.3E-6</v>
      </c>
      <c r="I191" s="175" t="str">
        <f>IFERROR(Summary!$Y$7*D191/H191," ")</f>
        <v xml:space="preserve"> </v>
      </c>
      <c r="J191" s="10">
        <v>8.9999999999999996E-7</v>
      </c>
      <c r="K191" s="175" t="str">
        <f>IFERROR(Summary!$AA$7*D191/J191," ")</f>
        <v xml:space="preserve"> </v>
      </c>
      <c r="L191" s="11">
        <v>2.5999999999999998E-4</v>
      </c>
      <c r="M191" s="175" t="str">
        <f>IFERROR(Summary!$AA$7*D191/L191," ")</f>
        <v xml:space="preserve"> </v>
      </c>
      <c r="N191" s="10">
        <v>4.2E-7</v>
      </c>
      <c r="O191" s="175" t="str">
        <f>IFERROR(Summary!$AC$7*D191/N191," ")</f>
        <v xml:space="preserve"> </v>
      </c>
      <c r="P191" s="11">
        <v>2.5999999999999998E-4</v>
      </c>
      <c r="Q191" s="175" t="str">
        <f>IFERROR(Summary!$AC$7*D191/P191," ")</f>
        <v xml:space="preserve"> </v>
      </c>
      <c r="R191" s="22"/>
      <c r="S191" s="177" t="str">
        <f>IFERROR(Summary!$AE$7*E191/R191," ")</f>
        <v xml:space="preserve"> </v>
      </c>
    </row>
    <row r="192" spans="1:19" ht="42" customHeight="1" x14ac:dyDescent="0.25">
      <c r="A192" s="2" t="s">
        <v>375</v>
      </c>
      <c r="B192" s="1" t="s">
        <v>376</v>
      </c>
      <c r="C192" s="6" t="s">
        <v>65</v>
      </c>
      <c r="D192" s="56" t="str">
        <f>IFERROR(VLOOKUP($A192,'Emissions - TEU-2R'!$A$6:$H$58,5,0), " ")</f>
        <v xml:space="preserve"> </v>
      </c>
      <c r="E192" s="56" t="str">
        <f>IFERROR(VLOOKUP($A192,'Emissions - TEU-2R'!$A$6:$H$58,8,0), " ")</f>
        <v xml:space="preserve"> </v>
      </c>
      <c r="F192" s="10">
        <v>1E-8</v>
      </c>
      <c r="G192" s="175" t="str">
        <f>IFERROR(Summary!$Y$7*D192/F192," ")</f>
        <v xml:space="preserve"> </v>
      </c>
      <c r="H192" s="10">
        <v>1.3E-6</v>
      </c>
      <c r="I192" s="175" t="str">
        <f>IFERROR(Summary!$Y$7*D192/H192," ")</f>
        <v xml:space="preserve"> </v>
      </c>
      <c r="J192" s="10">
        <v>8.9999999999999996E-7</v>
      </c>
      <c r="K192" s="175" t="str">
        <f>IFERROR(Summary!$AA$7*D192/J192," ")</f>
        <v xml:space="preserve"> </v>
      </c>
      <c r="L192" s="11">
        <v>2.5999999999999998E-4</v>
      </c>
      <c r="M192" s="175" t="str">
        <f>IFERROR(Summary!$AA$7*D192/L192," ")</f>
        <v xml:space="preserve"> </v>
      </c>
      <c r="N192" s="10">
        <v>4.2E-7</v>
      </c>
      <c r="O192" s="175" t="str">
        <f>IFERROR(Summary!$AC$7*D192/N192," ")</f>
        <v xml:space="preserve"> </v>
      </c>
      <c r="P192" s="11">
        <v>2.5999999999999998E-4</v>
      </c>
      <c r="Q192" s="175" t="str">
        <f>IFERROR(Summary!$AC$7*D192/P192," ")</f>
        <v xml:space="preserve"> </v>
      </c>
      <c r="R192" s="22"/>
      <c r="S192" s="177" t="str">
        <f>IFERROR(Summary!$AE$7*E192/R192," ")</f>
        <v xml:space="preserve"> </v>
      </c>
    </row>
    <row r="193" spans="1:19" ht="42" customHeight="1" x14ac:dyDescent="0.25">
      <c r="A193" s="2" t="s">
        <v>377</v>
      </c>
      <c r="B193" s="1" t="s">
        <v>378</v>
      </c>
      <c r="C193" s="6" t="s">
        <v>65</v>
      </c>
      <c r="D193" s="56" t="str">
        <f>IFERROR(VLOOKUP($A193,'Emissions - TEU-2R'!$A$6:$H$58,5,0), " ")</f>
        <v xml:space="preserve"> </v>
      </c>
      <c r="E193" s="56" t="str">
        <f>IFERROR(VLOOKUP($A193,'Emissions - TEU-2R'!$A$6:$H$58,8,0), " ")</f>
        <v xml:space="preserve"> </v>
      </c>
      <c r="F193" s="10">
        <v>1E-8</v>
      </c>
      <c r="G193" s="175" t="str">
        <f>IFERROR(Summary!$Y$7*D193/F193," ")</f>
        <v xml:space="preserve"> </v>
      </c>
      <c r="H193" s="10">
        <v>1.3E-6</v>
      </c>
      <c r="I193" s="175" t="str">
        <f>IFERROR(Summary!$Y$7*D193/H193," ")</f>
        <v xml:space="preserve"> </v>
      </c>
      <c r="J193" s="10">
        <v>8.9999999999999996E-7</v>
      </c>
      <c r="K193" s="175" t="str">
        <f>IFERROR(Summary!$AA$7*D193/J193," ")</f>
        <v xml:space="preserve"> </v>
      </c>
      <c r="L193" s="11">
        <v>2.5999999999999998E-4</v>
      </c>
      <c r="M193" s="175" t="str">
        <f>IFERROR(Summary!$AA$7*D193/L193," ")</f>
        <v xml:space="preserve"> </v>
      </c>
      <c r="N193" s="10">
        <v>4.2E-7</v>
      </c>
      <c r="O193" s="175" t="str">
        <f>IFERROR(Summary!$AC$7*D193/N193," ")</f>
        <v xml:space="preserve"> </v>
      </c>
      <c r="P193" s="11">
        <v>2.5999999999999998E-4</v>
      </c>
      <c r="Q193" s="175" t="str">
        <f>IFERROR(Summary!$AC$7*D193/P193," ")</f>
        <v xml:space="preserve"> </v>
      </c>
      <c r="R193" s="22"/>
      <c r="S193" s="177" t="str">
        <f>IFERROR(Summary!$AE$7*E193/R193," ")</f>
        <v xml:space="preserve"> </v>
      </c>
    </row>
    <row r="194" spans="1:19" ht="42" customHeight="1" x14ac:dyDescent="0.25">
      <c r="A194" s="2" t="s">
        <v>379</v>
      </c>
      <c r="B194" s="1" t="s">
        <v>380</v>
      </c>
      <c r="C194" s="6" t="s">
        <v>65</v>
      </c>
      <c r="D194" s="56" t="str">
        <f>IFERROR(VLOOKUP($A194,'Emissions - TEU-2R'!$A$6:$H$58,5,0), " ")</f>
        <v xml:space="preserve"> </v>
      </c>
      <c r="E194" s="56" t="str">
        <f>IFERROR(VLOOKUP($A194,'Emissions - TEU-2R'!$A$6:$H$58,8,0), " ")</f>
        <v xml:space="preserve"> </v>
      </c>
      <c r="F194" s="10">
        <v>9.9999999999999995E-8</v>
      </c>
      <c r="G194" s="175" t="str">
        <f>IFERROR(Summary!$Y$7*D194/F194," ")</f>
        <v xml:space="preserve"> </v>
      </c>
      <c r="H194" s="10">
        <v>1.2999999999999999E-5</v>
      </c>
      <c r="I194" s="175" t="str">
        <f>IFERROR(Summary!$Y$7*D194/H194," ")</f>
        <v xml:space="preserve"> </v>
      </c>
      <c r="J194" s="10">
        <v>9.0000000000000002E-6</v>
      </c>
      <c r="K194" s="175" t="str">
        <f>IFERROR(Summary!$AA$7*D194/J194," ")</f>
        <v xml:space="preserve"> </v>
      </c>
      <c r="L194" s="3">
        <v>2.5999999999999999E-3</v>
      </c>
      <c r="M194" s="175" t="str">
        <f>IFERROR(Summary!$AA$7*D194/L194," ")</f>
        <v xml:space="preserve"> </v>
      </c>
      <c r="N194" s="10">
        <v>4.1999999999999996E-6</v>
      </c>
      <c r="O194" s="175" t="str">
        <f>IFERROR(Summary!$AC$7*D194/N194," ")</f>
        <v xml:space="preserve"> </v>
      </c>
      <c r="P194" s="3">
        <v>2.5999999999999999E-3</v>
      </c>
      <c r="Q194" s="175" t="str">
        <f>IFERROR(Summary!$AC$7*D194/P194," ")</f>
        <v xml:space="preserve"> </v>
      </c>
      <c r="R194" s="22"/>
      <c r="S194" s="177" t="str">
        <f>IFERROR(Summary!$AE$7*E194/R194," ")</f>
        <v xml:space="preserve"> </v>
      </c>
    </row>
    <row r="195" spans="1:19" ht="29.25" customHeight="1" x14ac:dyDescent="0.25">
      <c r="A195" s="2" t="s">
        <v>381</v>
      </c>
      <c r="B195" s="1" t="s">
        <v>382</v>
      </c>
      <c r="C195" s="6" t="s">
        <v>65</v>
      </c>
      <c r="D195" s="56" t="str">
        <f>IFERROR(VLOOKUP($A195,'Emissions - TEU-2R'!$A$6:$H$58,5,0), " ")</f>
        <v xml:space="preserve"> </v>
      </c>
      <c r="E195" s="56" t="str">
        <f>IFERROR(VLOOKUP($A195,'Emissions - TEU-2R'!$A$6:$H$58,8,0), " ")</f>
        <v xml:space="preserve"> </v>
      </c>
      <c r="F195" s="10">
        <v>3.4000000000000001E-6</v>
      </c>
      <c r="G195" s="175" t="str">
        <f>IFERROR(Summary!$Y$7*D195/F195," ")</f>
        <v xml:space="preserve"> </v>
      </c>
      <c r="H195" s="11">
        <v>4.2000000000000002E-4</v>
      </c>
      <c r="I195" s="175" t="str">
        <f>IFERROR(Summary!$Y$7*D195/H195," ")</f>
        <v xml:space="preserve"> </v>
      </c>
      <c r="J195" s="11">
        <v>2.9999999999999997E-4</v>
      </c>
      <c r="K195" s="175" t="str">
        <f>IFERROR(Summary!$AA$7*D195/J195," ")</f>
        <v xml:space="preserve"> </v>
      </c>
      <c r="L195" s="4">
        <v>8.5000000000000006E-2</v>
      </c>
      <c r="M195" s="175" t="str">
        <f>IFERROR(Summary!$AA$7*D195/L195," ")</f>
        <v xml:space="preserve"> </v>
      </c>
      <c r="N195" s="11">
        <v>1.3999999999999999E-4</v>
      </c>
      <c r="O195" s="175" t="str">
        <f>IFERROR(Summary!$AC$7*D195/N195," ")</f>
        <v xml:space="preserve"> </v>
      </c>
      <c r="P195" s="4">
        <v>8.5000000000000006E-2</v>
      </c>
      <c r="Q195" s="175" t="str">
        <f>IFERROR(Summary!$AC$7*D195/P195," ")</f>
        <v xml:space="preserve"> </v>
      </c>
      <c r="R195" s="22"/>
      <c r="S195" s="177" t="str">
        <f>IFERROR(Summary!$AE$7*E195/R195," ")</f>
        <v xml:space="preserve"> </v>
      </c>
    </row>
    <row r="196" spans="1:19" ht="42" customHeight="1" x14ac:dyDescent="0.25">
      <c r="A196" s="2" t="s">
        <v>383</v>
      </c>
      <c r="B196" s="1" t="s">
        <v>384</v>
      </c>
      <c r="C196" s="6" t="s">
        <v>65</v>
      </c>
      <c r="D196" s="56" t="str">
        <f>IFERROR(VLOOKUP($A196,'Emissions - TEU-2R'!$A$6:$H$58,5,0), " ")</f>
        <v xml:space="preserve"> </v>
      </c>
      <c r="E196" s="56" t="str">
        <f>IFERROR(VLOOKUP($A196,'Emissions - TEU-2R'!$A$6:$H$58,8,0), " ")</f>
        <v xml:space="preserve"> </v>
      </c>
      <c r="F196" s="10">
        <v>1E-8</v>
      </c>
      <c r="G196" s="175" t="str">
        <f>IFERROR(Summary!$Y$7*D196/F196," ")</f>
        <v xml:space="preserve"> </v>
      </c>
      <c r="H196" s="10">
        <v>1.3E-6</v>
      </c>
      <c r="I196" s="175" t="str">
        <f>IFERROR(Summary!$Y$7*D196/H196," ")</f>
        <v xml:space="preserve"> </v>
      </c>
      <c r="J196" s="10">
        <v>8.9999999999999996E-7</v>
      </c>
      <c r="K196" s="175" t="str">
        <f>IFERROR(Summary!$AA$7*D196/J196," ")</f>
        <v xml:space="preserve"> </v>
      </c>
      <c r="L196" s="11">
        <v>2.5999999999999998E-4</v>
      </c>
      <c r="M196" s="175" t="str">
        <f>IFERROR(Summary!$AA$7*D196/L196," ")</f>
        <v xml:space="preserve"> </v>
      </c>
      <c r="N196" s="10">
        <v>4.2E-7</v>
      </c>
      <c r="O196" s="175" t="str">
        <f>IFERROR(Summary!$AC$7*D196/N196," ")</f>
        <v xml:space="preserve"> </v>
      </c>
      <c r="P196" s="11">
        <v>2.5999999999999998E-4</v>
      </c>
      <c r="Q196" s="175" t="str">
        <f>IFERROR(Summary!$AC$7*D196/P196," ")</f>
        <v xml:space="preserve"> </v>
      </c>
      <c r="R196" s="22"/>
      <c r="S196" s="177" t="str">
        <f>IFERROR(Summary!$AE$7*E196/R196," ")</f>
        <v xml:space="preserve"> </v>
      </c>
    </row>
    <row r="197" spans="1:19" ht="42" customHeight="1" x14ac:dyDescent="0.25">
      <c r="A197" s="2" t="s">
        <v>385</v>
      </c>
      <c r="B197" s="1" t="s">
        <v>386</v>
      </c>
      <c r="C197" s="6" t="s">
        <v>65</v>
      </c>
      <c r="D197" s="56" t="str">
        <f>IFERROR(VLOOKUP($A197,'Emissions - TEU-2R'!$A$6:$H$58,5,0), " ")</f>
        <v xml:space="preserve"> </v>
      </c>
      <c r="E197" s="56" t="str">
        <f>IFERROR(VLOOKUP($A197,'Emissions - TEU-2R'!$A$6:$H$58,8,0), " ")</f>
        <v xml:space="preserve"> </v>
      </c>
      <c r="F197" s="10">
        <v>3.4E-8</v>
      </c>
      <c r="G197" s="175" t="str">
        <f>IFERROR(Summary!$Y$7*D197/F197," ")</f>
        <v xml:space="preserve"> </v>
      </c>
      <c r="H197" s="10">
        <v>4.1999999999999996E-6</v>
      </c>
      <c r="I197" s="175" t="str">
        <f>IFERROR(Summary!$Y$7*D197/H197," ")</f>
        <v xml:space="preserve"> </v>
      </c>
      <c r="J197" s="10">
        <v>3.0000000000000001E-6</v>
      </c>
      <c r="K197" s="175" t="str">
        <f>IFERROR(Summary!$AA$7*D197/J197," ")</f>
        <v xml:space="preserve"> </v>
      </c>
      <c r="L197" s="11">
        <v>8.4999999999999995E-4</v>
      </c>
      <c r="M197" s="175" t="str">
        <f>IFERROR(Summary!$AA$7*D197/L197," ")</f>
        <v xml:space="preserve"> </v>
      </c>
      <c r="N197" s="10">
        <v>1.3999999999999999E-6</v>
      </c>
      <c r="O197" s="175" t="str">
        <f>IFERROR(Summary!$AC$7*D197/N197," ")</f>
        <v xml:space="preserve"> </v>
      </c>
      <c r="P197" s="11">
        <v>8.4999999999999995E-4</v>
      </c>
      <c r="Q197" s="175" t="str">
        <f>IFERROR(Summary!$AC$7*D197/P197," ")</f>
        <v xml:space="preserve"> </v>
      </c>
      <c r="R197" s="22"/>
      <c r="S197" s="177" t="str">
        <f>IFERROR(Summary!$AE$7*E197/R197," ")</f>
        <v xml:space="preserve"> </v>
      </c>
    </row>
    <row r="198" spans="1:19" ht="42" customHeight="1" x14ac:dyDescent="0.25">
      <c r="A198" s="2" t="s">
        <v>387</v>
      </c>
      <c r="B198" s="1" t="s">
        <v>388</v>
      </c>
      <c r="C198" s="6" t="s">
        <v>65</v>
      </c>
      <c r="D198" s="56" t="str">
        <f>IFERROR(VLOOKUP($A198,'Emissions - TEU-2R'!$A$6:$H$58,5,0), " ")</f>
        <v xml:space="preserve"> </v>
      </c>
      <c r="E198" s="56" t="str">
        <f>IFERROR(VLOOKUP($A198,'Emissions - TEU-2R'!$A$6:$H$58,8,0), " ")</f>
        <v xml:space="preserve"> </v>
      </c>
      <c r="F198" s="10">
        <v>3.3999999999999998E-9</v>
      </c>
      <c r="G198" s="175" t="str">
        <f>IFERROR(Summary!$Y$7*D198/F198," ")</f>
        <v xml:space="preserve"> </v>
      </c>
      <c r="H198" s="10">
        <v>4.2E-7</v>
      </c>
      <c r="I198" s="175" t="str">
        <f>IFERROR(Summary!$Y$7*D198/H198," ")</f>
        <v xml:space="preserve"> </v>
      </c>
      <c r="J198" s="10">
        <v>2.9999999999999999E-7</v>
      </c>
      <c r="K198" s="175" t="str">
        <f>IFERROR(Summary!$AA$7*D198/J198," ")</f>
        <v xml:space="preserve"> </v>
      </c>
      <c r="L198" s="10">
        <v>8.5000000000000006E-5</v>
      </c>
      <c r="M198" s="175" t="str">
        <f>IFERROR(Summary!$AA$7*D198/L198," ")</f>
        <v xml:space="preserve"> </v>
      </c>
      <c r="N198" s="10">
        <v>1.4000000000000001E-7</v>
      </c>
      <c r="O198" s="175" t="str">
        <f>IFERROR(Summary!$AC$7*D198/N198," ")</f>
        <v xml:space="preserve"> </v>
      </c>
      <c r="P198" s="10">
        <v>8.5000000000000006E-5</v>
      </c>
      <c r="Q198" s="175" t="str">
        <f>IFERROR(Summary!$AC$7*D198/P198," ")</f>
        <v xml:space="preserve"> </v>
      </c>
      <c r="R198" s="22"/>
      <c r="S198" s="177" t="str">
        <f>IFERROR(Summary!$AE$7*E198/R198," ")</f>
        <v xml:space="preserve"> </v>
      </c>
    </row>
    <row r="199" spans="1:19" ht="42" customHeight="1" x14ac:dyDescent="0.25">
      <c r="A199" s="2" t="s">
        <v>389</v>
      </c>
      <c r="B199" s="1" t="s">
        <v>390</v>
      </c>
      <c r="C199" s="6" t="s">
        <v>65</v>
      </c>
      <c r="D199" s="56" t="str">
        <f>IFERROR(VLOOKUP($A199,'Emissions - TEU-2R'!$A$6:$H$58,5,0), " ")</f>
        <v xml:space="preserve"> </v>
      </c>
      <c r="E199" s="56" t="str">
        <f>IFERROR(VLOOKUP($A199,'Emissions - TEU-2R'!$A$6:$H$58,8,0), " ")</f>
        <v xml:space="preserve"> </v>
      </c>
      <c r="F199" s="10">
        <v>1E-8</v>
      </c>
      <c r="G199" s="175" t="str">
        <f>IFERROR(Summary!$Y$7*D199/F199," ")</f>
        <v xml:space="preserve"> </v>
      </c>
      <c r="H199" s="10">
        <v>1.3E-6</v>
      </c>
      <c r="I199" s="175" t="str">
        <f>IFERROR(Summary!$Y$7*D199/H199," ")</f>
        <v xml:space="preserve"> </v>
      </c>
      <c r="J199" s="10">
        <v>8.9999999999999996E-7</v>
      </c>
      <c r="K199" s="175" t="str">
        <f>IFERROR(Summary!$AA$7*D199/J199," ")</f>
        <v xml:space="preserve"> </v>
      </c>
      <c r="L199" s="11">
        <v>2.5999999999999998E-4</v>
      </c>
      <c r="M199" s="175" t="str">
        <f>IFERROR(Summary!$AA$7*D199/L199," ")</f>
        <v xml:space="preserve"> </v>
      </c>
      <c r="N199" s="10">
        <v>4.2E-7</v>
      </c>
      <c r="O199" s="175" t="str">
        <f>IFERROR(Summary!$AC$7*D199/N199," ")</f>
        <v xml:space="preserve"> </v>
      </c>
      <c r="P199" s="11">
        <v>2.5999999999999998E-4</v>
      </c>
      <c r="Q199" s="175" t="str">
        <f>IFERROR(Summary!$AC$7*D199/P199," ")</f>
        <v xml:space="preserve"> </v>
      </c>
      <c r="R199" s="22"/>
      <c r="S199" s="177" t="str">
        <f>IFERROR(Summary!$AE$7*E199/R199," ")</f>
        <v xml:space="preserve"> </v>
      </c>
    </row>
    <row r="200" spans="1:19" ht="42" customHeight="1" x14ac:dyDescent="0.25">
      <c r="A200" s="2" t="s">
        <v>391</v>
      </c>
      <c r="B200" s="1" t="s">
        <v>392</v>
      </c>
      <c r="C200" s="6" t="s">
        <v>65</v>
      </c>
      <c r="D200" s="56" t="str">
        <f>IFERROR(VLOOKUP($A200,'Emissions - TEU-2R'!$A$6:$H$58,5,0), " ")</f>
        <v xml:space="preserve"> </v>
      </c>
      <c r="E200" s="56" t="str">
        <f>IFERROR(VLOOKUP($A200,'Emissions - TEU-2R'!$A$6:$H$58,8,0), " ")</f>
        <v xml:space="preserve"> </v>
      </c>
      <c r="F200" s="10">
        <v>1E-8</v>
      </c>
      <c r="G200" s="175" t="str">
        <f>IFERROR(Summary!$Y$7*D200/F200," ")</f>
        <v xml:space="preserve"> </v>
      </c>
      <c r="H200" s="10">
        <v>1.3E-6</v>
      </c>
      <c r="I200" s="175" t="str">
        <f>IFERROR(Summary!$Y$7*D200/H200," ")</f>
        <v xml:space="preserve"> </v>
      </c>
      <c r="J200" s="10">
        <v>8.9999999999999996E-7</v>
      </c>
      <c r="K200" s="175" t="str">
        <f>IFERROR(Summary!$AA$7*D200/J200," ")</f>
        <v xml:space="preserve"> </v>
      </c>
      <c r="L200" s="11">
        <v>2.5999999999999998E-4</v>
      </c>
      <c r="M200" s="175" t="str">
        <f>IFERROR(Summary!$AA$7*D200/L200," ")</f>
        <v xml:space="preserve"> </v>
      </c>
      <c r="N200" s="10">
        <v>4.2E-7</v>
      </c>
      <c r="O200" s="175" t="str">
        <f>IFERROR(Summary!$AC$7*D200/N200," ")</f>
        <v xml:space="preserve"> </v>
      </c>
      <c r="P200" s="11">
        <v>2.5999999999999998E-4</v>
      </c>
      <c r="Q200" s="175" t="str">
        <f>IFERROR(Summary!$AC$7*D200/P200," ")</f>
        <v xml:space="preserve"> </v>
      </c>
      <c r="R200" s="22"/>
      <c r="S200" s="177" t="str">
        <f>IFERROR(Summary!$AE$7*E200/R200," ")</f>
        <v xml:space="preserve"> </v>
      </c>
    </row>
    <row r="201" spans="1:19" ht="42" customHeight="1" x14ac:dyDescent="0.25">
      <c r="A201" s="2" t="s">
        <v>393</v>
      </c>
      <c r="B201" s="1" t="s">
        <v>394</v>
      </c>
      <c r="C201" s="6" t="s">
        <v>65</v>
      </c>
      <c r="D201" s="56" t="str">
        <f>IFERROR(VLOOKUP($A201,'Emissions - TEU-2R'!$A$6:$H$58,5,0), " ")</f>
        <v xml:space="preserve"> </v>
      </c>
      <c r="E201" s="56" t="str">
        <f>IFERROR(VLOOKUP($A201,'Emissions - TEU-2R'!$A$6:$H$58,8,0), " ")</f>
        <v xml:space="preserve"> </v>
      </c>
      <c r="F201" s="10">
        <v>1E-8</v>
      </c>
      <c r="G201" s="175" t="str">
        <f>IFERROR(Summary!$Y$7*D201/F201," ")</f>
        <v xml:space="preserve"> </v>
      </c>
      <c r="H201" s="10">
        <v>1.3E-6</v>
      </c>
      <c r="I201" s="175" t="str">
        <f>IFERROR(Summary!$Y$7*D201/H201," ")</f>
        <v xml:space="preserve"> </v>
      </c>
      <c r="J201" s="10">
        <v>8.9999999999999996E-7</v>
      </c>
      <c r="K201" s="175" t="str">
        <f>IFERROR(Summary!$AA$7*D201/J201," ")</f>
        <v xml:space="preserve"> </v>
      </c>
      <c r="L201" s="11">
        <v>2.5999999999999998E-4</v>
      </c>
      <c r="M201" s="175" t="str">
        <f>IFERROR(Summary!$AA$7*D201/L201," ")</f>
        <v xml:space="preserve"> </v>
      </c>
      <c r="N201" s="10">
        <v>4.2E-7</v>
      </c>
      <c r="O201" s="175" t="str">
        <f>IFERROR(Summary!$AC$7*D201/N201," ")</f>
        <v xml:space="preserve"> </v>
      </c>
      <c r="P201" s="11">
        <v>2.5999999999999998E-4</v>
      </c>
      <c r="Q201" s="175" t="str">
        <f>IFERROR(Summary!$AC$7*D201/P201," ")</f>
        <v xml:space="preserve"> </v>
      </c>
      <c r="R201" s="22"/>
      <c r="S201" s="177" t="str">
        <f>IFERROR(Summary!$AE$7*E201/R201," ")</f>
        <v xml:space="preserve"> </v>
      </c>
    </row>
    <row r="202" spans="1:19" ht="42" customHeight="1" x14ac:dyDescent="0.25">
      <c r="A202" s="2" t="s">
        <v>395</v>
      </c>
      <c r="B202" s="1" t="s">
        <v>396</v>
      </c>
      <c r="C202" s="6" t="s">
        <v>65</v>
      </c>
      <c r="D202" s="56" t="str">
        <f>IFERROR(VLOOKUP($A202,'Emissions - TEU-2R'!$A$6:$H$58,5,0), " ")</f>
        <v xml:space="preserve"> </v>
      </c>
      <c r="E202" s="56" t="str">
        <f>IFERROR(VLOOKUP($A202,'Emissions - TEU-2R'!$A$6:$H$58,8,0), " ")</f>
        <v xml:space="preserve"> </v>
      </c>
      <c r="F202" s="10">
        <v>1E-8</v>
      </c>
      <c r="G202" s="175" t="str">
        <f>IFERROR(Summary!$Y$7*D202/F202," ")</f>
        <v xml:space="preserve"> </v>
      </c>
      <c r="H202" s="10">
        <v>1.3E-6</v>
      </c>
      <c r="I202" s="175" t="str">
        <f>IFERROR(Summary!$Y$7*D202/H202," ")</f>
        <v xml:space="preserve"> </v>
      </c>
      <c r="J202" s="10">
        <v>8.9999999999999996E-7</v>
      </c>
      <c r="K202" s="175" t="str">
        <f>IFERROR(Summary!$AA$7*D202/J202," ")</f>
        <v xml:space="preserve"> </v>
      </c>
      <c r="L202" s="11">
        <v>2.5999999999999998E-4</v>
      </c>
      <c r="M202" s="175" t="str">
        <f>IFERROR(Summary!$AA$7*D202/L202," ")</f>
        <v xml:space="preserve"> </v>
      </c>
      <c r="N202" s="10">
        <v>4.2E-7</v>
      </c>
      <c r="O202" s="175" t="str">
        <f>IFERROR(Summary!$AC$7*D202/N202," ")</f>
        <v xml:space="preserve"> </v>
      </c>
      <c r="P202" s="11">
        <v>2.5999999999999998E-4</v>
      </c>
      <c r="Q202" s="175" t="str">
        <f>IFERROR(Summary!$AC$7*D202/P202," ")</f>
        <v xml:space="preserve"> </v>
      </c>
      <c r="R202" s="22"/>
      <c r="S202" s="177" t="str">
        <f>IFERROR(Summary!$AE$7*E202/R202," ")</f>
        <v xml:space="preserve"> </v>
      </c>
    </row>
    <row r="203" spans="1:19" ht="42" customHeight="1" x14ac:dyDescent="0.25">
      <c r="A203" s="2" t="s">
        <v>397</v>
      </c>
      <c r="B203" s="1" t="s">
        <v>398</v>
      </c>
      <c r="C203" s="6" t="s">
        <v>65</v>
      </c>
      <c r="D203" s="56" t="str">
        <f>IFERROR(VLOOKUP($A203,'Emissions - TEU-2R'!$A$6:$H$58,5,0), " ")</f>
        <v xml:space="preserve"> </v>
      </c>
      <c r="E203" s="56" t="str">
        <f>IFERROR(VLOOKUP($A203,'Emissions - TEU-2R'!$A$6:$H$58,8,0), " ")</f>
        <v xml:space="preserve"> </v>
      </c>
      <c r="F203" s="10">
        <v>9.9999999999999995E-8</v>
      </c>
      <c r="G203" s="175" t="str">
        <f>IFERROR(Summary!$Y$7*D203/F203," ")</f>
        <v xml:space="preserve"> </v>
      </c>
      <c r="H203" s="10">
        <v>1.2999999999999999E-5</v>
      </c>
      <c r="I203" s="175" t="str">
        <f>IFERROR(Summary!$Y$7*D203/H203," ")</f>
        <v xml:space="preserve"> </v>
      </c>
      <c r="J203" s="10">
        <v>9.0000000000000002E-6</v>
      </c>
      <c r="K203" s="175" t="str">
        <f>IFERROR(Summary!$AA$7*D203/J203," ")</f>
        <v xml:space="preserve"> </v>
      </c>
      <c r="L203" s="3">
        <v>2.5999999999999999E-3</v>
      </c>
      <c r="M203" s="175" t="str">
        <f>IFERROR(Summary!$AA$7*D203/L203," ")</f>
        <v xml:space="preserve"> </v>
      </c>
      <c r="N203" s="10">
        <v>4.1999999999999996E-6</v>
      </c>
      <c r="O203" s="175" t="str">
        <f>IFERROR(Summary!$AC$7*D203/N203," ")</f>
        <v xml:space="preserve"> </v>
      </c>
      <c r="P203" s="3">
        <v>2.5999999999999999E-3</v>
      </c>
      <c r="Q203" s="175" t="str">
        <f>IFERROR(Summary!$AC$7*D203/P203," ")</f>
        <v xml:space="preserve"> </v>
      </c>
      <c r="R203" s="22"/>
      <c r="S203" s="177" t="str">
        <f>IFERROR(Summary!$AE$7*E203/R203," ")</f>
        <v xml:space="preserve"> </v>
      </c>
    </row>
    <row r="204" spans="1:19" ht="42" customHeight="1" x14ac:dyDescent="0.25">
      <c r="A204" s="2" t="s">
        <v>399</v>
      </c>
      <c r="B204" s="1" t="s">
        <v>400</v>
      </c>
      <c r="C204" s="6" t="s">
        <v>65</v>
      </c>
      <c r="D204" s="56" t="str">
        <f>IFERROR(VLOOKUP($A204,'Emissions - TEU-2R'!$A$6:$H$58,5,0), " ")</f>
        <v xml:space="preserve"> </v>
      </c>
      <c r="E204" s="56" t="str">
        <f>IFERROR(VLOOKUP($A204,'Emissions - TEU-2R'!$A$6:$H$58,8,0), " ")</f>
        <v xml:space="preserve"> </v>
      </c>
      <c r="F204" s="10">
        <v>9.9999999999999995E-8</v>
      </c>
      <c r="G204" s="175" t="str">
        <f>IFERROR(Summary!$Y$7*D204/F204," ")</f>
        <v xml:space="preserve"> </v>
      </c>
      <c r="H204" s="10">
        <v>1.2999999999999999E-5</v>
      </c>
      <c r="I204" s="175" t="str">
        <f>IFERROR(Summary!$Y$7*D204/H204," ")</f>
        <v xml:space="preserve"> </v>
      </c>
      <c r="J204" s="10">
        <v>9.0000000000000002E-6</v>
      </c>
      <c r="K204" s="175" t="str">
        <f>IFERROR(Summary!$AA$7*D204/J204," ")</f>
        <v xml:space="preserve"> </v>
      </c>
      <c r="L204" s="3">
        <v>2.5999999999999999E-3</v>
      </c>
      <c r="M204" s="175" t="str">
        <f>IFERROR(Summary!$AA$7*D204/L204," ")</f>
        <v xml:space="preserve"> </v>
      </c>
      <c r="N204" s="10">
        <v>4.1999999999999996E-6</v>
      </c>
      <c r="O204" s="175" t="str">
        <f>IFERROR(Summary!$AC$7*D204/N204," ")</f>
        <v xml:space="preserve"> </v>
      </c>
      <c r="P204" s="3">
        <v>2.5999999999999999E-3</v>
      </c>
      <c r="Q204" s="175" t="str">
        <f>IFERROR(Summary!$AC$7*D204/P204," ")</f>
        <v xml:space="preserve"> </v>
      </c>
      <c r="R204" s="22"/>
      <c r="S204" s="177" t="str">
        <f>IFERROR(Summary!$AE$7*E204/R204," ")</f>
        <v xml:space="preserve"> </v>
      </c>
    </row>
    <row r="205" spans="1:19" ht="29.25" customHeight="1" x14ac:dyDescent="0.25">
      <c r="A205" s="2" t="s">
        <v>401</v>
      </c>
      <c r="B205" s="2" t="s">
        <v>402</v>
      </c>
      <c r="C205" s="6" t="s">
        <v>65</v>
      </c>
      <c r="D205" s="56" t="str">
        <f>IFERROR(VLOOKUP($A205,'Emissions - TEU-2R'!$A$6:$H$58,5,0), " ")</f>
        <v xml:space="preserve"> </v>
      </c>
      <c r="E205" s="56" t="str">
        <f>IFERROR(VLOOKUP($A205,'Emissions - TEU-2R'!$A$6:$H$58,8,0), " ")</f>
        <v xml:space="preserve"> </v>
      </c>
      <c r="F205" s="10">
        <v>3.4000000000000001E-6</v>
      </c>
      <c r="G205" s="175" t="str">
        <f>IFERROR(Summary!$Y$7*D205/F205," ")</f>
        <v xml:space="preserve"> </v>
      </c>
      <c r="H205" s="11">
        <v>4.2000000000000002E-4</v>
      </c>
      <c r="I205" s="175" t="str">
        <f>IFERROR(Summary!$Y$7*D205/H205," ")</f>
        <v xml:space="preserve"> </v>
      </c>
      <c r="J205" s="11">
        <v>2.9999999999999997E-4</v>
      </c>
      <c r="K205" s="175" t="str">
        <f>IFERROR(Summary!$AA$7*D205/J205," ")</f>
        <v xml:space="preserve"> </v>
      </c>
      <c r="L205" s="4">
        <v>8.5000000000000006E-2</v>
      </c>
      <c r="M205" s="175" t="str">
        <f>IFERROR(Summary!$AA$7*D205/L205," ")</f>
        <v xml:space="preserve"> </v>
      </c>
      <c r="N205" s="11">
        <v>1.3999999999999999E-4</v>
      </c>
      <c r="O205" s="175" t="str">
        <f>IFERROR(Summary!$AC$7*D205/N205," ")</f>
        <v xml:space="preserve"> </v>
      </c>
      <c r="P205" s="4">
        <v>8.5000000000000006E-2</v>
      </c>
      <c r="Q205" s="175" t="str">
        <f>IFERROR(Summary!$AC$7*D205/P205," ")</f>
        <v xml:space="preserve"> </v>
      </c>
      <c r="R205" s="22"/>
      <c r="S205" s="177" t="str">
        <f>IFERROR(Summary!$AE$7*E205/R205," ")</f>
        <v xml:space="preserve"> </v>
      </c>
    </row>
    <row r="206" spans="1:19" ht="28.5" customHeight="1" x14ac:dyDescent="0.25">
      <c r="A206" s="1"/>
      <c r="B206" s="2" t="s">
        <v>403</v>
      </c>
      <c r="C206" s="6" t="s">
        <v>404</v>
      </c>
      <c r="D206" s="56" t="str">
        <f>IFERROR(VLOOKUP($A206,'Emissions - TEU-2R'!$A$6:$H$58,5,0), " ")</f>
        <v xml:space="preserve"> </v>
      </c>
      <c r="E206" s="56" t="str">
        <f>IFERROR(VLOOKUP($A206,'Emissions - TEU-2R'!$A$6:$H$58,8,0), " ")</f>
        <v xml:space="preserve"> </v>
      </c>
      <c r="F206" s="10">
        <v>4.3000000000000002E-5</v>
      </c>
      <c r="G206" s="175" t="str">
        <f>IFERROR(Summary!$Y$7*D206/F206," ")</f>
        <v xml:space="preserve"> </v>
      </c>
      <c r="H206" s="18"/>
      <c r="I206" s="175" t="str">
        <f>IFERROR(Summary!$Y$7*D206/H206," ")</f>
        <v xml:space="preserve"> </v>
      </c>
      <c r="J206" s="3">
        <v>1.6000000000000001E-3</v>
      </c>
      <c r="K206" s="175" t="str">
        <f>IFERROR(Summary!$AA$7*D206/J206," ")</f>
        <v xml:space="preserve"> </v>
      </c>
      <c r="L206" s="18"/>
      <c r="M206" s="175" t="str">
        <f>IFERROR(Summary!$AA$7*D206/L206," ")</f>
        <v xml:space="preserve"> </v>
      </c>
      <c r="N206" s="3">
        <v>3.0000000000000001E-3</v>
      </c>
      <c r="O206" s="175" t="str">
        <f>IFERROR(Summary!$AC$7*D206/N206," ")</f>
        <v xml:space="preserve"> </v>
      </c>
      <c r="P206" s="18"/>
      <c r="Q206" s="175" t="str">
        <f>IFERROR(Summary!$AC$7*D206/P206," ")</f>
        <v xml:space="preserve"> </v>
      </c>
      <c r="R206" s="22"/>
      <c r="S206" s="177" t="str">
        <f>IFERROR(Summary!$AE$7*E206/R206," ")</f>
        <v xml:space="preserve"> </v>
      </c>
    </row>
    <row r="207" spans="1:19" ht="16.8" customHeight="1" x14ac:dyDescent="0.25">
      <c r="A207" s="2" t="s">
        <v>405</v>
      </c>
      <c r="B207" s="2" t="s">
        <v>406</v>
      </c>
      <c r="C207" s="6" t="s">
        <v>404</v>
      </c>
      <c r="D207" s="56" t="str">
        <f>IFERROR(VLOOKUP($A207,'Emissions - TEU-2R'!$A$6:$H$58,5,0), " ")</f>
        <v xml:space="preserve"> </v>
      </c>
      <c r="E207" s="56" t="str">
        <f>IFERROR(VLOOKUP($A207,'Emissions - TEU-2R'!$A$6:$H$58,8,0), " ")</f>
        <v xml:space="preserve"> </v>
      </c>
      <c r="F207" s="11">
        <v>1.1E-4</v>
      </c>
      <c r="G207" s="175" t="str">
        <f>IFERROR(Summary!$Y$7*D207/F207," ")</f>
        <v xml:space="preserve"> </v>
      </c>
      <c r="H207" s="18"/>
      <c r="I207" s="175" t="str">
        <f>IFERROR(Summary!$Y$7*D207/H207," ")</f>
        <v xml:space="preserve"> </v>
      </c>
      <c r="J207" s="3">
        <v>3.8999999999999998E-3</v>
      </c>
      <c r="K207" s="175" t="str">
        <f>IFERROR(Summary!$AA$7*D207/J207," ")</f>
        <v xml:space="preserve"> </v>
      </c>
      <c r="L207" s="18"/>
      <c r="M207" s="175" t="str">
        <f>IFERROR(Summary!$AA$7*D207/L207," ")</f>
        <v xml:space="preserve"> </v>
      </c>
      <c r="N207" s="3">
        <v>7.6E-3</v>
      </c>
      <c r="O207" s="175" t="str">
        <f>IFERROR(Summary!$AC$7*D207/N207," ")</f>
        <v xml:space="preserve"> </v>
      </c>
      <c r="P207" s="18"/>
      <c r="Q207" s="175" t="str">
        <f>IFERROR(Summary!$AC$7*D207/P207," ")</f>
        <v xml:space="preserve"> </v>
      </c>
      <c r="R207" s="22"/>
      <c r="S207" s="177" t="str">
        <f>IFERROR(Summary!$AE$7*E207/R207," ")</f>
        <v xml:space="preserve"> </v>
      </c>
    </row>
    <row r="208" spans="1:19" ht="16.95" customHeight="1" x14ac:dyDescent="0.25">
      <c r="A208" s="2" t="s">
        <v>407</v>
      </c>
      <c r="B208" s="2" t="s">
        <v>408</v>
      </c>
      <c r="C208" s="6" t="s">
        <v>404</v>
      </c>
      <c r="D208" s="56" t="str">
        <f>IFERROR(VLOOKUP($A208,'Emissions - TEU-2R'!$A$6:$H$58,5,0), " ")</f>
        <v xml:space="preserve"> </v>
      </c>
      <c r="E208" s="56" t="str">
        <f>IFERROR(VLOOKUP($A208,'Emissions - TEU-2R'!$A$6:$H$58,8,0), " ")</f>
        <v xml:space="preserve"> </v>
      </c>
      <c r="F208" s="11">
        <v>2.1000000000000001E-4</v>
      </c>
      <c r="G208" s="175" t="str">
        <f>IFERROR(Summary!$Y$7*D208/F208," ")</f>
        <v xml:space="preserve"> </v>
      </c>
      <c r="H208" s="18"/>
      <c r="I208" s="175" t="str">
        <f>IFERROR(Summary!$Y$7*D208/H208," ")</f>
        <v xml:space="preserve"> </v>
      </c>
      <c r="J208" s="3">
        <v>7.7999999999999996E-3</v>
      </c>
      <c r="K208" s="175" t="str">
        <f>IFERROR(Summary!$AA$7*D208/J208," ")</f>
        <v xml:space="preserve"> </v>
      </c>
      <c r="L208" s="18"/>
      <c r="M208" s="175" t="str">
        <f>IFERROR(Summary!$AA$7*D208/L208," ")</f>
        <v xml:space="preserve"> </v>
      </c>
      <c r="N208" s="4">
        <v>1.4999999999999999E-2</v>
      </c>
      <c r="O208" s="175" t="str">
        <f>IFERROR(Summary!$AC$7*D208/N208," ")</f>
        <v xml:space="preserve"> </v>
      </c>
      <c r="P208" s="18"/>
      <c r="Q208" s="175" t="str">
        <f>IFERROR(Summary!$AC$7*D208/P208," ")</f>
        <v xml:space="preserve"> </v>
      </c>
      <c r="R208" s="22"/>
      <c r="S208" s="177" t="str">
        <f>IFERROR(Summary!$AE$7*E208/R208," ")</f>
        <v xml:space="preserve"> </v>
      </c>
    </row>
    <row r="209" spans="1:19" ht="16.8" customHeight="1" x14ac:dyDescent="0.25">
      <c r="A209" s="2" t="s">
        <v>409</v>
      </c>
      <c r="B209" s="2" t="s">
        <v>410</v>
      </c>
      <c r="C209" s="6" t="s">
        <v>404</v>
      </c>
      <c r="D209" s="56" t="str">
        <f>IFERROR(VLOOKUP($A209,'Emissions - TEU-2R'!$A$6:$H$58,5,0), " ")</f>
        <v xml:space="preserve"> </v>
      </c>
      <c r="E209" s="56" t="str">
        <f>IFERROR(VLOOKUP($A209,'Emissions - TEU-2R'!$A$6:$H$58,8,0), " ")</f>
        <v xml:space="preserve"> </v>
      </c>
      <c r="F209" s="10">
        <v>4.3000000000000002E-5</v>
      </c>
      <c r="G209" s="175" t="str">
        <f>IFERROR(Summary!$Y$7*D209/F209," ")</f>
        <v xml:space="preserve"> </v>
      </c>
      <c r="H209" s="3">
        <v>2E-3</v>
      </c>
      <c r="I209" s="175" t="str">
        <f>IFERROR(Summary!$Y$7*D209/H209," ")</f>
        <v xml:space="preserve"> </v>
      </c>
      <c r="J209" s="3">
        <v>1.6000000000000001E-3</v>
      </c>
      <c r="K209" s="175" t="str">
        <f>IFERROR(Summary!$AA$7*D209/J209," ")</f>
        <v xml:space="preserve"> </v>
      </c>
      <c r="L209" s="3">
        <v>8.8000000000000005E-3</v>
      </c>
      <c r="M209" s="175" t="str">
        <f>IFERROR(Summary!$AA$7*D209/L209," ")</f>
        <v xml:space="preserve"> </v>
      </c>
      <c r="N209" s="3">
        <v>3.0000000000000001E-3</v>
      </c>
      <c r="O209" s="175" t="str">
        <f>IFERROR(Summary!$AC$7*D209/N209," ")</f>
        <v xml:space="preserve"> </v>
      </c>
      <c r="P209" s="3">
        <v>8.8000000000000005E-3</v>
      </c>
      <c r="Q209" s="175" t="str">
        <f>IFERROR(Summary!$AC$7*D209/P209," ")</f>
        <v xml:space="preserve"> </v>
      </c>
      <c r="R209" s="27">
        <v>2E-3</v>
      </c>
      <c r="S209" s="177" t="str">
        <f>IFERROR(Summary!$AE$7*E209/R209," ")</f>
        <v xml:space="preserve"> </v>
      </c>
    </row>
    <row r="210" spans="1:19" ht="16.95" customHeight="1" x14ac:dyDescent="0.25">
      <c r="A210" s="2" t="s">
        <v>411</v>
      </c>
      <c r="B210" s="2" t="s">
        <v>412</v>
      </c>
      <c r="C210" s="6" t="s">
        <v>404</v>
      </c>
      <c r="D210" s="56" t="str">
        <f>IFERROR(VLOOKUP($A210,'Emissions - TEU-2R'!$A$6:$H$58,5,0), " ")</f>
        <v xml:space="preserve"> </v>
      </c>
      <c r="E210" s="56" t="str">
        <f>IFERROR(VLOOKUP($A210,'Emissions - TEU-2R'!$A$6:$H$58,8,0), " ")</f>
        <v xml:space="preserve"> </v>
      </c>
      <c r="F210" s="10">
        <v>5.3000000000000001E-5</v>
      </c>
      <c r="G210" s="175" t="str">
        <f>IFERROR(Summary!$Y$7*D210/F210," ")</f>
        <v xml:space="preserve"> </v>
      </c>
      <c r="H210" s="18"/>
      <c r="I210" s="175" t="str">
        <f>IFERROR(Summary!$Y$7*D210/H210," ")</f>
        <v xml:space="preserve"> </v>
      </c>
      <c r="J210" s="3">
        <v>2E-3</v>
      </c>
      <c r="K210" s="175" t="str">
        <f>IFERROR(Summary!$AA$7*D210/J210," ")</f>
        <v xml:space="preserve"> </v>
      </c>
      <c r="L210" s="18"/>
      <c r="M210" s="175" t="str">
        <f>IFERROR(Summary!$AA$7*D210/L210," ")</f>
        <v xml:space="preserve"> </v>
      </c>
      <c r="N210" s="3">
        <v>3.8E-3</v>
      </c>
      <c r="O210" s="175" t="str">
        <f>IFERROR(Summary!$AC$7*D210/N210," ")</f>
        <v xml:space="preserve"> </v>
      </c>
      <c r="P210" s="18"/>
      <c r="Q210" s="175" t="str">
        <f>IFERROR(Summary!$AC$7*D210/P210," ")</f>
        <v xml:space="preserve"> </v>
      </c>
      <c r="R210" s="22"/>
      <c r="S210" s="177" t="str">
        <f>IFERROR(Summary!$AE$7*E210/R210," ")</f>
        <v xml:space="preserve"> </v>
      </c>
    </row>
    <row r="211" spans="1:19" ht="19.5" customHeight="1" x14ac:dyDescent="0.25">
      <c r="A211" s="2" t="s">
        <v>413</v>
      </c>
      <c r="B211" s="2" t="s">
        <v>414</v>
      </c>
      <c r="C211" s="6" t="s">
        <v>404</v>
      </c>
      <c r="D211" s="56" t="str">
        <f>IFERROR(VLOOKUP($A211,'Emissions - TEU-2R'!$A$6:$H$58,5,0), " ")</f>
        <v xml:space="preserve"> </v>
      </c>
      <c r="E211" s="56" t="str">
        <f>IFERROR(VLOOKUP($A211,'Emissions - TEU-2R'!$A$6:$H$58,8,0), " ")</f>
        <v xml:space="preserve"> </v>
      </c>
      <c r="F211" s="10">
        <v>2.0999999999999998E-6</v>
      </c>
      <c r="G211" s="175" t="str">
        <f>IFERROR(Summary!$Y$7*D211/F211," ")</f>
        <v xml:space="preserve"> </v>
      </c>
      <c r="H211" s="18"/>
      <c r="I211" s="175" t="str">
        <f>IFERROR(Summary!$Y$7*D211/H211," ")</f>
        <v xml:space="preserve"> </v>
      </c>
      <c r="J211" s="10">
        <v>7.7999999999999999E-5</v>
      </c>
      <c r="K211" s="175" t="str">
        <f>IFERROR(Summary!$AA$7*D211/J211," ")</f>
        <v xml:space="preserve"> </v>
      </c>
      <c r="L211" s="18"/>
      <c r="M211" s="175" t="str">
        <f>IFERROR(Summary!$AA$7*D211/L211," ")</f>
        <v xml:space="preserve"> </v>
      </c>
      <c r="N211" s="11">
        <v>1.4999999999999999E-4</v>
      </c>
      <c r="O211" s="175" t="str">
        <f>IFERROR(Summary!$AC$7*D211/N211," ")</f>
        <v xml:space="preserve"> </v>
      </c>
      <c r="P211" s="18"/>
      <c r="Q211" s="175" t="str">
        <f>IFERROR(Summary!$AC$7*D211/P211," ")</f>
        <v xml:space="preserve"> </v>
      </c>
      <c r="R211" s="22"/>
      <c r="S211" s="177" t="str">
        <f>IFERROR(Summary!$AE$7*E211/R211," ")</f>
        <v xml:space="preserve"> </v>
      </c>
    </row>
    <row r="212" spans="1:19" ht="16.95" customHeight="1" x14ac:dyDescent="0.25">
      <c r="A212" s="2" t="s">
        <v>415</v>
      </c>
      <c r="B212" s="2" t="s">
        <v>416</v>
      </c>
      <c r="C212" s="6" t="s">
        <v>404</v>
      </c>
      <c r="D212" s="56">
        <f>IFERROR(VLOOKUP($A212,'Emissions - TEU-2R'!$A$6:$H$58,5,0), " ")</f>
        <v>1.1406315503191078E-16</v>
      </c>
      <c r="E212" s="56">
        <f>IFERROR(VLOOKUP($A212,'Emissions - TEU-2R'!$A$6:$H$58,8,0), " ")</f>
        <v>1.2832104941089962E-18</v>
      </c>
      <c r="F212" s="3">
        <v>4.7000000000000002E-3</v>
      </c>
      <c r="G212" s="175">
        <f>IFERROR(Summary!$Y$7*D212/F212," ")</f>
        <v>2.4268756389768252E-18</v>
      </c>
      <c r="H212" s="18"/>
      <c r="I212" s="175" t="str">
        <f>IFERROR(Summary!$Y$7*D212/H212," ")</f>
        <v xml:space="preserve"> </v>
      </c>
      <c r="J212" s="9">
        <v>0.17</v>
      </c>
      <c r="K212" s="175">
        <f>IFERROR(Summary!$AA$7*D212/J212," ")</f>
        <v>6.7095973548182811E-20</v>
      </c>
      <c r="L212" s="18"/>
      <c r="M212" s="175" t="str">
        <f>IFERROR(Summary!$AA$7*D212/L212," ")</f>
        <v xml:space="preserve"> </v>
      </c>
      <c r="N212" s="9">
        <v>0.34</v>
      </c>
      <c r="O212" s="175">
        <f>IFERROR(Summary!$AC$7*D212/N212," ")</f>
        <v>1.5096594048341131E-18</v>
      </c>
      <c r="P212" s="18"/>
      <c r="Q212" s="175" t="str">
        <f>IFERROR(Summary!$AC$7*D212/P212," ")</f>
        <v xml:space="preserve"> </v>
      </c>
      <c r="R212" s="22"/>
      <c r="S212" s="177" t="str">
        <f>IFERROR(Summary!$AE$7*E212/R212," ")</f>
        <v xml:space="preserve"> </v>
      </c>
    </row>
    <row r="213" spans="1:19" ht="16.8" customHeight="1" x14ac:dyDescent="0.25">
      <c r="A213" s="2" t="s">
        <v>417</v>
      </c>
      <c r="B213" s="2" t="s">
        <v>418</v>
      </c>
      <c r="C213" s="6" t="s">
        <v>404</v>
      </c>
      <c r="D213" s="56" t="str">
        <f>IFERROR(VLOOKUP($A213,'Emissions - TEU-2R'!$A$6:$H$58,5,0), " ")</f>
        <v xml:space="preserve"> </v>
      </c>
      <c r="E213" s="56" t="str">
        <f>IFERROR(VLOOKUP($A213,'Emissions - TEU-2R'!$A$6:$H$58,8,0), " ")</f>
        <v xml:space="preserve"> </v>
      </c>
      <c r="F213" s="11">
        <v>1.3999999999999999E-4</v>
      </c>
      <c r="G213" s="175" t="str">
        <f>IFERROR(Summary!$Y$7*D213/F213," ")</f>
        <v xml:space="preserve"> </v>
      </c>
      <c r="H213" s="18"/>
      <c r="I213" s="175" t="str">
        <f>IFERROR(Summary!$Y$7*D213/H213," ")</f>
        <v xml:space="preserve"> </v>
      </c>
      <c r="J213" s="3">
        <v>5.1999999999999998E-3</v>
      </c>
      <c r="K213" s="175" t="str">
        <f>IFERROR(Summary!$AA$7*D213/J213," ")</f>
        <v xml:space="preserve"> </v>
      </c>
      <c r="L213" s="18"/>
      <c r="M213" s="175" t="str">
        <f>IFERROR(Summary!$AA$7*D213/L213," ")</f>
        <v xml:space="preserve"> </v>
      </c>
      <c r="N213" s="4">
        <v>0.01</v>
      </c>
      <c r="O213" s="175" t="str">
        <f>IFERROR(Summary!$AC$7*D213/N213," ")</f>
        <v xml:space="preserve"> </v>
      </c>
      <c r="P213" s="18"/>
      <c r="Q213" s="175" t="str">
        <f>IFERROR(Summary!$AC$7*D213/P213," ")</f>
        <v xml:space="preserve"> </v>
      </c>
      <c r="R213" s="22"/>
      <c r="S213" s="177" t="str">
        <f>IFERROR(Summary!$AE$7*E213/R213," ")</f>
        <v xml:space="preserve"> </v>
      </c>
    </row>
    <row r="214" spans="1:19" ht="16.95" customHeight="1" x14ac:dyDescent="0.25">
      <c r="A214" s="2" t="s">
        <v>419</v>
      </c>
      <c r="B214" s="2" t="s">
        <v>420</v>
      </c>
      <c r="C214" s="6" t="s">
        <v>404</v>
      </c>
      <c r="D214" s="56" t="str">
        <f>IFERROR(VLOOKUP($A214,'Emissions - TEU-2R'!$A$6:$H$58,5,0), " ")</f>
        <v xml:space="preserve"> </v>
      </c>
      <c r="E214" s="56" t="str">
        <f>IFERROR(VLOOKUP($A214,'Emissions - TEU-2R'!$A$6:$H$58,8,0), " ")</f>
        <v xml:space="preserve"> </v>
      </c>
      <c r="F214" s="3">
        <v>1.4E-3</v>
      </c>
      <c r="G214" s="175" t="str">
        <f>IFERROR(Summary!$Y$7*D214/F214," ")</f>
        <v xml:space="preserve"> </v>
      </c>
      <c r="H214" s="18"/>
      <c r="I214" s="175" t="str">
        <f>IFERROR(Summary!$Y$7*D214/H214," ")</f>
        <v xml:space="preserve"> </v>
      </c>
      <c r="J214" s="4">
        <v>5.1999999999999998E-2</v>
      </c>
      <c r="K214" s="175" t="str">
        <f>IFERROR(Summary!$AA$7*D214/J214," ")</f>
        <v xml:space="preserve"> </v>
      </c>
      <c r="L214" s="18"/>
      <c r="M214" s="175" t="str">
        <f>IFERROR(Summary!$AA$7*D214/L214," ")</f>
        <v xml:space="preserve"> </v>
      </c>
      <c r="N214" s="9">
        <v>0.1</v>
      </c>
      <c r="O214" s="175" t="str">
        <f>IFERROR(Summary!$AC$7*D214/N214," ")</f>
        <v xml:space="preserve"> </v>
      </c>
      <c r="P214" s="18"/>
      <c r="Q214" s="175" t="str">
        <f>IFERROR(Summary!$AC$7*D214/P214," ")</f>
        <v xml:space="preserve"> </v>
      </c>
      <c r="R214" s="22"/>
      <c r="S214" s="177" t="str">
        <f>IFERROR(Summary!$AE$7*E214/R214," ")</f>
        <v xml:space="preserve"> </v>
      </c>
    </row>
    <row r="215" spans="1:19" ht="16.8" customHeight="1" x14ac:dyDescent="0.25">
      <c r="A215" s="2" t="s">
        <v>421</v>
      </c>
      <c r="B215" s="2" t="s">
        <v>422</v>
      </c>
      <c r="C215" s="6" t="s">
        <v>404</v>
      </c>
      <c r="D215" s="56">
        <f>IFERROR(VLOOKUP($A215,'Emissions - TEU-2R'!$A$6:$H$58,5,0), " ")</f>
        <v>1.9080313516824399E-14</v>
      </c>
      <c r="E215" s="56">
        <f>IFERROR(VLOOKUP($A215,'Emissions - TEU-2R'!$A$6:$H$58,8,0), " ")</f>
        <v>2.1465352706427448E-16</v>
      </c>
      <c r="F215" s="11">
        <v>4.2999999999999999E-4</v>
      </c>
      <c r="G215" s="175">
        <f>IFERROR(Summary!$Y$7*D215/F215," ")</f>
        <v>4.4372822132149772E-15</v>
      </c>
      <c r="H215" s="18"/>
      <c r="I215" s="175" t="str">
        <f>IFERROR(Summary!$Y$7*D215/H215," ")</f>
        <v xml:space="preserve"> </v>
      </c>
      <c r="J215" s="4">
        <v>1.6E-2</v>
      </c>
      <c r="K215" s="175">
        <f>IFERROR(Summary!$AA$7*D215/J215," ")</f>
        <v>1.192519594801525E-16</v>
      </c>
      <c r="L215" s="18"/>
      <c r="M215" s="175" t="str">
        <f>IFERROR(Summary!$AA$7*D215/L215," ")</f>
        <v xml:space="preserve"> </v>
      </c>
      <c r="N215" s="4">
        <v>0.03</v>
      </c>
      <c r="O215" s="175">
        <f>IFERROR(Summary!$AC$7*D215/N215," ")</f>
        <v>2.8620470275236597E-15</v>
      </c>
      <c r="P215" s="18"/>
      <c r="Q215" s="175" t="str">
        <f>IFERROR(Summary!$AC$7*D215/P215," ")</f>
        <v xml:space="preserve"> </v>
      </c>
      <c r="R215" s="22"/>
      <c r="S215" s="177" t="str">
        <f>IFERROR(Summary!$AE$7*E215/R215," ")</f>
        <v xml:space="preserve"> </v>
      </c>
    </row>
    <row r="216" spans="1:19" ht="16.95" customHeight="1" x14ac:dyDescent="0.25">
      <c r="A216" s="2" t="s">
        <v>423</v>
      </c>
      <c r="B216" s="2" t="s">
        <v>424</v>
      </c>
      <c r="C216" s="6" t="s">
        <v>404</v>
      </c>
      <c r="D216" s="56" t="str">
        <f>IFERROR(VLOOKUP($A216,'Emissions - TEU-2R'!$A$6:$H$58,5,0), " ")</f>
        <v xml:space="preserve"> </v>
      </c>
      <c r="E216" s="56" t="str">
        <f>IFERROR(VLOOKUP($A216,'Emissions - TEU-2R'!$A$6:$H$58,8,0), " ")</f>
        <v xml:space="preserve"> </v>
      </c>
      <c r="F216" s="11">
        <v>1.1E-4</v>
      </c>
      <c r="G216" s="175" t="str">
        <f>IFERROR(Summary!$Y$7*D216/F216," ")</f>
        <v xml:space="preserve"> </v>
      </c>
      <c r="H216" s="18"/>
      <c r="I216" s="175" t="str">
        <f>IFERROR(Summary!$Y$7*D216/H216," ")</f>
        <v xml:space="preserve"> </v>
      </c>
      <c r="J216" s="3">
        <v>3.8999999999999998E-3</v>
      </c>
      <c r="K216" s="175" t="str">
        <f>IFERROR(Summary!$AA$7*D216/J216," ")</f>
        <v xml:space="preserve"> </v>
      </c>
      <c r="L216" s="18"/>
      <c r="M216" s="175" t="str">
        <f>IFERROR(Summary!$AA$7*D216/L216," ")</f>
        <v xml:space="preserve"> </v>
      </c>
      <c r="N216" s="3">
        <v>7.6E-3</v>
      </c>
      <c r="O216" s="175" t="str">
        <f>IFERROR(Summary!$AC$7*D216/N216," ")</f>
        <v xml:space="preserve"> </v>
      </c>
      <c r="P216" s="18"/>
      <c r="Q216" s="175" t="str">
        <f>IFERROR(Summary!$AC$7*D216/P216," ")</f>
        <v xml:space="preserve"> </v>
      </c>
      <c r="R216" s="22"/>
      <c r="S216" s="177" t="str">
        <f>IFERROR(Summary!$AE$7*E216/R216," ")</f>
        <v xml:space="preserve"> </v>
      </c>
    </row>
    <row r="217" spans="1:19" ht="16.8" customHeight="1" x14ac:dyDescent="0.25">
      <c r="A217" s="2" t="s">
        <v>425</v>
      </c>
      <c r="B217" s="2" t="s">
        <v>426</v>
      </c>
      <c r="C217" s="6" t="s">
        <v>404</v>
      </c>
      <c r="D217" s="56" t="str">
        <f>IFERROR(VLOOKUP($A217,'Emissions - TEU-2R'!$A$6:$H$58,5,0), " ")</f>
        <v xml:space="preserve"> </v>
      </c>
      <c r="E217" s="56" t="str">
        <f>IFERROR(VLOOKUP($A217,'Emissions - TEU-2R'!$A$6:$H$58,8,0), " ")</f>
        <v xml:space="preserve"> </v>
      </c>
      <c r="F217" s="10">
        <v>4.3000000000000003E-6</v>
      </c>
      <c r="G217" s="175" t="str">
        <f>IFERROR(Summary!$Y$7*D217/F217," ")</f>
        <v xml:space="preserve"> </v>
      </c>
      <c r="H217" s="18"/>
      <c r="I217" s="175" t="str">
        <f>IFERROR(Summary!$Y$7*D217/H217," ")</f>
        <v xml:space="preserve"> </v>
      </c>
      <c r="J217" s="11">
        <v>1.6000000000000001E-4</v>
      </c>
      <c r="K217" s="175" t="str">
        <f>IFERROR(Summary!$AA$7*D217/J217," ")</f>
        <v xml:space="preserve"> </v>
      </c>
      <c r="L217" s="18"/>
      <c r="M217" s="175" t="str">
        <f>IFERROR(Summary!$AA$7*D217/L217," ")</f>
        <v xml:space="preserve"> </v>
      </c>
      <c r="N217" s="11">
        <v>2.9999999999999997E-4</v>
      </c>
      <c r="O217" s="175" t="str">
        <f>IFERROR(Summary!$AC$7*D217/N217," ")</f>
        <v xml:space="preserve"> </v>
      </c>
      <c r="P217" s="18"/>
      <c r="Q217" s="175" t="str">
        <f>IFERROR(Summary!$AC$7*D217/P217," ")</f>
        <v xml:space="preserve"> </v>
      </c>
      <c r="R217" s="22"/>
      <c r="S217" s="177" t="str">
        <f>IFERROR(Summary!$AE$7*E217/R217," ")</f>
        <v xml:space="preserve"> </v>
      </c>
    </row>
    <row r="218" spans="1:19" ht="16.8" customHeight="1" x14ac:dyDescent="0.25">
      <c r="A218" s="2" t="s">
        <v>427</v>
      </c>
      <c r="B218" s="2" t="s">
        <v>428</v>
      </c>
      <c r="C218" s="6" t="s">
        <v>404</v>
      </c>
      <c r="D218" s="56" t="str">
        <f>IFERROR(VLOOKUP($A218,'Emissions - TEU-2R'!$A$6:$H$58,5,0), " ")</f>
        <v xml:space="preserve"> </v>
      </c>
      <c r="E218" s="56" t="str">
        <f>IFERROR(VLOOKUP($A218,'Emissions - TEU-2R'!$A$6:$H$58,8,0), " ")</f>
        <v xml:space="preserve"> </v>
      </c>
      <c r="F218" s="11">
        <v>1.1E-4</v>
      </c>
      <c r="G218" s="175" t="str">
        <f>IFERROR(Summary!$Y$7*D218/F218," ")</f>
        <v xml:space="preserve"> </v>
      </c>
      <c r="H218" s="18"/>
      <c r="I218" s="175" t="str">
        <f>IFERROR(Summary!$Y$7*D218/H218," ")</f>
        <v xml:space="preserve"> </v>
      </c>
      <c r="J218" s="3">
        <v>3.8999999999999998E-3</v>
      </c>
      <c r="K218" s="175" t="str">
        <f>IFERROR(Summary!$AA$7*D218/J218," ")</f>
        <v xml:space="preserve"> </v>
      </c>
      <c r="L218" s="18"/>
      <c r="M218" s="175" t="str">
        <f>IFERROR(Summary!$AA$7*D218/L218," ")</f>
        <v xml:space="preserve"> </v>
      </c>
      <c r="N218" s="3">
        <v>7.6E-3</v>
      </c>
      <c r="O218" s="175" t="str">
        <f>IFERROR(Summary!$AC$7*D218/N218," ")</f>
        <v xml:space="preserve"> </v>
      </c>
      <c r="P218" s="18"/>
      <c r="Q218" s="175" t="str">
        <f>IFERROR(Summary!$AC$7*D218/P218," ")</f>
        <v xml:space="preserve"> </v>
      </c>
      <c r="R218" s="22"/>
      <c r="S218" s="177" t="str">
        <f>IFERROR(Summary!$AE$7*E218/R218," ")</f>
        <v xml:space="preserve"> </v>
      </c>
    </row>
    <row r="219" spans="1:19" ht="16.95" customHeight="1" x14ac:dyDescent="0.25">
      <c r="A219" s="2" t="s">
        <v>429</v>
      </c>
      <c r="B219" s="2" t="s">
        <v>430</v>
      </c>
      <c r="C219" s="6" t="s">
        <v>404</v>
      </c>
      <c r="D219" s="56" t="str">
        <f>IFERROR(VLOOKUP($A219,'Emissions - TEU-2R'!$A$6:$H$58,5,0), " ")</f>
        <v xml:space="preserve"> </v>
      </c>
      <c r="E219" s="56" t="str">
        <f>IFERROR(VLOOKUP($A219,'Emissions - TEU-2R'!$A$6:$H$58,8,0), " ")</f>
        <v xml:space="preserve"> </v>
      </c>
      <c r="F219" s="10">
        <v>4.6999999999999997E-5</v>
      </c>
      <c r="G219" s="175" t="str">
        <f>IFERROR(Summary!$Y$7*D219/F219," ")</f>
        <v xml:space="preserve"> </v>
      </c>
      <c r="H219" s="18"/>
      <c r="I219" s="175" t="str">
        <f>IFERROR(Summary!$Y$7*D219/H219," ")</f>
        <v xml:space="preserve"> </v>
      </c>
      <c r="J219" s="3">
        <v>1.6999999999999999E-3</v>
      </c>
      <c r="K219" s="175" t="str">
        <f>IFERROR(Summary!$AA$7*D219/J219," ")</f>
        <v xml:space="preserve"> </v>
      </c>
      <c r="L219" s="18"/>
      <c r="M219" s="175" t="str">
        <f>IFERROR(Summary!$AA$7*D219/L219," ")</f>
        <v xml:space="preserve"> </v>
      </c>
      <c r="N219" s="3">
        <v>3.3999999999999998E-3</v>
      </c>
      <c r="O219" s="175" t="str">
        <f>IFERROR(Summary!$AC$7*D219/N219," ")</f>
        <v xml:space="preserve"> </v>
      </c>
      <c r="P219" s="18"/>
      <c r="Q219" s="175" t="str">
        <f>IFERROR(Summary!$AC$7*D219/P219," ")</f>
        <v xml:space="preserve"> </v>
      </c>
      <c r="R219" s="22"/>
      <c r="S219" s="177" t="str">
        <f>IFERROR(Summary!$AE$7*E219/R219," ")</f>
        <v xml:space="preserve"> </v>
      </c>
    </row>
    <row r="220" spans="1:19" ht="16.8" customHeight="1" x14ac:dyDescent="0.25">
      <c r="A220" s="2" t="s">
        <v>431</v>
      </c>
      <c r="B220" s="2" t="s">
        <v>432</v>
      </c>
      <c r="C220" s="6" t="s">
        <v>404</v>
      </c>
      <c r="D220" s="56" t="str">
        <f>IFERROR(VLOOKUP($A220,'Emissions - TEU-2R'!$A$6:$H$58,5,0), " ")</f>
        <v xml:space="preserve"> </v>
      </c>
      <c r="E220" s="56" t="str">
        <f>IFERROR(VLOOKUP($A220,'Emissions - TEU-2R'!$A$6:$H$58,8,0), " ")</f>
        <v xml:space="preserve"> </v>
      </c>
      <c r="F220" s="10">
        <v>7.1000000000000005E-5</v>
      </c>
      <c r="G220" s="175" t="str">
        <f>IFERROR(Summary!$Y$7*D220/F220," ")</f>
        <v xml:space="preserve"> </v>
      </c>
      <c r="H220" s="18"/>
      <c r="I220" s="175" t="str">
        <f>IFERROR(Summary!$Y$7*D220/H220," ")</f>
        <v xml:space="preserve"> </v>
      </c>
      <c r="J220" s="3">
        <v>2.5999999999999999E-3</v>
      </c>
      <c r="K220" s="175" t="str">
        <f>IFERROR(Summary!$AA$7*D220/J220," ")</f>
        <v xml:space="preserve"> </v>
      </c>
      <c r="L220" s="18"/>
      <c r="M220" s="175" t="str">
        <f>IFERROR(Summary!$AA$7*D220/L220," ")</f>
        <v xml:space="preserve"> </v>
      </c>
      <c r="N220" s="3">
        <v>5.1000000000000004E-3</v>
      </c>
      <c r="O220" s="175" t="str">
        <f>IFERROR(Summary!$AC$7*D220/N220," ")</f>
        <v xml:space="preserve"> </v>
      </c>
      <c r="P220" s="18"/>
      <c r="Q220" s="175" t="str">
        <f>IFERROR(Summary!$AC$7*D220/P220," ")</f>
        <v xml:space="preserve"> </v>
      </c>
      <c r="R220" s="22"/>
      <c r="S220" s="177" t="str">
        <f>IFERROR(Summary!$AE$7*E220/R220," ")</f>
        <v xml:space="preserve"> </v>
      </c>
    </row>
    <row r="221" spans="1:19" ht="19.8" customHeight="1" x14ac:dyDescent="0.25">
      <c r="A221" s="2" t="s">
        <v>433</v>
      </c>
      <c r="B221" s="2" t="s">
        <v>434</v>
      </c>
      <c r="C221" s="6" t="s">
        <v>404</v>
      </c>
      <c r="D221" s="56" t="str">
        <f>IFERROR(VLOOKUP($A221,'Emissions - TEU-2R'!$A$6:$H$58,5,0), " ")</f>
        <v xml:space="preserve"> </v>
      </c>
      <c r="E221" s="56" t="str">
        <f>IFERROR(VLOOKUP($A221,'Emissions - TEU-2R'!$A$6:$H$58,8,0), " ")</f>
        <v xml:space="preserve"> </v>
      </c>
      <c r="F221" s="10">
        <v>1.3999999999999999E-6</v>
      </c>
      <c r="G221" s="175" t="str">
        <f>IFERROR(Summary!$Y$7*D221/F221," ")</f>
        <v xml:space="preserve"> </v>
      </c>
      <c r="H221" s="18"/>
      <c r="I221" s="175" t="str">
        <f>IFERROR(Summary!$Y$7*D221/H221," ")</f>
        <v xml:space="preserve"> </v>
      </c>
      <c r="J221" s="10">
        <v>5.1999999999999997E-5</v>
      </c>
      <c r="K221" s="175" t="str">
        <f>IFERROR(Summary!$AA$7*D221/J221," ")</f>
        <v xml:space="preserve"> </v>
      </c>
      <c r="L221" s="18"/>
      <c r="M221" s="175" t="str">
        <f>IFERROR(Summary!$AA$7*D221/L221," ")</f>
        <v xml:space="preserve"> </v>
      </c>
      <c r="N221" s="11">
        <v>1E-4</v>
      </c>
      <c r="O221" s="175" t="str">
        <f>IFERROR(Summary!$AC$7*D221/N221," ")</f>
        <v xml:space="preserve"> </v>
      </c>
      <c r="P221" s="18"/>
      <c r="Q221" s="175" t="str">
        <f>IFERROR(Summary!$AC$7*D221/P221," ")</f>
        <v xml:space="preserve"> </v>
      </c>
      <c r="R221" s="22"/>
      <c r="S221" s="177" t="str">
        <f>IFERROR(Summary!$AE$7*E221/R221," ")</f>
        <v xml:space="preserve"> </v>
      </c>
    </row>
    <row r="222" spans="1:19" ht="16.8" customHeight="1" x14ac:dyDescent="0.25">
      <c r="A222" s="2" t="s">
        <v>435</v>
      </c>
      <c r="B222" s="2" t="s">
        <v>436</v>
      </c>
      <c r="C222" s="6" t="s">
        <v>404</v>
      </c>
      <c r="D222" s="56" t="str">
        <f>IFERROR(VLOOKUP($A222,'Emissions - TEU-2R'!$A$6:$H$58,5,0), " ")</f>
        <v xml:space="preserve"> </v>
      </c>
      <c r="E222" s="56" t="str">
        <f>IFERROR(VLOOKUP($A222,'Emissions - TEU-2R'!$A$6:$H$58,8,0), " ")</f>
        <v xml:space="preserve"> </v>
      </c>
      <c r="F222" s="11">
        <v>5.2999999999999998E-4</v>
      </c>
      <c r="G222" s="175" t="str">
        <f>IFERROR(Summary!$Y$7*D222/F222," ")</f>
        <v xml:space="preserve"> </v>
      </c>
      <c r="H222" s="18"/>
      <c r="I222" s="175" t="str">
        <f>IFERROR(Summary!$Y$7*D222/H222," ")</f>
        <v xml:space="preserve"> </v>
      </c>
      <c r="J222" s="4">
        <v>0.02</v>
      </c>
      <c r="K222" s="175" t="str">
        <f>IFERROR(Summary!$AA$7*D222/J222," ")</f>
        <v xml:space="preserve"> </v>
      </c>
      <c r="L222" s="18"/>
      <c r="M222" s="175" t="str">
        <f>IFERROR(Summary!$AA$7*D222/L222," ")</f>
        <v xml:space="preserve"> </v>
      </c>
      <c r="N222" s="4">
        <v>3.7999999999999999E-2</v>
      </c>
      <c r="O222" s="175" t="str">
        <f>IFERROR(Summary!$AC$7*D222/N222," ")</f>
        <v xml:space="preserve"> </v>
      </c>
      <c r="P222" s="18"/>
      <c r="Q222" s="175" t="str">
        <f>IFERROR(Summary!$AC$7*D222/P222," ")</f>
        <v xml:space="preserve"> </v>
      </c>
      <c r="R222" s="22"/>
      <c r="S222" s="177" t="str">
        <f>IFERROR(Summary!$AE$7*E222/R222," ")</f>
        <v xml:space="preserve"> </v>
      </c>
    </row>
    <row r="223" spans="1:19" ht="16.95" customHeight="1" x14ac:dyDescent="0.25">
      <c r="A223" s="2" t="s">
        <v>437</v>
      </c>
      <c r="B223" s="2" t="s">
        <v>438</v>
      </c>
      <c r="C223" s="6" t="s">
        <v>404</v>
      </c>
      <c r="D223" s="56" t="str">
        <f>IFERROR(VLOOKUP($A223,'Emissions - TEU-2R'!$A$6:$H$58,5,0), " ")</f>
        <v xml:space="preserve"> </v>
      </c>
      <c r="E223" s="56" t="str">
        <f>IFERROR(VLOOKUP($A223,'Emissions - TEU-2R'!$A$6:$H$58,8,0), " ")</f>
        <v xml:space="preserve"> </v>
      </c>
      <c r="F223" s="11">
        <v>6.0999999999999997E-4</v>
      </c>
      <c r="G223" s="175" t="str">
        <f>IFERROR(Summary!$Y$7*D223/F223," ")</f>
        <v xml:space="preserve"> </v>
      </c>
      <c r="H223" s="18"/>
      <c r="I223" s="175" t="str">
        <f>IFERROR(Summary!$Y$7*D223/H223," ")</f>
        <v xml:space="preserve"> </v>
      </c>
      <c r="J223" s="4">
        <v>2.1999999999999999E-2</v>
      </c>
      <c r="K223" s="175" t="str">
        <f>IFERROR(Summary!$AA$7*D223/J223," ")</f>
        <v xml:space="preserve"> </v>
      </c>
      <c r="L223" s="18"/>
      <c r="M223" s="175" t="str">
        <f>IFERROR(Summary!$AA$7*D223/L223," ")</f>
        <v xml:space="preserve"> </v>
      </c>
      <c r="N223" s="4">
        <v>4.2999999999999997E-2</v>
      </c>
      <c r="O223" s="175" t="str">
        <f>IFERROR(Summary!$AC$7*D223/N223," ")</f>
        <v xml:space="preserve"> </v>
      </c>
      <c r="P223" s="18"/>
      <c r="Q223" s="175" t="str">
        <f>IFERROR(Summary!$AC$7*D223/P223," ")</f>
        <v xml:space="preserve"> </v>
      </c>
      <c r="R223" s="22"/>
      <c r="S223" s="177" t="str">
        <f>IFERROR(Summary!$AE$7*E223/R223," ")</f>
        <v xml:space="preserve"> </v>
      </c>
    </row>
    <row r="224" spans="1:19" ht="19.8" customHeight="1" x14ac:dyDescent="0.25">
      <c r="A224" s="2" t="s">
        <v>439</v>
      </c>
      <c r="B224" s="2" t="s">
        <v>440</v>
      </c>
      <c r="C224" s="6" t="s">
        <v>404</v>
      </c>
      <c r="D224" s="56" t="str">
        <f>IFERROR(VLOOKUP($A224,'Emissions - TEU-2R'!$A$6:$H$58,5,0), " ")</f>
        <v xml:space="preserve"> </v>
      </c>
      <c r="E224" s="56" t="str">
        <f>IFERROR(VLOOKUP($A224,'Emissions - TEU-2R'!$A$6:$H$58,8,0), " ")</f>
        <v xml:space="preserve"> </v>
      </c>
      <c r="F224" s="10">
        <v>4.3000000000000002E-5</v>
      </c>
      <c r="G224" s="175" t="str">
        <f>IFERROR(Summary!$Y$7*D224/F224," ")</f>
        <v xml:space="preserve"> </v>
      </c>
      <c r="H224" s="18"/>
      <c r="I224" s="175" t="str">
        <f>IFERROR(Summary!$Y$7*D224/H224," ")</f>
        <v xml:space="preserve"> </v>
      </c>
      <c r="J224" s="3">
        <v>1.6000000000000001E-3</v>
      </c>
      <c r="K224" s="175" t="str">
        <f>IFERROR(Summary!$AA$7*D224/J224," ")</f>
        <v xml:space="preserve"> </v>
      </c>
      <c r="L224" s="18"/>
      <c r="M224" s="175" t="str">
        <f>IFERROR(Summary!$AA$7*D224/L224," ")</f>
        <v xml:space="preserve"> </v>
      </c>
      <c r="N224" s="3">
        <v>3.0000000000000001E-3</v>
      </c>
      <c r="O224" s="175" t="str">
        <f>IFERROR(Summary!$AC$7*D224/N224," ")</f>
        <v xml:space="preserve"> </v>
      </c>
      <c r="P224" s="18"/>
      <c r="Q224" s="175" t="str">
        <f>IFERROR(Summary!$AC$7*D224/P224," ")</f>
        <v xml:space="preserve"> </v>
      </c>
      <c r="R224" s="22"/>
      <c r="S224" s="177" t="str">
        <f>IFERROR(Summary!$AE$7*E224/R224," ")</f>
        <v xml:space="preserve"> </v>
      </c>
    </row>
    <row r="225" spans="1:19" ht="16.8" customHeight="1" x14ac:dyDescent="0.25">
      <c r="A225" s="17">
        <v>2043937</v>
      </c>
      <c r="B225" s="2" t="s">
        <v>441</v>
      </c>
      <c r="C225" s="6" t="s">
        <v>404</v>
      </c>
      <c r="D225" s="56" t="str">
        <f>IFERROR(VLOOKUP($A225,'Emissions - TEU-2R'!$A$6:$H$58,5,0), " ")</f>
        <v xml:space="preserve"> </v>
      </c>
      <c r="E225" s="56" t="str">
        <f>IFERROR(VLOOKUP($A225,'Emissions - TEU-2R'!$A$6:$H$58,8,0), " ")</f>
        <v xml:space="preserve"> </v>
      </c>
      <c r="F225" s="10">
        <v>4.3000000000000003E-6</v>
      </c>
      <c r="G225" s="175" t="str">
        <f>IFERROR(Summary!$Y$7*D225/F225," ")</f>
        <v xml:space="preserve"> </v>
      </c>
      <c r="H225" s="18"/>
      <c r="I225" s="175" t="str">
        <f>IFERROR(Summary!$Y$7*D225/H225," ")</f>
        <v xml:space="preserve"> </v>
      </c>
      <c r="J225" s="11">
        <v>1.6000000000000001E-4</v>
      </c>
      <c r="K225" s="175" t="str">
        <f>IFERROR(Summary!$AA$7*D225/J225," ")</f>
        <v xml:space="preserve"> </v>
      </c>
      <c r="L225" s="18"/>
      <c r="M225" s="175" t="str">
        <f>IFERROR(Summary!$AA$7*D225/L225," ")</f>
        <v xml:space="preserve"> </v>
      </c>
      <c r="N225" s="11">
        <v>2.9999999999999997E-4</v>
      </c>
      <c r="O225" s="175" t="str">
        <f>IFERROR(Summary!$AC$7*D225/N225," ")</f>
        <v xml:space="preserve"> </v>
      </c>
      <c r="P225" s="18"/>
      <c r="Q225" s="175" t="str">
        <f>IFERROR(Summary!$AC$7*D225/P225," ")</f>
        <v xml:space="preserve"> </v>
      </c>
      <c r="R225" s="22"/>
      <c r="S225" s="177" t="str">
        <f>IFERROR(Summary!$AE$7*E225/R225," ")</f>
        <v xml:space="preserve"> </v>
      </c>
    </row>
    <row r="226" spans="1:19" ht="16.95" customHeight="1" x14ac:dyDescent="0.25">
      <c r="A226" s="17">
        <v>2139594</v>
      </c>
      <c r="B226" s="2" t="s">
        <v>442</v>
      </c>
      <c r="C226" s="18"/>
      <c r="D226" s="56" t="str">
        <f>IFERROR(VLOOKUP($A226,'Emissions - TEU-2R'!$A$6:$H$58,5,0), " ")</f>
        <v xml:space="preserve"> </v>
      </c>
      <c r="E226" s="56" t="str">
        <f>IFERROR(VLOOKUP($A226,'Emissions - TEU-2R'!$A$6:$H$58,8,0), " ")</f>
        <v xml:space="preserve"> </v>
      </c>
      <c r="F226" s="3">
        <v>7.1000000000000004E-3</v>
      </c>
      <c r="G226" s="175" t="str">
        <f>IFERROR(Summary!$Y$7*D226/F226," ")</f>
        <v xml:space="preserve"> </v>
      </c>
      <c r="H226" s="18"/>
      <c r="I226" s="175" t="str">
        <f>IFERROR(Summary!$Y$7*D226/H226," ")</f>
        <v xml:space="preserve"> </v>
      </c>
      <c r="J226" s="9">
        <v>0.19</v>
      </c>
      <c r="K226" s="175" t="str">
        <f>IFERROR(Summary!$AA$7*D226/J226," ")</f>
        <v xml:space="preserve"> </v>
      </c>
      <c r="L226" s="18"/>
      <c r="M226" s="175" t="str">
        <f>IFERROR(Summary!$AA$7*D226/L226," ")</f>
        <v xml:space="preserve"> </v>
      </c>
      <c r="N226" s="4">
        <v>8.5999999999999993E-2</v>
      </c>
      <c r="O226" s="175" t="str">
        <f>IFERROR(Summary!$AC$7*D226/N226," ")</f>
        <v xml:space="preserve"> </v>
      </c>
      <c r="P226" s="18"/>
      <c r="Q226" s="175" t="str">
        <f>IFERROR(Summary!$AC$7*D226/P226," ")</f>
        <v xml:space="preserve"> </v>
      </c>
      <c r="R226" s="22"/>
      <c r="S226" s="177" t="str">
        <f>IFERROR(Summary!$AE$7*E226/R226," ")</f>
        <v xml:space="preserve"> </v>
      </c>
    </row>
    <row r="227" spans="1:19" ht="16.8" customHeight="1" x14ac:dyDescent="0.25">
      <c r="A227" s="2" t="s">
        <v>443</v>
      </c>
      <c r="B227" s="2" t="s">
        <v>444</v>
      </c>
      <c r="C227" s="18"/>
      <c r="D227" s="56" t="str">
        <f>IFERROR(VLOOKUP($A227,'Emissions - TEU-2R'!$A$6:$H$58,5,0), " ")</f>
        <v xml:space="preserve"> </v>
      </c>
      <c r="E227" s="56" t="str">
        <f>IFERROR(VLOOKUP($A227,'Emissions - TEU-2R'!$A$6:$H$58,8,0), " ")</f>
        <v xml:space="preserve"> </v>
      </c>
      <c r="F227" s="3">
        <v>1.4E-3</v>
      </c>
      <c r="G227" s="175" t="str">
        <f>IFERROR(Summary!$Y$7*D227/F227," ")</f>
        <v xml:space="preserve"> </v>
      </c>
      <c r="H227" s="18"/>
      <c r="I227" s="175" t="str">
        <f>IFERROR(Summary!$Y$7*D227/H227," ")</f>
        <v xml:space="preserve"> </v>
      </c>
      <c r="J227" s="4">
        <v>3.7999999999999999E-2</v>
      </c>
      <c r="K227" s="175" t="str">
        <f>IFERROR(Summary!$AA$7*D227/J227," ")</f>
        <v xml:space="preserve"> </v>
      </c>
      <c r="L227" s="18"/>
      <c r="M227" s="175" t="str">
        <f>IFERROR(Summary!$AA$7*D227/L227," ")</f>
        <v xml:space="preserve"> </v>
      </c>
      <c r="N227" s="4">
        <v>1.7000000000000001E-2</v>
      </c>
      <c r="O227" s="175" t="str">
        <f>IFERROR(Summary!$AC$7*D227/N227," ")</f>
        <v xml:space="preserve"> </v>
      </c>
      <c r="P227" s="18"/>
      <c r="Q227" s="175" t="str">
        <f>IFERROR(Summary!$AC$7*D227/P227," ")</f>
        <v xml:space="preserve"> </v>
      </c>
      <c r="R227" s="22"/>
      <c r="S227" s="177" t="str">
        <f>IFERROR(Summary!$AE$7*E227/R227," ")</f>
        <v xml:space="preserve"> </v>
      </c>
    </row>
    <row r="228" spans="1:19" ht="16.8" customHeight="1" x14ac:dyDescent="0.25">
      <c r="A228" s="2" t="s">
        <v>445</v>
      </c>
      <c r="B228" s="2" t="s">
        <v>446</v>
      </c>
      <c r="C228" s="18"/>
      <c r="D228" s="56" t="str">
        <f>IFERROR(VLOOKUP($A228,'Emissions - TEU-2R'!$A$6:$H$58,5,0), " ")</f>
        <v xml:space="preserve"> </v>
      </c>
      <c r="E228" s="56" t="str">
        <f>IFERROR(VLOOKUP($A228,'Emissions - TEU-2R'!$A$6:$H$58,8,0), " ")</f>
        <v xml:space="preserve"> </v>
      </c>
      <c r="F228" s="18"/>
      <c r="G228" s="175" t="str">
        <f>IFERROR(Summary!$Y$7*D228/F228," ")</f>
        <v xml:space="preserve"> </v>
      </c>
      <c r="H228" s="7">
        <v>8</v>
      </c>
      <c r="I228" s="175" t="str">
        <f>IFERROR(Summary!$Y$7*D228/H228," ")</f>
        <v xml:space="preserve"> </v>
      </c>
      <c r="J228" s="18"/>
      <c r="K228" s="175" t="str">
        <f>IFERROR(Summary!$AA$7*D228/J228," ")</f>
        <v xml:space="preserve"> </v>
      </c>
      <c r="L228" s="5">
        <v>35</v>
      </c>
      <c r="M228" s="175" t="str">
        <f>IFERROR(Summary!$AA$7*D228/L228," ")</f>
        <v xml:space="preserve"> </v>
      </c>
      <c r="N228" s="18"/>
      <c r="O228" s="175" t="str">
        <f>IFERROR(Summary!$AC$7*D228/N228," ")</f>
        <v xml:space="preserve"> </v>
      </c>
      <c r="P228" s="5">
        <v>35</v>
      </c>
      <c r="Q228" s="175" t="str">
        <f>IFERROR(Summary!$AC$7*D228/P228," ")</f>
        <v xml:space="preserve"> </v>
      </c>
      <c r="R228" s="22"/>
      <c r="S228" s="177" t="str">
        <f>IFERROR(Summary!$AE$7*E228/R228," ")</f>
        <v xml:space="preserve"> </v>
      </c>
    </row>
    <row r="229" spans="1:19" ht="16.95" customHeight="1" x14ac:dyDescent="0.25">
      <c r="A229" s="2" t="s">
        <v>447</v>
      </c>
      <c r="B229" s="2" t="s">
        <v>448</v>
      </c>
      <c r="C229" s="18"/>
      <c r="D229" s="56" t="str">
        <f>IFERROR(VLOOKUP($A229,'Emissions - TEU-2R'!$A$6:$H$58,5,0), " ")</f>
        <v xml:space="preserve"> </v>
      </c>
      <c r="E229" s="56" t="str">
        <f>IFERROR(VLOOKUP($A229,'Emissions - TEU-2R'!$A$6:$H$58,8,0), " ")</f>
        <v xml:space="preserve"> </v>
      </c>
      <c r="F229" s="18"/>
      <c r="G229" s="175" t="str">
        <f>IFERROR(Summary!$Y$7*D229/F229," ")</f>
        <v xml:space="preserve"> </v>
      </c>
      <c r="H229" s="8">
        <v>3000</v>
      </c>
      <c r="I229" s="175" t="str">
        <f>IFERROR(Summary!$Y$7*D229/H229," ")</f>
        <v xml:space="preserve"> </v>
      </c>
      <c r="J229" s="18"/>
      <c r="K229" s="175" t="str">
        <f>IFERROR(Summary!$AA$7*D229/J229," ")</f>
        <v xml:space="preserve"> </v>
      </c>
      <c r="L229" s="8">
        <v>13000</v>
      </c>
      <c r="M229" s="175" t="str">
        <f>IFERROR(Summary!$AA$7*D229/L229," ")</f>
        <v xml:space="preserve"> </v>
      </c>
      <c r="N229" s="18"/>
      <c r="O229" s="175" t="str">
        <f>IFERROR(Summary!$AC$7*D229/N229," ")</f>
        <v xml:space="preserve"> </v>
      </c>
      <c r="P229" s="8">
        <v>13000</v>
      </c>
      <c r="Q229" s="175" t="str">
        <f>IFERROR(Summary!$AC$7*D229/P229," ")</f>
        <v xml:space="preserve"> </v>
      </c>
      <c r="R229" s="22"/>
      <c r="S229" s="177" t="str">
        <f>IFERROR(Summary!$AE$7*E229/R229," ")</f>
        <v xml:space="preserve"> </v>
      </c>
    </row>
    <row r="230" spans="1:19" ht="16.8" customHeight="1" x14ac:dyDescent="0.25">
      <c r="A230" s="2" t="s">
        <v>449</v>
      </c>
      <c r="B230" s="2" t="s">
        <v>450</v>
      </c>
      <c r="C230" s="18"/>
      <c r="D230" s="56" t="str">
        <f>IFERROR(VLOOKUP($A230,'Emissions - TEU-2R'!$A$6:$H$58,5,0), " ")</f>
        <v xml:space="preserve"> </v>
      </c>
      <c r="E230" s="56" t="str">
        <f>IFERROR(VLOOKUP($A230,'Emissions - TEU-2R'!$A$6:$H$58,8,0), " ")</f>
        <v xml:space="preserve"> </v>
      </c>
      <c r="F230" s="18"/>
      <c r="G230" s="175" t="str">
        <f>IFERROR(Summary!$Y$7*D230/F230," ")</f>
        <v xml:space="preserve"> </v>
      </c>
      <c r="H230" s="9">
        <v>0.27</v>
      </c>
      <c r="I230" s="175" t="str">
        <f>IFERROR(Summary!$Y$7*D230/H230," ")</f>
        <v xml:space="preserve"> </v>
      </c>
      <c r="J230" s="18"/>
      <c r="K230" s="175" t="str">
        <f>IFERROR(Summary!$AA$7*D230/J230," ")</f>
        <v xml:space="preserve"> </v>
      </c>
      <c r="L230" s="7">
        <v>1.2</v>
      </c>
      <c r="M230" s="175" t="str">
        <f>IFERROR(Summary!$AA$7*D230/L230," ")</f>
        <v xml:space="preserve"> </v>
      </c>
      <c r="N230" s="18"/>
      <c r="O230" s="175" t="str">
        <f>IFERROR(Summary!$AC$7*D230/N230," ")</f>
        <v xml:space="preserve"> </v>
      </c>
      <c r="P230" s="7">
        <v>1.2</v>
      </c>
      <c r="Q230" s="175" t="str">
        <f>IFERROR(Summary!$AC$7*D230/P230," ")</f>
        <v xml:space="preserve"> </v>
      </c>
      <c r="R230" s="21">
        <v>20</v>
      </c>
      <c r="S230" s="177" t="str">
        <f>IFERROR(Summary!$AE$7*E230/R230," ")</f>
        <v xml:space="preserve"> </v>
      </c>
    </row>
    <row r="231" spans="1:19" ht="29.25" customHeight="1" x14ac:dyDescent="0.25">
      <c r="A231" s="2" t="s">
        <v>451</v>
      </c>
      <c r="B231" s="2" t="s">
        <v>452</v>
      </c>
      <c r="C231" s="18"/>
      <c r="D231" s="56" t="str">
        <f>IFERROR(VLOOKUP($A231,'Emissions - TEU-2R'!$A$6:$H$58,5,0), " ")</f>
        <v xml:space="preserve"> </v>
      </c>
      <c r="E231" s="56" t="str">
        <f>IFERROR(VLOOKUP($A231,'Emissions - TEU-2R'!$A$6:$H$58,8,0), " ")</f>
        <v xml:space="preserve"> </v>
      </c>
      <c r="F231" s="18"/>
      <c r="G231" s="175" t="str">
        <f>IFERROR(Summary!$Y$7*D231/F231," ")</f>
        <v xml:space="preserve"> </v>
      </c>
      <c r="H231" s="8">
        <v>7000</v>
      </c>
      <c r="I231" s="175" t="str">
        <f>IFERROR(Summary!$Y$7*D231/H231," ")</f>
        <v xml:space="preserve"> </v>
      </c>
      <c r="J231" s="18"/>
      <c r="K231" s="175" t="str">
        <f>IFERROR(Summary!$AA$7*D231/J231," ")</f>
        <v xml:space="preserve"> </v>
      </c>
      <c r="L231" s="8">
        <v>31000</v>
      </c>
      <c r="M231" s="175" t="str">
        <f>IFERROR(Summary!$AA$7*D231/L231," ")</f>
        <v xml:space="preserve"> </v>
      </c>
      <c r="N231" s="18"/>
      <c r="O231" s="175" t="str">
        <f>IFERROR(Summary!$AC$7*D231/N231," ")</f>
        <v xml:space="preserve"> </v>
      </c>
      <c r="P231" s="8">
        <v>31000</v>
      </c>
      <c r="Q231" s="175" t="str">
        <f>IFERROR(Summary!$AC$7*D231/P231," ")</f>
        <v xml:space="preserve"> </v>
      </c>
      <c r="R231" s="22"/>
      <c r="S231" s="177" t="str">
        <f>IFERROR(Summary!$AE$7*E231/R231," ")</f>
        <v xml:space="preserve"> </v>
      </c>
    </row>
    <row r="232" spans="1:19" ht="16.8" customHeight="1" x14ac:dyDescent="0.25">
      <c r="A232" s="2" t="s">
        <v>453</v>
      </c>
      <c r="B232" s="2" t="s">
        <v>454</v>
      </c>
      <c r="C232" s="18"/>
      <c r="D232" s="56" t="str">
        <f>IFERROR(VLOOKUP($A232,'Emissions - TEU-2R'!$A$6:$H$58,5,0), " ")</f>
        <v xml:space="preserve"> </v>
      </c>
      <c r="E232" s="56" t="str">
        <f>IFERROR(VLOOKUP($A232,'Emissions - TEU-2R'!$A$6:$H$58,8,0), " ")</f>
        <v xml:space="preserve"> </v>
      </c>
      <c r="F232" s="9">
        <v>0.27</v>
      </c>
      <c r="G232" s="175" t="str">
        <f>IFERROR(Summary!$Y$7*D232/F232," ")</f>
        <v xml:space="preserve"> </v>
      </c>
      <c r="H232" s="5">
        <v>30</v>
      </c>
      <c r="I232" s="175" t="str">
        <f>IFERROR(Summary!$Y$7*D232/H232," ")</f>
        <v xml:space="preserve"> </v>
      </c>
      <c r="J232" s="7">
        <v>7</v>
      </c>
      <c r="K232" s="175" t="str">
        <f>IFERROR(Summary!$AA$7*D232/J232," ")</f>
        <v xml:space="preserve"> </v>
      </c>
      <c r="L232" s="5">
        <v>130</v>
      </c>
      <c r="M232" s="175" t="str">
        <f>IFERROR(Summary!$AA$7*D232/L232," ")</f>
        <v xml:space="preserve"> </v>
      </c>
      <c r="N232" s="7">
        <v>3.2</v>
      </c>
      <c r="O232" s="175" t="str">
        <f>IFERROR(Summary!$AC$7*D232/N232," ")</f>
        <v xml:space="preserve"> </v>
      </c>
      <c r="P232" s="5">
        <v>130</v>
      </c>
      <c r="Q232" s="175" t="str">
        <f>IFERROR(Summary!$AC$7*D232/P232," ")</f>
        <v xml:space="preserve"> </v>
      </c>
      <c r="R232" s="23">
        <v>3100</v>
      </c>
      <c r="S232" s="177" t="str">
        <f>IFERROR(Summary!$AE$7*E232/R232," ")</f>
        <v xml:space="preserve"> </v>
      </c>
    </row>
    <row r="233" spans="1:19" ht="16.95" customHeight="1" x14ac:dyDescent="0.25">
      <c r="A233" s="1"/>
      <c r="B233" s="2" t="s">
        <v>455</v>
      </c>
      <c r="C233" s="6" t="s">
        <v>48</v>
      </c>
      <c r="D233" s="56" t="str">
        <f>IFERROR(VLOOKUP($A233,'Emissions - TEU-2R'!$A$6:$H$58,5,0), " ")</f>
        <v xml:space="preserve"> </v>
      </c>
      <c r="E233" s="56" t="str">
        <f>IFERROR(VLOOKUP($A233,'Emissions - TEU-2R'!$A$6:$H$58,8,0), " ")</f>
        <v xml:space="preserve"> </v>
      </c>
      <c r="F233" s="18"/>
      <c r="G233" s="175" t="str">
        <f>IFERROR(Summary!$Y$7*D233/F233," ")</f>
        <v xml:space="preserve"> </v>
      </c>
      <c r="H233" s="4">
        <v>0.03</v>
      </c>
      <c r="I233" s="175" t="str">
        <f>IFERROR(Summary!$Y$7*D233/H233," ")</f>
        <v xml:space="preserve"> </v>
      </c>
      <c r="J233" s="18"/>
      <c r="K233" s="175" t="str">
        <f>IFERROR(Summary!$AA$7*D233/J233," ")</f>
        <v xml:space="preserve"> </v>
      </c>
      <c r="L233" s="9">
        <v>0.13</v>
      </c>
      <c r="M233" s="175" t="str">
        <f>IFERROR(Summary!$AA$7*D233/L233," ")</f>
        <v xml:space="preserve"> </v>
      </c>
      <c r="N233" s="18"/>
      <c r="O233" s="175" t="str">
        <f>IFERROR(Summary!$AC$7*D233/N233," ")</f>
        <v xml:space="preserve"> </v>
      </c>
      <c r="P233" s="9">
        <v>0.13</v>
      </c>
      <c r="Q233" s="175" t="str">
        <f>IFERROR(Summary!$AC$7*D233/P233," ")</f>
        <v xml:space="preserve"> </v>
      </c>
      <c r="R233" s="22"/>
      <c r="S233" s="177" t="str">
        <f>IFERROR(Summary!$AE$7*E233/R233," ")</f>
        <v xml:space="preserve"> </v>
      </c>
    </row>
    <row r="234" spans="1:19" ht="16.8" customHeight="1" x14ac:dyDescent="0.25">
      <c r="A234" s="17">
        <v>2148909</v>
      </c>
      <c r="B234" s="2" t="s">
        <v>456</v>
      </c>
      <c r="C234" s="18"/>
      <c r="D234" s="56" t="str">
        <f>IFERROR(VLOOKUP($A234,'Emissions - TEU-2R'!$A$6:$H$58,5,0), " ")</f>
        <v xml:space="preserve"> </v>
      </c>
      <c r="E234" s="56" t="str">
        <f>IFERROR(VLOOKUP($A234,'Emissions - TEU-2R'!$A$6:$H$58,8,0), " ")</f>
        <v xml:space="preserve"> </v>
      </c>
      <c r="F234" s="18"/>
      <c r="G234" s="175" t="str">
        <f>IFERROR(Summary!$Y$7*D234/F234," ")</f>
        <v xml:space="preserve"> </v>
      </c>
      <c r="H234" s="18"/>
      <c r="I234" s="175" t="str">
        <f>IFERROR(Summary!$Y$7*D234/H234," ")</f>
        <v xml:space="preserve"> </v>
      </c>
      <c r="J234" s="18"/>
      <c r="K234" s="175" t="str">
        <f>IFERROR(Summary!$AA$7*D234/J234," ")</f>
        <v xml:space="preserve"> </v>
      </c>
      <c r="L234" s="18"/>
      <c r="M234" s="175" t="str">
        <f>IFERROR(Summary!$AA$7*D234/L234," ")</f>
        <v xml:space="preserve"> </v>
      </c>
      <c r="N234" s="18"/>
      <c r="O234" s="175" t="str">
        <f>IFERROR(Summary!$AC$7*D234/N234," ")</f>
        <v xml:space="preserve"> </v>
      </c>
      <c r="P234" s="18"/>
      <c r="Q234" s="175" t="str">
        <f>IFERROR(Summary!$AC$7*D234/P234," ")</f>
        <v xml:space="preserve"> </v>
      </c>
      <c r="R234" s="24">
        <v>5</v>
      </c>
      <c r="S234" s="177" t="str">
        <f>IFERROR(Summary!$AE$7*E234/R234," ")</f>
        <v xml:space="preserve"> </v>
      </c>
    </row>
    <row r="235" spans="1:19" ht="16.95" customHeight="1" x14ac:dyDescent="0.25">
      <c r="A235" s="2" t="s">
        <v>457</v>
      </c>
      <c r="B235" s="2" t="s">
        <v>458</v>
      </c>
      <c r="C235" s="6" t="s">
        <v>33</v>
      </c>
      <c r="D235" s="56" t="str">
        <f>IFERROR(VLOOKUP($A235,'Emissions - TEU-2R'!$A$6:$H$58,5,0), " ")</f>
        <v xml:space="preserve"> </v>
      </c>
      <c r="E235" s="56" t="str">
        <f>IFERROR(VLOOKUP($A235,'Emissions - TEU-2R'!$A$6:$H$58,8,0), " ")</f>
        <v xml:space="preserve"> </v>
      </c>
      <c r="F235" s="18"/>
      <c r="G235" s="175" t="str">
        <f>IFERROR(Summary!$Y$7*D235/F235," ")</f>
        <v xml:space="preserve"> </v>
      </c>
      <c r="H235" s="18"/>
      <c r="I235" s="175" t="str">
        <f>IFERROR(Summary!$Y$7*D235/H235," ")</f>
        <v xml:space="preserve"> </v>
      </c>
      <c r="J235" s="18"/>
      <c r="K235" s="175" t="str">
        <f>IFERROR(Summary!$AA$7*D235/J235," ")</f>
        <v xml:space="preserve"> </v>
      </c>
      <c r="L235" s="18"/>
      <c r="M235" s="175" t="str">
        <f>IFERROR(Summary!$AA$7*D235/L235," ")</f>
        <v xml:space="preserve"> </v>
      </c>
      <c r="N235" s="18"/>
      <c r="O235" s="175" t="str">
        <f>IFERROR(Summary!$AC$7*D235/N235," ")</f>
        <v xml:space="preserve"> </v>
      </c>
      <c r="P235" s="18"/>
      <c r="Q235" s="175" t="str">
        <f>IFERROR(Summary!$AC$7*D235/P235," ")</f>
        <v xml:space="preserve"> </v>
      </c>
      <c r="R235" s="24">
        <v>2</v>
      </c>
      <c r="S235" s="177" t="str">
        <f>IFERROR(Summary!$AE$7*E235/R235," ")</f>
        <v xml:space="preserve"> </v>
      </c>
    </row>
    <row r="236" spans="1:19" ht="29.25" customHeight="1" x14ac:dyDescent="0.25">
      <c r="A236" s="2" t="s">
        <v>459</v>
      </c>
      <c r="B236" s="2" t="s">
        <v>460</v>
      </c>
      <c r="C236" s="18"/>
      <c r="D236" s="56" t="str">
        <f>IFERROR(VLOOKUP($A236,'Emissions - TEU-2R'!$A$6:$H$58,5,0), " ")</f>
        <v xml:space="preserve"> </v>
      </c>
      <c r="E236" s="56" t="str">
        <f>IFERROR(VLOOKUP($A236,'Emissions - TEU-2R'!$A$6:$H$58,8,0), " ")</f>
        <v xml:space="preserve"> </v>
      </c>
      <c r="F236" s="18"/>
      <c r="G236" s="175" t="str">
        <f>IFERROR(Summary!$Y$7*D236/F236," ")</f>
        <v xml:space="preserve"> </v>
      </c>
      <c r="H236" s="7">
        <v>3</v>
      </c>
      <c r="I236" s="175" t="str">
        <f>IFERROR(Summary!$Y$7*D236/H236," ")</f>
        <v xml:space="preserve"> </v>
      </c>
      <c r="J236" s="18"/>
      <c r="K236" s="175" t="str">
        <f>IFERROR(Summary!$AA$7*D236/J236," ")</f>
        <v xml:space="preserve"> </v>
      </c>
      <c r="L236" s="5">
        <v>13</v>
      </c>
      <c r="M236" s="175" t="str">
        <f>IFERROR(Summary!$AA$7*D236/L236," ")</f>
        <v xml:space="preserve"> </v>
      </c>
      <c r="N236" s="18"/>
      <c r="O236" s="175" t="str">
        <f>IFERROR(Summary!$AC$7*D236/N236," ")</f>
        <v xml:space="preserve"> </v>
      </c>
      <c r="P236" s="5">
        <v>13</v>
      </c>
      <c r="Q236" s="175" t="str">
        <f>IFERROR(Summary!$AC$7*D236/P236," ")</f>
        <v xml:space="preserve"> </v>
      </c>
      <c r="R236" s="22"/>
      <c r="S236" s="177" t="str">
        <f>IFERROR(Summary!$AE$7*E236/R236," ")</f>
        <v xml:space="preserve"> </v>
      </c>
    </row>
    <row r="237" spans="1:19" ht="16.95" customHeight="1" x14ac:dyDescent="0.25">
      <c r="A237" s="2" t="s">
        <v>461</v>
      </c>
      <c r="B237" s="2" t="s">
        <v>462</v>
      </c>
      <c r="C237" s="18"/>
      <c r="D237" s="56" t="str">
        <f>IFERROR(VLOOKUP($A237,'Emissions - TEU-2R'!$A$6:$H$58,5,0), " ")</f>
        <v xml:space="preserve"> </v>
      </c>
      <c r="E237" s="56" t="str">
        <f>IFERROR(VLOOKUP($A237,'Emissions - TEU-2R'!$A$6:$H$58,8,0), " ")</f>
        <v xml:space="preserve"> </v>
      </c>
      <c r="F237" s="18"/>
      <c r="G237" s="175" t="str">
        <f>IFERROR(Summary!$Y$7*D237/F237," ")</f>
        <v xml:space="preserve"> </v>
      </c>
      <c r="H237" s="18"/>
      <c r="I237" s="175" t="str">
        <f>IFERROR(Summary!$Y$7*D237/H237," ")</f>
        <v xml:space="preserve"> </v>
      </c>
      <c r="J237" s="18"/>
      <c r="K237" s="175" t="str">
        <f>IFERROR(Summary!$AA$7*D237/J237," ")</f>
        <v xml:space="preserve"> </v>
      </c>
      <c r="L237" s="18"/>
      <c r="M237" s="175" t="str">
        <f>IFERROR(Summary!$AA$7*D237/L237," ")</f>
        <v xml:space="preserve"> </v>
      </c>
      <c r="N237" s="18"/>
      <c r="O237" s="175" t="str">
        <f>IFERROR(Summary!$AC$7*D237/N237," ")</f>
        <v xml:space="preserve"> </v>
      </c>
      <c r="P237" s="18"/>
      <c r="Q237" s="175" t="str">
        <f>IFERROR(Summary!$AC$7*D237/P237," ")</f>
        <v xml:space="preserve"> </v>
      </c>
      <c r="R237" s="24">
        <v>8</v>
      </c>
      <c r="S237" s="177" t="str">
        <f>IFERROR(Summary!$AE$7*E237/R237," ")</f>
        <v xml:space="preserve"> </v>
      </c>
    </row>
    <row r="238" spans="1:19" ht="16.8" customHeight="1" x14ac:dyDescent="0.25">
      <c r="A238" s="2" t="s">
        <v>463</v>
      </c>
      <c r="B238" s="2" t="s">
        <v>464</v>
      </c>
      <c r="C238" s="18"/>
      <c r="D238" s="56" t="str">
        <f>IFERROR(VLOOKUP($A238,'Emissions - TEU-2R'!$A$6:$H$58,5,0), " ")</f>
        <v xml:space="preserve"> </v>
      </c>
      <c r="E238" s="56" t="str">
        <f>IFERROR(VLOOKUP($A238,'Emissions - TEU-2R'!$A$6:$H$58,8,0), " ")</f>
        <v xml:space="preserve"> </v>
      </c>
      <c r="F238" s="18"/>
      <c r="G238" s="175" t="str">
        <f>IFERROR(Summary!$Y$7*D238/F238," ")</f>
        <v xml:space="preserve"> </v>
      </c>
      <c r="H238" s="8">
        <v>1000</v>
      </c>
      <c r="I238" s="175" t="str">
        <f>IFERROR(Summary!$Y$7*D238/H238," ")</f>
        <v xml:space="preserve"> </v>
      </c>
      <c r="J238" s="18"/>
      <c r="K238" s="175" t="str">
        <f>IFERROR(Summary!$AA$7*D238/J238," ")</f>
        <v xml:space="preserve"> </v>
      </c>
      <c r="L238" s="8">
        <v>4400</v>
      </c>
      <c r="M238" s="175" t="str">
        <f>IFERROR(Summary!$AA$7*D238/L238," ")</f>
        <v xml:space="preserve"> </v>
      </c>
      <c r="N238" s="18"/>
      <c r="O238" s="175" t="str">
        <f>IFERROR(Summary!$AC$7*D238/N238," ")</f>
        <v xml:space="preserve"> </v>
      </c>
      <c r="P238" s="8">
        <v>4400</v>
      </c>
      <c r="Q238" s="175" t="str">
        <f>IFERROR(Summary!$AC$7*D238/P238," ")</f>
        <v xml:space="preserve"> </v>
      </c>
      <c r="R238" s="23">
        <v>21000</v>
      </c>
      <c r="S238" s="177" t="str">
        <f>IFERROR(Summary!$AE$7*E238/R238," ")</f>
        <v xml:space="preserve"> </v>
      </c>
    </row>
    <row r="239" spans="1:19" ht="16.8" customHeight="1" x14ac:dyDescent="0.25">
      <c r="A239" s="2" t="s">
        <v>465</v>
      </c>
      <c r="B239" s="2" t="s">
        <v>466</v>
      </c>
      <c r="C239" s="18"/>
      <c r="D239" s="56" t="str">
        <f>IFERROR(VLOOKUP($A239,'Emissions - TEU-2R'!$A$6:$H$58,5,0), " ")</f>
        <v xml:space="preserve"> </v>
      </c>
      <c r="E239" s="56" t="str">
        <f>IFERROR(VLOOKUP($A239,'Emissions - TEU-2R'!$A$6:$H$58,8,0), " ")</f>
        <v xml:space="preserve"> </v>
      </c>
      <c r="F239" s="18"/>
      <c r="G239" s="175" t="str">
        <f>IFERROR(Summary!$Y$7*D239/F239," ")</f>
        <v xml:space="preserve"> </v>
      </c>
      <c r="H239" s="7">
        <v>1</v>
      </c>
      <c r="I239" s="175" t="str">
        <f>IFERROR(Summary!$Y$7*D239/H239," ")</f>
        <v xml:space="preserve"> </v>
      </c>
      <c r="J239" s="18"/>
      <c r="K239" s="175" t="str">
        <f>IFERROR(Summary!$AA$7*D239/J239," ")</f>
        <v xml:space="preserve"> </v>
      </c>
      <c r="L239" s="7">
        <v>4.4000000000000004</v>
      </c>
      <c r="M239" s="175" t="str">
        <f>IFERROR(Summary!$AA$7*D239/L239," ")</f>
        <v xml:space="preserve"> </v>
      </c>
      <c r="N239" s="18"/>
      <c r="O239" s="175" t="str">
        <f>IFERROR(Summary!$AC$7*D239/N239," ")</f>
        <v xml:space="preserve"> </v>
      </c>
      <c r="P239" s="7">
        <v>4.4000000000000004</v>
      </c>
      <c r="Q239" s="175" t="str">
        <f>IFERROR(Summary!$AC$7*D239/P239," ")</f>
        <v xml:space="preserve"> </v>
      </c>
      <c r="R239" s="21">
        <v>120</v>
      </c>
      <c r="S239" s="177" t="str">
        <f>IFERROR(Summary!$AE$7*E239/R239," ")</f>
        <v xml:space="preserve"> </v>
      </c>
    </row>
    <row r="240" spans="1:19" ht="16.95" customHeight="1" x14ac:dyDescent="0.25">
      <c r="A240" s="2" t="s">
        <v>467</v>
      </c>
      <c r="B240" s="2" t="s">
        <v>468</v>
      </c>
      <c r="C240" s="18"/>
      <c r="D240" s="56" t="str">
        <f>IFERROR(VLOOKUP($A240,'Emissions - TEU-2R'!$A$6:$H$58,5,0), " ")</f>
        <v xml:space="preserve"> </v>
      </c>
      <c r="E240" s="56" t="str">
        <f>IFERROR(VLOOKUP($A240,'Emissions - TEU-2R'!$A$6:$H$58,8,0), " ")</f>
        <v xml:space="preserve"> </v>
      </c>
      <c r="F240" s="18"/>
      <c r="G240" s="175" t="str">
        <f>IFERROR(Summary!$Y$7*D240/F240," ")</f>
        <v xml:space="preserve"> </v>
      </c>
      <c r="H240" s="18"/>
      <c r="I240" s="175" t="str">
        <f>IFERROR(Summary!$Y$7*D240/H240," ")</f>
        <v xml:space="preserve"> </v>
      </c>
      <c r="J240" s="18"/>
      <c r="K240" s="175" t="str">
        <f>IFERROR(Summary!$AA$7*D240/J240," ")</f>
        <v xml:space="preserve"> </v>
      </c>
      <c r="L240" s="18"/>
      <c r="M240" s="175" t="str">
        <f>IFERROR(Summary!$AA$7*D240/L240," ")</f>
        <v xml:space="preserve"> </v>
      </c>
      <c r="N240" s="18"/>
      <c r="O240" s="175" t="str">
        <f>IFERROR(Summary!$AC$7*D240/N240," ")</f>
        <v xml:space="preserve"> </v>
      </c>
      <c r="P240" s="18"/>
      <c r="Q240" s="175" t="str">
        <f>IFERROR(Summary!$AC$7*D240/P240," ")</f>
        <v xml:space="preserve"> </v>
      </c>
      <c r="R240" s="25">
        <v>0.7</v>
      </c>
      <c r="S240" s="177" t="str">
        <f>IFERROR(Summary!$AE$7*E240/R240," ")</f>
        <v xml:space="preserve"> </v>
      </c>
    </row>
    <row r="241" spans="1:19" ht="16.8" customHeight="1" x14ac:dyDescent="0.25">
      <c r="A241" s="2" t="s">
        <v>469</v>
      </c>
      <c r="B241" s="2" t="s">
        <v>470</v>
      </c>
      <c r="C241" s="18"/>
      <c r="D241" s="56" t="str">
        <f>IFERROR(VLOOKUP($A241,'Emissions - TEU-2R'!$A$6:$H$58,5,0), " ")</f>
        <v xml:space="preserve"> </v>
      </c>
      <c r="E241" s="56" t="str">
        <f>IFERROR(VLOOKUP($A241,'Emissions - TEU-2R'!$A$6:$H$58,8,0), " ")</f>
        <v xml:space="preserve"> </v>
      </c>
      <c r="F241" s="18"/>
      <c r="G241" s="175" t="str">
        <f>IFERROR(Summary!$Y$7*D241/F241," ")</f>
        <v xml:space="preserve"> </v>
      </c>
      <c r="H241" s="7">
        <v>1</v>
      </c>
      <c r="I241" s="175" t="str">
        <f>IFERROR(Summary!$Y$7*D241/H241," ")</f>
        <v xml:space="preserve"> </v>
      </c>
      <c r="J241" s="18"/>
      <c r="K241" s="175" t="str">
        <f>IFERROR(Summary!$AA$7*D241/J241," ")</f>
        <v xml:space="preserve"> </v>
      </c>
      <c r="L241" s="7">
        <v>4.4000000000000004</v>
      </c>
      <c r="M241" s="175" t="str">
        <f>IFERROR(Summary!$AA$7*D241/L241," ")</f>
        <v xml:space="preserve"> </v>
      </c>
      <c r="N241" s="18"/>
      <c r="O241" s="175" t="str">
        <f>IFERROR(Summary!$AC$7*D241/N241," ")</f>
        <v xml:space="preserve"> </v>
      </c>
      <c r="P241" s="7">
        <v>4.4000000000000004</v>
      </c>
      <c r="Q241" s="175" t="str">
        <f>IFERROR(Summary!$AC$7*D241/P241," ")</f>
        <v xml:space="preserve"> </v>
      </c>
      <c r="R241" s="21">
        <v>120</v>
      </c>
      <c r="S241" s="177" t="str">
        <f>IFERROR(Summary!$AE$7*E241/R241," ")</f>
        <v xml:space="preserve"> </v>
      </c>
    </row>
    <row r="242" spans="1:19" ht="16.95" customHeight="1" x14ac:dyDescent="0.25">
      <c r="A242" s="2" t="s">
        <v>471</v>
      </c>
      <c r="B242" s="2" t="s">
        <v>472</v>
      </c>
      <c r="C242" s="18"/>
      <c r="D242" s="56" t="str">
        <f>IFERROR(VLOOKUP($A242,'Emissions - TEU-2R'!$A$6:$H$58,5,0), " ")</f>
        <v xml:space="preserve"> </v>
      </c>
      <c r="E242" s="56" t="str">
        <f>IFERROR(VLOOKUP($A242,'Emissions - TEU-2R'!$A$6:$H$58,8,0), " ")</f>
        <v xml:space="preserve"> </v>
      </c>
      <c r="F242" s="9">
        <v>0.14000000000000001</v>
      </c>
      <c r="G242" s="175" t="str">
        <f>IFERROR(Summary!$Y$7*D242/F242," ")</f>
        <v xml:space="preserve"> </v>
      </c>
      <c r="H242" s="18"/>
      <c r="I242" s="175" t="str">
        <f>IFERROR(Summary!$Y$7*D242/H242," ")</f>
        <v xml:space="preserve"> </v>
      </c>
      <c r="J242" s="7">
        <v>3.5</v>
      </c>
      <c r="K242" s="175" t="str">
        <f>IFERROR(Summary!$AA$7*D242/J242," ")</f>
        <v xml:space="preserve"> </v>
      </c>
      <c r="L242" s="18"/>
      <c r="M242" s="175" t="str">
        <f>IFERROR(Summary!$AA$7*D242/L242," ")</f>
        <v xml:space="preserve"> </v>
      </c>
      <c r="N242" s="7">
        <v>1.6</v>
      </c>
      <c r="O242" s="175" t="str">
        <f>IFERROR(Summary!$AC$7*D242/N242," ")</f>
        <v xml:space="preserve"> </v>
      </c>
      <c r="P242" s="18"/>
      <c r="Q242" s="175" t="str">
        <f>IFERROR(Summary!$AC$7*D242/P242," ")</f>
        <v xml:space="preserve"> </v>
      </c>
      <c r="R242" s="22"/>
      <c r="S242" s="177" t="str">
        <f>IFERROR(Summary!$AE$7*E242/R242," ")</f>
        <v xml:space="preserve"> </v>
      </c>
    </row>
    <row r="243" spans="1:19" ht="16.8" customHeight="1" x14ac:dyDescent="0.25">
      <c r="A243" s="2" t="s">
        <v>473</v>
      </c>
      <c r="B243" s="2" t="s">
        <v>474</v>
      </c>
      <c r="C243" s="18"/>
      <c r="D243" s="56" t="str">
        <f>IFERROR(VLOOKUP($A243,'Emissions - TEU-2R'!$A$6:$H$58,5,0), " ")</f>
        <v xml:space="preserve"> </v>
      </c>
      <c r="E243" s="56" t="str">
        <f>IFERROR(VLOOKUP($A243,'Emissions - TEU-2R'!$A$6:$H$58,8,0), " ")</f>
        <v xml:space="preserve"> </v>
      </c>
      <c r="F243" s="4">
        <v>1.7000000000000001E-2</v>
      </c>
      <c r="G243" s="175" t="str">
        <f>IFERROR(Summary!$Y$7*D243/F243," ")</f>
        <v xml:space="preserve"> </v>
      </c>
      <c r="H243" s="18"/>
      <c r="I243" s="175" t="str">
        <f>IFERROR(Summary!$Y$7*D243/H243," ")</f>
        <v xml:space="preserve"> </v>
      </c>
      <c r="J243" s="9">
        <v>0.45</v>
      </c>
      <c r="K243" s="175" t="str">
        <f>IFERROR(Summary!$AA$7*D243/J243," ")</f>
        <v xml:space="preserve"> </v>
      </c>
      <c r="L243" s="18"/>
      <c r="M243" s="175" t="str">
        <f>IFERROR(Summary!$AA$7*D243/L243," ")</f>
        <v xml:space="preserve"> </v>
      </c>
      <c r="N243" s="9">
        <v>0.21</v>
      </c>
      <c r="O243" s="175" t="str">
        <f>IFERROR(Summary!$AC$7*D243/N243," ")</f>
        <v xml:space="preserve"> </v>
      </c>
      <c r="P243" s="18"/>
      <c r="Q243" s="175" t="str">
        <f>IFERROR(Summary!$AC$7*D243/P243," ")</f>
        <v xml:space="preserve"> </v>
      </c>
      <c r="R243" s="22"/>
      <c r="S243" s="177" t="str">
        <f>IFERROR(Summary!$AE$7*E243/R243," ")</f>
        <v xml:space="preserve"> </v>
      </c>
    </row>
    <row r="244" spans="1:19" ht="29.25" customHeight="1" x14ac:dyDescent="0.25">
      <c r="A244" s="2" t="s">
        <v>475</v>
      </c>
      <c r="B244" s="2" t="s">
        <v>476</v>
      </c>
      <c r="C244" s="18"/>
      <c r="D244" s="56" t="str">
        <f>IFERROR(VLOOKUP($A244,'Emissions - TEU-2R'!$A$6:$H$58,5,0), " ")</f>
        <v xml:space="preserve"> </v>
      </c>
      <c r="E244" s="56" t="str">
        <f>IFERROR(VLOOKUP($A244,'Emissions - TEU-2R'!$A$6:$H$58,8,0), " ")</f>
        <v xml:space="preserve"> </v>
      </c>
      <c r="F244" s="7">
        <v>3.8</v>
      </c>
      <c r="G244" s="175" t="str">
        <f>IFERROR(Summary!$Y$7*D244/F244," ")</f>
        <v xml:space="preserve"> </v>
      </c>
      <c r="H244" s="5">
        <v>41</v>
      </c>
      <c r="I244" s="175" t="str">
        <f>IFERROR(Summary!$Y$7*D244/H244," ")</f>
        <v xml:space="preserve"> </v>
      </c>
      <c r="J244" s="5">
        <v>100</v>
      </c>
      <c r="K244" s="175" t="str">
        <f>IFERROR(Summary!$AA$7*D244/J244," ")</f>
        <v xml:space="preserve"> </v>
      </c>
      <c r="L244" s="5">
        <v>180</v>
      </c>
      <c r="M244" s="175" t="str">
        <f>IFERROR(Summary!$AA$7*D244/L244," ")</f>
        <v xml:space="preserve"> </v>
      </c>
      <c r="N244" s="5">
        <v>46</v>
      </c>
      <c r="O244" s="175" t="str">
        <f>IFERROR(Summary!$AC$7*D244/N244," ")</f>
        <v xml:space="preserve"> </v>
      </c>
      <c r="P244" s="5">
        <v>180</v>
      </c>
      <c r="Q244" s="175" t="str">
        <f>IFERROR(Summary!$AC$7*D244/P244," ")</f>
        <v xml:space="preserve"> </v>
      </c>
      <c r="R244" s="21">
        <v>41</v>
      </c>
      <c r="S244" s="177" t="str">
        <f>IFERROR(Summary!$AE$7*E244/R244," ")</f>
        <v xml:space="preserve"> </v>
      </c>
    </row>
    <row r="245" spans="1:19" ht="16.8" customHeight="1" x14ac:dyDescent="0.25">
      <c r="A245" s="2" t="s">
        <v>477</v>
      </c>
      <c r="B245" s="2" t="s">
        <v>478</v>
      </c>
      <c r="C245" s="18"/>
      <c r="D245" s="56" t="str">
        <f>IFERROR(VLOOKUP($A245,'Emissions - TEU-2R'!$A$6:$H$58,5,0), " ")</f>
        <v xml:space="preserve"> </v>
      </c>
      <c r="E245" s="56" t="str">
        <f>IFERROR(VLOOKUP($A245,'Emissions - TEU-2R'!$A$6:$H$58,8,0), " ")</f>
        <v xml:space="preserve"> </v>
      </c>
      <c r="F245" s="18"/>
      <c r="G245" s="175" t="str">
        <f>IFERROR(Summary!$Y$7*D245/F245," ")</f>
        <v xml:space="preserve"> </v>
      </c>
      <c r="H245" s="8">
        <v>80000</v>
      </c>
      <c r="I245" s="175" t="str">
        <f>IFERROR(Summary!$Y$7*D245/H245," ")</f>
        <v xml:space="preserve"> </v>
      </c>
      <c r="J245" s="18"/>
      <c r="K245" s="175" t="str">
        <f>IFERROR(Summary!$AA$7*D245/J245," ")</f>
        <v xml:space="preserve"> </v>
      </c>
      <c r="L245" s="8">
        <v>350000</v>
      </c>
      <c r="M245" s="175" t="str">
        <f>IFERROR(Summary!$AA$7*D245/L245," ")</f>
        <v xml:space="preserve"> </v>
      </c>
      <c r="N245" s="18"/>
      <c r="O245" s="175" t="str">
        <f>IFERROR(Summary!$AC$7*D245/N245," ")</f>
        <v xml:space="preserve"> </v>
      </c>
      <c r="P245" s="8">
        <v>350000</v>
      </c>
      <c r="Q245" s="175" t="str">
        <f>IFERROR(Summary!$AC$7*D245/P245," ")</f>
        <v xml:space="preserve"> </v>
      </c>
      <c r="R245" s="22"/>
      <c r="S245" s="177" t="str">
        <f>IFERROR(Summary!$AE$7*E245/R245," ")</f>
        <v xml:space="preserve"> </v>
      </c>
    </row>
    <row r="246" spans="1:19" ht="16.95" customHeight="1" x14ac:dyDescent="0.25">
      <c r="A246" s="2" t="s">
        <v>479</v>
      </c>
      <c r="B246" s="2" t="s">
        <v>480</v>
      </c>
      <c r="C246" s="18"/>
      <c r="D246" s="56" t="str">
        <f>IFERROR(VLOOKUP($A246,'Emissions - TEU-2R'!$A$6:$H$58,5,0), " ")</f>
        <v xml:space="preserve"> </v>
      </c>
      <c r="E246" s="56" t="str">
        <f>IFERROR(VLOOKUP($A246,'Emissions - TEU-2R'!$A$6:$H$58,8,0), " ")</f>
        <v xml:space="preserve"> </v>
      </c>
      <c r="F246" s="11">
        <v>5.9000000000000003E-4</v>
      </c>
      <c r="G246" s="175" t="str">
        <f>IFERROR(Summary!$Y$7*D246/F246," ")</f>
        <v xml:space="preserve"> </v>
      </c>
      <c r="H246" s="18"/>
      <c r="I246" s="175" t="str">
        <f>IFERROR(Summary!$Y$7*D246/H246," ")</f>
        <v xml:space="preserve"> </v>
      </c>
      <c r="J246" s="4">
        <v>1.4999999999999999E-2</v>
      </c>
      <c r="K246" s="175" t="str">
        <f>IFERROR(Summary!$AA$7*D246/J246," ")</f>
        <v xml:space="preserve"> </v>
      </c>
      <c r="L246" s="18"/>
      <c r="M246" s="175" t="str">
        <f>IFERROR(Summary!$AA$7*D246/L246," ")</f>
        <v xml:space="preserve"> </v>
      </c>
      <c r="N246" s="3">
        <v>7.1000000000000004E-3</v>
      </c>
      <c r="O246" s="175" t="str">
        <f>IFERROR(Summary!$AC$7*D246/N246," ")</f>
        <v xml:space="preserve"> </v>
      </c>
      <c r="P246" s="18"/>
      <c r="Q246" s="175" t="str">
        <f>IFERROR(Summary!$AC$7*D246/P246," ")</f>
        <v xml:space="preserve"> </v>
      </c>
      <c r="R246" s="22"/>
      <c r="S246" s="177" t="str">
        <f>IFERROR(Summary!$AE$7*E246/R246," ")</f>
        <v xml:space="preserve"> </v>
      </c>
    </row>
    <row r="247" spans="1:19" ht="16.8" customHeight="1" x14ac:dyDescent="0.25">
      <c r="A247" s="2" t="s">
        <v>481</v>
      </c>
      <c r="B247" s="2" t="s">
        <v>482</v>
      </c>
      <c r="C247" s="18"/>
      <c r="D247" s="56" t="str">
        <f>IFERROR(VLOOKUP($A247,'Emissions - TEU-2R'!$A$6:$H$58,5,0), " ")</f>
        <v xml:space="preserve"> </v>
      </c>
      <c r="E247" s="56" t="str">
        <f>IFERROR(VLOOKUP($A247,'Emissions - TEU-2R'!$A$6:$H$58,8,0), " ")</f>
        <v xml:space="preserve"> </v>
      </c>
      <c r="F247" s="18"/>
      <c r="G247" s="175" t="str">
        <f>IFERROR(Summary!$Y$7*D247/F247," ")</f>
        <v xml:space="preserve"> </v>
      </c>
      <c r="H247" s="9">
        <v>0.1</v>
      </c>
      <c r="I247" s="175" t="str">
        <f>IFERROR(Summary!$Y$7*D247/H247," ")</f>
        <v xml:space="preserve"> </v>
      </c>
      <c r="J247" s="18"/>
      <c r="K247" s="175" t="str">
        <f>IFERROR(Summary!$AA$7*D247/J247," ")</f>
        <v xml:space="preserve"> </v>
      </c>
      <c r="L247" s="9">
        <v>0.44</v>
      </c>
      <c r="M247" s="175" t="str">
        <f>IFERROR(Summary!$AA$7*D247/L247," ")</f>
        <v xml:space="preserve"> </v>
      </c>
      <c r="N247" s="18"/>
      <c r="O247" s="175" t="str">
        <f>IFERROR(Summary!$AC$7*D247/N247," ")</f>
        <v xml:space="preserve"> </v>
      </c>
      <c r="P247" s="9">
        <v>0.44</v>
      </c>
      <c r="Q247" s="175" t="str">
        <f>IFERROR(Summary!$AC$7*D247/P247," ")</f>
        <v xml:space="preserve"> </v>
      </c>
      <c r="R247" s="21">
        <v>10</v>
      </c>
      <c r="S247" s="177" t="str">
        <f>IFERROR(Summary!$AE$7*E247/R247," ")</f>
        <v xml:space="preserve"> </v>
      </c>
    </row>
    <row r="248" spans="1:19" ht="16.8" customHeight="1" x14ac:dyDescent="0.25">
      <c r="A248" s="2" t="s">
        <v>483</v>
      </c>
      <c r="B248" s="2" t="s">
        <v>484</v>
      </c>
      <c r="C248" s="18"/>
      <c r="D248" s="56">
        <f>IFERROR(VLOOKUP($A248,'Emissions - TEU-2R'!$A$6:$H$58,5,0), " ")</f>
        <v>0.11519771821342099</v>
      </c>
      <c r="E248" s="56">
        <f>IFERROR(VLOOKUP($A248,'Emissions - TEU-2R'!$A$6:$H$58,8,0), " ")</f>
        <v>1.2959743299009862E-3</v>
      </c>
      <c r="F248" s="18"/>
      <c r="G248" s="175" t="str">
        <f>IFERROR(Summary!$Y$7*D248/F248," ")</f>
        <v xml:space="preserve"> </v>
      </c>
      <c r="H248" s="8">
        <v>5000</v>
      </c>
      <c r="I248" s="175">
        <f>IFERROR(Summary!$Y$7*D248/H248," ")</f>
        <v>2.30395436426842E-9</v>
      </c>
      <c r="J248" s="18"/>
      <c r="K248" s="175" t="str">
        <f>IFERROR(Summary!$AA$7*D248/J248," ")</f>
        <v xml:space="preserve"> </v>
      </c>
      <c r="L248" s="8">
        <v>22000</v>
      </c>
      <c r="M248" s="175">
        <f>IFERROR(Summary!$AA$7*D248/L248," ")</f>
        <v>5.2362599187918633E-10</v>
      </c>
      <c r="N248" s="18"/>
      <c r="O248" s="175" t="str">
        <f>IFERROR(Summary!$AC$7*D248/N248," ")</f>
        <v xml:space="preserve"> </v>
      </c>
      <c r="P248" s="8">
        <v>22000</v>
      </c>
      <c r="Q248" s="175">
        <f>IFERROR(Summary!$AC$7*D248/P248," ")</f>
        <v>2.356316963456338E-8</v>
      </c>
      <c r="R248" s="23">
        <v>7500</v>
      </c>
      <c r="S248" s="177">
        <f>IFERROR(Summary!$AE$7*E248/R248," ")</f>
        <v>8.2942357113663108E-7</v>
      </c>
    </row>
    <row r="249" spans="1:19" ht="29.25" customHeight="1" x14ac:dyDescent="0.25">
      <c r="A249" s="2" t="s">
        <v>485</v>
      </c>
      <c r="B249" s="2" t="s">
        <v>486</v>
      </c>
      <c r="C249" s="18"/>
      <c r="D249" s="56" t="str">
        <f>IFERROR(VLOOKUP($A249,'Emissions - TEU-2R'!$A$6:$H$58,5,0), " ")</f>
        <v xml:space="preserve"> </v>
      </c>
      <c r="E249" s="56" t="str">
        <f>IFERROR(VLOOKUP($A249,'Emissions - TEU-2R'!$A$6:$H$58,8,0), " ")</f>
        <v xml:space="preserve"> </v>
      </c>
      <c r="F249" s="4">
        <v>9.0999999999999998E-2</v>
      </c>
      <c r="G249" s="175" t="str">
        <f>IFERROR(Summary!$Y$7*D249/F249," ")</f>
        <v xml:space="preserve"> </v>
      </c>
      <c r="H249" s="4">
        <v>2.1000000000000001E-2</v>
      </c>
      <c r="I249" s="175" t="str">
        <f>IFERROR(Summary!$Y$7*D249/H249," ")</f>
        <v xml:space="preserve"> </v>
      </c>
      <c r="J249" s="7">
        <v>2.4</v>
      </c>
      <c r="K249" s="175" t="str">
        <f>IFERROR(Summary!$AA$7*D249/J249," ")</f>
        <v xml:space="preserve"> </v>
      </c>
      <c r="L249" s="4">
        <v>9.1999999999999998E-2</v>
      </c>
      <c r="M249" s="175" t="str">
        <f>IFERROR(Summary!$AA$7*D249/L249," ")</f>
        <v xml:space="preserve"> </v>
      </c>
      <c r="N249" s="7">
        <v>1.1000000000000001</v>
      </c>
      <c r="O249" s="175" t="str">
        <f>IFERROR(Summary!$AC$7*D249/N249," ")</f>
        <v xml:space="preserve"> </v>
      </c>
      <c r="P249" s="4">
        <v>9.1999999999999998E-2</v>
      </c>
      <c r="Q249" s="175" t="str">
        <f>IFERROR(Summary!$AC$7*D249/P249," ")</f>
        <v xml:space="preserve"> </v>
      </c>
      <c r="R249" s="26">
        <v>7.0999999999999994E-2</v>
      </c>
      <c r="S249" s="177" t="str">
        <f>IFERROR(Summary!$AE$7*E249/R249," ")</f>
        <v xml:space="preserve"> </v>
      </c>
    </row>
    <row r="250" spans="1:19" ht="42" customHeight="1" x14ac:dyDescent="0.25">
      <c r="A250" s="2" t="s">
        <v>487</v>
      </c>
      <c r="B250" s="2" t="s">
        <v>488</v>
      </c>
      <c r="C250" s="18"/>
      <c r="D250" s="56" t="str">
        <f>IFERROR(VLOOKUP($A250,'Emissions - TEU-2R'!$A$6:$H$58,5,0), " ")</f>
        <v xml:space="preserve"> </v>
      </c>
      <c r="E250" s="56" t="str">
        <f>IFERROR(VLOOKUP($A250,'Emissions - TEU-2R'!$A$6:$H$58,8,0), " ")</f>
        <v xml:space="preserve"> </v>
      </c>
      <c r="F250" s="3">
        <v>3.0999999999999999E-3</v>
      </c>
      <c r="G250" s="175" t="str">
        <f>IFERROR(Summary!$Y$7*D250/F250," ")</f>
        <v xml:space="preserve"> </v>
      </c>
      <c r="H250" s="18"/>
      <c r="I250" s="175" t="str">
        <f>IFERROR(Summary!$Y$7*D250/H250," ")</f>
        <v xml:space="preserve"> </v>
      </c>
      <c r="J250" s="4">
        <v>8.1000000000000003E-2</v>
      </c>
      <c r="K250" s="175" t="str">
        <f>IFERROR(Summary!$AA$7*D250/J250," ")</f>
        <v xml:space="preserve"> </v>
      </c>
      <c r="L250" s="18"/>
      <c r="M250" s="175" t="str">
        <f>IFERROR(Summary!$AA$7*D250/L250," ")</f>
        <v xml:space="preserve"> </v>
      </c>
      <c r="N250" s="4">
        <v>3.7999999999999999E-2</v>
      </c>
      <c r="O250" s="175" t="str">
        <f>IFERROR(Summary!$AC$7*D250/N250," ")</f>
        <v xml:space="preserve"> </v>
      </c>
      <c r="P250" s="18"/>
      <c r="Q250" s="175" t="str">
        <f>IFERROR(Summary!$AC$7*D250/P250," ")</f>
        <v xml:space="preserve"> </v>
      </c>
      <c r="R250" s="22"/>
      <c r="S250" s="177" t="str">
        <f>IFERROR(Summary!$AE$7*E250/R250," ")</f>
        <v xml:space="preserve"> </v>
      </c>
    </row>
    <row r="251" spans="1:19" ht="29.25" customHeight="1" x14ac:dyDescent="0.25">
      <c r="A251" s="2" t="s">
        <v>489</v>
      </c>
      <c r="B251" s="2" t="s">
        <v>490</v>
      </c>
      <c r="C251" s="18"/>
      <c r="D251" s="56" t="str">
        <f>IFERROR(VLOOKUP($A251,'Emissions - TEU-2R'!$A$6:$H$58,5,0), " ")</f>
        <v xml:space="preserve"> </v>
      </c>
      <c r="E251" s="56" t="str">
        <f>IFERROR(VLOOKUP($A251,'Emissions - TEU-2R'!$A$6:$H$58,8,0), " ")</f>
        <v xml:space="preserve"> </v>
      </c>
      <c r="F251" s="18"/>
      <c r="G251" s="175" t="str">
        <f>IFERROR(Summary!$Y$7*D251/F251," ")</f>
        <v xml:space="preserve"> </v>
      </c>
      <c r="H251" s="8">
        <v>5000</v>
      </c>
      <c r="I251" s="175" t="str">
        <f>IFERROR(Summary!$Y$7*D251/H251," ")</f>
        <v xml:space="preserve"> </v>
      </c>
      <c r="J251" s="18"/>
      <c r="K251" s="175" t="str">
        <f>IFERROR(Summary!$AA$7*D251/J251," ")</f>
        <v xml:space="preserve"> </v>
      </c>
      <c r="L251" s="8">
        <v>22000</v>
      </c>
      <c r="M251" s="175" t="str">
        <f>IFERROR(Summary!$AA$7*D251/L251," ")</f>
        <v xml:space="preserve"> </v>
      </c>
      <c r="N251" s="18"/>
      <c r="O251" s="175" t="str">
        <f>IFERROR(Summary!$AC$7*D251/N251," ")</f>
        <v xml:space="preserve"> </v>
      </c>
      <c r="P251" s="8">
        <v>22000</v>
      </c>
      <c r="Q251" s="175" t="str">
        <f>IFERROR(Summary!$AC$7*D251/P251," ")</f>
        <v xml:space="preserve"> </v>
      </c>
      <c r="R251" s="23">
        <v>11000</v>
      </c>
      <c r="S251" s="177" t="str">
        <f>IFERROR(Summary!$AE$7*E251/R251," ")</f>
        <v xml:space="preserve"> </v>
      </c>
    </row>
    <row r="252" spans="1:19" ht="29.25" customHeight="1" x14ac:dyDescent="0.25">
      <c r="A252" s="2" t="s">
        <v>491</v>
      </c>
      <c r="B252" s="2" t="s">
        <v>492</v>
      </c>
      <c r="C252" s="18"/>
      <c r="D252" s="56" t="str">
        <f>IFERROR(VLOOKUP($A252,'Emissions - TEU-2R'!$A$6:$H$58,5,0), " ")</f>
        <v xml:space="preserve"> </v>
      </c>
      <c r="E252" s="56" t="str">
        <f>IFERROR(VLOOKUP($A252,'Emissions - TEU-2R'!$A$6:$H$58,8,0), " ")</f>
        <v xml:space="preserve"> </v>
      </c>
      <c r="F252" s="4">
        <v>6.3E-2</v>
      </c>
      <c r="G252" s="175" t="str">
        <f>IFERROR(Summary!$Y$7*D252/F252," ")</f>
        <v xml:space="preserve"> </v>
      </c>
      <c r="H252" s="18"/>
      <c r="I252" s="175" t="str">
        <f>IFERROR(Summary!$Y$7*D252/H252," ")</f>
        <v xml:space="preserve"> </v>
      </c>
      <c r="J252" s="7">
        <v>1.6</v>
      </c>
      <c r="K252" s="175" t="str">
        <f>IFERROR(Summary!$AA$7*D252/J252," ")</f>
        <v xml:space="preserve"> </v>
      </c>
      <c r="L252" s="18"/>
      <c r="M252" s="175" t="str">
        <f>IFERROR(Summary!$AA$7*D252/L252," ")</f>
        <v xml:space="preserve"> </v>
      </c>
      <c r="N252" s="9">
        <v>0.75</v>
      </c>
      <c r="O252" s="175" t="str">
        <f>IFERROR(Summary!$AC$7*D252/N252," ")</f>
        <v xml:space="preserve"> </v>
      </c>
      <c r="P252" s="18"/>
      <c r="Q252" s="175" t="str">
        <f>IFERROR(Summary!$AC$7*D252/P252," ")</f>
        <v xml:space="preserve"> </v>
      </c>
      <c r="R252" s="22"/>
      <c r="S252" s="177" t="str">
        <f>IFERROR(Summary!$AE$7*E252/R252," ")</f>
        <v xml:space="preserve"> </v>
      </c>
    </row>
    <row r="253" spans="1:19" ht="29.25" customHeight="1" x14ac:dyDescent="0.25">
      <c r="A253" s="12">
        <v>65386</v>
      </c>
      <c r="B253" s="2" t="s">
        <v>493</v>
      </c>
      <c r="C253" s="6" t="s">
        <v>23</v>
      </c>
      <c r="D253" s="56" t="str">
        <f>IFERROR(VLOOKUP($A253,'Emissions - TEU-2R'!$A$6:$H$58,5,0), " ")</f>
        <v xml:space="preserve"> </v>
      </c>
      <c r="E253" s="56" t="str">
        <f>IFERROR(VLOOKUP($A253,'Emissions - TEU-2R'!$A$6:$H$58,8,0), " ")</f>
        <v xml:space="preserve"> </v>
      </c>
      <c r="F253" s="9">
        <v>0.2</v>
      </c>
      <c r="G253" s="175" t="str">
        <f>IFERROR(Summary!$Y$7*D253/F253," ")</f>
        <v xml:space="preserve"> </v>
      </c>
      <c r="H253" s="7">
        <v>2.1</v>
      </c>
      <c r="I253" s="175" t="str">
        <f>IFERROR(Summary!$Y$7*D253/H253," ")</f>
        <v xml:space="preserve"> </v>
      </c>
      <c r="J253" s="7">
        <v>3.5</v>
      </c>
      <c r="K253" s="175" t="str">
        <f>IFERROR(Summary!$AA$7*D253/J253," ")</f>
        <v xml:space="preserve"> </v>
      </c>
      <c r="L253" s="7">
        <v>9.1999999999999993</v>
      </c>
      <c r="M253" s="175" t="str">
        <f>IFERROR(Summary!$AA$7*D253/L253," ")</f>
        <v xml:space="preserve"> </v>
      </c>
      <c r="N253" s="7">
        <v>2.9</v>
      </c>
      <c r="O253" s="175" t="str">
        <f>IFERROR(Summary!$AC$7*D253/N253," ")</f>
        <v xml:space="preserve"> </v>
      </c>
      <c r="P253" s="7">
        <v>9.1999999999999993</v>
      </c>
      <c r="Q253" s="175" t="str">
        <f>IFERROR(Summary!$AC$7*D253/P253," ")</f>
        <v xml:space="preserve"> </v>
      </c>
      <c r="R253" s="24">
        <v>2.1</v>
      </c>
      <c r="S253" s="177" t="str">
        <f>IFERROR(Summary!$AE$7*E253/R253," ")</f>
        <v xml:space="preserve"> </v>
      </c>
    </row>
    <row r="254" spans="1:19" ht="16.8" customHeight="1" x14ac:dyDescent="0.25">
      <c r="A254" s="12">
        <v>68821</v>
      </c>
      <c r="B254" s="2" t="s">
        <v>494</v>
      </c>
      <c r="C254" s="18"/>
      <c r="D254" s="56" t="str">
        <f>IFERROR(VLOOKUP($A254,'Emissions - TEU-2R'!$A$6:$H$58,5,0), " ")</f>
        <v xml:space="preserve"> </v>
      </c>
      <c r="E254" s="56" t="str">
        <f>IFERROR(VLOOKUP($A254,'Emissions - TEU-2R'!$A$6:$H$58,8,0), " ")</f>
        <v xml:space="preserve"> </v>
      </c>
      <c r="F254" s="4">
        <v>0.05</v>
      </c>
      <c r="G254" s="175" t="str">
        <f>IFERROR(Summary!$Y$7*D254/F254," ")</f>
        <v xml:space="preserve"> </v>
      </c>
      <c r="H254" s="18"/>
      <c r="I254" s="175" t="str">
        <f>IFERROR(Summary!$Y$7*D254/H254," ")</f>
        <v xml:space="preserve"> </v>
      </c>
      <c r="J254" s="7">
        <v>1.3</v>
      </c>
      <c r="K254" s="175" t="str">
        <f>IFERROR(Summary!$AA$7*D254/J254," ")</f>
        <v xml:space="preserve"> </v>
      </c>
      <c r="L254" s="18"/>
      <c r="M254" s="175" t="str">
        <f>IFERROR(Summary!$AA$7*D254/L254," ")</f>
        <v xml:space="preserve"> </v>
      </c>
      <c r="N254" s="9">
        <v>0.6</v>
      </c>
      <c r="O254" s="175" t="str">
        <f>IFERROR(Summary!$AC$7*D254/N254," ")</f>
        <v xml:space="preserve"> </v>
      </c>
      <c r="P254" s="18"/>
      <c r="Q254" s="175" t="str">
        <f>IFERROR(Summary!$AC$7*D254/P254," ")</f>
        <v xml:space="preserve"> </v>
      </c>
      <c r="R254" s="22"/>
      <c r="S254" s="177" t="str">
        <f>IFERROR(Summary!$AE$7*E254/R254," ")</f>
        <v xml:space="preserve"> </v>
      </c>
    </row>
    <row r="255" spans="1:19" ht="16.95" customHeight="1" x14ac:dyDescent="0.25">
      <c r="A255" s="2" t="s">
        <v>495</v>
      </c>
      <c r="B255" s="2" t="s">
        <v>496</v>
      </c>
      <c r="C255" s="18"/>
      <c r="D255" s="56" t="str">
        <f>IFERROR(VLOOKUP($A255,'Emissions - TEU-2R'!$A$6:$H$58,5,0), " ")</f>
        <v xml:space="preserve"> </v>
      </c>
      <c r="E255" s="56" t="str">
        <f>IFERROR(VLOOKUP($A255,'Emissions - TEU-2R'!$A$6:$H$58,8,0), " ")</f>
        <v xml:space="preserve"> </v>
      </c>
      <c r="F255" s="18"/>
      <c r="G255" s="175" t="str">
        <f>IFERROR(Summary!$Y$7*D255/F255," ")</f>
        <v xml:space="preserve"> </v>
      </c>
      <c r="H255" s="9">
        <v>0.3</v>
      </c>
      <c r="I255" s="175" t="str">
        <f>IFERROR(Summary!$Y$7*D255/H255," ")</f>
        <v xml:space="preserve"> </v>
      </c>
      <c r="J255" s="18"/>
      <c r="K255" s="175" t="str">
        <f>IFERROR(Summary!$AA$7*D255/J255," ")</f>
        <v xml:space="preserve"> </v>
      </c>
      <c r="L255" s="7">
        <v>1.3</v>
      </c>
      <c r="M255" s="175" t="str">
        <f>IFERROR(Summary!$AA$7*D255/L255," ")</f>
        <v xml:space="preserve"> </v>
      </c>
      <c r="N255" s="18"/>
      <c r="O255" s="175" t="str">
        <f>IFERROR(Summary!$AC$7*D255/N255," ")</f>
        <v xml:space="preserve"> </v>
      </c>
      <c r="P255" s="7">
        <v>1.3</v>
      </c>
      <c r="Q255" s="175" t="str">
        <f>IFERROR(Summary!$AC$7*D255/P255," ")</f>
        <v xml:space="preserve"> </v>
      </c>
      <c r="R255" s="24">
        <v>1.8</v>
      </c>
      <c r="S255" s="177" t="str">
        <f>IFERROR(Summary!$AE$7*E255/R255," ")</f>
        <v xml:space="preserve"> </v>
      </c>
    </row>
    <row r="256" spans="1:19" ht="16.8" customHeight="1" x14ac:dyDescent="0.25">
      <c r="A256" s="2" t="s">
        <v>497</v>
      </c>
      <c r="B256" s="2" t="s">
        <v>498</v>
      </c>
      <c r="C256" s="18"/>
      <c r="D256" s="56" t="str">
        <f>IFERROR(VLOOKUP($A256,'Emissions - TEU-2R'!$A$6:$H$58,5,0), " ")</f>
        <v xml:space="preserve"> </v>
      </c>
      <c r="E256" s="56" t="str">
        <f>IFERROR(VLOOKUP($A256,'Emissions - TEU-2R'!$A$6:$H$58,8,0), " ")</f>
        <v xml:space="preserve"> </v>
      </c>
      <c r="F256" s="18"/>
      <c r="G256" s="175" t="str">
        <f>IFERROR(Summary!$Y$7*D256/F256," ")</f>
        <v xml:space="preserve"> </v>
      </c>
      <c r="H256" s="5">
        <v>200</v>
      </c>
      <c r="I256" s="175" t="str">
        <f>IFERROR(Summary!$Y$7*D256/H256," ")</f>
        <v xml:space="preserve"> </v>
      </c>
      <c r="J256" s="18"/>
      <c r="K256" s="175" t="str">
        <f>IFERROR(Summary!$AA$7*D256/J256," ")</f>
        <v xml:space="preserve"> </v>
      </c>
      <c r="L256" s="5">
        <v>880</v>
      </c>
      <c r="M256" s="175" t="str">
        <f>IFERROR(Summary!$AA$7*D256/L256," ")</f>
        <v xml:space="preserve"> </v>
      </c>
      <c r="N256" s="18"/>
      <c r="O256" s="175" t="str">
        <f>IFERROR(Summary!$AC$7*D256/N256," ")</f>
        <v xml:space="preserve"> </v>
      </c>
      <c r="P256" s="5">
        <v>880</v>
      </c>
      <c r="Q256" s="175" t="str">
        <f>IFERROR(Summary!$AC$7*D256/P256," ")</f>
        <v xml:space="preserve"> </v>
      </c>
      <c r="R256" s="23">
        <v>2800</v>
      </c>
      <c r="S256" s="177" t="str">
        <f>IFERROR(Summary!$AE$7*E256/R256," ")</f>
        <v xml:space="preserve"> </v>
      </c>
    </row>
    <row r="257" spans="1:19" ht="16.95" customHeight="1" x14ac:dyDescent="0.25">
      <c r="A257" s="2" t="s">
        <v>499</v>
      </c>
      <c r="B257" s="2" t="s">
        <v>500</v>
      </c>
      <c r="C257" s="18"/>
      <c r="D257" s="56" t="str">
        <f>IFERROR(VLOOKUP($A257,'Emissions - TEU-2R'!$A$6:$H$58,5,0), " ")</f>
        <v xml:space="preserve"> </v>
      </c>
      <c r="E257" s="56" t="str">
        <f>IFERROR(VLOOKUP($A257,'Emissions - TEU-2R'!$A$6:$H$58,8,0), " ")</f>
        <v xml:space="preserve"> </v>
      </c>
      <c r="F257" s="18"/>
      <c r="G257" s="175" t="str">
        <f>IFERROR(Summary!$Y$7*D257/F257," ")</f>
        <v xml:space="preserve"> </v>
      </c>
      <c r="H257" s="5">
        <v>60</v>
      </c>
      <c r="I257" s="175" t="str">
        <f>IFERROR(Summary!$Y$7*D257/H257," ")</f>
        <v xml:space="preserve"> </v>
      </c>
      <c r="J257" s="18"/>
      <c r="K257" s="175" t="str">
        <f>IFERROR(Summary!$AA$7*D257/J257," ")</f>
        <v xml:space="preserve"> </v>
      </c>
      <c r="L257" s="5">
        <v>260</v>
      </c>
      <c r="M257" s="175" t="str">
        <f>IFERROR(Summary!$AA$7*D257/L257," ")</f>
        <v xml:space="preserve"> </v>
      </c>
      <c r="N257" s="18"/>
      <c r="O257" s="175" t="str">
        <f>IFERROR(Summary!$AC$7*D257/N257," ")</f>
        <v xml:space="preserve"> </v>
      </c>
      <c r="P257" s="5">
        <v>260</v>
      </c>
      <c r="Q257" s="175" t="str">
        <f>IFERROR(Summary!$AC$7*D257/P257," ")</f>
        <v xml:space="preserve"> </v>
      </c>
      <c r="R257" s="22"/>
      <c r="S257" s="177" t="str">
        <f>IFERROR(Summary!$AE$7*E257/R257," ")</f>
        <v xml:space="preserve"> </v>
      </c>
    </row>
    <row r="258" spans="1:19" ht="16.8" customHeight="1" x14ac:dyDescent="0.25">
      <c r="A258" s="2" t="s">
        <v>501</v>
      </c>
      <c r="B258" s="2" t="s">
        <v>502</v>
      </c>
      <c r="C258" s="18"/>
      <c r="D258" s="56">
        <f>IFERROR(VLOOKUP($A258,'Emissions - TEU-2R'!$A$6:$H$58,5,0), " ")</f>
        <v>0</v>
      </c>
      <c r="E258" s="56">
        <f>IFERROR(VLOOKUP($A258,'Emissions - TEU-2R'!$A$6:$H$58,8,0), " ")</f>
        <v>0</v>
      </c>
      <c r="F258" s="18"/>
      <c r="G258" s="175" t="str">
        <f>IFERROR(Summary!$Y$7*D258/F258," ")</f>
        <v xml:space="preserve"> </v>
      </c>
      <c r="H258" s="5">
        <v>60</v>
      </c>
      <c r="I258" s="175">
        <f>IFERROR(Summary!$Y$7*D258/H258," ")</f>
        <v>0</v>
      </c>
      <c r="J258" s="18"/>
      <c r="K258" s="175" t="str">
        <f>IFERROR(Summary!$AA$7*D258/J258," ")</f>
        <v xml:space="preserve"> </v>
      </c>
      <c r="L258" s="5">
        <v>260</v>
      </c>
      <c r="M258" s="175">
        <f>IFERROR(Summary!$AA$7*D258/L258," ")</f>
        <v>0</v>
      </c>
      <c r="N258" s="18"/>
      <c r="O258" s="175" t="str">
        <f>IFERROR(Summary!$AC$7*D258/N258," ")</f>
        <v xml:space="preserve"> </v>
      </c>
      <c r="P258" s="5">
        <v>260</v>
      </c>
      <c r="Q258" s="175">
        <f>IFERROR(Summary!$AC$7*D258/P258," ")</f>
        <v>0</v>
      </c>
      <c r="R258" s="22"/>
      <c r="S258" s="177" t="str">
        <f>IFERROR(Summary!$AE$7*E258/R258," ")</f>
        <v xml:space="preserve"> </v>
      </c>
    </row>
    <row r="259" spans="1:19" ht="16.8" customHeight="1" x14ac:dyDescent="0.25">
      <c r="A259" s="2" t="s">
        <v>503</v>
      </c>
      <c r="B259" s="2" t="s">
        <v>504</v>
      </c>
      <c r="C259" s="18"/>
      <c r="D259" s="56" t="str">
        <f>IFERROR(VLOOKUP($A259,'Emissions - TEU-2R'!$A$6:$H$58,5,0), " ")</f>
        <v xml:space="preserve"> </v>
      </c>
      <c r="E259" s="56" t="str">
        <f>IFERROR(VLOOKUP($A259,'Emissions - TEU-2R'!$A$6:$H$58,8,0), " ")</f>
        <v xml:space="preserve"> </v>
      </c>
      <c r="F259" s="18"/>
      <c r="G259" s="175" t="str">
        <f>IFERROR(Summary!$Y$7*D259/F259," ")</f>
        <v xml:space="preserve"> </v>
      </c>
      <c r="H259" s="5">
        <v>60</v>
      </c>
      <c r="I259" s="175" t="str">
        <f>IFERROR(Summary!$Y$7*D259/H259," ")</f>
        <v xml:space="preserve"> </v>
      </c>
      <c r="J259" s="18"/>
      <c r="K259" s="175" t="str">
        <f>IFERROR(Summary!$AA$7*D259/J259," ")</f>
        <v xml:space="preserve"> </v>
      </c>
      <c r="L259" s="5">
        <v>260</v>
      </c>
      <c r="M259" s="175" t="str">
        <f>IFERROR(Summary!$AA$7*D259/L259," ")</f>
        <v xml:space="preserve"> </v>
      </c>
      <c r="N259" s="18"/>
      <c r="O259" s="175" t="str">
        <f>IFERROR(Summary!$AC$7*D259/N259," ")</f>
        <v xml:space="preserve"> </v>
      </c>
      <c r="P259" s="5">
        <v>260</v>
      </c>
      <c r="Q259" s="175" t="str">
        <f>IFERROR(Summary!$AC$7*D259/P259," ")</f>
        <v xml:space="preserve"> </v>
      </c>
      <c r="R259" s="22"/>
      <c r="S259" s="177" t="str">
        <f>IFERROR(Summary!$AE$7*E259/R259," ")</f>
        <v xml:space="preserve"> </v>
      </c>
    </row>
    <row r="260" spans="1:19" ht="29.25" customHeight="1" x14ac:dyDescent="0.25">
      <c r="A260" s="2" t="s">
        <v>505</v>
      </c>
      <c r="B260" s="2" t="s">
        <v>506</v>
      </c>
      <c r="C260" s="6" t="s">
        <v>23</v>
      </c>
      <c r="D260" s="56" t="str">
        <f>IFERROR(VLOOKUP($A260,'Emissions - TEU-2R'!$A$6:$H$58,5,0), " ")</f>
        <v xml:space="preserve"> </v>
      </c>
      <c r="E260" s="56" t="str">
        <f>IFERROR(VLOOKUP($A260,'Emissions - TEU-2R'!$A$6:$H$58,8,0), " ")</f>
        <v xml:space="preserve"> </v>
      </c>
      <c r="F260" s="3">
        <v>2E-3</v>
      </c>
      <c r="G260" s="175" t="str">
        <f>IFERROR(Summary!$Y$7*D260/F260," ")</f>
        <v xml:space="preserve"> </v>
      </c>
      <c r="H260" s="18"/>
      <c r="I260" s="175" t="str">
        <f>IFERROR(Summary!$Y$7*D260/H260," ")</f>
        <v xml:space="preserve"> </v>
      </c>
      <c r="J260" s="4">
        <v>2.1000000000000001E-2</v>
      </c>
      <c r="K260" s="175" t="str">
        <f>IFERROR(Summary!$AA$7*D260/J260," ")</f>
        <v xml:space="preserve"> </v>
      </c>
      <c r="L260" s="18"/>
      <c r="M260" s="175" t="str">
        <f>IFERROR(Summary!$AA$7*D260/L260," ")</f>
        <v xml:space="preserve"> </v>
      </c>
      <c r="N260" s="4">
        <v>4.1000000000000002E-2</v>
      </c>
      <c r="O260" s="175" t="str">
        <f>IFERROR(Summary!$AC$7*D260/N260," ")</f>
        <v xml:space="preserve"> </v>
      </c>
      <c r="P260" s="18"/>
      <c r="Q260" s="175" t="str">
        <f>IFERROR(Summary!$AC$7*D260/P260," ")</f>
        <v xml:space="preserve"> </v>
      </c>
      <c r="R260" s="22"/>
      <c r="S260" s="177" t="str">
        <f>IFERROR(Summary!$AE$7*E260/R260," ")</f>
        <v xml:space="preserve"> </v>
      </c>
    </row>
    <row r="261" spans="1:19" ht="16.8" customHeight="1" x14ac:dyDescent="0.25">
      <c r="A261" s="2" t="s">
        <v>507</v>
      </c>
      <c r="B261" s="2" t="s">
        <v>508</v>
      </c>
      <c r="C261" s="18"/>
      <c r="D261" s="56" t="str">
        <f>IFERROR(VLOOKUP($A261,'Emissions - TEU-2R'!$A$6:$H$58,5,0), " ")</f>
        <v xml:space="preserve"> </v>
      </c>
      <c r="E261" s="56" t="str">
        <f>IFERROR(VLOOKUP($A261,'Emissions - TEU-2R'!$A$6:$H$58,8,0), " ")</f>
        <v xml:space="preserve"> </v>
      </c>
      <c r="F261" s="18"/>
      <c r="G261" s="175" t="str">
        <f>IFERROR(Summary!$Y$7*D261/F261," ")</f>
        <v xml:space="preserve"> </v>
      </c>
      <c r="H261" s="9">
        <v>0.1</v>
      </c>
      <c r="I261" s="175" t="str">
        <f>IFERROR(Summary!$Y$7*D261/H261," ")</f>
        <v xml:space="preserve"> </v>
      </c>
      <c r="J261" s="18"/>
      <c r="K261" s="175" t="str">
        <f>IFERROR(Summary!$AA$7*D261/J261," ")</f>
        <v xml:space="preserve"> </v>
      </c>
      <c r="L261" s="9">
        <v>0.44</v>
      </c>
      <c r="M261" s="175" t="str">
        <f>IFERROR(Summary!$AA$7*D261/L261," ")</f>
        <v xml:space="preserve"> </v>
      </c>
      <c r="N261" s="18"/>
      <c r="O261" s="175" t="str">
        <f>IFERROR(Summary!$AC$7*D261/N261," ")</f>
        <v xml:space="preserve"> </v>
      </c>
      <c r="P261" s="9">
        <v>0.44</v>
      </c>
      <c r="Q261" s="175" t="str">
        <f>IFERROR(Summary!$AC$7*D261/P261," ")</f>
        <v xml:space="preserve"> </v>
      </c>
      <c r="R261" s="25">
        <v>0.8</v>
      </c>
      <c r="S261" s="177" t="str">
        <f>IFERROR(Summary!$AE$7*E261/R261," ")</f>
        <v xml:space="preserve"> </v>
      </c>
    </row>
    <row r="262" spans="1:19" ht="16.95" customHeight="1" x14ac:dyDescent="0.25">
      <c r="A262" s="2" t="s">
        <v>509</v>
      </c>
      <c r="B262" s="2" t="s">
        <v>510</v>
      </c>
      <c r="C262" s="18"/>
      <c r="D262" s="56" t="str">
        <f>IFERROR(VLOOKUP($A262,'Emissions - TEU-2R'!$A$6:$H$58,5,0), " ")</f>
        <v xml:space="preserve"> </v>
      </c>
      <c r="E262" s="56" t="str">
        <f>IFERROR(VLOOKUP($A262,'Emissions - TEU-2R'!$A$6:$H$58,8,0), " ")</f>
        <v xml:space="preserve"> </v>
      </c>
      <c r="F262" s="11">
        <v>1.2E-4</v>
      </c>
      <c r="G262" s="175" t="str">
        <f>IFERROR(Summary!$Y$7*D262/F262," ")</f>
        <v xml:space="preserve"> </v>
      </c>
      <c r="H262" s="3">
        <v>7.0000000000000001E-3</v>
      </c>
      <c r="I262" s="175" t="str">
        <f>IFERROR(Summary!$Y$7*D262/H262," ")</f>
        <v xml:space="preserve"> </v>
      </c>
      <c r="J262" s="3">
        <v>3.0999999999999999E-3</v>
      </c>
      <c r="K262" s="175" t="str">
        <f>IFERROR(Summary!$AA$7*D262/J262," ")</f>
        <v xml:space="preserve"> </v>
      </c>
      <c r="L262" s="4">
        <v>3.1E-2</v>
      </c>
      <c r="M262" s="175" t="str">
        <f>IFERROR(Summary!$AA$7*D262/L262," ")</f>
        <v xml:space="preserve"> </v>
      </c>
      <c r="N262" s="3">
        <v>1.4E-3</v>
      </c>
      <c r="O262" s="175" t="str">
        <f>IFERROR(Summary!$AC$7*D262/N262," ")</f>
        <v xml:space="preserve"> </v>
      </c>
      <c r="P262" s="4">
        <v>3.1E-2</v>
      </c>
      <c r="Q262" s="175" t="str">
        <f>IFERROR(Summary!$AC$7*D262/P262," ")</f>
        <v xml:space="preserve"> </v>
      </c>
      <c r="R262" s="21">
        <v>30</v>
      </c>
      <c r="S262" s="177" t="str">
        <f>IFERROR(Summary!$AE$7*E262/R262," ")</f>
        <v xml:space="preserve"> </v>
      </c>
    </row>
    <row r="263" spans="1:19" ht="16.8" customHeight="1" x14ac:dyDescent="0.25">
      <c r="A263" s="2" t="s">
        <v>511</v>
      </c>
      <c r="B263" s="2" t="s">
        <v>512</v>
      </c>
      <c r="C263" s="18"/>
      <c r="D263" s="56" t="str">
        <f>IFERROR(VLOOKUP($A263,'Emissions - TEU-2R'!$A$6:$H$58,5,0), " ")</f>
        <v xml:space="preserve"> </v>
      </c>
      <c r="E263" s="56" t="str">
        <f>IFERROR(VLOOKUP($A263,'Emissions - TEU-2R'!$A$6:$H$58,8,0), " ")</f>
        <v xml:space="preserve"> </v>
      </c>
      <c r="F263" s="18"/>
      <c r="G263" s="175" t="str">
        <f>IFERROR(Summary!$Y$7*D263/F263," ")</f>
        <v xml:space="preserve"> </v>
      </c>
      <c r="H263" s="5">
        <v>200</v>
      </c>
      <c r="I263" s="175" t="str">
        <f>IFERROR(Summary!$Y$7*D263/H263," ")</f>
        <v xml:space="preserve"> </v>
      </c>
      <c r="J263" s="18"/>
      <c r="K263" s="175" t="str">
        <f>IFERROR(Summary!$AA$7*D263/J263," ")</f>
        <v xml:space="preserve"> </v>
      </c>
      <c r="L263" s="5">
        <v>880</v>
      </c>
      <c r="M263" s="175" t="str">
        <f>IFERROR(Summary!$AA$7*D263/L263," ")</f>
        <v xml:space="preserve"> </v>
      </c>
      <c r="N263" s="18"/>
      <c r="O263" s="175" t="str">
        <f>IFERROR(Summary!$AC$7*D263/N263," ")</f>
        <v xml:space="preserve"> </v>
      </c>
      <c r="P263" s="5">
        <v>880</v>
      </c>
      <c r="Q263" s="175" t="str">
        <f>IFERROR(Summary!$AC$7*D263/P263," ")</f>
        <v xml:space="preserve"> </v>
      </c>
      <c r="R263" s="21">
        <v>200</v>
      </c>
      <c r="S263" s="177" t="str">
        <f>IFERROR(Summary!$AE$7*E263/R263," ")</f>
        <v xml:space="preserve"> </v>
      </c>
    </row>
    <row r="264" spans="1:19" ht="16.95" customHeight="1" x14ac:dyDescent="0.25">
      <c r="A264" s="2" t="s">
        <v>513</v>
      </c>
      <c r="B264" s="2" t="s">
        <v>514</v>
      </c>
      <c r="C264" s="18"/>
      <c r="D264" s="56" t="str">
        <f>IFERROR(VLOOKUP($A264,'Emissions - TEU-2R'!$A$6:$H$58,5,0), " ")</f>
        <v xml:space="preserve"> </v>
      </c>
      <c r="E264" s="56" t="str">
        <f>IFERROR(VLOOKUP($A264,'Emissions - TEU-2R'!$A$6:$H$58,8,0), " ")</f>
        <v xml:space="preserve"> </v>
      </c>
      <c r="F264" s="18"/>
      <c r="G264" s="175" t="str">
        <f>IFERROR(Summary!$Y$7*D264/F264," ")</f>
        <v xml:space="preserve"> </v>
      </c>
      <c r="H264" s="7">
        <v>3</v>
      </c>
      <c r="I264" s="175" t="str">
        <f>IFERROR(Summary!$Y$7*D264/H264," ")</f>
        <v xml:space="preserve"> </v>
      </c>
      <c r="J264" s="18"/>
      <c r="K264" s="175" t="str">
        <f>IFERROR(Summary!$AA$7*D264/J264," ")</f>
        <v xml:space="preserve"> </v>
      </c>
      <c r="L264" s="5">
        <v>13</v>
      </c>
      <c r="M264" s="175" t="str">
        <f>IFERROR(Summary!$AA$7*D264/L264," ")</f>
        <v xml:space="preserve"> </v>
      </c>
      <c r="N264" s="18"/>
      <c r="O264" s="175" t="str">
        <f>IFERROR(Summary!$AC$7*D264/N264," ")</f>
        <v xml:space="preserve"> </v>
      </c>
      <c r="P264" s="5">
        <v>13</v>
      </c>
      <c r="Q264" s="175" t="str">
        <f>IFERROR(Summary!$AC$7*D264/P264," ")</f>
        <v xml:space="preserve"> </v>
      </c>
      <c r="R264" s="22"/>
      <c r="S264" s="177" t="str">
        <f>IFERROR(Summary!$AE$7*E264/R264," ")</f>
        <v xml:space="preserve"> </v>
      </c>
    </row>
    <row r="265" spans="1:19" ht="16.8" customHeight="1" x14ac:dyDescent="0.25">
      <c r="A265" s="12">
        <v>63923</v>
      </c>
      <c r="B265" s="2" t="s">
        <v>515</v>
      </c>
      <c r="C265" s="6" t="s">
        <v>516</v>
      </c>
      <c r="D265" s="56" t="str">
        <f>IFERROR(VLOOKUP($A265,'Emissions - TEU-2R'!$A$6:$H$58,5,0), " ")</f>
        <v xml:space="preserve"> </v>
      </c>
      <c r="E265" s="56" t="str">
        <f>IFERROR(VLOOKUP($A265,'Emissions - TEU-2R'!$A$6:$H$58,8,0), " ")</f>
        <v xml:space="preserve"> </v>
      </c>
      <c r="F265" s="9">
        <v>0.11</v>
      </c>
      <c r="G265" s="175" t="str">
        <f>IFERROR(Summary!$Y$7*D265/F265," ")</f>
        <v xml:space="preserve"> </v>
      </c>
      <c r="H265" s="5">
        <v>100</v>
      </c>
      <c r="I265" s="175" t="str">
        <f>IFERROR(Summary!$Y$7*D265/H265," ")</f>
        <v xml:space="preserve"> </v>
      </c>
      <c r="J265" s="9">
        <v>0.22</v>
      </c>
      <c r="K265" s="175" t="str">
        <f>IFERROR(Summary!$AA$7*D265/J265," ")</f>
        <v xml:space="preserve"> </v>
      </c>
      <c r="L265" s="5">
        <v>440</v>
      </c>
      <c r="M265" s="175" t="str">
        <f>IFERROR(Summary!$AA$7*D265/L265," ")</f>
        <v xml:space="preserve"> </v>
      </c>
      <c r="N265" s="7">
        <v>2.7</v>
      </c>
      <c r="O265" s="175" t="str">
        <f>IFERROR(Summary!$AC$7*D265/N265," ")</f>
        <v xml:space="preserve"> </v>
      </c>
      <c r="P265" s="5">
        <v>440</v>
      </c>
      <c r="Q265" s="175" t="str">
        <f>IFERROR(Summary!$AC$7*D265/P265," ")</f>
        <v xml:space="preserve"> </v>
      </c>
      <c r="R265" s="23">
        <v>1300</v>
      </c>
      <c r="S265" s="177" t="str">
        <f>IFERROR(Summary!$AE$7*E265/R265," ")</f>
        <v xml:space="preserve"> </v>
      </c>
    </row>
    <row r="266" spans="1:19" ht="16.8" customHeight="1" x14ac:dyDescent="0.25">
      <c r="A266" s="2" t="s">
        <v>517</v>
      </c>
      <c r="B266" s="2" t="s">
        <v>518</v>
      </c>
      <c r="C266" s="18"/>
      <c r="D266" s="56" t="str">
        <f>IFERROR(VLOOKUP($A266,'Emissions - TEU-2R'!$A$6:$H$58,5,0), " ")</f>
        <v xml:space="preserve"> </v>
      </c>
      <c r="E266" s="56" t="str">
        <f>IFERROR(VLOOKUP($A266,'Emissions - TEU-2R'!$A$6:$H$58,8,0), " ")</f>
        <v xml:space="preserve"> </v>
      </c>
      <c r="F266" s="18"/>
      <c r="G266" s="175" t="str">
        <f>IFERROR(Summary!$Y$7*D266/F266," ")</f>
        <v xml:space="preserve"> </v>
      </c>
      <c r="H266" s="5">
        <v>200</v>
      </c>
      <c r="I266" s="175" t="str">
        <f>IFERROR(Summary!$Y$7*D266/H266," ")</f>
        <v xml:space="preserve"> </v>
      </c>
      <c r="J266" s="18"/>
      <c r="K266" s="175" t="str">
        <f>IFERROR(Summary!$AA$7*D266/J266," ")</f>
        <v xml:space="preserve"> </v>
      </c>
      <c r="L266" s="5">
        <v>880</v>
      </c>
      <c r="M266" s="175" t="str">
        <f>IFERROR(Summary!$AA$7*D266/L266," ")</f>
        <v xml:space="preserve"> </v>
      </c>
      <c r="N266" s="18"/>
      <c r="O266" s="175" t="str">
        <f>IFERROR(Summary!$AC$7*D266/N266," ")</f>
        <v xml:space="preserve"> </v>
      </c>
      <c r="P266" s="5">
        <v>880</v>
      </c>
      <c r="Q266" s="175" t="str">
        <f>IFERROR(Summary!$AC$7*D266/P266," ")</f>
        <v xml:space="preserve"> </v>
      </c>
      <c r="R266" s="21">
        <v>200</v>
      </c>
      <c r="S266" s="177" t="str">
        <f>IFERROR(Summary!$AE$7*E266/R266," ")</f>
        <v xml:space="preserve"> </v>
      </c>
    </row>
    <row r="267" spans="1:19" ht="42" customHeight="1" x14ac:dyDescent="0.25">
      <c r="A267" s="42" t="s">
        <v>590</v>
      </c>
      <c r="B267" s="1" t="s">
        <v>520</v>
      </c>
      <c r="C267" s="18"/>
      <c r="D267" s="56">
        <f>IFERROR(VLOOKUP($A267,'Emissions - TEU-2R'!$A$6:$H$58,5,0), " ")</f>
        <v>7.0550935955792204E-2</v>
      </c>
      <c r="E267" s="56">
        <f>IFERROR(VLOOKUP($A267,'Emissions - TEU-2R'!$A$6:$H$58,8,0), " ")</f>
        <v>7.9369802950266227E-4</v>
      </c>
      <c r="F267" s="18"/>
      <c r="G267" s="175" t="str">
        <f>IFERROR(Summary!$Y$7*D267/F267," ")</f>
        <v xml:space="preserve"> </v>
      </c>
      <c r="H267" s="5">
        <v>220</v>
      </c>
      <c r="I267" s="175">
        <f>IFERROR(Summary!$Y$7*D267/H267," ")</f>
        <v>3.2068607252632822E-8</v>
      </c>
      <c r="J267" s="18"/>
      <c r="K267" s="175" t="str">
        <f>IFERROR(Summary!$AA$7*D267/J267," ")</f>
        <v xml:space="preserve"> </v>
      </c>
      <c r="L267" s="5">
        <v>970</v>
      </c>
      <c r="M267" s="175">
        <f>IFERROR(Summary!$AA$7*D267/L267," ")</f>
        <v>7.2732923665765164E-9</v>
      </c>
      <c r="N267" s="18"/>
      <c r="O267" s="175" t="str">
        <f>IFERROR(Summary!$AC$7*D267/N267," ")</f>
        <v xml:space="preserve"> </v>
      </c>
      <c r="P267" s="5">
        <v>970</v>
      </c>
      <c r="Q267" s="175">
        <f>IFERROR(Summary!$AC$7*D267/P267," ")</f>
        <v>3.2729815649594314E-7</v>
      </c>
      <c r="R267" s="23">
        <v>8700</v>
      </c>
      <c r="S267" s="177">
        <f>IFERROR(Summary!$AE$7*E267/R267," ")</f>
        <v>4.3790236110491711E-7</v>
      </c>
    </row>
    <row r="268" spans="1:19" ht="42" customHeight="1" x14ac:dyDescent="0.25">
      <c r="A268" s="49"/>
      <c r="B268" s="48"/>
      <c r="C268" s="50"/>
      <c r="D268" s="57">
        <f>COUNT(D7:D267)</f>
        <v>9</v>
      </c>
      <c r="E268" s="57"/>
      <c r="F268" s="57"/>
      <c r="G268" s="57">
        <f>COUNT(G7:G267)</f>
        <v>5</v>
      </c>
      <c r="H268" s="57"/>
      <c r="I268" s="57">
        <f>COUNT(I7:I267)</f>
        <v>7</v>
      </c>
      <c r="J268" s="50"/>
      <c r="K268" s="57">
        <f>COUNT(K7:K267)</f>
        <v>5</v>
      </c>
      <c r="L268" s="52"/>
      <c r="M268" s="53"/>
      <c r="N268" s="50"/>
      <c r="O268" s="53"/>
      <c r="P268" s="52"/>
      <c r="Q268" s="53"/>
      <c r="R268" s="54"/>
      <c r="S268" s="53"/>
    </row>
    <row r="269" spans="1:19" ht="63" customHeight="1" x14ac:dyDescent="0.25">
      <c r="A269" s="49"/>
      <c r="B269" s="48"/>
      <c r="C269" s="50"/>
      <c r="D269" s="51"/>
      <c r="E269" s="51"/>
      <c r="F269" s="33" t="s">
        <v>535</v>
      </c>
      <c r="G269" s="178" t="s">
        <v>743</v>
      </c>
      <c r="H269" s="33" t="s">
        <v>536</v>
      </c>
      <c r="I269" s="178" t="s">
        <v>750</v>
      </c>
      <c r="J269" s="33" t="s">
        <v>537</v>
      </c>
      <c r="K269" s="178" t="s">
        <v>746</v>
      </c>
      <c r="L269" s="33" t="s">
        <v>538</v>
      </c>
      <c r="M269" s="178" t="s">
        <v>747</v>
      </c>
      <c r="N269" s="33" t="s">
        <v>539</v>
      </c>
      <c r="O269" s="178" t="s">
        <v>748</v>
      </c>
      <c r="P269" s="33" t="s">
        <v>540</v>
      </c>
      <c r="Q269" s="178" t="s">
        <v>749</v>
      </c>
      <c r="R269" s="33" t="s">
        <v>536</v>
      </c>
      <c r="S269" s="178" t="s">
        <v>750</v>
      </c>
    </row>
    <row r="270" spans="1:19" ht="42" customHeight="1" x14ac:dyDescent="0.25">
      <c r="A270" s="49"/>
      <c r="B270" s="48"/>
      <c r="C270" s="50"/>
      <c r="D270" s="51"/>
      <c r="E270" s="51"/>
      <c r="F270" s="33" t="s">
        <v>542</v>
      </c>
      <c r="G270" s="32" t="s">
        <v>524</v>
      </c>
      <c r="H270" s="35" t="s">
        <v>542</v>
      </c>
      <c r="I270" s="32" t="s">
        <v>524</v>
      </c>
      <c r="J270" s="33" t="s">
        <v>542</v>
      </c>
      <c r="K270" s="32" t="s">
        <v>524</v>
      </c>
      <c r="L270" s="33" t="s">
        <v>542</v>
      </c>
      <c r="M270" s="32" t="s">
        <v>524</v>
      </c>
      <c r="N270" s="33" t="s">
        <v>542</v>
      </c>
      <c r="O270" s="32" t="s">
        <v>524</v>
      </c>
      <c r="P270" s="33" t="s">
        <v>542</v>
      </c>
      <c r="Q270" s="32" t="s">
        <v>524</v>
      </c>
      <c r="R270" s="33" t="s">
        <v>542</v>
      </c>
      <c r="S270" s="34" t="s">
        <v>524</v>
      </c>
    </row>
    <row r="271" spans="1:19" ht="42" customHeight="1" x14ac:dyDescent="0.25">
      <c r="A271" s="60" t="s">
        <v>677</v>
      </c>
      <c r="B271" s="61"/>
      <c r="C271" s="62"/>
      <c r="D271" s="63"/>
      <c r="E271" s="63"/>
      <c r="F271" s="59"/>
      <c r="G271" s="58">
        <f t="shared" ref="G271:S271" si="0">SUM(G7:G267)</f>
        <v>1.9543230245370339E-5</v>
      </c>
      <c r="H271" s="58"/>
      <c r="I271" s="58">
        <f t="shared" si="0"/>
        <v>4.8386339022680716E-7</v>
      </c>
      <c r="J271" s="58"/>
      <c r="K271" s="58">
        <f t="shared" si="0"/>
        <v>7.7306214698044177E-7</v>
      </c>
      <c r="L271" s="58"/>
      <c r="M271" s="58">
        <f t="shared" si="0"/>
        <v>1.1158425835603602E-7</v>
      </c>
      <c r="N271" s="58"/>
      <c r="O271" s="58">
        <f t="shared" si="0"/>
        <v>7.4712587295398673E-5</v>
      </c>
      <c r="P271" s="58"/>
      <c r="Q271" s="58">
        <f t="shared" si="0"/>
        <v>5.0212916260216201E-6</v>
      </c>
      <c r="R271" s="58"/>
      <c r="S271" s="58">
        <f t="shared" si="0"/>
        <v>2.4992552165190494E-5</v>
      </c>
    </row>
    <row r="272" spans="1:19" ht="230.7" customHeight="1" x14ac:dyDescent="0.25">
      <c r="A272" s="257" t="s">
        <v>521</v>
      </c>
      <c r="B272" s="257"/>
      <c r="C272" s="257"/>
      <c r="D272" s="257"/>
      <c r="E272" s="257"/>
      <c r="F272" s="257"/>
      <c r="G272" s="257"/>
      <c r="H272" s="257"/>
      <c r="I272" s="257"/>
      <c r="J272" s="257"/>
      <c r="K272" s="257"/>
      <c r="L272" s="257"/>
      <c r="M272" s="257"/>
      <c r="N272" s="257"/>
      <c r="O272" s="257"/>
      <c r="P272" s="257"/>
      <c r="Q272" s="257"/>
      <c r="R272" s="257"/>
      <c r="S272" s="257"/>
    </row>
    <row r="273" spans="1:19" ht="126" customHeight="1" x14ac:dyDescent="0.25">
      <c r="A273" s="257" t="s">
        <v>522</v>
      </c>
      <c r="B273" s="257"/>
      <c r="C273" s="257"/>
      <c r="D273" s="257"/>
      <c r="E273" s="257"/>
      <c r="F273" s="257"/>
      <c r="G273" s="257"/>
      <c r="H273" s="257"/>
      <c r="I273" s="257"/>
      <c r="J273" s="257"/>
      <c r="K273" s="257"/>
      <c r="L273" s="257"/>
      <c r="M273" s="257"/>
      <c r="N273" s="257"/>
      <c r="O273" s="257"/>
      <c r="P273" s="257"/>
      <c r="Q273" s="257"/>
      <c r="R273" s="257"/>
      <c r="S273" s="257"/>
    </row>
    <row r="274" spans="1:19" ht="45" customHeight="1" x14ac:dyDescent="0.25">
      <c r="A274" s="258" t="s">
        <v>523</v>
      </c>
      <c r="B274" s="258"/>
      <c r="C274" s="258"/>
      <c r="D274" s="258"/>
      <c r="E274" s="258"/>
      <c r="F274" s="258"/>
      <c r="G274" s="258"/>
      <c r="H274" s="258"/>
      <c r="I274" s="258"/>
      <c r="J274" s="258"/>
      <c r="K274" s="258"/>
      <c r="L274" s="258"/>
      <c r="M274" s="258"/>
      <c r="N274" s="258"/>
      <c r="O274" s="258"/>
      <c r="P274" s="258"/>
      <c r="Q274" s="258"/>
      <c r="R274" s="258"/>
      <c r="S274" s="258"/>
    </row>
    <row r="276" spans="1:19" ht="35.4" customHeight="1" x14ac:dyDescent="0.25">
      <c r="A276" s="259" t="s">
        <v>525</v>
      </c>
      <c r="B276" s="259"/>
      <c r="C276" s="259"/>
      <c r="D276" s="259"/>
      <c r="E276" s="259"/>
      <c r="F276" s="259"/>
      <c r="G276" s="259"/>
      <c r="H276" s="259"/>
    </row>
  </sheetData>
  <mergeCells count="10">
    <mergeCell ref="A272:S272"/>
    <mergeCell ref="A273:S273"/>
    <mergeCell ref="A274:S274"/>
    <mergeCell ref="A276:H276"/>
    <mergeCell ref="A3:S3"/>
    <mergeCell ref="A4:C5"/>
    <mergeCell ref="D4:E4"/>
    <mergeCell ref="F4:I4"/>
    <mergeCell ref="J4:Q4"/>
    <mergeCell ref="R4:S4"/>
  </mergeCells>
  <pageMargins left="0.7" right="0.7" top="0.75" bottom="0.75" header="0.3" footer="0.3"/>
  <pageSetup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3C2C2-CF48-4440-93B5-0BECAA892BF6}">
  <dimension ref="A1:S276"/>
  <sheetViews>
    <sheetView workbookViewId="0">
      <selection activeCell="A2" sqref="A2"/>
    </sheetView>
  </sheetViews>
  <sheetFormatPr defaultRowHeight="13.2" x14ac:dyDescent="0.25"/>
  <cols>
    <col min="1" max="1" width="15.6640625" style="15" customWidth="1"/>
    <col min="2" max="2" width="25.5546875" style="15" customWidth="1"/>
    <col min="3" max="5" width="9.33203125" style="15" customWidth="1"/>
    <col min="6" max="13" width="10.44140625" style="15" customWidth="1"/>
    <col min="14" max="19" width="9.33203125" style="15" customWidth="1"/>
    <col min="20" max="16384" width="8.88671875" style="15"/>
  </cols>
  <sheetData>
    <row r="1" spans="1:19" ht="40.200000000000003" customHeight="1" x14ac:dyDescent="0.25">
      <c r="A1" s="31" t="s">
        <v>867</v>
      </c>
      <c r="B1" s="31"/>
    </row>
    <row r="2" spans="1:19" s="30" customFormat="1" ht="30" customHeight="1" x14ac:dyDescent="0.25">
      <c r="A2" s="43" t="str" cm="1">
        <f t="array" ref="A2:B2">Summary!A30:B30</f>
        <v>TEU-2F</v>
      </c>
      <c r="B2" s="44" t="str">
        <v>Boiler Fuel Oil Tank</v>
      </c>
      <c r="C2" s="44"/>
      <c r="D2" s="44"/>
      <c r="G2" s="46"/>
    </row>
    <row r="3" spans="1:19" ht="48.75" customHeight="1" x14ac:dyDescent="0.25">
      <c r="A3" s="260" t="s">
        <v>526</v>
      </c>
      <c r="B3" s="261"/>
      <c r="C3" s="261"/>
      <c r="D3" s="261"/>
      <c r="E3" s="261"/>
      <c r="F3" s="261"/>
      <c r="G3" s="261"/>
      <c r="H3" s="261"/>
      <c r="I3" s="261"/>
      <c r="J3" s="261"/>
      <c r="K3" s="261"/>
      <c r="L3" s="261"/>
      <c r="M3" s="261"/>
      <c r="N3" s="261"/>
      <c r="O3" s="261"/>
      <c r="P3" s="261"/>
      <c r="Q3" s="261"/>
      <c r="R3" s="261"/>
      <c r="S3" s="261"/>
    </row>
    <row r="4" spans="1:19" ht="23.55" customHeight="1" x14ac:dyDescent="0.25">
      <c r="A4" s="262"/>
      <c r="B4" s="263"/>
      <c r="C4" s="264"/>
      <c r="D4" s="268" t="s">
        <v>527</v>
      </c>
      <c r="E4" s="269"/>
      <c r="F4" s="268" t="s">
        <v>530</v>
      </c>
      <c r="G4" s="269"/>
      <c r="H4" s="269"/>
      <c r="I4" s="270"/>
      <c r="J4" s="268" t="s">
        <v>531</v>
      </c>
      <c r="K4" s="269"/>
      <c r="L4" s="269"/>
      <c r="M4" s="269"/>
      <c r="N4" s="269"/>
      <c r="O4" s="269"/>
      <c r="P4" s="269"/>
      <c r="Q4" s="270"/>
      <c r="R4" s="268" t="s">
        <v>532</v>
      </c>
      <c r="S4" s="270"/>
    </row>
    <row r="5" spans="1:19" ht="61.8" customHeight="1" x14ac:dyDescent="0.25">
      <c r="A5" s="265"/>
      <c r="B5" s="266"/>
      <c r="C5" s="267"/>
      <c r="D5" s="32" t="s">
        <v>528</v>
      </c>
      <c r="E5" s="32" t="s">
        <v>529</v>
      </c>
      <c r="F5" s="33" t="s">
        <v>535</v>
      </c>
      <c r="G5" s="178" t="s">
        <v>743</v>
      </c>
      <c r="H5" s="33" t="s">
        <v>536</v>
      </c>
      <c r="I5" s="178" t="s">
        <v>750</v>
      </c>
      <c r="J5" s="33" t="s">
        <v>537</v>
      </c>
      <c r="K5" s="178" t="s">
        <v>746</v>
      </c>
      <c r="L5" s="33" t="s">
        <v>538</v>
      </c>
      <c r="M5" s="178" t="s">
        <v>747</v>
      </c>
      <c r="N5" s="33" t="s">
        <v>539</v>
      </c>
      <c r="O5" s="178" t="s">
        <v>748</v>
      </c>
      <c r="P5" s="33" t="s">
        <v>540</v>
      </c>
      <c r="Q5" s="178" t="s">
        <v>749</v>
      </c>
      <c r="R5" s="33" t="s">
        <v>536</v>
      </c>
      <c r="S5" s="178" t="s">
        <v>750</v>
      </c>
    </row>
    <row r="6" spans="1:19" ht="17.55" customHeight="1" x14ac:dyDescent="0.25">
      <c r="A6" s="33" t="s">
        <v>541</v>
      </c>
      <c r="B6" s="35" t="s">
        <v>533</v>
      </c>
      <c r="C6" s="35" t="s">
        <v>534</v>
      </c>
      <c r="D6" s="35" t="s">
        <v>543</v>
      </c>
      <c r="E6" s="35" t="s">
        <v>544</v>
      </c>
      <c r="F6" s="33" t="s">
        <v>542</v>
      </c>
      <c r="G6" s="32" t="s">
        <v>524</v>
      </c>
      <c r="H6" s="35" t="s">
        <v>542</v>
      </c>
      <c r="I6" s="32" t="s">
        <v>524</v>
      </c>
      <c r="J6" s="33" t="s">
        <v>542</v>
      </c>
      <c r="K6" s="32" t="s">
        <v>524</v>
      </c>
      <c r="L6" s="33" t="s">
        <v>542</v>
      </c>
      <c r="M6" s="32" t="s">
        <v>524</v>
      </c>
      <c r="N6" s="33" t="s">
        <v>542</v>
      </c>
      <c r="O6" s="32" t="s">
        <v>524</v>
      </c>
      <c r="P6" s="33" t="s">
        <v>542</v>
      </c>
      <c r="Q6" s="32" t="s">
        <v>524</v>
      </c>
      <c r="R6" s="33" t="s">
        <v>542</v>
      </c>
      <c r="S6" s="34" t="s">
        <v>524</v>
      </c>
    </row>
    <row r="7" spans="1:19" ht="16.8" customHeight="1" x14ac:dyDescent="0.25">
      <c r="A7" s="2" t="s">
        <v>13</v>
      </c>
      <c r="B7" s="2" t="s">
        <v>14</v>
      </c>
      <c r="C7" s="18"/>
      <c r="D7" s="56" t="str">
        <f>IFERROR(VLOOKUP($A7,'Emissions - TEU-2F'!$A$6:$H$58,5,0), " ")</f>
        <v xml:space="preserve"> </v>
      </c>
      <c r="E7" s="56" t="str">
        <f>IFERROR(VLOOKUP($A7,'Emissions - TEU-2F'!$A$6:$H$58,8,0), " ")</f>
        <v xml:space="preserve"> </v>
      </c>
      <c r="F7" s="9">
        <v>0.45</v>
      </c>
      <c r="G7" s="175" t="str">
        <f>IFERROR(Summary!$Y$7*D7/F7," ")</f>
        <v xml:space="preserve"> </v>
      </c>
      <c r="H7" s="5">
        <v>140</v>
      </c>
      <c r="I7" s="175" t="str">
        <f>IFERROR(Summary!$Y$7*D7/H7," ")</f>
        <v xml:space="preserve"> </v>
      </c>
      <c r="J7" s="5">
        <v>12</v>
      </c>
      <c r="K7" s="175" t="str">
        <f>IFERROR(Summary!$AA$7*D7/J7," ")</f>
        <v xml:space="preserve"> </v>
      </c>
      <c r="L7" s="5">
        <v>620</v>
      </c>
      <c r="M7" s="175" t="str">
        <f>IFERROR(Summary!$AA$7*D7/L7," ")</f>
        <v xml:space="preserve"> </v>
      </c>
      <c r="N7" s="7">
        <v>5.5</v>
      </c>
      <c r="O7" s="175" t="str">
        <f>IFERROR(Summary!$AC$7*D7/N7," ")</f>
        <v xml:space="preserve"> </v>
      </c>
      <c r="P7" s="5">
        <v>620</v>
      </c>
      <c r="Q7" s="175" t="str">
        <f>IFERROR(Summary!$AC$7*D7/P7," ")</f>
        <v xml:space="preserve"> </v>
      </c>
      <c r="R7" s="21">
        <v>470</v>
      </c>
      <c r="S7" s="177" t="str">
        <f>IFERROR(Summary!$AE$7*E7/R7," ")</f>
        <v xml:space="preserve"> </v>
      </c>
    </row>
    <row r="8" spans="1:19" ht="16.8" customHeight="1" x14ac:dyDescent="0.25">
      <c r="A8" s="2" t="s">
        <v>15</v>
      </c>
      <c r="B8" s="2" t="s">
        <v>16</v>
      </c>
      <c r="C8" s="18"/>
      <c r="D8" s="56" t="str">
        <f>IFERROR(VLOOKUP($A8,'Emissions - TEU-2F'!$A$6:$H$58,5,0), " ")</f>
        <v xml:space="preserve"> </v>
      </c>
      <c r="E8" s="56" t="str">
        <f>IFERROR(VLOOKUP($A8,'Emissions - TEU-2F'!$A$6:$H$58,8,0), " ")</f>
        <v xml:space="preserve"> </v>
      </c>
      <c r="F8" s="4">
        <v>0.05</v>
      </c>
      <c r="G8" s="175" t="str">
        <f>IFERROR(Summary!$Y$7*D8/F8," ")</f>
        <v xml:space="preserve"> </v>
      </c>
      <c r="H8" s="18"/>
      <c r="I8" s="175" t="str">
        <f>IFERROR(Summary!$Y$7*D8/H8," ")</f>
        <v xml:space="preserve"> </v>
      </c>
      <c r="J8" s="7">
        <v>1.3</v>
      </c>
      <c r="K8" s="175" t="str">
        <f>IFERROR(Summary!$AA$7*D8/J8," ")</f>
        <v xml:space="preserve"> </v>
      </c>
      <c r="L8" s="18"/>
      <c r="M8" s="175" t="str">
        <f>IFERROR(Summary!$AA$7*D8/L8," ")</f>
        <v xml:space="preserve"> </v>
      </c>
      <c r="N8" s="9">
        <v>0.6</v>
      </c>
      <c r="O8" s="175" t="str">
        <f>IFERROR(Summary!$AC$7*D8/N8," ")</f>
        <v xml:space="preserve"> </v>
      </c>
      <c r="P8" s="18"/>
      <c r="Q8" s="175" t="str">
        <f>IFERROR(Summary!$AC$7*D8/P8," ")</f>
        <v xml:space="preserve"> </v>
      </c>
      <c r="R8" s="22"/>
      <c r="S8" s="177" t="str">
        <f>IFERROR(Summary!$AE$7*E8/R8," ")</f>
        <v xml:space="preserve"> </v>
      </c>
    </row>
    <row r="9" spans="1:19" ht="16.95" customHeight="1" x14ac:dyDescent="0.25">
      <c r="A9" s="2" t="s">
        <v>17</v>
      </c>
      <c r="B9" s="2" t="s">
        <v>18</v>
      </c>
      <c r="C9" s="18"/>
      <c r="D9" s="56" t="str">
        <f>IFERROR(VLOOKUP($A9,'Emissions - TEU-2F'!$A$6:$H$58,5,0), " ")</f>
        <v xml:space="preserve"> </v>
      </c>
      <c r="E9" s="56" t="str">
        <f>IFERROR(VLOOKUP($A9,'Emissions - TEU-2F'!$A$6:$H$58,8,0), " ")</f>
        <v xml:space="preserve"> </v>
      </c>
      <c r="F9" s="18"/>
      <c r="G9" s="175" t="str">
        <f>IFERROR(Summary!$Y$7*D9/F9," ")</f>
        <v xml:space="preserve"> </v>
      </c>
      <c r="H9" s="8">
        <v>31000</v>
      </c>
      <c r="I9" s="175" t="str">
        <f>IFERROR(Summary!$Y$7*D9/H9," ")</f>
        <v xml:space="preserve"> </v>
      </c>
      <c r="J9" s="18"/>
      <c r="K9" s="175" t="str">
        <f>IFERROR(Summary!$AA$7*D9/J9," ")</f>
        <v xml:space="preserve"> </v>
      </c>
      <c r="L9" s="8">
        <v>140000</v>
      </c>
      <c r="M9" s="175" t="str">
        <f>IFERROR(Summary!$AA$7*D9/L9," ")</f>
        <v xml:space="preserve"> </v>
      </c>
      <c r="N9" s="18"/>
      <c r="O9" s="175" t="str">
        <f>IFERROR(Summary!$AC$7*D9/N9," ")</f>
        <v xml:space="preserve"> </v>
      </c>
      <c r="P9" s="8">
        <v>140000</v>
      </c>
      <c r="Q9" s="175" t="str">
        <f>IFERROR(Summary!$AC$7*D9/P9," ")</f>
        <v xml:space="preserve"> </v>
      </c>
      <c r="R9" s="23">
        <v>62000</v>
      </c>
      <c r="S9" s="177" t="str">
        <f>IFERROR(Summary!$AE$7*E9/R9," ")</f>
        <v xml:space="preserve"> </v>
      </c>
    </row>
    <row r="10" spans="1:19" ht="16.8" customHeight="1" x14ac:dyDescent="0.25">
      <c r="A10" s="12">
        <v>64047</v>
      </c>
      <c r="B10" s="2" t="s">
        <v>19</v>
      </c>
      <c r="C10" s="18"/>
      <c r="D10" s="56" t="str">
        <f>IFERROR(VLOOKUP($A10,'Emissions - TEU-2F'!$A$6:$H$58,5,0), " ")</f>
        <v xml:space="preserve"> </v>
      </c>
      <c r="E10" s="56" t="str">
        <f>IFERROR(VLOOKUP($A10,'Emissions - TEU-2F'!$A$6:$H$58,8,0), " ")</f>
        <v xml:space="preserve"> </v>
      </c>
      <c r="F10" s="18"/>
      <c r="G10" s="175" t="str">
        <f>IFERROR(Summary!$Y$7*D10/F10," ")</f>
        <v xml:space="preserve"> </v>
      </c>
      <c r="H10" s="5">
        <v>60</v>
      </c>
      <c r="I10" s="175" t="str">
        <f>IFERROR(Summary!$Y$7*D10/H10," ")</f>
        <v xml:space="preserve"> </v>
      </c>
      <c r="J10" s="18"/>
      <c r="K10" s="175" t="str">
        <f>IFERROR(Summary!$AA$7*D10/J10," ")</f>
        <v xml:space="preserve"> </v>
      </c>
      <c r="L10" s="5">
        <v>260</v>
      </c>
      <c r="M10" s="175" t="str">
        <f>IFERROR(Summary!$AA$7*D10/L10," ")</f>
        <v xml:space="preserve"> </v>
      </c>
      <c r="N10" s="18"/>
      <c r="O10" s="175" t="str">
        <f>IFERROR(Summary!$AC$7*D10/N10," ")</f>
        <v xml:space="preserve"> </v>
      </c>
      <c r="P10" s="5">
        <v>260</v>
      </c>
      <c r="Q10" s="175" t="str">
        <f>IFERROR(Summary!$AC$7*D10/P10," ")</f>
        <v xml:space="preserve"> </v>
      </c>
      <c r="R10" s="22"/>
      <c r="S10" s="177" t="str">
        <f>IFERROR(Summary!$AE$7*E10/R10," ")</f>
        <v xml:space="preserve"> </v>
      </c>
    </row>
    <row r="11" spans="1:19" ht="16.95" customHeight="1" x14ac:dyDescent="0.25">
      <c r="A11" s="2" t="s">
        <v>20</v>
      </c>
      <c r="B11" s="2" t="s">
        <v>21</v>
      </c>
      <c r="C11" s="18"/>
      <c r="D11" s="56" t="str">
        <f>IFERROR(VLOOKUP($A11,'Emissions - TEU-2F'!$A$6:$H$58,5,0), " ")</f>
        <v xml:space="preserve"> </v>
      </c>
      <c r="E11" s="56" t="str">
        <f>IFERROR(VLOOKUP($A11,'Emissions - TEU-2F'!$A$6:$H$58,8,0), " ")</f>
        <v xml:space="preserve"> </v>
      </c>
      <c r="F11" s="18"/>
      <c r="G11" s="175" t="str">
        <f>IFERROR(Summary!$Y$7*D11/F11," ")</f>
        <v xml:space="preserve"> </v>
      </c>
      <c r="H11" s="9">
        <v>0.35</v>
      </c>
      <c r="I11" s="175" t="str">
        <f>IFERROR(Summary!$Y$7*D11/H11," ")</f>
        <v xml:space="preserve"> </v>
      </c>
      <c r="J11" s="18"/>
      <c r="K11" s="175" t="str">
        <f>IFERROR(Summary!$AA$7*D11/J11," ")</f>
        <v xml:space="preserve"> </v>
      </c>
      <c r="L11" s="7">
        <v>1.5</v>
      </c>
      <c r="M11" s="175" t="str">
        <f>IFERROR(Summary!$AA$7*D11/L11," ")</f>
        <v xml:space="preserve"> </v>
      </c>
      <c r="N11" s="18"/>
      <c r="O11" s="175" t="str">
        <f>IFERROR(Summary!$AC$7*D11/N11," ")</f>
        <v xml:space="preserve"> </v>
      </c>
      <c r="P11" s="7">
        <v>1.5</v>
      </c>
      <c r="Q11" s="175" t="str">
        <f>IFERROR(Summary!$AC$7*D11/P11," ")</f>
        <v xml:space="preserve"> </v>
      </c>
      <c r="R11" s="24">
        <v>6.9</v>
      </c>
      <c r="S11" s="177" t="str">
        <f>IFERROR(Summary!$AE$7*E11/R11," ")</f>
        <v xml:space="preserve"> </v>
      </c>
    </row>
    <row r="12" spans="1:19" ht="16.8" customHeight="1" x14ac:dyDescent="0.25">
      <c r="A12" s="12">
        <v>65532</v>
      </c>
      <c r="B12" s="2" t="s">
        <v>22</v>
      </c>
      <c r="C12" s="6" t="s">
        <v>23</v>
      </c>
      <c r="D12" s="56" t="str">
        <f>IFERROR(VLOOKUP($A12,'Emissions - TEU-2F'!$A$6:$H$58,5,0), " ")</f>
        <v xml:space="preserve"> </v>
      </c>
      <c r="E12" s="56" t="str">
        <f>IFERROR(VLOOKUP($A12,'Emissions - TEU-2F'!$A$6:$H$58,8,0), " ")</f>
        <v xml:space="preserve"> </v>
      </c>
      <c r="F12" s="3">
        <v>5.8999999999999999E-3</v>
      </c>
      <c r="G12" s="175" t="str">
        <f>IFERROR(Summary!$Y$7*D12/F12," ")</f>
        <v xml:space="preserve"> </v>
      </c>
      <c r="H12" s="7">
        <v>6</v>
      </c>
      <c r="I12" s="175" t="str">
        <f>IFERROR(Summary!$Y$7*D12/H12," ")</f>
        <v xml:space="preserve"> </v>
      </c>
      <c r="J12" s="4">
        <v>6.2E-2</v>
      </c>
      <c r="K12" s="175" t="str">
        <f>IFERROR(Summary!$AA$7*D12/J12," ")</f>
        <v xml:space="preserve"> </v>
      </c>
      <c r="L12" s="5">
        <v>26</v>
      </c>
      <c r="M12" s="175" t="str">
        <f>IFERROR(Summary!$AA$7*D12/L12," ")</f>
        <v xml:space="preserve"> </v>
      </c>
      <c r="N12" s="9">
        <v>0.12</v>
      </c>
      <c r="O12" s="175" t="str">
        <f>IFERROR(Summary!$AC$7*D12/N12," ")</f>
        <v xml:space="preserve"> </v>
      </c>
      <c r="P12" s="5">
        <v>26</v>
      </c>
      <c r="Q12" s="175" t="str">
        <f>IFERROR(Summary!$AC$7*D12/P12," ")</f>
        <v xml:space="preserve"> </v>
      </c>
      <c r="R12" s="22"/>
      <c r="S12" s="177" t="str">
        <f>IFERROR(Summary!$AE$7*E12/R12," ")</f>
        <v xml:space="preserve"> </v>
      </c>
    </row>
    <row r="13" spans="1:19" ht="16.8" customHeight="1" x14ac:dyDescent="0.25">
      <c r="A13" s="12">
        <v>65660</v>
      </c>
      <c r="B13" s="2" t="s">
        <v>24</v>
      </c>
      <c r="C13" s="18"/>
      <c r="D13" s="56" t="str">
        <f>IFERROR(VLOOKUP($A13,'Emissions - TEU-2F'!$A$6:$H$58,5,0), " ")</f>
        <v xml:space="preserve"> </v>
      </c>
      <c r="E13" s="56" t="str">
        <f>IFERROR(VLOOKUP($A13,'Emissions - TEU-2F'!$A$6:$H$58,8,0), " ")</f>
        <v xml:space="preserve"> </v>
      </c>
      <c r="F13" s="18"/>
      <c r="G13" s="175" t="str">
        <f>IFERROR(Summary!$Y$7*D13/F13," ")</f>
        <v xml:space="preserve"> </v>
      </c>
      <c r="H13" s="7">
        <v>1</v>
      </c>
      <c r="I13" s="175" t="str">
        <f>IFERROR(Summary!$Y$7*D13/H13," ")</f>
        <v xml:space="preserve"> </v>
      </c>
      <c r="J13" s="18"/>
      <c r="K13" s="175" t="str">
        <f>IFERROR(Summary!$AA$7*D13/J13," ")</f>
        <v xml:space="preserve"> </v>
      </c>
      <c r="L13" s="7">
        <v>4.4000000000000004</v>
      </c>
      <c r="M13" s="175" t="str">
        <f>IFERROR(Summary!$AA$7*D13/L13," ")</f>
        <v xml:space="preserve"> </v>
      </c>
      <c r="N13" s="18"/>
      <c r="O13" s="175" t="str">
        <f>IFERROR(Summary!$AC$7*D13/N13," ")</f>
        <v xml:space="preserve"> </v>
      </c>
      <c r="P13" s="7">
        <v>4.4000000000000004</v>
      </c>
      <c r="Q13" s="175" t="str">
        <f>IFERROR(Summary!$AC$7*D13/P13," ")</f>
        <v xml:space="preserve"> </v>
      </c>
      <c r="R13" s="23">
        <v>6000</v>
      </c>
      <c r="S13" s="177" t="str">
        <f>IFERROR(Summary!$AE$7*E13/R13," ")</f>
        <v xml:space="preserve"> </v>
      </c>
    </row>
    <row r="14" spans="1:19" ht="16.95" customHeight="1" x14ac:dyDescent="0.25">
      <c r="A14" s="2" t="s">
        <v>25</v>
      </c>
      <c r="B14" s="2" t="s">
        <v>26</v>
      </c>
      <c r="C14" s="18"/>
      <c r="D14" s="56" t="str">
        <f>IFERROR(VLOOKUP($A14,'Emissions - TEU-2F'!$A$6:$H$58,5,0), " ")</f>
        <v xml:space="preserve"> </v>
      </c>
      <c r="E14" s="56" t="str">
        <f>IFERROR(VLOOKUP($A14,'Emissions - TEU-2F'!$A$6:$H$58,8,0), " ")</f>
        <v xml:space="preserve"> </v>
      </c>
      <c r="F14" s="4">
        <v>1.4999999999999999E-2</v>
      </c>
      <c r="G14" s="175" t="str">
        <f>IFERROR(Summary!$Y$7*D14/F14," ")</f>
        <v xml:space="preserve"> </v>
      </c>
      <c r="H14" s="7">
        <v>5</v>
      </c>
      <c r="I14" s="175" t="str">
        <f>IFERROR(Summary!$Y$7*D14/H14," ")</f>
        <v xml:space="preserve"> </v>
      </c>
      <c r="J14" s="9">
        <v>0.38</v>
      </c>
      <c r="K14" s="175" t="str">
        <f>IFERROR(Summary!$AA$7*D14/J14," ")</f>
        <v xml:space="preserve"> </v>
      </c>
      <c r="L14" s="5">
        <v>22</v>
      </c>
      <c r="M14" s="175" t="str">
        <f>IFERROR(Summary!$AA$7*D14/L14," ")</f>
        <v xml:space="preserve"> </v>
      </c>
      <c r="N14" s="9">
        <v>0.18</v>
      </c>
      <c r="O14" s="175" t="str">
        <f>IFERROR(Summary!$AC$7*D14/N14," ")</f>
        <v xml:space="preserve"> </v>
      </c>
      <c r="P14" s="5">
        <v>22</v>
      </c>
      <c r="Q14" s="175" t="str">
        <f>IFERROR(Summary!$AC$7*D14/P14," ")</f>
        <v xml:space="preserve"> </v>
      </c>
      <c r="R14" s="21">
        <v>220</v>
      </c>
      <c r="S14" s="177" t="str">
        <f>IFERROR(Summary!$AE$7*E14/R14," ")</f>
        <v xml:space="preserve"> </v>
      </c>
    </row>
    <row r="15" spans="1:19" ht="16.8" customHeight="1" x14ac:dyDescent="0.25">
      <c r="A15" s="2" t="s">
        <v>27</v>
      </c>
      <c r="B15" s="2" t="s">
        <v>28</v>
      </c>
      <c r="C15" s="18"/>
      <c r="D15" s="56" t="str">
        <f>IFERROR(VLOOKUP($A15,'Emissions - TEU-2F'!$A$6:$H$58,5,0), " ")</f>
        <v xml:space="preserve"> </v>
      </c>
      <c r="E15" s="56" t="str">
        <f>IFERROR(VLOOKUP($A15,'Emissions - TEU-2F'!$A$6:$H$58,8,0), " ")</f>
        <v xml:space="preserve"> </v>
      </c>
      <c r="F15" s="11">
        <v>2.0000000000000001E-4</v>
      </c>
      <c r="G15" s="175" t="str">
        <f>IFERROR(Summary!$Y$7*D15/F15," ")</f>
        <v xml:space="preserve"> </v>
      </c>
      <c r="H15" s="18"/>
      <c r="I15" s="175" t="str">
        <f>IFERROR(Summary!$Y$7*D15/H15," ")</f>
        <v xml:space="preserve"> </v>
      </c>
      <c r="J15" s="3">
        <v>5.3E-3</v>
      </c>
      <c r="K15" s="175" t="str">
        <f>IFERROR(Summary!$AA$7*D15/J15," ")</f>
        <v xml:space="preserve"> </v>
      </c>
      <c r="L15" s="18"/>
      <c r="M15" s="175" t="str">
        <f>IFERROR(Summary!$AA$7*D15/L15," ")</f>
        <v xml:space="preserve"> </v>
      </c>
      <c r="N15" s="3">
        <v>2.3999999999999998E-3</v>
      </c>
      <c r="O15" s="175" t="str">
        <f>IFERROR(Summary!$AC$7*D15/N15," ")</f>
        <v xml:space="preserve"> </v>
      </c>
      <c r="P15" s="18"/>
      <c r="Q15" s="175" t="str">
        <f>IFERROR(Summary!$AC$7*D15/P15," ")</f>
        <v xml:space="preserve"> </v>
      </c>
      <c r="R15" s="22"/>
      <c r="S15" s="177" t="str">
        <f>IFERROR(Summary!$AE$7*E15/R15," ")</f>
        <v xml:space="preserve"> </v>
      </c>
    </row>
    <row r="16" spans="1:19" ht="16.95" customHeight="1" x14ac:dyDescent="0.25">
      <c r="A16" s="2" t="s">
        <v>29</v>
      </c>
      <c r="B16" s="2" t="s">
        <v>30</v>
      </c>
      <c r="C16" s="18"/>
      <c r="D16" s="56" t="str">
        <f>IFERROR(VLOOKUP($A16,'Emissions - TEU-2F'!$A$6:$H$58,5,0), " ")</f>
        <v xml:space="preserve"> </v>
      </c>
      <c r="E16" s="56" t="str">
        <f>IFERROR(VLOOKUP($A16,'Emissions - TEU-2F'!$A$6:$H$58,8,0), " ")</f>
        <v xml:space="preserve"> </v>
      </c>
      <c r="F16" s="9">
        <v>0.17</v>
      </c>
      <c r="G16" s="175" t="str">
        <f>IFERROR(Summary!$Y$7*D16/F16," ")</f>
        <v xml:space="preserve"> </v>
      </c>
      <c r="H16" s="7">
        <v>1</v>
      </c>
      <c r="I16" s="175" t="str">
        <f>IFERROR(Summary!$Y$7*D16/H16," ")</f>
        <v xml:space="preserve"> </v>
      </c>
      <c r="J16" s="7">
        <v>4.3</v>
      </c>
      <c r="K16" s="175" t="str">
        <f>IFERROR(Summary!$AA$7*D16/J16," ")</f>
        <v xml:space="preserve"> </v>
      </c>
      <c r="L16" s="7">
        <v>4.4000000000000004</v>
      </c>
      <c r="M16" s="175" t="str">
        <f>IFERROR(Summary!$AA$7*D16/L16," ")</f>
        <v xml:space="preserve"> </v>
      </c>
      <c r="N16" s="7">
        <v>2</v>
      </c>
      <c r="O16" s="175" t="str">
        <f>IFERROR(Summary!$AC$7*D16/N16," ")</f>
        <v xml:space="preserve"> </v>
      </c>
      <c r="P16" s="7">
        <v>4.4000000000000004</v>
      </c>
      <c r="Q16" s="175" t="str">
        <f>IFERROR(Summary!$AC$7*D16/P16," ")</f>
        <v xml:space="preserve"> </v>
      </c>
      <c r="R16" s="22"/>
      <c r="S16" s="177" t="str">
        <f>IFERROR(Summary!$AE$7*E16/R16," ")</f>
        <v xml:space="preserve"> </v>
      </c>
    </row>
    <row r="17" spans="1:19" ht="16.8" customHeight="1" x14ac:dyDescent="0.25">
      <c r="A17" s="2" t="s">
        <v>31</v>
      </c>
      <c r="B17" s="2" t="s">
        <v>32</v>
      </c>
      <c r="C17" s="6" t="s">
        <v>33</v>
      </c>
      <c r="D17" s="56" t="str">
        <f>IFERROR(VLOOKUP($A17,'Emissions - TEU-2F'!$A$6:$H$58,5,0), " ")</f>
        <v xml:space="preserve"> </v>
      </c>
      <c r="E17" s="56" t="str">
        <f>IFERROR(VLOOKUP($A17,'Emissions - TEU-2F'!$A$6:$H$58,8,0), " ")</f>
        <v xml:space="preserve"> </v>
      </c>
      <c r="F17" s="18"/>
      <c r="G17" s="175" t="str">
        <f>IFERROR(Summary!$Y$7*D17/F17," ")</f>
        <v xml:space="preserve"> </v>
      </c>
      <c r="H17" s="7">
        <v>5</v>
      </c>
      <c r="I17" s="175" t="str">
        <f>IFERROR(Summary!$Y$7*D17/H17," ")</f>
        <v xml:space="preserve"> </v>
      </c>
      <c r="J17" s="18"/>
      <c r="K17" s="175" t="str">
        <f>IFERROR(Summary!$AA$7*D17/J17," ")</f>
        <v xml:space="preserve"> </v>
      </c>
      <c r="L17" s="5">
        <v>22</v>
      </c>
      <c r="M17" s="175" t="str">
        <f>IFERROR(Summary!$AA$7*D17/L17," ")</f>
        <v xml:space="preserve"> </v>
      </c>
      <c r="N17" s="18"/>
      <c r="O17" s="175" t="str">
        <f>IFERROR(Summary!$AC$7*D17/N17," ")</f>
        <v xml:space="preserve"> </v>
      </c>
      <c r="P17" s="5">
        <v>22</v>
      </c>
      <c r="Q17" s="175" t="str">
        <f>IFERROR(Summary!$AC$7*D17/P17," ")</f>
        <v xml:space="preserve"> </v>
      </c>
      <c r="R17" s="22"/>
      <c r="S17" s="177" t="str">
        <f>IFERROR(Summary!$AE$7*E17/R17," ")</f>
        <v xml:space="preserve"> </v>
      </c>
    </row>
    <row r="18" spans="1:19" ht="16.8" customHeight="1" x14ac:dyDescent="0.25">
      <c r="A18" s="2" t="s">
        <v>34</v>
      </c>
      <c r="B18" s="2" t="s">
        <v>35</v>
      </c>
      <c r="C18" s="18"/>
      <c r="D18" s="56" t="str">
        <f>IFERROR(VLOOKUP($A18,'Emissions - TEU-2F'!$A$6:$H$58,5,0), " ")</f>
        <v xml:space="preserve"> </v>
      </c>
      <c r="E18" s="56" t="str">
        <f>IFERROR(VLOOKUP($A18,'Emissions - TEU-2F'!$A$6:$H$58,8,0), " ")</f>
        <v xml:space="preserve"> </v>
      </c>
      <c r="F18" s="18"/>
      <c r="G18" s="175" t="str">
        <f>IFERROR(Summary!$Y$7*D18/F18," ")</f>
        <v xml:space="preserve"> </v>
      </c>
      <c r="H18" s="5">
        <v>500</v>
      </c>
      <c r="I18" s="175" t="str">
        <f>IFERROR(Summary!$Y$7*D18/H18," ")</f>
        <v xml:space="preserve"> </v>
      </c>
      <c r="J18" s="18"/>
      <c r="K18" s="175" t="str">
        <f>IFERROR(Summary!$AA$7*D18/J18," ")</f>
        <v xml:space="preserve"> </v>
      </c>
      <c r="L18" s="8">
        <v>2200</v>
      </c>
      <c r="M18" s="175" t="str">
        <f>IFERROR(Summary!$AA$7*D18/L18," ")</f>
        <v xml:space="preserve"> </v>
      </c>
      <c r="N18" s="18"/>
      <c r="O18" s="175" t="str">
        <f>IFERROR(Summary!$AC$7*D18/N18," ")</f>
        <v xml:space="preserve"> </v>
      </c>
      <c r="P18" s="8">
        <v>2200</v>
      </c>
      <c r="Q18" s="175" t="str">
        <f>IFERROR(Summary!$AC$7*D18/P18," ")</f>
        <v xml:space="preserve"> </v>
      </c>
      <c r="R18" s="23">
        <v>1200</v>
      </c>
      <c r="S18" s="177" t="str">
        <f>IFERROR(Summary!$AE$7*E18/R18," ")</f>
        <v xml:space="preserve"> </v>
      </c>
    </row>
    <row r="19" spans="1:19" ht="16.95" customHeight="1" x14ac:dyDescent="0.25">
      <c r="A19" s="2" t="s">
        <v>36</v>
      </c>
      <c r="B19" s="2" t="s">
        <v>37</v>
      </c>
      <c r="C19" s="18"/>
      <c r="D19" s="56" t="str">
        <f>IFERROR(VLOOKUP($A19,'Emissions - TEU-2F'!$A$6:$H$58,5,0), " ")</f>
        <v xml:space="preserve"> </v>
      </c>
      <c r="E19" s="56" t="str">
        <f>IFERROR(VLOOKUP($A19,'Emissions - TEU-2F'!$A$6:$H$58,8,0), " ")</f>
        <v xml:space="preserve"> </v>
      </c>
      <c r="F19" s="9">
        <v>0.63</v>
      </c>
      <c r="G19" s="175" t="str">
        <f>IFERROR(Summary!$Y$7*D19/F19," ")</f>
        <v xml:space="preserve"> </v>
      </c>
      <c r="H19" s="7">
        <v>1</v>
      </c>
      <c r="I19" s="175" t="str">
        <f>IFERROR(Summary!$Y$7*D19/H19," ")</f>
        <v xml:space="preserve"> </v>
      </c>
      <c r="J19" s="5">
        <v>16</v>
      </c>
      <c r="K19" s="175" t="str">
        <f>IFERROR(Summary!$AA$7*D19/J19," ")</f>
        <v xml:space="preserve"> </v>
      </c>
      <c r="L19" s="7">
        <v>4.4000000000000004</v>
      </c>
      <c r="M19" s="175" t="str">
        <f>IFERROR(Summary!$AA$7*D19/L19," ")</f>
        <v xml:space="preserve"> </v>
      </c>
      <c r="N19" s="7">
        <v>7.5</v>
      </c>
      <c r="O19" s="175" t="str">
        <f>IFERROR(Summary!$AC$7*D19/N19," ")</f>
        <v xml:space="preserve"> </v>
      </c>
      <c r="P19" s="7">
        <v>4.4000000000000004</v>
      </c>
      <c r="Q19" s="175" t="str">
        <f>IFERROR(Summary!$AC$7*D19/P19," ")</f>
        <v xml:space="preserve"> </v>
      </c>
      <c r="R19" s="22"/>
      <c r="S19" s="177" t="str">
        <f>IFERROR(Summary!$AE$7*E19/R19," ")</f>
        <v xml:space="preserve"> </v>
      </c>
    </row>
    <row r="20" spans="1:19" ht="16.8" customHeight="1" x14ac:dyDescent="0.25">
      <c r="A20" s="2" t="s">
        <v>38</v>
      </c>
      <c r="B20" s="2" t="s">
        <v>39</v>
      </c>
      <c r="C20" s="6" t="s">
        <v>33</v>
      </c>
      <c r="D20" s="56" t="str">
        <f>IFERROR(VLOOKUP($A20,'Emissions - TEU-2F'!$A$6:$H$58,5,0), " ")</f>
        <v xml:space="preserve"> </v>
      </c>
      <c r="E20" s="56" t="str">
        <f>IFERROR(VLOOKUP($A20,'Emissions - TEU-2F'!$A$6:$H$58,8,0), " ")</f>
        <v xml:space="preserve"> </v>
      </c>
      <c r="F20" s="18"/>
      <c r="G20" s="175" t="str">
        <f>IFERROR(Summary!$Y$7*D20/F20," ")</f>
        <v xml:space="preserve"> </v>
      </c>
      <c r="H20" s="9">
        <v>0.3</v>
      </c>
      <c r="I20" s="175" t="str">
        <f>IFERROR(Summary!$Y$7*D20/H20," ")</f>
        <v xml:space="preserve"> </v>
      </c>
      <c r="J20" s="18"/>
      <c r="K20" s="175" t="str">
        <f>IFERROR(Summary!$AA$7*D20/J20," ")</f>
        <v xml:space="preserve"> </v>
      </c>
      <c r="L20" s="7">
        <v>1.3</v>
      </c>
      <c r="M20" s="175" t="str">
        <f>IFERROR(Summary!$AA$7*D20/L20," ")</f>
        <v xml:space="preserve"> </v>
      </c>
      <c r="N20" s="18"/>
      <c r="O20" s="175" t="str">
        <f>IFERROR(Summary!$AC$7*D20/N20," ")</f>
        <v xml:space="preserve"> </v>
      </c>
      <c r="P20" s="7">
        <v>1.3</v>
      </c>
      <c r="Q20" s="175" t="str">
        <f>IFERROR(Summary!$AC$7*D20/P20," ")</f>
        <v xml:space="preserve"> </v>
      </c>
      <c r="R20" s="22"/>
      <c r="S20" s="177" t="str">
        <f>IFERROR(Summary!$AE$7*E20/R20," ")</f>
        <v xml:space="preserve"> </v>
      </c>
    </row>
    <row r="21" spans="1:19" ht="16.95" customHeight="1" x14ac:dyDescent="0.25">
      <c r="A21" s="2" t="s">
        <v>40</v>
      </c>
      <c r="B21" s="2" t="s">
        <v>41</v>
      </c>
      <c r="C21" s="18"/>
      <c r="D21" s="56" t="str">
        <f>IFERROR(VLOOKUP($A21,'Emissions - TEU-2F'!$A$6:$H$58,5,0), " ")</f>
        <v xml:space="preserve"> </v>
      </c>
      <c r="E21" s="56" t="str">
        <f>IFERROR(VLOOKUP($A21,'Emissions - TEU-2F'!$A$6:$H$58,8,0), " ")</f>
        <v xml:space="preserve"> </v>
      </c>
      <c r="F21" s="9">
        <v>0.14000000000000001</v>
      </c>
      <c r="G21" s="175" t="str">
        <f>IFERROR(Summary!$Y$7*D21/F21," ")</f>
        <v xml:space="preserve"> </v>
      </c>
      <c r="H21" s="18"/>
      <c r="I21" s="175" t="str">
        <f>IFERROR(Summary!$Y$7*D21/H21," ")</f>
        <v xml:space="preserve"> </v>
      </c>
      <c r="J21" s="7">
        <v>3.7</v>
      </c>
      <c r="K21" s="175" t="str">
        <f>IFERROR(Summary!$AA$7*D21/J21," ")</f>
        <v xml:space="preserve"> </v>
      </c>
      <c r="L21" s="18"/>
      <c r="M21" s="175" t="str">
        <f>IFERROR(Summary!$AA$7*D21/L21," ")</f>
        <v xml:space="preserve"> </v>
      </c>
      <c r="N21" s="7">
        <v>1.7</v>
      </c>
      <c r="O21" s="175" t="str">
        <f>IFERROR(Summary!$AC$7*D21/N21," ")</f>
        <v xml:space="preserve"> </v>
      </c>
      <c r="P21" s="18"/>
      <c r="Q21" s="175" t="str">
        <f>IFERROR(Summary!$AC$7*D21/P21," ")</f>
        <v xml:space="preserve"> </v>
      </c>
      <c r="R21" s="22"/>
      <c r="S21" s="177" t="str">
        <f>IFERROR(Summary!$AE$7*E21/R21," ")</f>
        <v xml:space="preserve"> </v>
      </c>
    </row>
    <row r="22" spans="1:19" ht="16.8" customHeight="1" x14ac:dyDescent="0.25">
      <c r="A22" s="2" t="s">
        <v>42</v>
      </c>
      <c r="B22" s="2" t="s">
        <v>43</v>
      </c>
      <c r="C22" s="6" t="s">
        <v>33</v>
      </c>
      <c r="D22" s="56" t="str">
        <f>IFERROR(VLOOKUP($A22,'Emissions - TEU-2F'!$A$6:$H$58,5,0), " ")</f>
        <v xml:space="preserve"> </v>
      </c>
      <c r="E22" s="56" t="str">
        <f>IFERROR(VLOOKUP($A22,'Emissions - TEU-2F'!$A$6:$H$58,8,0), " ")</f>
        <v xml:space="preserve"> </v>
      </c>
      <c r="F22" s="10">
        <v>2.4000000000000001E-5</v>
      </c>
      <c r="G22" s="175" t="str">
        <f>IFERROR(Summary!$Y$7*D22/F22," ")</f>
        <v xml:space="preserve"> </v>
      </c>
      <c r="H22" s="11">
        <v>1.7000000000000001E-4</v>
      </c>
      <c r="I22" s="175" t="str">
        <f>IFERROR(Summary!$Y$7*D22/H22," ")</f>
        <v xml:space="preserve"> </v>
      </c>
      <c r="J22" s="3">
        <v>1.2999999999999999E-3</v>
      </c>
      <c r="K22" s="175" t="str">
        <f>IFERROR(Summary!$AA$7*D22/J22," ")</f>
        <v xml:space="preserve"> </v>
      </c>
      <c r="L22" s="3">
        <v>2.3999999999999998E-3</v>
      </c>
      <c r="M22" s="175" t="str">
        <f>IFERROR(Summary!$AA$7*D22/L22," ")</f>
        <v xml:space="preserve"> </v>
      </c>
      <c r="N22" s="11">
        <v>6.2E-4</v>
      </c>
      <c r="O22" s="175" t="str">
        <f>IFERROR(Summary!$AC$7*D22/N22," ")</f>
        <v xml:space="preserve"> </v>
      </c>
      <c r="P22" s="3">
        <v>2.3999999999999998E-3</v>
      </c>
      <c r="Q22" s="175" t="str">
        <f>IFERROR(Summary!$AC$7*D22/P22," ")</f>
        <v xml:space="preserve"> </v>
      </c>
      <c r="R22" s="25">
        <v>0.2</v>
      </c>
      <c r="S22" s="177" t="str">
        <f>IFERROR(Summary!$AE$7*E22/R22," ")</f>
        <v xml:space="preserve"> </v>
      </c>
    </row>
    <row r="23" spans="1:19" ht="16.8" customHeight="1" x14ac:dyDescent="0.25">
      <c r="A23" s="2" t="s">
        <v>44</v>
      </c>
      <c r="B23" s="2" t="s">
        <v>45</v>
      </c>
      <c r="C23" s="18"/>
      <c r="D23" s="56" t="str">
        <f>IFERROR(VLOOKUP($A23,'Emissions - TEU-2F'!$A$6:$H$58,5,0), " ")</f>
        <v xml:space="preserve"> </v>
      </c>
      <c r="E23" s="56" t="str">
        <f>IFERROR(VLOOKUP($A23,'Emissions - TEU-2F'!$A$6:$H$58,8,0), " ")</f>
        <v xml:space="preserve"> </v>
      </c>
      <c r="F23" s="18"/>
      <c r="G23" s="175" t="str">
        <f>IFERROR(Summary!$Y$7*D23/F23," ")</f>
        <v xml:space="preserve"> </v>
      </c>
      <c r="H23" s="4">
        <v>1.4999999999999999E-2</v>
      </c>
      <c r="I23" s="175" t="str">
        <f>IFERROR(Summary!$Y$7*D23/H23," ")</f>
        <v xml:space="preserve"> </v>
      </c>
      <c r="J23" s="18"/>
      <c r="K23" s="175" t="str">
        <f>IFERROR(Summary!$AA$7*D23/J23," ")</f>
        <v xml:space="preserve"> </v>
      </c>
      <c r="L23" s="4">
        <v>6.6000000000000003E-2</v>
      </c>
      <c r="M23" s="175" t="str">
        <f>IFERROR(Summary!$AA$7*D23/L23," ")</f>
        <v xml:space="preserve"> </v>
      </c>
      <c r="N23" s="18"/>
      <c r="O23" s="175" t="str">
        <f>IFERROR(Summary!$AC$7*D23/N23," ")</f>
        <v xml:space="preserve"> </v>
      </c>
      <c r="P23" s="4">
        <v>6.6000000000000003E-2</v>
      </c>
      <c r="Q23" s="175" t="str">
        <f>IFERROR(Summary!$AC$7*D23/P23," ")</f>
        <v xml:space="preserve"> </v>
      </c>
      <c r="R23" s="25">
        <v>0.2</v>
      </c>
      <c r="S23" s="177" t="str">
        <f>IFERROR(Summary!$AE$7*E23/R23," ")</f>
        <v xml:space="preserve"> </v>
      </c>
    </row>
    <row r="24" spans="1:19" ht="16.95" customHeight="1" x14ac:dyDescent="0.25">
      <c r="A24" s="2" t="s">
        <v>46</v>
      </c>
      <c r="B24" s="2" t="s">
        <v>47</v>
      </c>
      <c r="C24" s="6" t="s">
        <v>48</v>
      </c>
      <c r="D24" s="56" t="str">
        <f>IFERROR(VLOOKUP($A24,'Emissions - TEU-2F'!$A$6:$H$58,5,0), " ")</f>
        <v xml:space="preserve"> </v>
      </c>
      <c r="E24" s="56" t="str">
        <f>IFERROR(VLOOKUP($A24,'Emissions - TEU-2F'!$A$6:$H$58,8,0), " ")</f>
        <v xml:space="preserve"> </v>
      </c>
      <c r="F24" s="10">
        <v>4.3000000000000003E-6</v>
      </c>
      <c r="G24" s="175" t="str">
        <f>IFERROR(Summary!$Y$7*D24/F24," ")</f>
        <v xml:space="preserve"> </v>
      </c>
      <c r="H24" s="18"/>
      <c r="I24" s="175" t="str">
        <f>IFERROR(Summary!$Y$7*D24/H24," ")</f>
        <v xml:space="preserve"> </v>
      </c>
      <c r="J24" s="11">
        <v>1.1E-4</v>
      </c>
      <c r="K24" s="175" t="str">
        <f>IFERROR(Summary!$AA$7*D24/J24," ")</f>
        <v xml:space="preserve"> </v>
      </c>
      <c r="L24" s="18"/>
      <c r="M24" s="175" t="str">
        <f>IFERROR(Summary!$AA$7*D24/L24," ")</f>
        <v xml:space="preserve"> </v>
      </c>
      <c r="N24" s="10">
        <v>5.1999999999999997E-5</v>
      </c>
      <c r="O24" s="175" t="str">
        <f>IFERROR(Summary!$AC$7*D24/N24," ")</f>
        <v xml:space="preserve"> </v>
      </c>
      <c r="P24" s="18"/>
      <c r="Q24" s="175" t="str">
        <f>IFERROR(Summary!$AC$7*D24/P24," ")</f>
        <v xml:space="preserve"> </v>
      </c>
      <c r="R24" s="22"/>
      <c r="S24" s="177" t="str">
        <f>IFERROR(Summary!$AE$7*E24/R24," ")</f>
        <v xml:space="preserve"> </v>
      </c>
    </row>
    <row r="25" spans="1:19" ht="16.8" customHeight="1" x14ac:dyDescent="0.25">
      <c r="A25" s="2" t="s">
        <v>49</v>
      </c>
      <c r="B25" s="2" t="s">
        <v>50</v>
      </c>
      <c r="C25" s="18"/>
      <c r="D25" s="56" t="str">
        <f>IFERROR(VLOOKUP($A25,'Emissions - TEU-2F'!$A$6:$H$58,5,0), " ")</f>
        <v xml:space="preserve"> </v>
      </c>
      <c r="E25" s="56" t="str">
        <f>IFERROR(VLOOKUP($A25,'Emissions - TEU-2F'!$A$6:$H$58,8,0), " ")</f>
        <v xml:space="preserve"> </v>
      </c>
      <c r="F25" s="4">
        <v>3.2000000000000001E-2</v>
      </c>
      <c r="G25" s="175" t="str">
        <f>IFERROR(Summary!$Y$7*D25/F25," ")</f>
        <v xml:space="preserve"> </v>
      </c>
      <c r="H25" s="18"/>
      <c r="I25" s="175" t="str">
        <f>IFERROR(Summary!$Y$7*D25/H25," ")</f>
        <v xml:space="preserve"> </v>
      </c>
      <c r="J25" s="9">
        <v>0.84</v>
      </c>
      <c r="K25" s="175" t="str">
        <f>IFERROR(Summary!$AA$7*D25/J25," ")</f>
        <v xml:space="preserve"> </v>
      </c>
      <c r="L25" s="18"/>
      <c r="M25" s="175" t="str">
        <f>IFERROR(Summary!$AA$7*D25/L25," ")</f>
        <v xml:space="preserve"> </v>
      </c>
      <c r="N25" s="9">
        <v>0.39</v>
      </c>
      <c r="O25" s="175" t="str">
        <f>IFERROR(Summary!$AC$7*D25/N25," ")</f>
        <v xml:space="preserve"> </v>
      </c>
      <c r="P25" s="18"/>
      <c r="Q25" s="175" t="str">
        <f>IFERROR(Summary!$AC$7*D25/P25," ")</f>
        <v xml:space="preserve"> </v>
      </c>
      <c r="R25" s="22"/>
      <c r="S25" s="177" t="str">
        <f>IFERROR(Summary!$AE$7*E25/R25," ")</f>
        <v xml:space="preserve"> </v>
      </c>
    </row>
    <row r="26" spans="1:19" ht="16.95" customHeight="1" x14ac:dyDescent="0.25">
      <c r="A26" s="2" t="s">
        <v>51</v>
      </c>
      <c r="B26" s="2" t="s">
        <v>52</v>
      </c>
      <c r="C26" s="18"/>
      <c r="D26" s="56">
        <f>IFERROR(VLOOKUP($A26,'Emissions - TEU-2F'!$A$6:$H$58,5,0), " ")</f>
        <v>3.6081805404332354E-2</v>
      </c>
      <c r="E26" s="56">
        <f>IFERROR(VLOOKUP($A26,'Emissions - TEU-2F'!$A$6:$H$58,8,0), " ")</f>
        <v>6.0743780141973673E-4</v>
      </c>
      <c r="F26" s="9">
        <v>0.13</v>
      </c>
      <c r="G26" s="175">
        <f>IFERROR(Summary!$Y$7*D26/F26," ")</f>
        <v>2.7755234926409504E-5</v>
      </c>
      <c r="H26" s="7">
        <v>3</v>
      </c>
      <c r="I26" s="175">
        <f>IFERROR(Summary!$Y$7*D26/H26," ")</f>
        <v>1.2027268468110784E-6</v>
      </c>
      <c r="J26" s="7">
        <v>3.3</v>
      </c>
      <c r="K26" s="175">
        <f>IFERROR(Summary!$AA$7*D26/J26," ")</f>
        <v>1.0933880425555259E-6</v>
      </c>
      <c r="L26" s="5">
        <v>13</v>
      </c>
      <c r="M26" s="175">
        <f>IFERROR(Summary!$AA$7*D26/L26," ")</f>
        <v>2.7755234926409502E-7</v>
      </c>
      <c r="N26" s="7">
        <v>1.5</v>
      </c>
      <c r="O26" s="175">
        <f>IFERROR(Summary!$AC$7*D26/N26," ")</f>
        <v>1.0824541621299706E-4</v>
      </c>
      <c r="P26" s="5">
        <v>13</v>
      </c>
      <c r="Q26" s="175">
        <f>IFERROR(Summary!$AC$7*D26/P26," ")</f>
        <v>1.2489855716884276E-5</v>
      </c>
      <c r="R26" s="21">
        <v>29</v>
      </c>
      <c r="S26" s="177">
        <f>IFERROR(Summary!$AE$7*E26/R26," ")</f>
        <v>1.0054142920050815E-4</v>
      </c>
    </row>
    <row r="27" spans="1:19" ht="19.8" customHeight="1" x14ac:dyDescent="0.25">
      <c r="A27" s="2" t="s">
        <v>53</v>
      </c>
      <c r="B27" s="2" t="s">
        <v>54</v>
      </c>
      <c r="C27" s="6" t="s">
        <v>23</v>
      </c>
      <c r="D27" s="56" t="str">
        <f>IFERROR(VLOOKUP($A27,'Emissions - TEU-2F'!$A$6:$H$58,5,0), " ")</f>
        <v xml:space="preserve"> </v>
      </c>
      <c r="E27" s="56" t="str">
        <f>IFERROR(VLOOKUP($A27,'Emissions - TEU-2F'!$A$6:$H$58,8,0), " ")</f>
        <v xml:space="preserve"> </v>
      </c>
      <c r="F27" s="10">
        <v>4.1999999999999996E-6</v>
      </c>
      <c r="G27" s="175" t="str">
        <f>IFERROR(Summary!$Y$7*D27/F27," ")</f>
        <v xml:space="preserve"> </v>
      </c>
      <c r="H27" s="18"/>
      <c r="I27" s="175" t="str">
        <f>IFERROR(Summary!$Y$7*D27/H27," ")</f>
        <v xml:space="preserve"> </v>
      </c>
      <c r="J27" s="10">
        <v>4.3999999999999999E-5</v>
      </c>
      <c r="K27" s="175" t="str">
        <f>IFERROR(Summary!$AA$7*D27/J27," ")</f>
        <v xml:space="preserve"> </v>
      </c>
      <c r="L27" s="18"/>
      <c r="M27" s="175" t="str">
        <f>IFERROR(Summary!$AA$7*D27/L27," ")</f>
        <v xml:space="preserve"> </v>
      </c>
      <c r="N27" s="10">
        <v>8.6000000000000003E-5</v>
      </c>
      <c r="O27" s="175" t="str">
        <f>IFERROR(Summary!$AC$7*D27/N27," ")</f>
        <v xml:space="preserve"> </v>
      </c>
      <c r="P27" s="18"/>
      <c r="Q27" s="175" t="str">
        <f>IFERROR(Summary!$AC$7*D27/P27," ")</f>
        <v xml:space="preserve"> </v>
      </c>
      <c r="R27" s="22"/>
      <c r="S27" s="177" t="str">
        <f>IFERROR(Summary!$AE$7*E27/R27," ")</f>
        <v xml:space="preserve"> </v>
      </c>
    </row>
    <row r="28" spans="1:19" ht="16.8" customHeight="1" x14ac:dyDescent="0.25">
      <c r="A28" s="2" t="s">
        <v>55</v>
      </c>
      <c r="B28" s="2" t="s">
        <v>56</v>
      </c>
      <c r="C28" s="18"/>
      <c r="D28" s="56" t="str">
        <f>IFERROR(VLOOKUP($A28,'Emissions - TEU-2F'!$A$6:$H$58,5,0), " ")</f>
        <v xml:space="preserve"> </v>
      </c>
      <c r="E28" s="56" t="str">
        <f>IFERROR(VLOOKUP($A28,'Emissions - TEU-2F'!$A$6:$H$58,8,0), " ")</f>
        <v xml:space="preserve"> </v>
      </c>
      <c r="F28" s="4">
        <v>0.02</v>
      </c>
      <c r="G28" s="175" t="str">
        <f>IFERROR(Summary!$Y$7*D28/F28," ")</f>
        <v xml:space="preserve"> </v>
      </c>
      <c r="H28" s="7">
        <v>1</v>
      </c>
      <c r="I28" s="175" t="str">
        <f>IFERROR(Summary!$Y$7*D28/H28," ")</f>
        <v xml:space="preserve"> </v>
      </c>
      <c r="J28" s="9">
        <v>0.53</v>
      </c>
      <c r="K28" s="175" t="str">
        <f>IFERROR(Summary!$AA$7*D28/J28," ")</f>
        <v xml:space="preserve"> </v>
      </c>
      <c r="L28" s="7">
        <v>4.4000000000000004</v>
      </c>
      <c r="M28" s="175" t="str">
        <f>IFERROR(Summary!$AA$7*D28/L28," ")</f>
        <v xml:space="preserve"> </v>
      </c>
      <c r="N28" s="9">
        <v>0.24</v>
      </c>
      <c r="O28" s="175" t="str">
        <f>IFERROR(Summary!$AC$7*D28/N28," ")</f>
        <v xml:space="preserve"> </v>
      </c>
      <c r="P28" s="7">
        <v>4.4000000000000004</v>
      </c>
      <c r="Q28" s="175" t="str">
        <f>IFERROR(Summary!$AC$7*D28/P28," ")</f>
        <v xml:space="preserve"> </v>
      </c>
      <c r="R28" s="21">
        <v>240</v>
      </c>
      <c r="S28" s="177" t="str">
        <f>IFERROR(Summary!$AE$7*E28/R28," ")</f>
        <v xml:space="preserve"> </v>
      </c>
    </row>
    <row r="29" spans="1:19" ht="16.95" customHeight="1" x14ac:dyDescent="0.25">
      <c r="A29" s="2" t="s">
        <v>57</v>
      </c>
      <c r="B29" s="2" t="s">
        <v>58</v>
      </c>
      <c r="C29" s="6" t="s">
        <v>33</v>
      </c>
      <c r="D29" s="56" t="str">
        <f>IFERROR(VLOOKUP($A29,'Emissions - TEU-2F'!$A$6:$H$58,5,0), " ")</f>
        <v xml:space="preserve"> </v>
      </c>
      <c r="E29" s="56" t="str">
        <f>IFERROR(VLOOKUP($A29,'Emissions - TEU-2F'!$A$6:$H$58,8,0), " ")</f>
        <v xml:space="preserve"> </v>
      </c>
      <c r="F29" s="11">
        <v>4.2000000000000002E-4</v>
      </c>
      <c r="G29" s="175" t="str">
        <f>IFERROR(Summary!$Y$7*D29/F29," ")</f>
        <v xml:space="preserve"> </v>
      </c>
      <c r="H29" s="3">
        <v>7.0000000000000001E-3</v>
      </c>
      <c r="I29" s="175" t="str">
        <f>IFERROR(Summary!$Y$7*D29/H29," ")</f>
        <v xml:space="preserve"> </v>
      </c>
      <c r="J29" s="4">
        <v>1.0999999999999999E-2</v>
      </c>
      <c r="K29" s="175" t="str">
        <f>IFERROR(Summary!$AA$7*D29/J29," ")</f>
        <v xml:space="preserve"> </v>
      </c>
      <c r="L29" s="4">
        <v>3.1E-2</v>
      </c>
      <c r="M29" s="175" t="str">
        <f>IFERROR(Summary!$AA$7*D29/L29," ")</f>
        <v xml:space="preserve"> </v>
      </c>
      <c r="N29" s="3">
        <v>5.0000000000000001E-3</v>
      </c>
      <c r="O29" s="175" t="str">
        <f>IFERROR(Summary!$AC$7*D29/N29," ")</f>
        <v xml:space="preserve"> </v>
      </c>
      <c r="P29" s="4">
        <v>3.1E-2</v>
      </c>
      <c r="Q29" s="175" t="str">
        <f>IFERROR(Summary!$AC$7*D29/P29," ")</f>
        <v xml:space="preserve"> </v>
      </c>
      <c r="R29" s="26">
        <v>0.02</v>
      </c>
      <c r="S29" s="177" t="str">
        <f>IFERROR(Summary!$AE$7*E29/R29," ")</f>
        <v xml:space="preserve"> </v>
      </c>
    </row>
    <row r="30" spans="1:19" ht="29.25" customHeight="1" x14ac:dyDescent="0.25">
      <c r="A30" s="2" t="s">
        <v>59</v>
      </c>
      <c r="B30" s="1" t="s">
        <v>60</v>
      </c>
      <c r="C30" s="18"/>
      <c r="D30" s="56" t="str">
        <f>IFERROR(VLOOKUP($A30,'Emissions - TEU-2F'!$A$6:$H$58,5,0), " ")</f>
        <v xml:space="preserve"> </v>
      </c>
      <c r="E30" s="56" t="str">
        <f>IFERROR(VLOOKUP($A30,'Emissions - TEU-2F'!$A$6:$H$58,8,0), " ")</f>
        <v xml:space="preserve"> </v>
      </c>
      <c r="F30" s="3">
        <v>1.4E-3</v>
      </c>
      <c r="G30" s="175" t="str">
        <f>IFERROR(Summary!$Y$7*D30/F30," ")</f>
        <v xml:space="preserve"> </v>
      </c>
      <c r="H30" s="18"/>
      <c r="I30" s="175" t="str">
        <f>IFERROR(Summary!$Y$7*D30/H30," ")</f>
        <v xml:space="preserve"> </v>
      </c>
      <c r="J30" s="4">
        <v>3.6999999999999998E-2</v>
      </c>
      <c r="K30" s="175" t="str">
        <f>IFERROR(Summary!$AA$7*D30/J30," ")</f>
        <v xml:space="preserve"> </v>
      </c>
      <c r="L30" s="18"/>
      <c r="M30" s="175" t="str">
        <f>IFERROR(Summary!$AA$7*D30/L30," ")</f>
        <v xml:space="preserve"> </v>
      </c>
      <c r="N30" s="4">
        <v>1.7000000000000001E-2</v>
      </c>
      <c r="O30" s="175" t="str">
        <f>IFERROR(Summary!$AC$7*D30/N30," ")</f>
        <v xml:space="preserve"> </v>
      </c>
      <c r="P30" s="18"/>
      <c r="Q30" s="175" t="str">
        <f>IFERROR(Summary!$AC$7*D30/P30," ")</f>
        <v xml:space="preserve"> </v>
      </c>
      <c r="R30" s="21">
        <v>120</v>
      </c>
      <c r="S30" s="177" t="str">
        <f>IFERROR(Summary!$AE$7*E30/R30," ")</f>
        <v xml:space="preserve"> </v>
      </c>
    </row>
    <row r="31" spans="1:19" ht="16.95" customHeight="1" x14ac:dyDescent="0.25">
      <c r="A31" s="2" t="s">
        <v>61</v>
      </c>
      <c r="B31" s="1" t="s">
        <v>62</v>
      </c>
      <c r="C31" s="18"/>
      <c r="D31" s="56" t="str">
        <f>IFERROR(VLOOKUP($A31,'Emissions - TEU-2F'!$A$6:$H$58,5,0), " ")</f>
        <v xml:space="preserve"> </v>
      </c>
      <c r="E31" s="56" t="str">
        <f>IFERROR(VLOOKUP($A31,'Emissions - TEU-2F'!$A$6:$H$58,8,0), " ")</f>
        <v xml:space="preserve"> </v>
      </c>
      <c r="F31" s="10">
        <v>7.7000000000000001E-5</v>
      </c>
      <c r="G31" s="175" t="str">
        <f>IFERROR(Summary!$Y$7*D31/F31," ")</f>
        <v xml:space="preserve"> </v>
      </c>
      <c r="H31" s="18"/>
      <c r="I31" s="175" t="str">
        <f>IFERROR(Summary!$Y$7*D31/H31," ")</f>
        <v xml:space="preserve"> </v>
      </c>
      <c r="J31" s="3">
        <v>2E-3</v>
      </c>
      <c r="K31" s="175" t="str">
        <f>IFERROR(Summary!$AA$7*D31/J31," ")</f>
        <v xml:space="preserve"> </v>
      </c>
      <c r="L31" s="18"/>
      <c r="M31" s="175" t="str">
        <f>IFERROR(Summary!$AA$7*D31/L31," ")</f>
        <v xml:space="preserve"> </v>
      </c>
      <c r="N31" s="11">
        <v>9.2000000000000003E-4</v>
      </c>
      <c r="O31" s="175" t="str">
        <f>IFERROR(Summary!$AC$7*D31/N31," ")</f>
        <v xml:space="preserve"> </v>
      </c>
      <c r="P31" s="18"/>
      <c r="Q31" s="175" t="str">
        <f>IFERROR(Summary!$AC$7*D31/P31," ")</f>
        <v xml:space="preserve"> </v>
      </c>
      <c r="R31" s="24">
        <v>1.4</v>
      </c>
      <c r="S31" s="177" t="str">
        <f>IFERROR(Summary!$AE$7*E31/R31," ")</f>
        <v xml:space="preserve"> </v>
      </c>
    </row>
    <row r="32" spans="1:19" ht="29.25" customHeight="1" x14ac:dyDescent="0.25">
      <c r="A32" s="2" t="s">
        <v>63</v>
      </c>
      <c r="B32" s="1" t="s">
        <v>64</v>
      </c>
      <c r="C32" s="6" t="s">
        <v>65</v>
      </c>
      <c r="D32" s="56" t="str">
        <f>IFERROR(VLOOKUP($A32,'Emissions - TEU-2F'!$A$6:$H$58,5,0), " ")</f>
        <v xml:space="preserve"> </v>
      </c>
      <c r="E32" s="56" t="str">
        <f>IFERROR(VLOOKUP($A32,'Emissions - TEU-2F'!$A$6:$H$58,8,0), " ")</f>
        <v xml:space="preserve"> </v>
      </c>
      <c r="F32" s="4">
        <v>0.08</v>
      </c>
      <c r="G32" s="175" t="str">
        <f>IFERROR(Summary!$Y$7*D32/F32," ")</f>
        <v xml:space="preserve"> </v>
      </c>
      <c r="H32" s="18"/>
      <c r="I32" s="175" t="str">
        <f>IFERROR(Summary!$Y$7*D32/H32," ")</f>
        <v xml:space="preserve"> </v>
      </c>
      <c r="J32" s="5">
        <v>11</v>
      </c>
      <c r="K32" s="175" t="str">
        <f>IFERROR(Summary!$AA$7*D32/J32," ")</f>
        <v xml:space="preserve"> </v>
      </c>
      <c r="L32" s="18"/>
      <c r="M32" s="175" t="str">
        <f>IFERROR(Summary!$AA$7*D32/L32," ")</f>
        <v xml:space="preserve"> </v>
      </c>
      <c r="N32" s="7">
        <v>5</v>
      </c>
      <c r="O32" s="175" t="str">
        <f>IFERROR(Summary!$AC$7*D32/N32," ")</f>
        <v xml:space="preserve"> </v>
      </c>
      <c r="P32" s="18"/>
      <c r="Q32" s="175" t="str">
        <f>IFERROR(Summary!$AC$7*D32/P32," ")</f>
        <v xml:space="preserve"> </v>
      </c>
      <c r="R32" s="22"/>
      <c r="S32" s="177" t="str">
        <f>IFERROR(Summary!$AE$7*E32/R32," ")</f>
        <v xml:space="preserve"> </v>
      </c>
    </row>
    <row r="33" spans="1:19" ht="16.95" customHeight="1" x14ac:dyDescent="0.25">
      <c r="A33" s="2" t="s">
        <v>66</v>
      </c>
      <c r="B33" s="2" t="s">
        <v>67</v>
      </c>
      <c r="C33" s="18"/>
      <c r="D33" s="56" t="str">
        <f>IFERROR(VLOOKUP($A33,'Emissions - TEU-2F'!$A$6:$H$58,5,0), " ")</f>
        <v xml:space="preserve"> </v>
      </c>
      <c r="E33" s="56" t="str">
        <f>IFERROR(VLOOKUP($A33,'Emissions - TEU-2F'!$A$6:$H$58,8,0), " ")</f>
        <v xml:space="preserve"> </v>
      </c>
      <c r="F33" s="9">
        <v>0.91</v>
      </c>
      <c r="G33" s="175" t="str">
        <f>IFERROR(Summary!$Y$7*D33/F33," ")</f>
        <v xml:space="preserve"> </v>
      </c>
      <c r="H33" s="18"/>
      <c r="I33" s="175" t="str">
        <f>IFERROR(Summary!$Y$7*D33/H33," ")</f>
        <v xml:space="preserve"> </v>
      </c>
      <c r="J33" s="5">
        <v>24</v>
      </c>
      <c r="K33" s="175" t="str">
        <f>IFERROR(Summary!$AA$7*D33/J33," ")</f>
        <v xml:space="preserve"> </v>
      </c>
      <c r="L33" s="18"/>
      <c r="M33" s="175" t="str">
        <f>IFERROR(Summary!$AA$7*D33/L33," ")</f>
        <v xml:space="preserve"> </v>
      </c>
      <c r="N33" s="5">
        <v>11</v>
      </c>
      <c r="O33" s="175" t="str">
        <f>IFERROR(Summary!$AC$7*D33/N33," ")</f>
        <v xml:space="preserve"> </v>
      </c>
      <c r="P33" s="18"/>
      <c r="Q33" s="175" t="str">
        <f>IFERROR(Summary!$AC$7*D33/P33," ")</f>
        <v xml:space="preserve"> </v>
      </c>
      <c r="R33" s="22"/>
      <c r="S33" s="177" t="str">
        <f>IFERROR(Summary!$AE$7*E33/R33," ")</f>
        <v xml:space="preserve"> </v>
      </c>
    </row>
    <row r="34" spans="1:19" ht="29.25" customHeight="1" x14ac:dyDescent="0.25">
      <c r="A34" s="2" t="s">
        <v>68</v>
      </c>
      <c r="B34" s="2" t="s">
        <v>69</v>
      </c>
      <c r="C34" s="18"/>
      <c r="D34" s="56" t="str">
        <f>IFERROR(VLOOKUP($A34,'Emissions - TEU-2F'!$A$6:$H$58,5,0), " ")</f>
        <v xml:space="preserve"> </v>
      </c>
      <c r="E34" s="56" t="str">
        <f>IFERROR(VLOOKUP($A34,'Emissions - TEU-2F'!$A$6:$H$58,8,0), " ")</f>
        <v xml:space="preserve"> </v>
      </c>
      <c r="F34" s="18"/>
      <c r="G34" s="175" t="str">
        <f>IFERROR(Summary!$Y$7*D34/F34," ")</f>
        <v xml:space="preserve"> </v>
      </c>
      <c r="H34" s="7">
        <v>5</v>
      </c>
      <c r="I34" s="175" t="str">
        <f>IFERROR(Summary!$Y$7*D34/H34," ")</f>
        <v xml:space="preserve"> </v>
      </c>
      <c r="J34" s="18"/>
      <c r="K34" s="175" t="str">
        <f>IFERROR(Summary!$AA$7*D34/J34," ")</f>
        <v xml:space="preserve"> </v>
      </c>
      <c r="L34" s="5">
        <v>22</v>
      </c>
      <c r="M34" s="175" t="str">
        <f>IFERROR(Summary!$AA$7*D34/L34," ")</f>
        <v xml:space="preserve"> </v>
      </c>
      <c r="N34" s="18"/>
      <c r="O34" s="175" t="str">
        <f>IFERROR(Summary!$AC$7*D34/N34," ")</f>
        <v xml:space="preserve"> </v>
      </c>
      <c r="P34" s="5">
        <v>22</v>
      </c>
      <c r="Q34" s="175" t="str">
        <f>IFERROR(Summary!$AC$7*D34/P34," ")</f>
        <v xml:space="preserve"> </v>
      </c>
      <c r="R34" s="23">
        <v>3900</v>
      </c>
      <c r="S34" s="177" t="str">
        <f>IFERROR(Summary!$AE$7*E34/R34," ")</f>
        <v xml:space="preserve"> </v>
      </c>
    </row>
    <row r="35" spans="1:19" ht="29.25" customHeight="1" x14ac:dyDescent="0.25">
      <c r="A35" s="2" t="s">
        <v>70</v>
      </c>
      <c r="B35" s="2" t="s">
        <v>71</v>
      </c>
      <c r="C35" s="18"/>
      <c r="D35" s="56" t="str">
        <f>IFERROR(VLOOKUP($A35,'Emissions - TEU-2F'!$A$6:$H$58,5,0), " ")</f>
        <v xml:space="preserve"> </v>
      </c>
      <c r="E35" s="56" t="str">
        <f>IFERROR(VLOOKUP($A35,'Emissions - TEU-2F'!$A$6:$H$58,8,0), " ")</f>
        <v xml:space="preserve"> </v>
      </c>
      <c r="F35" s="9">
        <v>0.48</v>
      </c>
      <c r="G35" s="175" t="str">
        <f>IFERROR(Summary!$Y$7*D35/F35," ")</f>
        <v xml:space="preserve"> </v>
      </c>
      <c r="H35" s="5">
        <v>33</v>
      </c>
      <c r="I35" s="175" t="str">
        <f>IFERROR(Summary!$Y$7*D35/H35," ")</f>
        <v xml:space="preserve"> </v>
      </c>
      <c r="J35" s="5">
        <v>12</v>
      </c>
      <c r="K35" s="175" t="str">
        <f>IFERROR(Summary!$AA$7*D35/J35," ")</f>
        <v xml:space="preserve"> </v>
      </c>
      <c r="L35" s="5">
        <v>150</v>
      </c>
      <c r="M35" s="175" t="str">
        <f>IFERROR(Summary!$AA$7*D35/L35," ")</f>
        <v xml:space="preserve"> </v>
      </c>
      <c r="N35" s="7">
        <v>5.7</v>
      </c>
      <c r="O35" s="175" t="str">
        <f>IFERROR(Summary!$AC$7*D35/N35," ")</f>
        <v xml:space="preserve"> </v>
      </c>
      <c r="P35" s="5">
        <v>150</v>
      </c>
      <c r="Q35" s="175" t="str">
        <f>IFERROR(Summary!$AC$7*D35/P35," ")</f>
        <v xml:space="preserve"> </v>
      </c>
      <c r="R35" s="23">
        <v>1700</v>
      </c>
      <c r="S35" s="177" t="str">
        <f>IFERROR(Summary!$AE$7*E35/R35," ")</f>
        <v xml:space="preserve"> </v>
      </c>
    </row>
    <row r="36" spans="1:19" ht="16.8" customHeight="1" x14ac:dyDescent="0.25">
      <c r="A36" s="2" t="s">
        <v>72</v>
      </c>
      <c r="B36" s="2" t="s">
        <v>73</v>
      </c>
      <c r="C36" s="18"/>
      <c r="D36" s="56" t="str">
        <f>IFERROR(VLOOKUP($A36,'Emissions - TEU-2F'!$A$6:$H$58,5,0), " ")</f>
        <v xml:space="preserve"> </v>
      </c>
      <c r="E36" s="56" t="str">
        <f>IFERROR(VLOOKUP($A36,'Emissions - TEU-2F'!$A$6:$H$58,8,0), " ")</f>
        <v xml:space="preserve"> </v>
      </c>
      <c r="F36" s="4">
        <v>3.3000000000000002E-2</v>
      </c>
      <c r="G36" s="175" t="str">
        <f>IFERROR(Summary!$Y$7*D36/F36," ")</f>
        <v xml:space="preserve"> </v>
      </c>
      <c r="H36" s="7">
        <v>2</v>
      </c>
      <c r="I36" s="175" t="str">
        <f>IFERROR(Summary!$Y$7*D36/H36," ")</f>
        <v xml:space="preserve"> </v>
      </c>
      <c r="J36" s="9">
        <v>0.86</v>
      </c>
      <c r="K36" s="175" t="str">
        <f>IFERROR(Summary!$AA$7*D36/J36," ")</f>
        <v xml:space="preserve"> </v>
      </c>
      <c r="L36" s="7">
        <v>8.8000000000000007</v>
      </c>
      <c r="M36" s="175" t="str">
        <f>IFERROR(Summary!$AA$7*D36/L36," ")</f>
        <v xml:space="preserve"> </v>
      </c>
      <c r="N36" s="9">
        <v>0.4</v>
      </c>
      <c r="O36" s="175" t="str">
        <f>IFERROR(Summary!$AC$7*D36/N36," ")</f>
        <v xml:space="preserve"> </v>
      </c>
      <c r="P36" s="7">
        <v>8.8000000000000007</v>
      </c>
      <c r="Q36" s="175" t="str">
        <f>IFERROR(Summary!$AC$7*D36/P36," ")</f>
        <v xml:space="preserve"> </v>
      </c>
      <c r="R36" s="21">
        <v>660</v>
      </c>
      <c r="S36" s="177" t="str">
        <f>IFERROR(Summary!$AE$7*E36/R36," ")</f>
        <v xml:space="preserve"> </v>
      </c>
    </row>
    <row r="37" spans="1:19" ht="29.25" customHeight="1" x14ac:dyDescent="0.25">
      <c r="A37" s="2" t="s">
        <v>74</v>
      </c>
      <c r="B37" s="2" t="s">
        <v>75</v>
      </c>
      <c r="C37" s="18"/>
      <c r="D37" s="56" t="str">
        <f>IFERROR(VLOOKUP($A37,'Emissions - TEU-2F'!$A$6:$H$58,5,0), " ")</f>
        <v xml:space="preserve"> </v>
      </c>
      <c r="E37" s="56" t="str">
        <f>IFERROR(VLOOKUP($A37,'Emissions - TEU-2F'!$A$6:$H$58,8,0), " ")</f>
        <v xml:space="preserve"> </v>
      </c>
      <c r="F37" s="18"/>
      <c r="G37" s="175" t="str">
        <f>IFERROR(Summary!$Y$7*D37/F37," ")</f>
        <v xml:space="preserve"> </v>
      </c>
      <c r="H37" s="8">
        <v>5000</v>
      </c>
      <c r="I37" s="175" t="str">
        <f>IFERROR(Summary!$Y$7*D37/H37," ")</f>
        <v xml:space="preserve"> </v>
      </c>
      <c r="J37" s="18"/>
      <c r="K37" s="175" t="str">
        <f>IFERROR(Summary!$AA$7*D37/J37," ")</f>
        <v xml:space="preserve"> </v>
      </c>
      <c r="L37" s="8">
        <v>22000</v>
      </c>
      <c r="M37" s="175" t="str">
        <f>IFERROR(Summary!$AA$7*D37/L37," ")</f>
        <v xml:space="preserve"> </v>
      </c>
      <c r="N37" s="18"/>
      <c r="O37" s="175" t="str">
        <f>IFERROR(Summary!$AC$7*D37/N37," ")</f>
        <v xml:space="preserve"> </v>
      </c>
      <c r="P37" s="8">
        <v>22000</v>
      </c>
      <c r="Q37" s="175" t="str">
        <f>IFERROR(Summary!$AC$7*D37/P37," ")</f>
        <v xml:space="preserve"> </v>
      </c>
      <c r="R37" s="23">
        <v>5000</v>
      </c>
      <c r="S37" s="177" t="str">
        <f>IFERROR(Summary!$AE$7*E37/R37," ")</f>
        <v xml:space="preserve"> </v>
      </c>
    </row>
    <row r="38" spans="1:19" ht="16.8" customHeight="1" x14ac:dyDescent="0.25">
      <c r="A38" s="2" t="s">
        <v>76</v>
      </c>
      <c r="B38" s="1" t="s">
        <v>77</v>
      </c>
      <c r="C38" s="18"/>
      <c r="D38" s="56" t="str">
        <f>IFERROR(VLOOKUP($A38,'Emissions - TEU-2F'!$A$6:$H$58,5,0), " ")</f>
        <v xml:space="preserve"> </v>
      </c>
      <c r="E38" s="56" t="str">
        <f>IFERROR(VLOOKUP($A38,'Emissions - TEU-2F'!$A$6:$H$58,8,0), " ")</f>
        <v xml:space="preserve"> </v>
      </c>
      <c r="F38" s="18"/>
      <c r="G38" s="175" t="str">
        <f>IFERROR(Summary!$Y$7*D38/F38," ")</f>
        <v xml:space="preserve"> </v>
      </c>
      <c r="H38" s="8">
        <v>30000</v>
      </c>
      <c r="I38" s="175" t="str">
        <f>IFERROR(Summary!$Y$7*D38/H38," ")</f>
        <v xml:space="preserve"> </v>
      </c>
      <c r="J38" s="18"/>
      <c r="K38" s="175" t="str">
        <f>IFERROR(Summary!$AA$7*D38/J38," ")</f>
        <v xml:space="preserve"> </v>
      </c>
      <c r="L38" s="8">
        <v>130000</v>
      </c>
      <c r="M38" s="175" t="str">
        <f>IFERROR(Summary!$AA$7*D38/L38," ")</f>
        <v xml:space="preserve"> </v>
      </c>
      <c r="N38" s="18"/>
      <c r="O38" s="175" t="str">
        <f>IFERROR(Summary!$AC$7*D38/N38," ")</f>
        <v xml:space="preserve"> </v>
      </c>
      <c r="P38" s="8">
        <v>130000</v>
      </c>
      <c r="Q38" s="175" t="str">
        <f>IFERROR(Summary!$AC$7*D38/P38," ")</f>
        <v xml:space="preserve"> </v>
      </c>
      <c r="R38" s="22"/>
      <c r="S38" s="177" t="str">
        <f>IFERROR(Summary!$AE$7*E38/R38," ")</f>
        <v xml:space="preserve"> </v>
      </c>
    </row>
    <row r="39" spans="1:19" ht="16.95" customHeight="1" x14ac:dyDescent="0.25">
      <c r="A39" s="2" t="s">
        <v>78</v>
      </c>
      <c r="B39" s="2" t="s">
        <v>79</v>
      </c>
      <c r="C39" s="6" t="s">
        <v>80</v>
      </c>
      <c r="D39" s="56" t="str">
        <f>IFERROR(VLOOKUP($A39,'Emissions - TEU-2F'!$A$6:$H$58,5,0), " ")</f>
        <v xml:space="preserve"> </v>
      </c>
      <c r="E39" s="56" t="str">
        <f>IFERROR(VLOOKUP($A39,'Emissions - TEU-2F'!$A$6:$H$58,8,0), " ")</f>
        <v xml:space="preserve"> </v>
      </c>
      <c r="F39" s="11">
        <v>5.5999999999999995E-4</v>
      </c>
      <c r="G39" s="175" t="str">
        <f>IFERROR(Summary!$Y$7*D39/F39," ")</f>
        <v xml:space="preserve"> </v>
      </c>
      <c r="H39" s="3">
        <v>5.0000000000000001E-3</v>
      </c>
      <c r="I39" s="175" t="str">
        <f>IFERROR(Summary!$Y$7*D39/H39," ")</f>
        <v xml:space="preserve"> </v>
      </c>
      <c r="J39" s="4">
        <v>1.4E-2</v>
      </c>
      <c r="K39" s="175" t="str">
        <f>IFERROR(Summary!$AA$7*D39/J39," ")</f>
        <v xml:space="preserve"> </v>
      </c>
      <c r="L39" s="4">
        <v>3.6999999999999998E-2</v>
      </c>
      <c r="M39" s="175" t="str">
        <f>IFERROR(Summary!$AA$7*D39/L39," ")</f>
        <v xml:space="preserve"> </v>
      </c>
      <c r="N39" s="3">
        <v>6.7000000000000002E-3</v>
      </c>
      <c r="O39" s="175" t="str">
        <f>IFERROR(Summary!$AC$7*D39/N39," ")</f>
        <v xml:space="preserve"> </v>
      </c>
      <c r="P39" s="4">
        <v>3.6999999999999998E-2</v>
      </c>
      <c r="Q39" s="175" t="str">
        <f>IFERROR(Summary!$AC$7*D39/P39," ")</f>
        <v xml:space="preserve"> </v>
      </c>
      <c r="R39" s="26">
        <v>0.03</v>
      </c>
      <c r="S39" s="177" t="str">
        <f>IFERROR(Summary!$AE$7*E39/R39," ")</f>
        <v xml:space="preserve"> </v>
      </c>
    </row>
    <row r="40" spans="1:19" ht="16.8" customHeight="1" x14ac:dyDescent="0.25">
      <c r="A40" s="2" t="s">
        <v>81</v>
      </c>
      <c r="B40" s="2" t="s">
        <v>82</v>
      </c>
      <c r="C40" s="18"/>
      <c r="D40" s="56" t="str">
        <f>IFERROR(VLOOKUP($A40,'Emissions - TEU-2F'!$A$6:$H$58,5,0), " ")</f>
        <v xml:space="preserve"> </v>
      </c>
      <c r="E40" s="56" t="str">
        <f>IFERROR(VLOOKUP($A40,'Emissions - TEU-2F'!$A$6:$H$58,8,0), " ")</f>
        <v xml:space="preserve"> </v>
      </c>
      <c r="F40" s="18"/>
      <c r="G40" s="175" t="str">
        <f>IFERROR(Summary!$Y$7*D40/F40," ")</f>
        <v xml:space="preserve"> </v>
      </c>
      <c r="H40" s="7">
        <v>2.2000000000000002</v>
      </c>
      <c r="I40" s="175" t="str">
        <f>IFERROR(Summary!$Y$7*D40/H40," ")</f>
        <v xml:space="preserve"> </v>
      </c>
      <c r="J40" s="18"/>
      <c r="K40" s="175" t="str">
        <f>IFERROR(Summary!$AA$7*D40/J40," ")</f>
        <v xml:space="preserve"> </v>
      </c>
      <c r="L40" s="7">
        <v>9.6999999999999993</v>
      </c>
      <c r="M40" s="175" t="str">
        <f>IFERROR(Summary!$AA$7*D40/L40," ")</f>
        <v xml:space="preserve"> </v>
      </c>
      <c r="N40" s="18"/>
      <c r="O40" s="175" t="str">
        <f>IFERROR(Summary!$AC$7*D40/N40," ")</f>
        <v xml:space="preserve"> </v>
      </c>
      <c r="P40" s="7">
        <v>9.6999999999999993</v>
      </c>
      <c r="Q40" s="175" t="str">
        <f>IFERROR(Summary!$AC$7*D40/P40," ")</f>
        <v xml:space="preserve"> </v>
      </c>
      <c r="R40" s="21">
        <v>50</v>
      </c>
      <c r="S40" s="177" t="str">
        <f>IFERROR(Summary!$AE$7*E40/R40," ")</f>
        <v xml:space="preserve"> </v>
      </c>
    </row>
    <row r="41" spans="1:19" ht="16.95" customHeight="1" x14ac:dyDescent="0.25">
      <c r="A41" s="2" t="s">
        <v>83</v>
      </c>
      <c r="B41" s="2" t="s">
        <v>84</v>
      </c>
      <c r="C41" s="18"/>
      <c r="D41" s="56" t="str">
        <f>IFERROR(VLOOKUP($A41,'Emissions - TEU-2F'!$A$6:$H$58,5,0), " ")</f>
        <v xml:space="preserve"> </v>
      </c>
      <c r="E41" s="56" t="str">
        <f>IFERROR(VLOOKUP($A41,'Emissions - TEU-2F'!$A$6:$H$58,8,0), " ")</f>
        <v xml:space="preserve"> </v>
      </c>
      <c r="F41" s="18"/>
      <c r="G41" s="175" t="str">
        <f>IFERROR(Summary!$Y$7*D41/F41," ")</f>
        <v xml:space="preserve"> </v>
      </c>
      <c r="H41" s="5">
        <v>800</v>
      </c>
      <c r="I41" s="175" t="str">
        <f>IFERROR(Summary!$Y$7*D41/H41," ")</f>
        <v xml:space="preserve"> </v>
      </c>
      <c r="J41" s="18"/>
      <c r="K41" s="175" t="str">
        <f>IFERROR(Summary!$AA$7*D41/J41," ")</f>
        <v xml:space="preserve"> </v>
      </c>
      <c r="L41" s="8">
        <v>3500</v>
      </c>
      <c r="M41" s="175" t="str">
        <f>IFERROR(Summary!$AA$7*D41/L41," ")</f>
        <v xml:space="preserve"> </v>
      </c>
      <c r="N41" s="18"/>
      <c r="O41" s="175" t="str">
        <f>IFERROR(Summary!$AC$7*D41/N41," ")</f>
        <v xml:space="preserve"> </v>
      </c>
      <c r="P41" s="8">
        <v>3500</v>
      </c>
      <c r="Q41" s="175" t="str">
        <f>IFERROR(Summary!$AC$7*D41/P41," ")</f>
        <v xml:space="preserve"> </v>
      </c>
      <c r="R41" s="23">
        <v>6200</v>
      </c>
      <c r="S41" s="177" t="str">
        <f>IFERROR(Summary!$AE$7*E41/R41," ")</f>
        <v xml:space="preserve"> </v>
      </c>
    </row>
    <row r="42" spans="1:19" ht="16.8" customHeight="1" x14ac:dyDescent="0.25">
      <c r="A42" s="2" t="s">
        <v>85</v>
      </c>
      <c r="B42" s="2" t="s">
        <v>86</v>
      </c>
      <c r="C42" s="18"/>
      <c r="D42" s="56" t="str">
        <f>IFERROR(VLOOKUP($A42,'Emissions - TEU-2F'!$A$6:$H$58,5,0), " ")</f>
        <v xml:space="preserve"> </v>
      </c>
      <c r="E42" s="56" t="str">
        <f>IFERROR(VLOOKUP($A42,'Emissions - TEU-2F'!$A$6:$H$58,8,0), " ")</f>
        <v xml:space="preserve"> </v>
      </c>
      <c r="F42" s="9">
        <v>0.17</v>
      </c>
      <c r="G42" s="175" t="str">
        <f>IFERROR(Summary!$Y$7*D42/F42," ")</f>
        <v xml:space="preserve"> </v>
      </c>
      <c r="H42" s="5">
        <v>100</v>
      </c>
      <c r="I42" s="175" t="str">
        <f>IFERROR(Summary!$Y$7*D42/H42," ")</f>
        <v xml:space="preserve"> </v>
      </c>
      <c r="J42" s="7">
        <v>4.3</v>
      </c>
      <c r="K42" s="175" t="str">
        <f>IFERROR(Summary!$AA$7*D42/J42," ")</f>
        <v xml:space="preserve"> </v>
      </c>
      <c r="L42" s="5">
        <v>440</v>
      </c>
      <c r="M42" s="175" t="str">
        <f>IFERROR(Summary!$AA$7*D42/L42," ")</f>
        <v xml:space="preserve"> </v>
      </c>
      <c r="N42" s="7">
        <v>2</v>
      </c>
      <c r="O42" s="175" t="str">
        <f>IFERROR(Summary!$AC$7*D42/N42," ")</f>
        <v xml:space="preserve"> </v>
      </c>
      <c r="P42" s="5">
        <v>440</v>
      </c>
      <c r="Q42" s="175" t="str">
        <f>IFERROR(Summary!$AC$7*D42/P42," ")</f>
        <v xml:space="preserve"> </v>
      </c>
      <c r="R42" s="23">
        <v>1900</v>
      </c>
      <c r="S42" s="177" t="str">
        <f>IFERROR(Summary!$AE$7*E42/R42," ")</f>
        <v xml:space="preserve"> </v>
      </c>
    </row>
    <row r="43" spans="1:19" ht="16.95" customHeight="1" x14ac:dyDescent="0.25">
      <c r="A43" s="2" t="s">
        <v>87</v>
      </c>
      <c r="B43" s="2" t="s">
        <v>88</v>
      </c>
      <c r="C43" s="18"/>
      <c r="D43" s="56" t="str">
        <f>IFERROR(VLOOKUP($A43,'Emissions - TEU-2F'!$A$6:$H$58,5,0), " ")</f>
        <v xml:space="preserve"> </v>
      </c>
      <c r="E43" s="56" t="str">
        <f>IFERROR(VLOOKUP($A43,'Emissions - TEU-2F'!$A$6:$H$58,8,0), " ")</f>
        <v xml:space="preserve"> </v>
      </c>
      <c r="F43" s="18"/>
      <c r="G43" s="175" t="str">
        <f>IFERROR(Summary!$Y$7*D43/F43," ")</f>
        <v xml:space="preserve"> </v>
      </c>
      <c r="H43" s="5">
        <v>10</v>
      </c>
      <c r="I43" s="175" t="str">
        <f>IFERROR(Summary!$Y$7*D43/H43," ")</f>
        <v xml:space="preserve"> </v>
      </c>
      <c r="J43" s="18"/>
      <c r="K43" s="175" t="str">
        <f>IFERROR(Summary!$AA$7*D43/J43," ")</f>
        <v xml:space="preserve"> </v>
      </c>
      <c r="L43" s="5">
        <v>44</v>
      </c>
      <c r="M43" s="175" t="str">
        <f>IFERROR(Summary!$AA$7*D43/L43," ")</f>
        <v xml:space="preserve"> </v>
      </c>
      <c r="N43" s="18"/>
      <c r="O43" s="175" t="str">
        <f>IFERROR(Summary!$AC$7*D43/N43," ")</f>
        <v xml:space="preserve"> </v>
      </c>
      <c r="P43" s="5">
        <v>44</v>
      </c>
      <c r="Q43" s="175" t="str">
        <f>IFERROR(Summary!$AC$7*D43/P43," ")</f>
        <v xml:space="preserve"> </v>
      </c>
      <c r="R43" s="21">
        <v>660</v>
      </c>
      <c r="S43" s="177" t="str">
        <f>IFERROR(Summary!$AE$7*E43/R43," ")</f>
        <v xml:space="preserve"> </v>
      </c>
    </row>
    <row r="44" spans="1:19" ht="16.8" customHeight="1" x14ac:dyDescent="0.25">
      <c r="A44" s="2" t="s">
        <v>89</v>
      </c>
      <c r="B44" s="2" t="s">
        <v>90</v>
      </c>
      <c r="C44" s="18"/>
      <c r="D44" s="56" t="str">
        <f>IFERROR(VLOOKUP($A44,'Emissions - TEU-2F'!$A$6:$H$58,5,0), " ")</f>
        <v xml:space="preserve"> </v>
      </c>
      <c r="E44" s="56" t="str">
        <f>IFERROR(VLOOKUP($A44,'Emissions - TEU-2F'!$A$6:$H$58,8,0), " ")</f>
        <v xml:space="preserve"> </v>
      </c>
      <c r="F44" s="4">
        <v>0.01</v>
      </c>
      <c r="G44" s="175" t="str">
        <f>IFERROR(Summary!$Y$7*D44/F44," ")</f>
        <v xml:space="preserve"> </v>
      </c>
      <c r="H44" s="4">
        <v>0.02</v>
      </c>
      <c r="I44" s="175" t="str">
        <f>IFERROR(Summary!$Y$7*D44/H44," ")</f>
        <v xml:space="preserve"> </v>
      </c>
      <c r="J44" s="9">
        <v>0.26</v>
      </c>
      <c r="K44" s="175" t="str">
        <f>IFERROR(Summary!$AA$7*D44/J44," ")</f>
        <v xml:space="preserve"> </v>
      </c>
      <c r="L44" s="4">
        <v>8.7999999999999995E-2</v>
      </c>
      <c r="M44" s="175" t="str">
        <f>IFERROR(Summary!$AA$7*D44/L44," ")</f>
        <v xml:space="preserve"> </v>
      </c>
      <c r="N44" s="9">
        <v>0.12</v>
      </c>
      <c r="O44" s="175" t="str">
        <f>IFERROR(Summary!$AC$7*D44/N44," ")</f>
        <v xml:space="preserve"> </v>
      </c>
      <c r="P44" s="4">
        <v>8.7999999999999995E-2</v>
      </c>
      <c r="Q44" s="175" t="str">
        <f>IFERROR(Summary!$AC$7*D44/P44," ")</f>
        <v xml:space="preserve"> </v>
      </c>
      <c r="R44" s="25">
        <v>0.2</v>
      </c>
      <c r="S44" s="177" t="str">
        <f>IFERROR(Summary!$AE$7*E44/R44," ")</f>
        <v xml:space="preserve"> </v>
      </c>
    </row>
    <row r="45" spans="1:19" ht="16.8" customHeight="1" x14ac:dyDescent="0.25">
      <c r="A45" s="2" t="s">
        <v>91</v>
      </c>
      <c r="B45" s="2" t="s">
        <v>92</v>
      </c>
      <c r="C45" s="6" t="s">
        <v>93</v>
      </c>
      <c r="D45" s="56" t="str">
        <f>IFERROR(VLOOKUP($A45,'Emissions - TEU-2F'!$A$6:$H$58,5,0), " ")</f>
        <v xml:space="preserve"> </v>
      </c>
      <c r="E45" s="56" t="str">
        <f>IFERROR(VLOOKUP($A45,'Emissions - TEU-2F'!$A$6:$H$58,8,0), " ")</f>
        <v xml:space="preserve"> </v>
      </c>
      <c r="F45" s="4">
        <v>0.04</v>
      </c>
      <c r="G45" s="175" t="str">
        <f>IFERROR(Summary!$Y$7*D45/F45," ")</f>
        <v xml:space="preserve"> </v>
      </c>
      <c r="H45" s="18"/>
      <c r="I45" s="175" t="str">
        <f>IFERROR(Summary!$Y$7*D45/H45," ")</f>
        <v xml:space="preserve"> </v>
      </c>
      <c r="J45" s="7">
        <v>1</v>
      </c>
      <c r="K45" s="175" t="str">
        <f>IFERROR(Summary!$AA$7*D45/J45," ")</f>
        <v xml:space="preserve"> </v>
      </c>
      <c r="L45" s="18"/>
      <c r="M45" s="175" t="str">
        <f>IFERROR(Summary!$AA$7*D45/L45," ")</f>
        <v xml:space="preserve"> </v>
      </c>
      <c r="N45" s="9">
        <v>0.48</v>
      </c>
      <c r="O45" s="175" t="str">
        <f>IFERROR(Summary!$AC$7*D45/N45," ")</f>
        <v xml:space="preserve"> </v>
      </c>
      <c r="P45" s="18"/>
      <c r="Q45" s="175" t="str">
        <f>IFERROR(Summary!$AC$7*D45/P45," ")</f>
        <v xml:space="preserve"> </v>
      </c>
      <c r="R45" s="22"/>
      <c r="S45" s="177" t="str">
        <f>IFERROR(Summary!$AE$7*E45/R45," ")</f>
        <v xml:space="preserve"> </v>
      </c>
    </row>
    <row r="46" spans="1:19" ht="16.95" customHeight="1" x14ac:dyDescent="0.25">
      <c r="A46" s="2" t="s">
        <v>94</v>
      </c>
      <c r="B46" s="2" t="s">
        <v>95</v>
      </c>
      <c r="C46" s="18"/>
      <c r="D46" s="56" t="str">
        <f>IFERROR(VLOOKUP($A46,'Emissions - TEU-2F'!$A$6:$H$58,5,0), " ")</f>
        <v xml:space="preserve"> </v>
      </c>
      <c r="E46" s="56" t="str">
        <f>IFERROR(VLOOKUP($A46,'Emissions - TEU-2F'!$A$6:$H$58,8,0), " ")</f>
        <v xml:space="preserve"> </v>
      </c>
      <c r="F46" s="18"/>
      <c r="G46" s="175" t="str">
        <f>IFERROR(Summary!$Y$7*D46/F46," ")</f>
        <v xml:space="preserve"> </v>
      </c>
      <c r="H46" s="9">
        <v>0.15</v>
      </c>
      <c r="I46" s="175" t="str">
        <f>IFERROR(Summary!$Y$7*D46/H46," ")</f>
        <v xml:space="preserve"> </v>
      </c>
      <c r="J46" s="18"/>
      <c r="K46" s="175" t="str">
        <f>IFERROR(Summary!$AA$7*D46/J46," ")</f>
        <v xml:space="preserve"> </v>
      </c>
      <c r="L46" s="9">
        <v>0.66</v>
      </c>
      <c r="M46" s="175" t="str">
        <f>IFERROR(Summary!$AA$7*D46/L46," ")</f>
        <v xml:space="preserve"> </v>
      </c>
      <c r="N46" s="18"/>
      <c r="O46" s="175" t="str">
        <f>IFERROR(Summary!$AC$7*D46/N46," ")</f>
        <v xml:space="preserve"> </v>
      </c>
      <c r="P46" s="9">
        <v>0.66</v>
      </c>
      <c r="Q46" s="175" t="str">
        <f>IFERROR(Summary!$AC$7*D46/P46," ")</f>
        <v xml:space="preserve"> </v>
      </c>
      <c r="R46" s="21">
        <v>170</v>
      </c>
      <c r="S46" s="177" t="str">
        <f>IFERROR(Summary!$AE$7*E46/R46," ")</f>
        <v xml:space="preserve"> </v>
      </c>
    </row>
    <row r="47" spans="1:19" ht="16.8" customHeight="1" x14ac:dyDescent="0.25">
      <c r="A47" s="2" t="s">
        <v>96</v>
      </c>
      <c r="B47" s="2" t="s">
        <v>97</v>
      </c>
      <c r="C47" s="18"/>
      <c r="D47" s="56" t="str">
        <f>IFERROR(VLOOKUP($A47,'Emissions - TEU-2F'!$A$6:$H$58,5,0), " ")</f>
        <v xml:space="preserve"> </v>
      </c>
      <c r="E47" s="56" t="str">
        <f>IFERROR(VLOOKUP($A47,'Emissions - TEU-2F'!$A$6:$H$58,8,0), " ")</f>
        <v xml:space="preserve"> </v>
      </c>
      <c r="F47" s="18"/>
      <c r="G47" s="175" t="str">
        <f>IFERROR(Summary!$Y$7*D47/F47," ")</f>
        <v xml:space="preserve"> </v>
      </c>
      <c r="H47" s="9">
        <v>0.6</v>
      </c>
      <c r="I47" s="175" t="str">
        <f>IFERROR(Summary!$Y$7*D47/H47," ")</f>
        <v xml:space="preserve"> </v>
      </c>
      <c r="J47" s="18"/>
      <c r="K47" s="175" t="str">
        <f>IFERROR(Summary!$AA$7*D47/J47," ")</f>
        <v xml:space="preserve"> </v>
      </c>
      <c r="L47" s="7">
        <v>2.6</v>
      </c>
      <c r="M47" s="175" t="str">
        <f>IFERROR(Summary!$AA$7*D47/L47," ")</f>
        <v xml:space="preserve"> </v>
      </c>
      <c r="N47" s="18"/>
      <c r="O47" s="175" t="str">
        <f>IFERROR(Summary!$AC$7*D47/N47," ")</f>
        <v xml:space="preserve"> </v>
      </c>
      <c r="P47" s="7">
        <v>2.6</v>
      </c>
      <c r="Q47" s="175" t="str">
        <f>IFERROR(Summary!$AC$7*D47/P47," ")</f>
        <v xml:space="preserve"> </v>
      </c>
      <c r="R47" s="24">
        <v>2.8</v>
      </c>
      <c r="S47" s="177" t="str">
        <f>IFERROR(Summary!$AE$7*E47/R47," ")</f>
        <v xml:space="preserve"> </v>
      </c>
    </row>
    <row r="48" spans="1:19" ht="16.95" customHeight="1" x14ac:dyDescent="0.25">
      <c r="A48" s="2" t="s">
        <v>98</v>
      </c>
      <c r="B48" s="2" t="s">
        <v>99</v>
      </c>
      <c r="C48" s="18"/>
      <c r="D48" s="56" t="str">
        <f>IFERROR(VLOOKUP($A48,'Emissions - TEU-2F'!$A$6:$H$58,5,0), " ")</f>
        <v xml:space="preserve"> </v>
      </c>
      <c r="E48" s="56" t="str">
        <f>IFERROR(VLOOKUP($A48,'Emissions - TEU-2F'!$A$6:$H$58,8,0), " ")</f>
        <v xml:space="preserve"> </v>
      </c>
      <c r="F48" s="18"/>
      <c r="G48" s="175" t="str">
        <f>IFERROR(Summary!$Y$7*D48/F48," ")</f>
        <v xml:space="preserve"> </v>
      </c>
      <c r="H48" s="4">
        <v>0.03</v>
      </c>
      <c r="I48" s="175" t="str">
        <f>IFERROR(Summary!$Y$7*D48/H48," ")</f>
        <v xml:space="preserve"> </v>
      </c>
      <c r="J48" s="18"/>
      <c r="K48" s="175" t="str">
        <f>IFERROR(Summary!$AA$7*D48/J48," ")</f>
        <v xml:space="preserve"> </v>
      </c>
      <c r="L48" s="9">
        <v>0.13</v>
      </c>
      <c r="M48" s="175" t="str">
        <f>IFERROR(Summary!$AA$7*D48/L48," ")</f>
        <v xml:space="preserve"> </v>
      </c>
      <c r="N48" s="18"/>
      <c r="O48" s="175" t="str">
        <f>IFERROR(Summary!$AC$7*D48/N48," ")</f>
        <v xml:space="preserve"> </v>
      </c>
      <c r="P48" s="9">
        <v>0.13</v>
      </c>
      <c r="Q48" s="175" t="str">
        <f>IFERROR(Summary!$AC$7*D48/P48," ")</f>
        <v xml:space="preserve"> </v>
      </c>
      <c r="R48" s="22"/>
      <c r="S48" s="177" t="str">
        <f>IFERROR(Summary!$AE$7*E48/R48," ")</f>
        <v xml:space="preserve"> </v>
      </c>
    </row>
    <row r="49" spans="1:19" ht="16.8" customHeight="1" x14ac:dyDescent="0.25">
      <c r="A49" s="2" t="s">
        <v>100</v>
      </c>
      <c r="B49" s="2" t="s">
        <v>101</v>
      </c>
      <c r="C49" s="18"/>
      <c r="D49" s="56" t="str">
        <f>IFERROR(VLOOKUP($A49,'Emissions - TEU-2F'!$A$6:$H$58,5,0), " ")</f>
        <v xml:space="preserve"> </v>
      </c>
      <c r="E49" s="56" t="str">
        <f>IFERROR(VLOOKUP($A49,'Emissions - TEU-2F'!$A$6:$H$58,8,0), " ")</f>
        <v xml:space="preserve"> </v>
      </c>
      <c r="F49" s="18"/>
      <c r="G49" s="175" t="str">
        <f>IFERROR(Summary!$Y$7*D49/F49," ")</f>
        <v xml:space="preserve"> </v>
      </c>
      <c r="H49" s="5">
        <v>50</v>
      </c>
      <c r="I49" s="175" t="str">
        <f>IFERROR(Summary!$Y$7*D49/H49," ")</f>
        <v xml:space="preserve"> </v>
      </c>
      <c r="J49" s="18"/>
      <c r="K49" s="175" t="str">
        <f>IFERROR(Summary!$AA$7*D49/J49," ")</f>
        <v xml:space="preserve"> </v>
      </c>
      <c r="L49" s="5">
        <v>220</v>
      </c>
      <c r="M49" s="175" t="str">
        <f>IFERROR(Summary!$AA$7*D49/L49," ")</f>
        <v xml:space="preserve"> </v>
      </c>
      <c r="N49" s="18"/>
      <c r="O49" s="175" t="str">
        <f>IFERROR(Summary!$AC$7*D49/N49," ")</f>
        <v xml:space="preserve"> </v>
      </c>
      <c r="P49" s="5">
        <v>220</v>
      </c>
      <c r="Q49" s="175" t="str">
        <f>IFERROR(Summary!$AC$7*D49/P49," ")</f>
        <v xml:space="preserve"> </v>
      </c>
      <c r="R49" s="22"/>
      <c r="S49" s="177" t="str">
        <f>IFERROR(Summary!$AE$7*E49/R49," ")</f>
        <v xml:space="preserve"> </v>
      </c>
    </row>
    <row r="50" spans="1:19" ht="29.25" customHeight="1" x14ac:dyDescent="0.25">
      <c r="A50" s="2" t="s">
        <v>102</v>
      </c>
      <c r="B50" s="2" t="s">
        <v>103</v>
      </c>
      <c r="C50" s="18"/>
      <c r="D50" s="56" t="str">
        <f>IFERROR(VLOOKUP($A50,'Emissions - TEU-2F'!$A$6:$H$58,5,0), " ")</f>
        <v xml:space="preserve"> </v>
      </c>
      <c r="E50" s="56" t="str">
        <f>IFERROR(VLOOKUP($A50,'Emissions - TEU-2F'!$A$6:$H$58,8,0), " ")</f>
        <v xml:space="preserve"> </v>
      </c>
      <c r="F50" s="18"/>
      <c r="G50" s="175" t="str">
        <f>IFERROR(Summary!$Y$7*D50/F50," ")</f>
        <v xml:space="preserve"> </v>
      </c>
      <c r="H50" s="8">
        <v>50000</v>
      </c>
      <c r="I50" s="175" t="str">
        <f>IFERROR(Summary!$Y$7*D50/H50," ")</f>
        <v xml:space="preserve"> </v>
      </c>
      <c r="J50" s="18"/>
      <c r="K50" s="175" t="str">
        <f>IFERROR(Summary!$AA$7*D50/J50," ")</f>
        <v xml:space="preserve"> </v>
      </c>
      <c r="L50" s="8">
        <v>220000</v>
      </c>
      <c r="M50" s="175" t="str">
        <f>IFERROR(Summary!$AA$7*D50/L50," ")</f>
        <v xml:space="preserve"> </v>
      </c>
      <c r="N50" s="18"/>
      <c r="O50" s="175" t="str">
        <f>IFERROR(Summary!$AC$7*D50/N50," ")</f>
        <v xml:space="preserve"> </v>
      </c>
      <c r="P50" s="8">
        <v>220000</v>
      </c>
      <c r="Q50" s="175" t="str">
        <f>IFERROR(Summary!$AC$7*D50/P50," ")</f>
        <v xml:space="preserve"> </v>
      </c>
      <c r="R50" s="22"/>
      <c r="S50" s="177" t="str">
        <f>IFERROR(Summary!$AE$7*E50/R50," ")</f>
        <v xml:space="preserve"> </v>
      </c>
    </row>
    <row r="51" spans="1:19" ht="29.25" customHeight="1" x14ac:dyDescent="0.25">
      <c r="A51" s="2" t="s">
        <v>104</v>
      </c>
      <c r="B51" s="2" t="s">
        <v>105</v>
      </c>
      <c r="C51" s="18"/>
      <c r="D51" s="56" t="str">
        <f>IFERROR(VLOOKUP($A51,'Emissions - TEU-2F'!$A$6:$H$58,5,0), " ")</f>
        <v xml:space="preserve"> </v>
      </c>
      <c r="E51" s="56" t="str">
        <f>IFERROR(VLOOKUP($A51,'Emissions - TEU-2F'!$A$6:$H$58,8,0), " ")</f>
        <v xml:space="preserve"> </v>
      </c>
      <c r="F51" s="18"/>
      <c r="G51" s="175" t="str">
        <f>IFERROR(Summary!$Y$7*D51/F51," ")</f>
        <v xml:space="preserve"> </v>
      </c>
      <c r="H51" s="8">
        <v>50000</v>
      </c>
      <c r="I51" s="175" t="str">
        <f>IFERROR(Summary!$Y$7*D51/H51," ")</f>
        <v xml:space="preserve"> </v>
      </c>
      <c r="J51" s="18"/>
      <c r="K51" s="175" t="str">
        <f>IFERROR(Summary!$AA$7*D51/J51," ")</f>
        <v xml:space="preserve"> </v>
      </c>
      <c r="L51" s="8">
        <v>220000</v>
      </c>
      <c r="M51" s="175" t="str">
        <f>IFERROR(Summary!$AA$7*D51/L51," ")</f>
        <v xml:space="preserve"> </v>
      </c>
      <c r="N51" s="18"/>
      <c r="O51" s="175" t="str">
        <f>IFERROR(Summary!$AC$7*D51/N51," ")</f>
        <v xml:space="preserve"> </v>
      </c>
      <c r="P51" s="8">
        <v>220000</v>
      </c>
      <c r="Q51" s="175" t="str">
        <f>IFERROR(Summary!$AC$7*D51/P51," ")</f>
        <v xml:space="preserve"> </v>
      </c>
      <c r="R51" s="22"/>
      <c r="S51" s="177" t="str">
        <f>IFERROR(Summary!$AE$7*E51/R51," ")</f>
        <v xml:space="preserve"> </v>
      </c>
    </row>
    <row r="52" spans="1:19" ht="29.25" customHeight="1" x14ac:dyDescent="0.25">
      <c r="A52" s="2" t="s">
        <v>106</v>
      </c>
      <c r="B52" s="2" t="s">
        <v>107</v>
      </c>
      <c r="C52" s="18"/>
      <c r="D52" s="56" t="str">
        <f>IFERROR(VLOOKUP($A52,'Emissions - TEU-2F'!$A$6:$H$58,5,0), " ")</f>
        <v xml:space="preserve"> </v>
      </c>
      <c r="E52" s="56" t="str">
        <f>IFERROR(VLOOKUP($A52,'Emissions - TEU-2F'!$A$6:$H$58,8,0), " ")</f>
        <v xml:space="preserve"> </v>
      </c>
      <c r="F52" s="18"/>
      <c r="G52" s="175" t="str">
        <f>IFERROR(Summary!$Y$7*D52/F52," ")</f>
        <v xml:space="preserve"> </v>
      </c>
      <c r="H52" s="8">
        <v>30000</v>
      </c>
      <c r="I52" s="175" t="str">
        <f>IFERROR(Summary!$Y$7*D52/H52," ")</f>
        <v xml:space="preserve"> </v>
      </c>
      <c r="J52" s="18"/>
      <c r="K52" s="175" t="str">
        <f>IFERROR(Summary!$AA$7*D52/J52," ")</f>
        <v xml:space="preserve"> </v>
      </c>
      <c r="L52" s="8">
        <v>130000</v>
      </c>
      <c r="M52" s="175" t="str">
        <f>IFERROR(Summary!$AA$7*D52/L52," ")</f>
        <v xml:space="preserve"> </v>
      </c>
      <c r="N52" s="18"/>
      <c r="O52" s="175" t="str">
        <f>IFERROR(Summary!$AC$7*D52/N52," ")</f>
        <v xml:space="preserve"> </v>
      </c>
      <c r="P52" s="8">
        <v>130000</v>
      </c>
      <c r="Q52" s="175" t="str">
        <f>IFERROR(Summary!$AC$7*D52/P52," ")</f>
        <v xml:space="preserve"> </v>
      </c>
      <c r="R52" s="23">
        <v>40000</v>
      </c>
      <c r="S52" s="177" t="str">
        <f>IFERROR(Summary!$AE$7*E52/R52," ")</f>
        <v xml:space="preserve"> </v>
      </c>
    </row>
    <row r="53" spans="1:19" ht="16.95" customHeight="1" x14ac:dyDescent="0.25">
      <c r="A53" s="2" t="s">
        <v>108</v>
      </c>
      <c r="B53" s="2" t="s">
        <v>109</v>
      </c>
      <c r="C53" s="18"/>
      <c r="D53" s="56" t="str">
        <f>IFERROR(VLOOKUP($A53,'Emissions - TEU-2F'!$A$6:$H$58,5,0), " ")</f>
        <v xml:space="preserve"> </v>
      </c>
      <c r="E53" s="56" t="str">
        <f>IFERROR(VLOOKUP($A53,'Emissions - TEU-2F'!$A$6:$H$58,8,0), " ")</f>
        <v xml:space="preserve"> </v>
      </c>
      <c r="F53" s="18"/>
      <c r="G53" s="175" t="str">
        <f>IFERROR(Summary!$Y$7*D53/F53," ")</f>
        <v xml:space="preserve"> </v>
      </c>
      <c r="H53" s="5">
        <v>300</v>
      </c>
      <c r="I53" s="175" t="str">
        <f>IFERROR(Summary!$Y$7*D53/H53," ")</f>
        <v xml:space="preserve"> </v>
      </c>
      <c r="J53" s="18"/>
      <c r="K53" s="175" t="str">
        <f>IFERROR(Summary!$AA$7*D53/J53," ")</f>
        <v xml:space="preserve"> </v>
      </c>
      <c r="L53" s="8">
        <v>1300</v>
      </c>
      <c r="M53" s="175" t="str">
        <f>IFERROR(Summary!$AA$7*D53/L53," ")</f>
        <v xml:space="preserve"> </v>
      </c>
      <c r="N53" s="18"/>
      <c r="O53" s="175" t="str">
        <f>IFERROR(Summary!$AC$7*D53/N53," ")</f>
        <v xml:space="preserve"> </v>
      </c>
      <c r="P53" s="8">
        <v>1300</v>
      </c>
      <c r="Q53" s="175" t="str">
        <f>IFERROR(Summary!$AC$7*D53/P53," ")</f>
        <v xml:space="preserve"> </v>
      </c>
      <c r="R53" s="21">
        <v>490</v>
      </c>
      <c r="S53" s="177" t="str">
        <f>IFERROR(Summary!$AE$7*E53/R53," ")</f>
        <v xml:space="preserve"> </v>
      </c>
    </row>
    <row r="54" spans="1:19" ht="29.25" customHeight="1" x14ac:dyDescent="0.25">
      <c r="A54" s="2" t="s">
        <v>110</v>
      </c>
      <c r="B54" s="2" t="s">
        <v>111</v>
      </c>
      <c r="C54" s="18"/>
      <c r="D54" s="56" t="str">
        <f>IFERROR(VLOOKUP($A54,'Emissions - TEU-2F'!$A$6:$H$58,5,0), " ")</f>
        <v xml:space="preserve"> </v>
      </c>
      <c r="E54" s="56" t="str">
        <f>IFERROR(VLOOKUP($A54,'Emissions - TEU-2F'!$A$6:$H$58,8,0), " ")</f>
        <v xml:space="preserve"> </v>
      </c>
      <c r="F54" s="18"/>
      <c r="G54" s="175" t="str">
        <f>IFERROR(Summary!$Y$7*D54/F54," ")</f>
        <v xml:space="preserve"> </v>
      </c>
      <c r="H54" s="5">
        <v>90</v>
      </c>
      <c r="I54" s="175" t="str">
        <f>IFERROR(Summary!$Y$7*D54/H54," ")</f>
        <v xml:space="preserve"> </v>
      </c>
      <c r="J54" s="18"/>
      <c r="K54" s="175" t="str">
        <f>IFERROR(Summary!$AA$7*D54/J54," ")</f>
        <v xml:space="preserve"> </v>
      </c>
      <c r="L54" s="5">
        <v>400</v>
      </c>
      <c r="M54" s="175" t="str">
        <f>IFERROR(Summary!$AA$7*D54/L54," ")</f>
        <v xml:space="preserve"> </v>
      </c>
      <c r="N54" s="18"/>
      <c r="O54" s="175" t="str">
        <f>IFERROR(Summary!$AC$7*D54/N54," ")</f>
        <v xml:space="preserve"> </v>
      </c>
      <c r="P54" s="5">
        <v>400</v>
      </c>
      <c r="Q54" s="175" t="str">
        <f>IFERROR(Summary!$AC$7*D54/P54," ")</f>
        <v xml:space="preserve"> </v>
      </c>
      <c r="R54" s="23">
        <v>1000</v>
      </c>
      <c r="S54" s="177" t="str">
        <f>IFERROR(Summary!$AE$7*E54/R54," ")</f>
        <v xml:space="preserve"> </v>
      </c>
    </row>
    <row r="55" spans="1:19" ht="29.25" customHeight="1" x14ac:dyDescent="0.25">
      <c r="A55" s="2" t="s">
        <v>112</v>
      </c>
      <c r="B55" s="1" t="s">
        <v>113</v>
      </c>
      <c r="C55" s="18"/>
      <c r="D55" s="56" t="str">
        <f>IFERROR(VLOOKUP($A55,'Emissions - TEU-2F'!$A$6:$H$58,5,0), " ")</f>
        <v xml:space="preserve"> </v>
      </c>
      <c r="E55" s="56" t="str">
        <f>IFERROR(VLOOKUP($A55,'Emissions - TEU-2F'!$A$6:$H$58,8,0), " ")</f>
        <v xml:space="preserve"> </v>
      </c>
      <c r="F55" s="9">
        <v>0.22</v>
      </c>
      <c r="G55" s="175" t="str">
        <f>IFERROR(Summary!$Y$7*D55/F55," ")</f>
        <v xml:space="preserve"> </v>
      </c>
      <c r="H55" s="18"/>
      <c r="I55" s="175" t="str">
        <f>IFERROR(Summary!$Y$7*D55/H55," ")</f>
        <v xml:space="preserve"> </v>
      </c>
      <c r="J55" s="7">
        <v>5.7</v>
      </c>
      <c r="K55" s="175" t="str">
        <f>IFERROR(Summary!$AA$7*D55/J55," ")</f>
        <v xml:space="preserve"> </v>
      </c>
      <c r="L55" s="18"/>
      <c r="M55" s="175" t="str">
        <f>IFERROR(Summary!$AA$7*D55/L55," ")</f>
        <v xml:space="preserve"> </v>
      </c>
      <c r="N55" s="7">
        <v>2.6</v>
      </c>
      <c r="O55" s="175" t="str">
        <f>IFERROR(Summary!$AC$7*D55/N55," ")</f>
        <v xml:space="preserve"> </v>
      </c>
      <c r="P55" s="18"/>
      <c r="Q55" s="175" t="str">
        <f>IFERROR(Summary!$AC$7*D55/P55," ")</f>
        <v xml:space="preserve"> </v>
      </c>
      <c r="R55" s="22"/>
      <c r="S55" s="177" t="str">
        <f>IFERROR(Summary!$AE$7*E55/R55," ")</f>
        <v xml:space="preserve"> </v>
      </c>
    </row>
    <row r="56" spans="1:19" ht="16.8" customHeight="1" x14ac:dyDescent="0.25">
      <c r="A56" s="12">
        <v>64438</v>
      </c>
      <c r="B56" s="2" t="s">
        <v>114</v>
      </c>
      <c r="C56" s="18"/>
      <c r="D56" s="56" t="str">
        <f>IFERROR(VLOOKUP($A56,'Emissions - TEU-2F'!$A$6:$H$58,5,0), " ")</f>
        <v xml:space="preserve"> </v>
      </c>
      <c r="E56" s="56" t="str">
        <f>IFERROR(VLOOKUP($A56,'Emissions - TEU-2F'!$A$6:$H$58,8,0), " ")</f>
        <v xml:space="preserve"> </v>
      </c>
      <c r="F56" s="18"/>
      <c r="G56" s="175" t="str">
        <f>IFERROR(Summary!$Y$7*D56/F56," ")</f>
        <v xml:space="preserve"> </v>
      </c>
      <c r="H56" s="9">
        <v>0.4</v>
      </c>
      <c r="I56" s="175" t="str">
        <f>IFERROR(Summary!$Y$7*D56/H56," ")</f>
        <v xml:space="preserve"> </v>
      </c>
      <c r="J56" s="18"/>
      <c r="K56" s="175" t="str">
        <f>IFERROR(Summary!$AA$7*D56/J56," ")</f>
        <v xml:space="preserve"> </v>
      </c>
      <c r="L56" s="7">
        <v>1.8</v>
      </c>
      <c r="M56" s="175" t="str">
        <f>IFERROR(Summary!$AA$7*D56/L56," ")</f>
        <v xml:space="preserve"> </v>
      </c>
      <c r="N56" s="18"/>
      <c r="O56" s="175" t="str">
        <f>IFERROR(Summary!$AC$7*D56/N56," ")</f>
        <v xml:space="preserve"> </v>
      </c>
      <c r="P56" s="7">
        <v>1.8</v>
      </c>
      <c r="Q56" s="175" t="str">
        <f>IFERROR(Summary!$AC$7*D56/P56," ")</f>
        <v xml:space="preserve"> </v>
      </c>
      <c r="R56" s="21">
        <v>29</v>
      </c>
      <c r="S56" s="177" t="str">
        <f>IFERROR(Summary!$AE$7*E56/R56," ")</f>
        <v xml:space="preserve"> </v>
      </c>
    </row>
    <row r="57" spans="1:19" ht="16.95" customHeight="1" x14ac:dyDescent="0.25">
      <c r="A57" s="2" t="s">
        <v>115</v>
      </c>
      <c r="B57" s="2" t="s">
        <v>116</v>
      </c>
      <c r="C57" s="18"/>
      <c r="D57" s="56" t="str">
        <f>IFERROR(VLOOKUP($A57,'Emissions - TEU-2F'!$A$6:$H$58,5,0), " ")</f>
        <v xml:space="preserve"> </v>
      </c>
      <c r="E57" s="56" t="str">
        <f>IFERROR(VLOOKUP($A57,'Emissions - TEU-2F'!$A$6:$H$58,8,0), " ")</f>
        <v xml:space="preserve"> </v>
      </c>
      <c r="F57" s="3">
        <v>3.3E-3</v>
      </c>
      <c r="G57" s="175" t="str">
        <f>IFERROR(Summary!$Y$7*D57/F57," ")</f>
        <v xml:space="preserve"> </v>
      </c>
      <c r="H57" s="5">
        <v>20</v>
      </c>
      <c r="I57" s="175" t="str">
        <f>IFERROR(Summary!$Y$7*D57/H57," ")</f>
        <v xml:space="preserve"> </v>
      </c>
      <c r="J57" s="4">
        <v>8.6999999999999994E-2</v>
      </c>
      <c r="K57" s="175" t="str">
        <f>IFERROR(Summary!$AA$7*D57/J57," ")</f>
        <v xml:space="preserve"> </v>
      </c>
      <c r="L57" s="5">
        <v>88</v>
      </c>
      <c r="M57" s="175" t="str">
        <f>IFERROR(Summary!$AA$7*D57/L57," ")</f>
        <v xml:space="preserve"> </v>
      </c>
      <c r="N57" s="4">
        <v>0.04</v>
      </c>
      <c r="O57" s="175" t="str">
        <f>IFERROR(Summary!$AC$7*D57/N57," ")</f>
        <v xml:space="preserve"> </v>
      </c>
      <c r="P57" s="5">
        <v>88</v>
      </c>
      <c r="Q57" s="175" t="str">
        <f>IFERROR(Summary!$AC$7*D57/P57," ")</f>
        <v xml:space="preserve"> </v>
      </c>
      <c r="R57" s="22"/>
      <c r="S57" s="177" t="str">
        <f>IFERROR(Summary!$AE$7*E57/R57," ")</f>
        <v xml:space="preserve"> </v>
      </c>
    </row>
    <row r="58" spans="1:19" ht="16.8" customHeight="1" x14ac:dyDescent="0.25">
      <c r="A58" s="2" t="s">
        <v>117</v>
      </c>
      <c r="B58" s="1" t="s">
        <v>118</v>
      </c>
      <c r="C58" s="18"/>
      <c r="D58" s="56" t="str">
        <f>IFERROR(VLOOKUP($A58,'Emissions - TEU-2F'!$A$6:$H$58,5,0), " ")</f>
        <v xml:space="preserve"> </v>
      </c>
      <c r="E58" s="56" t="str">
        <f>IFERROR(VLOOKUP($A58,'Emissions - TEU-2F'!$A$6:$H$58,8,0), " ")</f>
        <v xml:space="preserve"> </v>
      </c>
      <c r="F58" s="4">
        <v>1.2999999999999999E-2</v>
      </c>
      <c r="G58" s="175" t="str">
        <f>IFERROR(Summary!$Y$7*D58/F58," ")</f>
        <v xml:space="preserve"> </v>
      </c>
      <c r="H58" s="18"/>
      <c r="I58" s="175" t="str">
        <f>IFERROR(Summary!$Y$7*D58/H58," ")</f>
        <v xml:space="preserve"> </v>
      </c>
      <c r="J58" s="9">
        <v>0.34</v>
      </c>
      <c r="K58" s="175" t="str">
        <f>IFERROR(Summary!$AA$7*D58/J58," ")</f>
        <v xml:space="preserve"> </v>
      </c>
      <c r="L58" s="18"/>
      <c r="M58" s="175" t="str">
        <f>IFERROR(Summary!$AA$7*D58/L58," ")</f>
        <v xml:space="preserve"> </v>
      </c>
      <c r="N58" s="9">
        <v>0.16</v>
      </c>
      <c r="O58" s="175" t="str">
        <f>IFERROR(Summary!$AC$7*D58/N58," ")</f>
        <v xml:space="preserve"> </v>
      </c>
      <c r="P58" s="18"/>
      <c r="Q58" s="175" t="str">
        <f>IFERROR(Summary!$AC$7*D58/P58," ")</f>
        <v xml:space="preserve"> </v>
      </c>
      <c r="R58" s="22"/>
      <c r="S58" s="177" t="str">
        <f>IFERROR(Summary!$AE$7*E58/R58," ")</f>
        <v xml:space="preserve"> </v>
      </c>
    </row>
    <row r="59" spans="1:19" ht="29.25" customHeight="1" x14ac:dyDescent="0.25">
      <c r="A59" s="2" t="s">
        <v>119</v>
      </c>
      <c r="B59" s="2" t="s">
        <v>120</v>
      </c>
      <c r="C59" s="6" t="s">
        <v>121</v>
      </c>
      <c r="D59" s="56" t="str">
        <f>IFERROR(VLOOKUP($A59,'Emissions - TEU-2F'!$A$6:$H$58,5,0), " ")</f>
        <v xml:space="preserve"> </v>
      </c>
      <c r="E59" s="56" t="str">
        <f>IFERROR(VLOOKUP($A59,'Emissions - TEU-2F'!$A$6:$H$58,8,0), " ")</f>
        <v xml:space="preserve"> </v>
      </c>
      <c r="F59" s="10">
        <v>3.1000000000000001E-5</v>
      </c>
      <c r="G59" s="175" t="str">
        <f>IFERROR(Summary!$Y$7*D59/F59," ")</f>
        <v xml:space="preserve"> </v>
      </c>
      <c r="H59" s="4">
        <v>8.3000000000000004E-2</v>
      </c>
      <c r="I59" s="175" t="str">
        <f>IFERROR(Summary!$Y$7*D59/H59," ")</f>
        <v xml:space="preserve"> </v>
      </c>
      <c r="J59" s="11">
        <v>5.1999999999999995E-4</v>
      </c>
      <c r="K59" s="175" t="str">
        <f>IFERROR(Summary!$AA$7*D59/J59," ")</f>
        <v xml:space="preserve"> </v>
      </c>
      <c r="L59" s="9">
        <v>0.88</v>
      </c>
      <c r="M59" s="175" t="str">
        <f>IFERROR(Summary!$AA$7*D59/L59," ")</f>
        <v xml:space="preserve"> </v>
      </c>
      <c r="N59" s="3">
        <v>1E-3</v>
      </c>
      <c r="O59" s="175" t="str">
        <f>IFERROR(Summary!$AC$7*D59/N59," ")</f>
        <v xml:space="preserve"> </v>
      </c>
      <c r="P59" s="9">
        <v>0.88</v>
      </c>
      <c r="Q59" s="175" t="str">
        <f>IFERROR(Summary!$AC$7*D59/P59," ")</f>
        <v xml:space="preserve"> </v>
      </c>
      <c r="R59" s="25">
        <v>0.3</v>
      </c>
      <c r="S59" s="177" t="str">
        <f>IFERROR(Summary!$AE$7*E59/R59," ")</f>
        <v xml:space="preserve"> </v>
      </c>
    </row>
    <row r="60" spans="1:19" ht="29.25" customHeight="1" x14ac:dyDescent="0.25">
      <c r="A60" s="2" t="s">
        <v>119</v>
      </c>
      <c r="B60" s="2" t="s">
        <v>122</v>
      </c>
      <c r="C60" s="6" t="s">
        <v>121</v>
      </c>
      <c r="D60" s="56" t="str">
        <f>IFERROR(VLOOKUP($A60,'Emissions - TEU-2F'!$A$6:$H$58,5,0), " ")</f>
        <v xml:space="preserve"> </v>
      </c>
      <c r="E60" s="56" t="str">
        <f>IFERROR(VLOOKUP($A60,'Emissions - TEU-2F'!$A$6:$H$58,8,0), " ")</f>
        <v xml:space="preserve"> </v>
      </c>
      <c r="F60" s="10">
        <v>3.1000000000000001E-5</v>
      </c>
      <c r="G60" s="175" t="str">
        <f>IFERROR(Summary!$Y$7*D60/F60," ")</f>
        <v xml:space="preserve"> </v>
      </c>
      <c r="H60" s="3">
        <v>2.0999999999999999E-3</v>
      </c>
      <c r="I60" s="175" t="str">
        <f>IFERROR(Summary!$Y$7*D60/H60," ")</f>
        <v xml:space="preserve"> </v>
      </c>
      <c r="J60" s="11">
        <v>5.1999999999999995E-4</v>
      </c>
      <c r="K60" s="175" t="str">
        <f>IFERROR(Summary!$AA$7*D60/J60," ")</f>
        <v xml:space="preserve"> </v>
      </c>
      <c r="L60" s="4">
        <v>2.1999999999999999E-2</v>
      </c>
      <c r="M60" s="175" t="str">
        <f>IFERROR(Summary!$AA$7*D60/L60," ")</f>
        <v xml:space="preserve"> </v>
      </c>
      <c r="N60" s="3">
        <v>1E-3</v>
      </c>
      <c r="O60" s="175" t="str">
        <f>IFERROR(Summary!$AC$7*D60/N60," ")</f>
        <v xml:space="preserve"> </v>
      </c>
      <c r="P60" s="4">
        <v>2.1999999999999999E-2</v>
      </c>
      <c r="Q60" s="175" t="str">
        <f>IFERROR(Summary!$AC$7*D60/P60," ")</f>
        <v xml:space="preserve"> </v>
      </c>
      <c r="R60" s="27">
        <v>5.0000000000000001E-3</v>
      </c>
      <c r="S60" s="177" t="str">
        <f>IFERROR(Summary!$AE$7*E60/R60," ")</f>
        <v xml:space="preserve"> </v>
      </c>
    </row>
    <row r="61" spans="1:19" ht="16.95" customHeight="1" x14ac:dyDescent="0.25">
      <c r="A61" s="2" t="s">
        <v>123</v>
      </c>
      <c r="B61" s="2" t="s">
        <v>124</v>
      </c>
      <c r="C61" s="6" t="s">
        <v>33</v>
      </c>
      <c r="D61" s="56" t="str">
        <f>IFERROR(VLOOKUP($A61,'Emissions - TEU-2F'!$A$6:$H$58,5,0), " ")</f>
        <v xml:space="preserve"> </v>
      </c>
      <c r="E61" s="56" t="str">
        <f>IFERROR(VLOOKUP($A61,'Emissions - TEU-2F'!$A$6:$H$58,8,0), " ")</f>
        <v xml:space="preserve"> </v>
      </c>
      <c r="F61" s="18"/>
      <c r="G61" s="175" t="str">
        <f>IFERROR(Summary!$Y$7*D61/F61," ")</f>
        <v xml:space="preserve"> </v>
      </c>
      <c r="H61" s="9">
        <v>0.1</v>
      </c>
      <c r="I61" s="175" t="str">
        <f>IFERROR(Summary!$Y$7*D61/H61," ")</f>
        <v xml:space="preserve"> </v>
      </c>
      <c r="J61" s="18"/>
      <c r="K61" s="175" t="str">
        <f>IFERROR(Summary!$AA$7*D61/J61," ")</f>
        <v xml:space="preserve"> </v>
      </c>
      <c r="L61" s="9">
        <v>0.44</v>
      </c>
      <c r="M61" s="175" t="str">
        <f>IFERROR(Summary!$AA$7*D61/L61," ")</f>
        <v xml:space="preserve"> </v>
      </c>
      <c r="N61" s="18"/>
      <c r="O61" s="175" t="str">
        <f>IFERROR(Summary!$AC$7*D61/N61," ")</f>
        <v xml:space="preserve"> </v>
      </c>
      <c r="P61" s="9">
        <v>0.44</v>
      </c>
      <c r="Q61" s="175" t="str">
        <f>IFERROR(Summary!$AC$7*D61/P61," ")</f>
        <v xml:space="preserve"> </v>
      </c>
      <c r="R61" s="22"/>
      <c r="S61" s="177" t="str">
        <f>IFERROR(Summary!$AE$7*E61/R61," ")</f>
        <v xml:space="preserve"> </v>
      </c>
    </row>
    <row r="62" spans="1:19" ht="16.8" customHeight="1" x14ac:dyDescent="0.25">
      <c r="A62" s="1"/>
      <c r="B62" s="2" t="s">
        <v>125</v>
      </c>
      <c r="C62" s="6" t="s">
        <v>23</v>
      </c>
      <c r="D62" s="56" t="str">
        <f>IFERROR(VLOOKUP($A62,'Emissions - TEU-2F'!$A$6:$H$58,5,0), " ")</f>
        <v xml:space="preserve"> </v>
      </c>
      <c r="E62" s="56" t="str">
        <f>IFERROR(VLOOKUP($A62,'Emissions - TEU-2F'!$A$6:$H$58,8,0), " ")</f>
        <v xml:space="preserve"> </v>
      </c>
      <c r="F62" s="11">
        <v>9.5E-4</v>
      </c>
      <c r="G62" s="175" t="str">
        <f>IFERROR(Summary!$Y$7*D62/F62," ")</f>
        <v xml:space="preserve"> </v>
      </c>
      <c r="H62" s="18"/>
      <c r="I62" s="175" t="str">
        <f>IFERROR(Summary!$Y$7*D62/H62," ")</f>
        <v xml:space="preserve"> </v>
      </c>
      <c r="J62" s="3">
        <v>0.01</v>
      </c>
      <c r="K62" s="175" t="str">
        <f>IFERROR(Summary!$AA$7*D62/J62," ")</f>
        <v xml:space="preserve"> </v>
      </c>
      <c r="L62" s="18"/>
      <c r="M62" s="175" t="str">
        <f>IFERROR(Summary!$AA$7*D62/L62," ")</f>
        <v xml:space="preserve"> </v>
      </c>
      <c r="N62" s="4">
        <v>1.9E-2</v>
      </c>
      <c r="O62" s="175" t="str">
        <f>IFERROR(Summary!$AC$7*D62/N62," ")</f>
        <v xml:space="preserve"> </v>
      </c>
      <c r="P62" s="18"/>
      <c r="Q62" s="175" t="str">
        <f>IFERROR(Summary!$AC$7*D62/P62," ")</f>
        <v xml:space="preserve"> </v>
      </c>
      <c r="R62" s="22"/>
      <c r="S62" s="177" t="str">
        <f>IFERROR(Summary!$AE$7*E62/R62," ")</f>
        <v xml:space="preserve"> </v>
      </c>
    </row>
    <row r="63" spans="1:19" ht="16.95" customHeight="1" x14ac:dyDescent="0.25">
      <c r="A63" s="2" t="s">
        <v>126</v>
      </c>
      <c r="B63" s="2" t="s">
        <v>127</v>
      </c>
      <c r="C63" s="6" t="s">
        <v>33</v>
      </c>
      <c r="D63" s="56" t="str">
        <f>IFERROR(VLOOKUP($A63,'Emissions - TEU-2F'!$A$6:$H$58,5,0), " ")</f>
        <v xml:space="preserve"> </v>
      </c>
      <c r="E63" s="56" t="str">
        <f>IFERROR(VLOOKUP($A63,'Emissions - TEU-2F'!$A$6:$H$58,8,0), " ")</f>
        <v xml:space="preserve"> </v>
      </c>
      <c r="F63" s="18"/>
      <c r="G63" s="175" t="str">
        <f>IFERROR(Summary!$Y$7*D63/F63," ")</f>
        <v xml:space="preserve"> </v>
      </c>
      <c r="H63" s="18"/>
      <c r="I63" s="175" t="str">
        <f>IFERROR(Summary!$Y$7*D63/H63," ")</f>
        <v xml:space="preserve"> </v>
      </c>
      <c r="J63" s="18"/>
      <c r="K63" s="175" t="str">
        <f>IFERROR(Summary!$AA$7*D63/J63," ")</f>
        <v xml:space="preserve"> </v>
      </c>
      <c r="L63" s="18"/>
      <c r="M63" s="175" t="str">
        <f>IFERROR(Summary!$AA$7*D63/L63," ")</f>
        <v xml:space="preserve"> </v>
      </c>
      <c r="N63" s="18"/>
      <c r="O63" s="175" t="str">
        <f>IFERROR(Summary!$AC$7*D63/N63," ")</f>
        <v xml:space="preserve"> </v>
      </c>
      <c r="P63" s="18"/>
      <c r="Q63" s="175" t="str">
        <f>IFERROR(Summary!$AC$7*D63/P63," ")</f>
        <v xml:space="preserve"> </v>
      </c>
      <c r="R63" s="21">
        <v>100</v>
      </c>
      <c r="S63" s="177" t="str">
        <f>IFERROR(Summary!$AE$7*E63/R63," ")</f>
        <v xml:space="preserve"> </v>
      </c>
    </row>
    <row r="64" spans="1:19" ht="16.8" customHeight="1" x14ac:dyDescent="0.25">
      <c r="A64" s="2" t="s">
        <v>128</v>
      </c>
      <c r="B64" s="1" t="s">
        <v>129</v>
      </c>
      <c r="C64" s="18"/>
      <c r="D64" s="56" t="str">
        <f>IFERROR(VLOOKUP($A64,'Emissions - TEU-2F'!$A$6:$H$58,5,0), " ")</f>
        <v xml:space="preserve"> </v>
      </c>
      <c r="E64" s="56" t="str">
        <f>IFERROR(VLOOKUP($A64,'Emissions - TEU-2F'!$A$6:$H$58,8,0), " ")</f>
        <v xml:space="preserve"> </v>
      </c>
      <c r="F64" s="4">
        <v>2.3E-2</v>
      </c>
      <c r="G64" s="175" t="str">
        <f>IFERROR(Summary!$Y$7*D64/F64," ")</f>
        <v xml:space="preserve"> </v>
      </c>
      <c r="H64" s="18"/>
      <c r="I64" s="175" t="str">
        <f>IFERROR(Summary!$Y$7*D64/H64," ")</f>
        <v xml:space="preserve"> </v>
      </c>
      <c r="J64" s="9">
        <v>0.6</v>
      </c>
      <c r="K64" s="175" t="str">
        <f>IFERROR(Summary!$AA$7*D64/J64," ")</f>
        <v xml:space="preserve"> </v>
      </c>
      <c r="L64" s="18"/>
      <c r="M64" s="175" t="str">
        <f>IFERROR(Summary!$AA$7*D64/L64," ")</f>
        <v xml:space="preserve"> </v>
      </c>
      <c r="N64" s="9">
        <v>0.28000000000000003</v>
      </c>
      <c r="O64" s="175" t="str">
        <f>IFERROR(Summary!$AC$7*D64/N64," ")</f>
        <v xml:space="preserve"> </v>
      </c>
      <c r="P64" s="18"/>
      <c r="Q64" s="175" t="str">
        <f>IFERROR(Summary!$AC$7*D64/P64," ")</f>
        <v xml:space="preserve"> </v>
      </c>
      <c r="R64" s="22"/>
      <c r="S64" s="177" t="str">
        <f>IFERROR(Summary!$AE$7*E64/R64," ")</f>
        <v xml:space="preserve"> </v>
      </c>
    </row>
    <row r="65" spans="1:19" ht="42" customHeight="1" x14ac:dyDescent="0.25">
      <c r="A65" s="2" t="s">
        <v>130</v>
      </c>
      <c r="B65" s="1" t="s">
        <v>131</v>
      </c>
      <c r="C65" s="18"/>
      <c r="D65" s="56" t="str">
        <f>IFERROR(VLOOKUP($A65,'Emissions - TEU-2F'!$A$6:$H$58,5,0), " ")</f>
        <v xml:space="preserve"> </v>
      </c>
      <c r="E65" s="56" t="str">
        <f>IFERROR(VLOOKUP($A65,'Emissions - TEU-2F'!$A$6:$H$58,8,0), " ")</f>
        <v xml:space="preserve"> </v>
      </c>
      <c r="F65" s="18"/>
      <c r="G65" s="175" t="str">
        <f>IFERROR(Summary!$Y$7*D65/F65," ")</f>
        <v xml:space="preserve"> </v>
      </c>
      <c r="H65" s="5">
        <v>600</v>
      </c>
      <c r="I65" s="175" t="str">
        <f>IFERROR(Summary!$Y$7*D65/H65," ")</f>
        <v xml:space="preserve"> </v>
      </c>
      <c r="J65" s="18"/>
      <c r="K65" s="175" t="str">
        <f>IFERROR(Summary!$AA$7*D65/J65," ")</f>
        <v xml:space="preserve"> </v>
      </c>
      <c r="L65" s="8">
        <v>2600</v>
      </c>
      <c r="M65" s="175" t="str">
        <f>IFERROR(Summary!$AA$7*D65/L65," ")</f>
        <v xml:space="preserve"> </v>
      </c>
      <c r="N65" s="18"/>
      <c r="O65" s="175" t="str">
        <f>IFERROR(Summary!$AC$7*D65/N65," ")</f>
        <v xml:space="preserve"> </v>
      </c>
      <c r="P65" s="8">
        <v>2600</v>
      </c>
      <c r="Q65" s="175" t="str">
        <f>IFERROR(Summary!$AC$7*D65/P65," ")</f>
        <v xml:space="preserve"> </v>
      </c>
      <c r="R65" s="22"/>
      <c r="S65" s="177" t="str">
        <f>IFERROR(Summary!$AE$7*E65/R65," ")</f>
        <v xml:space="preserve"> </v>
      </c>
    </row>
    <row r="66" spans="1:19" ht="16.8" customHeight="1" x14ac:dyDescent="0.25">
      <c r="A66" s="2" t="s">
        <v>132</v>
      </c>
      <c r="B66" s="2" t="s">
        <v>133</v>
      </c>
      <c r="C66" s="18"/>
      <c r="D66" s="56" t="str">
        <f>IFERROR(VLOOKUP($A66,'Emissions - TEU-2F'!$A$6:$H$58,5,0), " ")</f>
        <v xml:space="preserve"> </v>
      </c>
      <c r="E66" s="56" t="str">
        <f>IFERROR(VLOOKUP($A66,'Emissions - TEU-2F'!$A$6:$H$58,8,0), " ")</f>
        <v xml:space="preserve"> </v>
      </c>
      <c r="F66" s="4">
        <v>1.6E-2</v>
      </c>
      <c r="G66" s="175" t="str">
        <f>IFERROR(Summary!$Y$7*D66/F66," ")</f>
        <v xml:space="preserve"> </v>
      </c>
      <c r="H66" s="18"/>
      <c r="I66" s="175" t="str">
        <f>IFERROR(Summary!$Y$7*D66/H66," ")</f>
        <v xml:space="preserve"> </v>
      </c>
      <c r="J66" s="9">
        <v>0.41</v>
      </c>
      <c r="K66" s="175" t="str">
        <f>IFERROR(Summary!$AA$7*D66/J66," ")</f>
        <v xml:space="preserve"> </v>
      </c>
      <c r="L66" s="18"/>
      <c r="M66" s="175" t="str">
        <f>IFERROR(Summary!$AA$7*D66/L66," ")</f>
        <v xml:space="preserve"> </v>
      </c>
      <c r="N66" s="9">
        <v>0.19</v>
      </c>
      <c r="O66" s="175" t="str">
        <f>IFERROR(Summary!$AC$7*D66/N66," ")</f>
        <v xml:space="preserve"> </v>
      </c>
      <c r="P66" s="18"/>
      <c r="Q66" s="175" t="str">
        <f>IFERROR(Summary!$AC$7*D66/P66," ")</f>
        <v xml:space="preserve"> </v>
      </c>
      <c r="R66" s="22"/>
      <c r="S66" s="177" t="str">
        <f>IFERROR(Summary!$AE$7*E66/R66," ")</f>
        <v xml:space="preserve"> </v>
      </c>
    </row>
    <row r="67" spans="1:19" ht="16.95" customHeight="1" x14ac:dyDescent="0.25">
      <c r="A67" s="2" t="s">
        <v>134</v>
      </c>
      <c r="B67" s="2" t="s">
        <v>135</v>
      </c>
      <c r="C67" s="18"/>
      <c r="D67" s="56" t="str">
        <f>IFERROR(VLOOKUP($A67,'Emissions - TEU-2F'!$A$6:$H$58,5,0), " ")</f>
        <v xml:space="preserve"> </v>
      </c>
      <c r="E67" s="56" t="str">
        <f>IFERROR(VLOOKUP($A67,'Emissions - TEU-2F'!$A$6:$H$58,8,0), " ")</f>
        <v xml:space="preserve"> </v>
      </c>
      <c r="F67" s="18"/>
      <c r="G67" s="175" t="str">
        <f>IFERROR(Summary!$Y$7*D67/F67," ")</f>
        <v xml:space="preserve"> </v>
      </c>
      <c r="H67" s="9">
        <v>0.8</v>
      </c>
      <c r="I67" s="175" t="str">
        <f>IFERROR(Summary!$Y$7*D67/H67," ")</f>
        <v xml:space="preserve"> </v>
      </c>
      <c r="J67" s="18"/>
      <c r="K67" s="175" t="str">
        <f>IFERROR(Summary!$AA$7*D67/J67," ")</f>
        <v xml:space="preserve"> </v>
      </c>
      <c r="L67" s="7">
        <v>3.5</v>
      </c>
      <c r="M67" s="175" t="str">
        <f>IFERROR(Summary!$AA$7*D67/L67," ")</f>
        <v xml:space="preserve"> </v>
      </c>
      <c r="N67" s="18"/>
      <c r="O67" s="175" t="str">
        <f>IFERROR(Summary!$AC$7*D67/N67," ")</f>
        <v xml:space="preserve"> </v>
      </c>
      <c r="P67" s="7">
        <v>3.5</v>
      </c>
      <c r="Q67" s="175" t="str">
        <f>IFERROR(Summary!$AC$7*D67/P67," ")</f>
        <v xml:space="preserve"> </v>
      </c>
      <c r="R67" s="21">
        <v>340</v>
      </c>
      <c r="S67" s="177" t="str">
        <f>IFERROR(Summary!$AE$7*E67/R67," ")</f>
        <v xml:space="preserve"> </v>
      </c>
    </row>
    <row r="68" spans="1:19" ht="16.8" customHeight="1" x14ac:dyDescent="0.25">
      <c r="A68" s="2" t="s">
        <v>136</v>
      </c>
      <c r="B68" s="2" t="s">
        <v>137</v>
      </c>
      <c r="C68" s="18"/>
      <c r="D68" s="56" t="str">
        <f>IFERROR(VLOOKUP($A68,'Emissions - TEU-2F'!$A$6:$H$58,5,0), " ")</f>
        <v xml:space="preserve"> </v>
      </c>
      <c r="E68" s="56" t="str">
        <f>IFERROR(VLOOKUP($A68,'Emissions - TEU-2F'!$A$6:$H$58,8,0), " ")</f>
        <v xml:space="preserve"> </v>
      </c>
      <c r="F68" s="18"/>
      <c r="G68" s="175" t="str">
        <f>IFERROR(Summary!$Y$7*D68/F68," ")</f>
        <v xml:space="preserve"> </v>
      </c>
      <c r="H68" s="8">
        <v>6000</v>
      </c>
      <c r="I68" s="175" t="str">
        <f>IFERROR(Summary!$Y$7*D68/H68," ")</f>
        <v xml:space="preserve"> </v>
      </c>
      <c r="J68" s="18"/>
      <c r="K68" s="175" t="str">
        <f>IFERROR(Summary!$AA$7*D68/J68," ")</f>
        <v xml:space="preserve"> </v>
      </c>
      <c r="L68" s="8">
        <v>26000</v>
      </c>
      <c r="M68" s="175" t="str">
        <f>IFERROR(Summary!$AA$7*D68/L68," ")</f>
        <v xml:space="preserve"> </v>
      </c>
      <c r="N68" s="18"/>
      <c r="O68" s="175" t="str">
        <f>IFERROR(Summary!$AC$7*D68/N68," ")</f>
        <v xml:space="preserve"> </v>
      </c>
      <c r="P68" s="8">
        <v>26000</v>
      </c>
      <c r="Q68" s="175" t="str">
        <f>IFERROR(Summary!$AC$7*D68/P68," ")</f>
        <v xml:space="preserve"> </v>
      </c>
      <c r="R68" s="22"/>
      <c r="S68" s="177" t="str">
        <f>IFERROR(Summary!$AE$7*E68/R68," ")</f>
        <v xml:space="preserve"> </v>
      </c>
    </row>
    <row r="69" spans="1:19" ht="16.95" customHeight="1" x14ac:dyDescent="0.25">
      <c r="A69" s="2" t="s">
        <v>138</v>
      </c>
      <c r="B69" s="2" t="s">
        <v>139</v>
      </c>
      <c r="C69" s="6" t="s">
        <v>140</v>
      </c>
      <c r="D69" s="56" t="str">
        <f>IFERROR(VLOOKUP($A69,'Emissions - TEU-2F'!$A$6:$H$58,5,0), " ")</f>
        <v xml:space="preserve"> </v>
      </c>
      <c r="E69" s="56" t="str">
        <f>IFERROR(VLOOKUP($A69,'Emissions - TEU-2F'!$A$6:$H$58,8,0), " ")</f>
        <v xml:space="preserve"> </v>
      </c>
      <c r="F69" s="4">
        <v>0.01</v>
      </c>
      <c r="G69" s="175" t="str">
        <f>IFERROR(Summary!$Y$7*D69/F69," ")</f>
        <v xml:space="preserve"> </v>
      </c>
      <c r="H69" s="18"/>
      <c r="I69" s="175" t="str">
        <f>IFERROR(Summary!$Y$7*D69/H69," ")</f>
        <v xml:space="preserve"> </v>
      </c>
      <c r="J69" s="9">
        <v>0.27</v>
      </c>
      <c r="K69" s="175" t="str">
        <f>IFERROR(Summary!$AA$7*D69/J69," ")</f>
        <v xml:space="preserve"> </v>
      </c>
      <c r="L69" s="18"/>
      <c r="M69" s="175" t="str">
        <f>IFERROR(Summary!$AA$7*D69/L69," ")</f>
        <v xml:space="preserve"> </v>
      </c>
      <c r="N69" s="9">
        <v>0.12</v>
      </c>
      <c r="O69" s="175" t="str">
        <f>IFERROR(Summary!$AC$7*D69/N69," ")</f>
        <v xml:space="preserve"> </v>
      </c>
      <c r="P69" s="18"/>
      <c r="Q69" s="175" t="str">
        <f>IFERROR(Summary!$AC$7*D69/P69," ")</f>
        <v xml:space="preserve"> </v>
      </c>
      <c r="R69" s="22"/>
      <c r="S69" s="177" t="str">
        <f>IFERROR(Summary!$AE$7*E69/R69," ")</f>
        <v xml:space="preserve"> </v>
      </c>
    </row>
    <row r="70" spans="1:19" ht="16.8" customHeight="1" x14ac:dyDescent="0.25">
      <c r="A70" s="2" t="s">
        <v>141</v>
      </c>
      <c r="B70" s="2" t="s">
        <v>142</v>
      </c>
      <c r="C70" s="18"/>
      <c r="D70" s="56" t="str">
        <f>IFERROR(VLOOKUP($A70,'Emissions - TEU-2F'!$A$6:$H$58,5,0), " ")</f>
        <v xml:space="preserve"> </v>
      </c>
      <c r="E70" s="56" t="str">
        <f>IFERROR(VLOOKUP($A70,'Emissions - TEU-2F'!$A$6:$H$58,8,0), " ")</f>
        <v xml:space="preserve"> </v>
      </c>
      <c r="F70" s="9">
        <v>0.15</v>
      </c>
      <c r="G70" s="175" t="str">
        <f>IFERROR(Summary!$Y$7*D70/F70," ")</f>
        <v xml:space="preserve"> </v>
      </c>
      <c r="H70" s="18"/>
      <c r="I70" s="175" t="str">
        <f>IFERROR(Summary!$Y$7*D70/H70," ")</f>
        <v xml:space="preserve"> </v>
      </c>
      <c r="J70" s="7">
        <v>3.9</v>
      </c>
      <c r="K70" s="175" t="str">
        <f>IFERROR(Summary!$AA$7*D70/J70," ")</f>
        <v xml:space="preserve"> </v>
      </c>
      <c r="L70" s="18"/>
      <c r="M70" s="175" t="str">
        <f>IFERROR(Summary!$AA$7*D70/L70," ")</f>
        <v xml:space="preserve"> </v>
      </c>
      <c r="N70" s="7">
        <v>1.8</v>
      </c>
      <c r="O70" s="175" t="str">
        <f>IFERROR(Summary!$AC$7*D70/N70," ")</f>
        <v xml:space="preserve"> </v>
      </c>
      <c r="P70" s="18"/>
      <c r="Q70" s="175" t="str">
        <f>IFERROR(Summary!$AC$7*D70/P70," ")</f>
        <v xml:space="preserve"> </v>
      </c>
      <c r="R70" s="22"/>
      <c r="S70" s="177" t="str">
        <f>IFERROR(Summary!$AE$7*E70/R70," ")</f>
        <v xml:space="preserve"> </v>
      </c>
    </row>
    <row r="71" spans="1:19" ht="29.25" customHeight="1" x14ac:dyDescent="0.25">
      <c r="A71" s="2" t="s">
        <v>143</v>
      </c>
      <c r="B71" s="2" t="s">
        <v>144</v>
      </c>
      <c r="C71" s="18"/>
      <c r="D71" s="56" t="str">
        <f>IFERROR(VLOOKUP($A71,'Emissions - TEU-2F'!$A$6:$H$58,5,0), " ")</f>
        <v xml:space="preserve"> </v>
      </c>
      <c r="E71" s="56" t="str">
        <f>IFERROR(VLOOKUP($A71,'Emissions - TEU-2F'!$A$6:$H$58,8,0), " ")</f>
        <v xml:space="preserve"> </v>
      </c>
      <c r="F71" s="11">
        <v>9.1E-4</v>
      </c>
      <c r="G71" s="175" t="str">
        <f>IFERROR(Summary!$Y$7*D71/F71," ")</f>
        <v xml:space="preserve"> </v>
      </c>
      <c r="H71" s="18"/>
      <c r="I71" s="175" t="str">
        <f>IFERROR(Summary!$Y$7*D71/H71," ")</f>
        <v xml:space="preserve"> </v>
      </c>
      <c r="J71" s="4">
        <v>2.4E-2</v>
      </c>
      <c r="K71" s="175" t="str">
        <f>IFERROR(Summary!$AA$7*D71/J71," ")</f>
        <v xml:space="preserve"> </v>
      </c>
      <c r="L71" s="18"/>
      <c r="M71" s="175" t="str">
        <f>IFERROR(Summary!$AA$7*D71/L71," ")</f>
        <v xml:space="preserve"> </v>
      </c>
      <c r="N71" s="4">
        <v>1.0999999999999999E-2</v>
      </c>
      <c r="O71" s="175" t="str">
        <f>IFERROR(Summary!$AC$7*D71/N71," ")</f>
        <v xml:space="preserve"> </v>
      </c>
      <c r="P71" s="18"/>
      <c r="Q71" s="175" t="str">
        <f>IFERROR(Summary!$AC$7*D71/P71," ")</f>
        <v xml:space="preserve"> </v>
      </c>
      <c r="R71" s="22"/>
      <c r="S71" s="177" t="str">
        <f>IFERROR(Summary!$AE$7*E71/R71," ")</f>
        <v xml:space="preserve"> </v>
      </c>
    </row>
    <row r="72" spans="1:19" ht="16.8" customHeight="1" x14ac:dyDescent="0.25">
      <c r="A72" s="2" t="s">
        <v>145</v>
      </c>
      <c r="B72" s="2" t="s">
        <v>146</v>
      </c>
      <c r="C72" s="18"/>
      <c r="D72" s="56" t="str">
        <f>IFERROR(VLOOKUP($A72,'Emissions - TEU-2F'!$A$6:$H$58,5,0), " ")</f>
        <v xml:space="preserve"> </v>
      </c>
      <c r="E72" s="56" t="str">
        <f>IFERROR(VLOOKUP($A72,'Emissions - TEU-2F'!$A$6:$H$58,8,0), " ")</f>
        <v xml:space="preserve"> </v>
      </c>
      <c r="F72" s="18"/>
      <c r="G72" s="175" t="str">
        <f>IFERROR(Summary!$Y$7*D72/F72," ")</f>
        <v xml:space="preserve"> </v>
      </c>
      <c r="H72" s="18"/>
      <c r="I72" s="175" t="str">
        <f>IFERROR(Summary!$Y$7*D72/H72," ")</f>
        <v xml:space="preserve"> </v>
      </c>
      <c r="J72" s="18"/>
      <c r="K72" s="175" t="str">
        <f>IFERROR(Summary!$AA$7*D72/J72," ")</f>
        <v xml:space="preserve"> </v>
      </c>
      <c r="L72" s="18"/>
      <c r="M72" s="175" t="str">
        <f>IFERROR(Summary!$AA$7*D72/L72," ")</f>
        <v xml:space="preserve"> </v>
      </c>
      <c r="N72" s="18"/>
      <c r="O72" s="175" t="str">
        <f>IFERROR(Summary!$AC$7*D72/N72," ")</f>
        <v xml:space="preserve"> </v>
      </c>
      <c r="P72" s="18"/>
      <c r="Q72" s="175" t="str">
        <f>IFERROR(Summary!$AC$7*D72/P72," ")</f>
        <v xml:space="preserve"> </v>
      </c>
      <c r="R72" s="21">
        <v>10</v>
      </c>
      <c r="S72" s="177" t="str">
        <f>IFERROR(Summary!$AE$7*E72/R72," ")</f>
        <v xml:space="preserve"> </v>
      </c>
    </row>
    <row r="73" spans="1:19" ht="29.25" customHeight="1" x14ac:dyDescent="0.25">
      <c r="A73" s="12">
        <v>71932</v>
      </c>
      <c r="B73" s="2" t="s">
        <v>147</v>
      </c>
      <c r="C73" s="6" t="s">
        <v>23</v>
      </c>
      <c r="D73" s="56" t="str">
        <f>IFERROR(VLOOKUP($A73,'Emissions - TEU-2F'!$A$6:$H$58,5,0), " ")</f>
        <v xml:space="preserve"> </v>
      </c>
      <c r="E73" s="56" t="str">
        <f>IFERROR(VLOOKUP($A73,'Emissions - TEU-2F'!$A$6:$H$58,8,0), " ")</f>
        <v xml:space="preserve"> </v>
      </c>
      <c r="F73" s="10">
        <v>9.7999999999999997E-5</v>
      </c>
      <c r="G73" s="175" t="str">
        <f>IFERROR(Summary!$Y$7*D73/F73," ")</f>
        <v xml:space="preserve"> </v>
      </c>
      <c r="H73" s="9">
        <v>0.2</v>
      </c>
      <c r="I73" s="175" t="str">
        <f>IFERROR(Summary!$Y$7*D73/H73," ")</f>
        <v xml:space="preserve"> </v>
      </c>
      <c r="J73" s="3">
        <v>1E-3</v>
      </c>
      <c r="K73" s="175" t="str">
        <f>IFERROR(Summary!$AA$7*D73/J73," ")</f>
        <v xml:space="preserve"> </v>
      </c>
      <c r="L73" s="9">
        <v>0.88</v>
      </c>
      <c r="M73" s="175" t="str">
        <f>IFERROR(Summary!$AA$7*D73/L73," ")</f>
        <v xml:space="preserve"> </v>
      </c>
      <c r="N73" s="3">
        <v>2E-3</v>
      </c>
      <c r="O73" s="175" t="str">
        <f>IFERROR(Summary!$AC$7*D73/N73," ")</f>
        <v xml:space="preserve"> </v>
      </c>
      <c r="P73" s="9">
        <v>0.88</v>
      </c>
      <c r="Q73" s="175" t="str">
        <f>IFERROR(Summary!$AC$7*D73/P73," ")</f>
        <v xml:space="preserve"> </v>
      </c>
      <c r="R73" s="24">
        <v>1.9</v>
      </c>
      <c r="S73" s="177" t="str">
        <f>IFERROR(Summary!$AE$7*E73/R73," ")</f>
        <v xml:space="preserve"> </v>
      </c>
    </row>
    <row r="74" spans="1:19" ht="29.25" customHeight="1" x14ac:dyDescent="0.25">
      <c r="A74" s="2" t="s">
        <v>148</v>
      </c>
      <c r="B74" s="1" t="s">
        <v>149</v>
      </c>
      <c r="C74" s="18"/>
      <c r="D74" s="56" t="str">
        <f>IFERROR(VLOOKUP($A74,'Emissions - TEU-2F'!$A$6:$H$58,5,0), " ")</f>
        <v xml:space="preserve"> </v>
      </c>
      <c r="E74" s="56" t="str">
        <f>IFERROR(VLOOKUP($A74,'Emissions - TEU-2F'!$A$6:$H$58,8,0), " ")</f>
        <v xml:space="preserve"> </v>
      </c>
      <c r="F74" s="4">
        <v>9.0999999999999998E-2</v>
      </c>
      <c r="G74" s="175" t="str">
        <f>IFERROR(Summary!$Y$7*D74/F74," ")</f>
        <v xml:space="preserve"> </v>
      </c>
      <c r="H74" s="5">
        <v>60</v>
      </c>
      <c r="I74" s="175" t="str">
        <f>IFERROR(Summary!$Y$7*D74/H74," ")</f>
        <v xml:space="preserve"> </v>
      </c>
      <c r="J74" s="7">
        <v>2.4</v>
      </c>
      <c r="K74" s="175" t="str">
        <f>IFERROR(Summary!$AA$7*D74/J74," ")</f>
        <v xml:space="preserve"> </v>
      </c>
      <c r="L74" s="5">
        <v>260</v>
      </c>
      <c r="M74" s="175" t="str">
        <f>IFERROR(Summary!$AA$7*D74/L74," ")</f>
        <v xml:space="preserve"> </v>
      </c>
      <c r="N74" s="7">
        <v>1.1000000000000001</v>
      </c>
      <c r="O74" s="175" t="str">
        <f>IFERROR(Summary!$AC$7*D74/N74," ")</f>
        <v xml:space="preserve"> </v>
      </c>
      <c r="P74" s="5">
        <v>260</v>
      </c>
      <c r="Q74" s="175" t="str">
        <f>IFERROR(Summary!$AC$7*D74/P74," ")</f>
        <v xml:space="preserve"> </v>
      </c>
      <c r="R74" s="23">
        <v>12000</v>
      </c>
      <c r="S74" s="177" t="str">
        <f>IFERROR(Summary!$AE$7*E74/R74," ")</f>
        <v xml:space="preserve"> </v>
      </c>
    </row>
    <row r="75" spans="1:19" ht="16.95" customHeight="1" x14ac:dyDescent="0.25">
      <c r="A75" s="2" t="s">
        <v>150</v>
      </c>
      <c r="B75" s="2" t="s">
        <v>151</v>
      </c>
      <c r="C75" s="18"/>
      <c r="D75" s="56" t="str">
        <f>IFERROR(VLOOKUP($A75,'Emissions - TEU-2F'!$A$6:$H$58,5,0), " ")</f>
        <v xml:space="preserve"> </v>
      </c>
      <c r="E75" s="56" t="str">
        <f>IFERROR(VLOOKUP($A75,'Emissions - TEU-2F'!$A$6:$H$58,8,0), " ")</f>
        <v xml:space="preserve"> </v>
      </c>
      <c r="F75" s="3">
        <v>2.8999999999999998E-3</v>
      </c>
      <c r="G75" s="175" t="str">
        <f>IFERROR(Summary!$Y$7*D75/F75," ")</f>
        <v xml:space="preserve"> </v>
      </c>
      <c r="H75" s="18"/>
      <c r="I75" s="175" t="str">
        <f>IFERROR(Summary!$Y$7*D75/H75," ")</f>
        <v xml:space="preserve"> </v>
      </c>
      <c r="J75" s="4">
        <v>7.5999999999999998E-2</v>
      </c>
      <c r="K75" s="175" t="str">
        <f>IFERROR(Summary!$AA$7*D75/J75," ")</f>
        <v xml:space="preserve"> </v>
      </c>
      <c r="L75" s="18"/>
      <c r="M75" s="175" t="str">
        <f>IFERROR(Summary!$AA$7*D75/L75," ")</f>
        <v xml:space="preserve"> </v>
      </c>
      <c r="N75" s="4">
        <v>3.5000000000000003E-2</v>
      </c>
      <c r="O75" s="175" t="str">
        <f>IFERROR(Summary!$AC$7*D75/N75," ")</f>
        <v xml:space="preserve"> </v>
      </c>
      <c r="P75" s="18"/>
      <c r="Q75" s="175" t="str">
        <f>IFERROR(Summary!$AC$7*D75/P75," ")</f>
        <v xml:space="preserve"> </v>
      </c>
      <c r="R75" s="22"/>
      <c r="S75" s="177" t="str">
        <f>IFERROR(Summary!$AE$7*E75/R75," ")</f>
        <v xml:space="preserve"> </v>
      </c>
    </row>
    <row r="76" spans="1:19" ht="29.25" customHeight="1" x14ac:dyDescent="0.25">
      <c r="A76" s="2" t="s">
        <v>152</v>
      </c>
      <c r="B76" s="2" t="s">
        <v>153</v>
      </c>
      <c r="C76" s="18"/>
      <c r="D76" s="56" t="str">
        <f>IFERROR(VLOOKUP($A76,'Emissions - TEU-2F'!$A$6:$H$58,5,0), " ")</f>
        <v xml:space="preserve"> </v>
      </c>
      <c r="E76" s="56" t="str">
        <f>IFERROR(VLOOKUP($A76,'Emissions - TEU-2F'!$A$6:$H$58,8,0), " ")</f>
        <v xml:space="preserve"> </v>
      </c>
      <c r="F76" s="9">
        <v>0.63</v>
      </c>
      <c r="G76" s="175" t="str">
        <f>IFERROR(Summary!$Y$7*D76/F76," ")</f>
        <v xml:space="preserve"> </v>
      </c>
      <c r="H76" s="18"/>
      <c r="I76" s="175" t="str">
        <f>IFERROR(Summary!$Y$7*D76/H76," ")</f>
        <v xml:space="preserve"> </v>
      </c>
      <c r="J76" s="5">
        <v>16</v>
      </c>
      <c r="K76" s="175" t="str">
        <f>IFERROR(Summary!$AA$7*D76/J76," ")</f>
        <v xml:space="preserve"> </v>
      </c>
      <c r="L76" s="18"/>
      <c r="M76" s="175" t="str">
        <f>IFERROR(Summary!$AA$7*D76/L76," ")</f>
        <v xml:space="preserve"> </v>
      </c>
      <c r="N76" s="7">
        <v>7.5</v>
      </c>
      <c r="O76" s="175" t="str">
        <f>IFERROR(Summary!$AC$7*D76/N76," ")</f>
        <v xml:space="preserve"> </v>
      </c>
      <c r="P76" s="18"/>
      <c r="Q76" s="175" t="str">
        <f>IFERROR(Summary!$AC$7*D76/P76," ")</f>
        <v xml:space="preserve"> </v>
      </c>
      <c r="R76" s="22"/>
      <c r="S76" s="177" t="str">
        <f>IFERROR(Summary!$AE$7*E76/R76," ")</f>
        <v xml:space="preserve"> </v>
      </c>
    </row>
    <row r="77" spans="1:19" ht="16.95" customHeight="1" x14ac:dyDescent="0.25">
      <c r="A77" s="2" t="s">
        <v>154</v>
      </c>
      <c r="B77" s="1" t="s">
        <v>155</v>
      </c>
      <c r="C77" s="18"/>
      <c r="D77" s="56" t="str">
        <f>IFERROR(VLOOKUP($A77,'Emissions - TEU-2F'!$A$6:$H$58,5,0), " ")</f>
        <v xml:space="preserve"> </v>
      </c>
      <c r="E77" s="56" t="str">
        <f>IFERROR(VLOOKUP($A77,'Emissions - TEU-2F'!$A$6:$H$58,8,0), " ")</f>
        <v xml:space="preserve"> </v>
      </c>
      <c r="F77" s="18"/>
      <c r="G77" s="175" t="str">
        <f>IFERROR(Summary!$Y$7*D77/F77," ")</f>
        <v xml:space="preserve"> </v>
      </c>
      <c r="H77" s="18"/>
      <c r="I77" s="175" t="str">
        <f>IFERROR(Summary!$Y$7*D77/H77," ")</f>
        <v xml:space="preserve"> </v>
      </c>
      <c r="J77" s="18"/>
      <c r="K77" s="175" t="str">
        <f>IFERROR(Summary!$AA$7*D77/J77," ")</f>
        <v xml:space="preserve"> </v>
      </c>
      <c r="L77" s="18"/>
      <c r="M77" s="175" t="str">
        <f>IFERROR(Summary!$AA$7*D77/L77," ")</f>
        <v xml:space="preserve"> </v>
      </c>
      <c r="N77" s="18"/>
      <c r="O77" s="175" t="str">
        <f>IFERROR(Summary!$AC$7*D77/N77," ")</f>
        <v xml:space="preserve"> </v>
      </c>
      <c r="P77" s="18"/>
      <c r="Q77" s="175" t="str">
        <f>IFERROR(Summary!$AC$7*D77/P77," ")</f>
        <v xml:space="preserve"> </v>
      </c>
      <c r="R77" s="21">
        <v>790</v>
      </c>
      <c r="S77" s="177" t="str">
        <f>IFERROR(Summary!$AE$7*E77/R77," ")</f>
        <v xml:space="preserve"> </v>
      </c>
    </row>
    <row r="78" spans="1:19" ht="29.25" customHeight="1" x14ac:dyDescent="0.25">
      <c r="A78" s="12">
        <v>64164</v>
      </c>
      <c r="B78" s="2" t="s">
        <v>156</v>
      </c>
      <c r="C78" s="18"/>
      <c r="D78" s="56" t="str">
        <f>IFERROR(VLOOKUP($A78,'Emissions - TEU-2F'!$A$6:$H$58,5,0), " ")</f>
        <v xml:space="preserve"> </v>
      </c>
      <c r="E78" s="56" t="str">
        <f>IFERROR(VLOOKUP($A78,'Emissions - TEU-2F'!$A$6:$H$58,8,0), " ")</f>
        <v xml:space="preserve"> </v>
      </c>
      <c r="F78" s="5">
        <v>59</v>
      </c>
      <c r="G78" s="175" t="str">
        <f>IFERROR(Summary!$Y$7*D78/F78," ")</f>
        <v xml:space="preserve"> </v>
      </c>
      <c r="H78" s="5">
        <v>600</v>
      </c>
      <c r="I78" s="175" t="str">
        <f>IFERROR(Summary!$Y$7*D78/H78," ")</f>
        <v xml:space="preserve"> </v>
      </c>
      <c r="J78" s="5">
        <v>620</v>
      </c>
      <c r="K78" s="175" t="str">
        <f>IFERROR(Summary!$AA$7*D78/J78," ")</f>
        <v xml:space="preserve"> </v>
      </c>
      <c r="L78" s="8">
        <v>2600</v>
      </c>
      <c r="M78" s="175" t="str">
        <f>IFERROR(Summary!$AA$7*D78/L78," ")</f>
        <v xml:space="preserve"> </v>
      </c>
      <c r="N78" s="8">
        <v>1200</v>
      </c>
      <c r="O78" s="175" t="str">
        <f>IFERROR(Summary!$AC$7*D78/N78," ")</f>
        <v xml:space="preserve"> </v>
      </c>
      <c r="P78" s="8">
        <v>2600</v>
      </c>
      <c r="Q78" s="175" t="str">
        <f>IFERROR(Summary!$AC$7*D78/P78," ")</f>
        <v xml:space="preserve"> </v>
      </c>
      <c r="R78" s="23">
        <v>2100</v>
      </c>
      <c r="S78" s="177" t="str">
        <f>IFERROR(Summary!$AE$7*E78/R78," ")</f>
        <v xml:space="preserve"> </v>
      </c>
    </row>
    <row r="79" spans="1:19" ht="29.25" customHeight="1" x14ac:dyDescent="0.25">
      <c r="A79" s="2" t="s">
        <v>157</v>
      </c>
      <c r="B79" s="2" t="s">
        <v>158</v>
      </c>
      <c r="C79" s="18"/>
      <c r="D79" s="56" t="str">
        <f>IFERROR(VLOOKUP($A79,'Emissions - TEU-2F'!$A$6:$H$58,5,0), " ")</f>
        <v xml:space="preserve"> </v>
      </c>
      <c r="E79" s="56" t="str">
        <f>IFERROR(VLOOKUP($A79,'Emissions - TEU-2F'!$A$6:$H$58,8,0), " ")</f>
        <v xml:space="preserve"> </v>
      </c>
      <c r="F79" s="18"/>
      <c r="G79" s="175" t="str">
        <f>IFERROR(Summary!$Y$7*D79/F79," ")</f>
        <v xml:space="preserve"> </v>
      </c>
      <c r="H79" s="7">
        <v>4</v>
      </c>
      <c r="I79" s="175" t="str">
        <f>IFERROR(Summary!$Y$7*D79/H79," ")</f>
        <v xml:space="preserve"> </v>
      </c>
      <c r="J79" s="18"/>
      <c r="K79" s="175" t="str">
        <f>IFERROR(Summary!$AA$7*D79/J79," ")</f>
        <v xml:space="preserve"> </v>
      </c>
      <c r="L79" s="5">
        <v>18</v>
      </c>
      <c r="M79" s="175" t="str">
        <f>IFERROR(Summary!$AA$7*D79/L79," ")</f>
        <v xml:space="preserve"> </v>
      </c>
      <c r="N79" s="18"/>
      <c r="O79" s="175" t="str">
        <f>IFERROR(Summary!$AC$7*D79/N79," ")</f>
        <v xml:space="preserve"> </v>
      </c>
      <c r="P79" s="5">
        <v>18</v>
      </c>
      <c r="Q79" s="175" t="str">
        <f>IFERROR(Summary!$AC$7*D79/P79," ")</f>
        <v xml:space="preserve"> </v>
      </c>
      <c r="R79" s="21">
        <v>230</v>
      </c>
      <c r="S79" s="177" t="str">
        <f>IFERROR(Summary!$AE$7*E79/R79," ")</f>
        <v xml:space="preserve"> </v>
      </c>
    </row>
    <row r="80" spans="1:19" ht="16.8" customHeight="1" x14ac:dyDescent="0.25">
      <c r="A80" s="2" t="s">
        <v>159</v>
      </c>
      <c r="B80" s="2" t="s">
        <v>160</v>
      </c>
      <c r="C80" s="18"/>
      <c r="D80" s="56" t="str">
        <f>IFERROR(VLOOKUP($A80,'Emissions - TEU-2F'!$A$6:$H$58,5,0), " ")</f>
        <v xml:space="preserve"> </v>
      </c>
      <c r="E80" s="56" t="str">
        <f>IFERROR(VLOOKUP($A80,'Emissions - TEU-2F'!$A$6:$H$58,8,0), " ")</f>
        <v xml:space="preserve"> </v>
      </c>
      <c r="F80" s="9">
        <v>0.25</v>
      </c>
      <c r="G80" s="175" t="str">
        <f>IFERROR(Summary!$Y$7*D80/F80," ")</f>
        <v xml:space="preserve"> </v>
      </c>
      <c r="H80" s="5">
        <v>32</v>
      </c>
      <c r="I80" s="175" t="str">
        <f>IFERROR(Summary!$Y$7*D80/H80," ")</f>
        <v xml:space="preserve"> </v>
      </c>
      <c r="J80" s="7">
        <v>6.5</v>
      </c>
      <c r="K80" s="175" t="str">
        <f>IFERROR(Summary!$AA$7*D80/J80," ")</f>
        <v xml:space="preserve"> </v>
      </c>
      <c r="L80" s="5">
        <v>140</v>
      </c>
      <c r="M80" s="175" t="str">
        <f>IFERROR(Summary!$AA$7*D80/L80," ")</f>
        <v xml:space="preserve"> </v>
      </c>
      <c r="N80" s="7">
        <v>3</v>
      </c>
      <c r="O80" s="175" t="str">
        <f>IFERROR(Summary!$AC$7*D80/N80," ")</f>
        <v xml:space="preserve"> </v>
      </c>
      <c r="P80" s="5">
        <v>140</v>
      </c>
      <c r="Q80" s="175" t="str">
        <f>IFERROR(Summary!$AC$7*D80/P80," ")</f>
        <v xml:space="preserve"> </v>
      </c>
      <c r="R80" s="21">
        <v>36</v>
      </c>
      <c r="S80" s="177" t="str">
        <f>IFERROR(Summary!$AE$7*E80/R80," ")</f>
        <v xml:space="preserve"> </v>
      </c>
    </row>
    <row r="81" spans="1:19" ht="16.95" customHeight="1" x14ac:dyDescent="0.25">
      <c r="A81" s="2" t="s">
        <v>161</v>
      </c>
      <c r="B81" s="2" t="s">
        <v>162</v>
      </c>
      <c r="C81" s="18"/>
      <c r="D81" s="56" t="str">
        <f>IFERROR(VLOOKUP($A81,'Emissions - TEU-2F'!$A$6:$H$58,5,0), " ")</f>
        <v xml:space="preserve"> </v>
      </c>
      <c r="E81" s="56" t="str">
        <f>IFERROR(VLOOKUP($A81,'Emissions - TEU-2F'!$A$6:$H$58,8,0), " ")</f>
        <v xml:space="preserve"> </v>
      </c>
      <c r="F81" s="18"/>
      <c r="G81" s="175" t="str">
        <f>IFERROR(Summary!$Y$7*D81/F81," ")</f>
        <v xml:space="preserve"> </v>
      </c>
      <c r="H81" s="9">
        <v>0.54</v>
      </c>
      <c r="I81" s="175" t="str">
        <f>IFERROR(Summary!$Y$7*D81/H81," ")</f>
        <v xml:space="preserve"> </v>
      </c>
      <c r="J81" s="18"/>
      <c r="K81" s="175" t="str">
        <f>IFERROR(Summary!$AA$7*D81/J81," ")</f>
        <v xml:space="preserve"> </v>
      </c>
      <c r="L81" s="7">
        <v>2.4</v>
      </c>
      <c r="M81" s="175" t="str">
        <f>IFERROR(Summary!$AA$7*D81/L81," ")</f>
        <v xml:space="preserve"> </v>
      </c>
      <c r="N81" s="18"/>
      <c r="O81" s="175" t="str">
        <f>IFERROR(Summary!$AC$7*D81/N81," ")</f>
        <v xml:space="preserve"> </v>
      </c>
      <c r="P81" s="7">
        <v>2.4</v>
      </c>
      <c r="Q81" s="175" t="str">
        <f>IFERROR(Summary!$AC$7*D81/P81," ")</f>
        <v xml:space="preserve"> </v>
      </c>
      <c r="R81" s="21">
        <v>18</v>
      </c>
      <c r="S81" s="177" t="str">
        <f>IFERROR(Summary!$AE$7*E81/R81," ")</f>
        <v xml:space="preserve"> </v>
      </c>
    </row>
    <row r="82" spans="1:19" ht="16.8" customHeight="1" x14ac:dyDescent="0.25">
      <c r="A82" s="2" t="s">
        <v>163</v>
      </c>
      <c r="B82" s="2" t="s">
        <v>164</v>
      </c>
      <c r="C82" s="18"/>
      <c r="D82" s="56" t="str">
        <f>IFERROR(VLOOKUP($A82,'Emissions - TEU-2F'!$A$6:$H$58,5,0), " ")</f>
        <v xml:space="preserve"> </v>
      </c>
      <c r="E82" s="56" t="str">
        <f>IFERROR(VLOOKUP($A82,'Emissions - TEU-2F'!$A$6:$H$58,8,0), " ")</f>
        <v xml:space="preserve"> </v>
      </c>
      <c r="F82" s="11">
        <v>2.2000000000000001E-4</v>
      </c>
      <c r="G82" s="175" t="str">
        <f>IFERROR(Summary!$Y$7*D82/F82," ")</f>
        <v xml:space="preserve"> </v>
      </c>
      <c r="H82" s="18"/>
      <c r="I82" s="175" t="str">
        <f>IFERROR(Summary!$Y$7*D82/H82," ")</f>
        <v xml:space="preserve"> </v>
      </c>
      <c r="J82" s="3">
        <v>5.7000000000000002E-3</v>
      </c>
      <c r="K82" s="175" t="str">
        <f>IFERROR(Summary!$AA$7*D82/J82," ")</f>
        <v xml:space="preserve"> </v>
      </c>
      <c r="L82" s="18"/>
      <c r="M82" s="175" t="str">
        <f>IFERROR(Summary!$AA$7*D82/L82," ")</f>
        <v xml:space="preserve"> </v>
      </c>
      <c r="N82" s="3">
        <v>2.5999999999999999E-3</v>
      </c>
      <c r="O82" s="175" t="str">
        <f>IFERROR(Summary!$AC$7*D82/N82," ")</f>
        <v xml:space="preserve"> </v>
      </c>
      <c r="P82" s="18"/>
      <c r="Q82" s="175" t="str">
        <f>IFERROR(Summary!$AC$7*D82/P82," ")</f>
        <v xml:space="preserve"> </v>
      </c>
      <c r="R82" s="22"/>
      <c r="S82" s="177" t="str">
        <f>IFERROR(Summary!$AE$7*E82/R82," ")</f>
        <v xml:space="preserve"> </v>
      </c>
    </row>
    <row r="83" spans="1:19" ht="16.95" customHeight="1" x14ac:dyDescent="0.25">
      <c r="A83" s="1"/>
      <c r="B83" s="2" t="s">
        <v>165</v>
      </c>
      <c r="C83" s="18"/>
      <c r="D83" s="56" t="str">
        <f>IFERROR(VLOOKUP($A83,'Emissions - TEU-2F'!$A$6:$H$58,5,0), " ")</f>
        <v xml:space="preserve"> </v>
      </c>
      <c r="E83" s="56" t="str">
        <f>IFERROR(VLOOKUP($A83,'Emissions - TEU-2F'!$A$6:$H$58,8,0), " ")</f>
        <v xml:space="preserve"> </v>
      </c>
      <c r="F83" s="9">
        <v>0.1</v>
      </c>
      <c r="G83" s="175" t="str">
        <f>IFERROR(Summary!$Y$7*D83/F83," ")</f>
        <v xml:space="preserve"> </v>
      </c>
      <c r="H83" s="7">
        <v>5</v>
      </c>
      <c r="I83" s="175" t="str">
        <f>IFERROR(Summary!$Y$7*D83/H83," ")</f>
        <v xml:space="preserve"> </v>
      </c>
      <c r="J83" s="7">
        <v>2.6</v>
      </c>
      <c r="K83" s="175" t="str">
        <f>IFERROR(Summary!$AA$7*D83/J83," ")</f>
        <v xml:space="preserve"> </v>
      </c>
      <c r="L83" s="5">
        <v>22</v>
      </c>
      <c r="M83" s="175" t="str">
        <f>IFERROR(Summary!$AA$7*D83/L83," ")</f>
        <v xml:space="preserve"> </v>
      </c>
      <c r="N83" s="7">
        <v>1.2</v>
      </c>
      <c r="O83" s="175" t="str">
        <f>IFERROR(Summary!$AC$7*D83/N83," ")</f>
        <v xml:space="preserve"> </v>
      </c>
      <c r="P83" s="5">
        <v>22</v>
      </c>
      <c r="Q83" s="175" t="str">
        <f>IFERROR(Summary!$AC$7*D83/P83," ")</f>
        <v xml:space="preserve"> </v>
      </c>
      <c r="R83" s="22"/>
      <c r="S83" s="177" t="str">
        <f>IFERROR(Summary!$AE$7*E83/R83," ")</f>
        <v xml:space="preserve"> </v>
      </c>
    </row>
    <row r="84" spans="1:19" ht="16.8" customHeight="1" x14ac:dyDescent="0.25">
      <c r="A84" s="2" t="s">
        <v>166</v>
      </c>
      <c r="B84" s="2" t="s">
        <v>167</v>
      </c>
      <c r="C84" s="18"/>
      <c r="D84" s="56" t="str">
        <f>IFERROR(VLOOKUP($A84,'Emissions - TEU-2F'!$A$6:$H$58,5,0), " ")</f>
        <v xml:space="preserve"> </v>
      </c>
      <c r="E84" s="56" t="str">
        <f>IFERROR(VLOOKUP($A84,'Emissions - TEU-2F'!$A$6:$H$58,8,0), " ")</f>
        <v xml:space="preserve"> </v>
      </c>
      <c r="F84" s="18"/>
      <c r="G84" s="175" t="str">
        <f>IFERROR(Summary!$Y$7*D84/F84," ")</f>
        <v xml:space="preserve"> </v>
      </c>
      <c r="H84" s="9">
        <v>0.2</v>
      </c>
      <c r="I84" s="175" t="str">
        <f>IFERROR(Summary!$Y$7*D84/H84," ")</f>
        <v xml:space="preserve"> </v>
      </c>
      <c r="J84" s="18"/>
      <c r="K84" s="175" t="str">
        <f>IFERROR(Summary!$AA$7*D84/J84," ")</f>
        <v xml:space="preserve"> </v>
      </c>
      <c r="L84" s="9">
        <v>0.88</v>
      </c>
      <c r="M84" s="175" t="str">
        <f>IFERROR(Summary!$AA$7*D84/L84," ")</f>
        <v xml:space="preserve"> </v>
      </c>
      <c r="N84" s="18"/>
      <c r="O84" s="175" t="str">
        <f>IFERROR(Summary!$AC$7*D84/N84," ")</f>
        <v xml:space="preserve"> </v>
      </c>
      <c r="P84" s="9">
        <v>0.88</v>
      </c>
      <c r="Q84" s="175" t="str">
        <f>IFERROR(Summary!$AC$7*D84/P84," ")</f>
        <v xml:space="preserve"> </v>
      </c>
      <c r="R84" s="22"/>
      <c r="S84" s="177" t="str">
        <f>IFERROR(Summary!$AE$7*E84/R84," ")</f>
        <v xml:space="preserve"> </v>
      </c>
    </row>
    <row r="85" spans="1:19" ht="29.25" customHeight="1" x14ac:dyDescent="0.25">
      <c r="A85" s="2" t="s">
        <v>168</v>
      </c>
      <c r="B85" s="2" t="s">
        <v>169</v>
      </c>
      <c r="C85" s="18"/>
      <c r="D85" s="56" t="str">
        <f>IFERROR(VLOOKUP($A85,'Emissions - TEU-2F'!$A$6:$H$58,5,0), " ")</f>
        <v xml:space="preserve"> </v>
      </c>
      <c r="E85" s="56" t="str">
        <f>IFERROR(VLOOKUP($A85,'Emissions - TEU-2F'!$A$6:$H$58,8,0), " ")</f>
        <v xml:space="preserve"> </v>
      </c>
      <c r="F85" s="18"/>
      <c r="G85" s="175" t="str">
        <f>IFERROR(Summary!$Y$7*D85/F85," ")</f>
        <v xml:space="preserve"> </v>
      </c>
      <c r="H85" s="9">
        <v>0.1</v>
      </c>
      <c r="I85" s="175" t="str">
        <f>IFERROR(Summary!$Y$7*D85/H85," ")</f>
        <v xml:space="preserve"> </v>
      </c>
      <c r="J85" s="18"/>
      <c r="K85" s="175" t="str">
        <f>IFERROR(Summary!$AA$7*D85/J85," ")</f>
        <v xml:space="preserve"> </v>
      </c>
      <c r="L85" s="9">
        <v>0.44</v>
      </c>
      <c r="M85" s="175" t="str">
        <f>IFERROR(Summary!$AA$7*D85/L85," ")</f>
        <v xml:space="preserve"> </v>
      </c>
      <c r="N85" s="18"/>
      <c r="O85" s="175" t="str">
        <f>IFERROR(Summary!$AC$7*D85/N85," ")</f>
        <v xml:space="preserve"> </v>
      </c>
      <c r="P85" s="9">
        <v>0.44</v>
      </c>
      <c r="Q85" s="175" t="str">
        <f>IFERROR(Summary!$AC$7*D85/P85," ")</f>
        <v xml:space="preserve"> </v>
      </c>
      <c r="R85" s="22"/>
      <c r="S85" s="177" t="str">
        <f>IFERROR(Summary!$AE$7*E85/R85," ")</f>
        <v xml:space="preserve"> </v>
      </c>
    </row>
    <row r="86" spans="1:19" ht="29.25" customHeight="1" x14ac:dyDescent="0.25">
      <c r="A86" s="2" t="s">
        <v>170</v>
      </c>
      <c r="B86" s="2" t="s">
        <v>171</v>
      </c>
      <c r="C86" s="18"/>
      <c r="D86" s="56" t="str">
        <f>IFERROR(VLOOKUP($A86,'Emissions - TEU-2F'!$A$6:$H$58,5,0), " ")</f>
        <v xml:space="preserve"> </v>
      </c>
      <c r="E86" s="56" t="str">
        <f>IFERROR(VLOOKUP($A86,'Emissions - TEU-2F'!$A$6:$H$58,8,0), " ")</f>
        <v xml:space="preserve"> </v>
      </c>
      <c r="F86" s="18"/>
      <c r="G86" s="175" t="str">
        <f>IFERROR(Summary!$Y$7*D86/F86," ")</f>
        <v xml:space="preserve"> </v>
      </c>
      <c r="H86" s="9">
        <v>0.3</v>
      </c>
      <c r="I86" s="175" t="str">
        <f>IFERROR(Summary!$Y$7*D86/H86," ")</f>
        <v xml:space="preserve"> </v>
      </c>
      <c r="J86" s="18"/>
      <c r="K86" s="175" t="str">
        <f>IFERROR(Summary!$AA$7*D86/J86," ")</f>
        <v xml:space="preserve"> </v>
      </c>
      <c r="L86" s="7">
        <v>1.3</v>
      </c>
      <c r="M86" s="175" t="str">
        <f>IFERROR(Summary!$AA$7*D86/L86," ")</f>
        <v xml:space="preserve"> </v>
      </c>
      <c r="N86" s="18"/>
      <c r="O86" s="175" t="str">
        <f>IFERROR(Summary!$AC$7*D86/N86," ")</f>
        <v xml:space="preserve"> </v>
      </c>
      <c r="P86" s="7">
        <v>1.3</v>
      </c>
      <c r="Q86" s="175" t="str">
        <f>IFERROR(Summary!$AC$7*D86/P86," ")</f>
        <v xml:space="preserve"> </v>
      </c>
      <c r="R86" s="22"/>
      <c r="S86" s="177" t="str">
        <f>IFERROR(Summary!$AE$7*E86/R86," ")</f>
        <v xml:space="preserve"> </v>
      </c>
    </row>
    <row r="87" spans="1:19" ht="16.95" customHeight="1" x14ac:dyDescent="0.25">
      <c r="A87" s="2" t="s">
        <v>172</v>
      </c>
      <c r="B87" s="2" t="s">
        <v>173</v>
      </c>
      <c r="C87" s="18"/>
      <c r="D87" s="56" t="str">
        <f>IFERROR(VLOOKUP($A87,'Emissions - TEU-2F'!$A$6:$H$58,5,0), " ")</f>
        <v xml:space="preserve"> </v>
      </c>
      <c r="E87" s="56" t="str">
        <f>IFERROR(VLOOKUP($A87,'Emissions - TEU-2F'!$A$6:$H$58,8,0), " ")</f>
        <v xml:space="preserve"> </v>
      </c>
      <c r="F87" s="18"/>
      <c r="G87" s="175" t="str">
        <f>IFERROR(Summary!$Y$7*D87/F87," ")</f>
        <v xml:space="preserve"> </v>
      </c>
      <c r="H87" s="8">
        <v>40000</v>
      </c>
      <c r="I87" s="175" t="str">
        <f>IFERROR(Summary!$Y$7*D87/H87," ")</f>
        <v xml:space="preserve"> </v>
      </c>
      <c r="J87" s="18"/>
      <c r="K87" s="175" t="str">
        <f>IFERROR(Summary!$AA$7*D87/J87," ")</f>
        <v xml:space="preserve"> </v>
      </c>
      <c r="L87" s="8">
        <v>180000</v>
      </c>
      <c r="M87" s="175" t="str">
        <f>IFERROR(Summary!$AA$7*D87/L87," ")</f>
        <v xml:space="preserve"> </v>
      </c>
      <c r="N87" s="18"/>
      <c r="O87" s="175" t="str">
        <f>IFERROR(Summary!$AC$7*D87/N87," ")</f>
        <v xml:space="preserve"> </v>
      </c>
      <c r="P87" s="8">
        <v>180000</v>
      </c>
      <c r="Q87" s="175" t="str">
        <f>IFERROR(Summary!$AC$7*D87/P87," ")</f>
        <v xml:space="preserve"> </v>
      </c>
      <c r="R87" s="22"/>
      <c r="S87" s="177" t="str">
        <f>IFERROR(Summary!$AE$7*E87/R87," ")</f>
        <v xml:space="preserve"> </v>
      </c>
    </row>
    <row r="88" spans="1:19" ht="42" customHeight="1" x14ac:dyDescent="0.25">
      <c r="A88" s="12">
        <v>58752</v>
      </c>
      <c r="B88" s="1" t="s">
        <v>174</v>
      </c>
      <c r="C88" s="18"/>
      <c r="D88" s="56" t="str">
        <f>IFERROR(VLOOKUP($A88,'Emissions - TEU-2F'!$A$6:$H$58,5,0), " ")</f>
        <v xml:space="preserve"> </v>
      </c>
      <c r="E88" s="56" t="str">
        <f>IFERROR(VLOOKUP($A88,'Emissions - TEU-2F'!$A$6:$H$58,8,0), " ")</f>
        <v xml:space="preserve"> </v>
      </c>
      <c r="F88" s="11">
        <v>7.6999999999999996E-4</v>
      </c>
      <c r="G88" s="175" t="str">
        <f>IFERROR(Summary!$Y$7*D88/F88," ")</f>
        <v xml:space="preserve"> </v>
      </c>
      <c r="H88" s="18"/>
      <c r="I88" s="175" t="str">
        <f>IFERROR(Summary!$Y$7*D88/H88," ")</f>
        <v xml:space="preserve"> </v>
      </c>
      <c r="J88" s="4">
        <v>0.02</v>
      </c>
      <c r="K88" s="175" t="str">
        <f>IFERROR(Summary!$AA$7*D88/J88," ")</f>
        <v xml:space="preserve"> </v>
      </c>
      <c r="L88" s="18"/>
      <c r="M88" s="175" t="str">
        <f>IFERROR(Summary!$AA$7*D88/L88," ")</f>
        <v xml:space="preserve"> </v>
      </c>
      <c r="N88" s="3">
        <v>9.1999999999999998E-3</v>
      </c>
      <c r="O88" s="175" t="str">
        <f>IFERROR(Summary!$AC$7*D88/N88," ")</f>
        <v xml:space="preserve"> </v>
      </c>
      <c r="P88" s="18"/>
      <c r="Q88" s="175" t="str">
        <f>IFERROR(Summary!$AC$7*D88/P88," ")</f>
        <v xml:space="preserve"> </v>
      </c>
      <c r="R88" s="22"/>
      <c r="S88" s="177" t="str">
        <f>IFERROR(Summary!$AE$7*E88/R88," ")</f>
        <v xml:space="preserve"> </v>
      </c>
    </row>
    <row r="89" spans="1:19" ht="16.8" customHeight="1" x14ac:dyDescent="0.25">
      <c r="A89" s="12">
        <v>61699</v>
      </c>
      <c r="B89" s="2" t="s">
        <v>175</v>
      </c>
      <c r="C89" s="18"/>
      <c r="D89" s="56" t="str">
        <f>IFERROR(VLOOKUP($A89,'Emissions - TEU-2F'!$A$6:$H$58,5,0), " ")</f>
        <v xml:space="preserve"> </v>
      </c>
      <c r="E89" s="56" t="str">
        <f>IFERROR(VLOOKUP($A89,'Emissions - TEU-2F'!$A$6:$H$58,8,0), " ")</f>
        <v xml:space="preserve"> </v>
      </c>
      <c r="F89" s="18"/>
      <c r="G89" s="175" t="str">
        <f>IFERROR(Summary!$Y$7*D89/F89," ")</f>
        <v xml:space="preserve"> </v>
      </c>
      <c r="H89" s="5">
        <v>80</v>
      </c>
      <c r="I89" s="175" t="str">
        <f>IFERROR(Summary!$Y$7*D89/H89," ")</f>
        <v xml:space="preserve"> </v>
      </c>
      <c r="J89" s="18"/>
      <c r="K89" s="175" t="str">
        <f>IFERROR(Summary!$AA$7*D89/J89," ")</f>
        <v xml:space="preserve"> </v>
      </c>
      <c r="L89" s="5">
        <v>350</v>
      </c>
      <c r="M89" s="175" t="str">
        <f>IFERROR(Summary!$AA$7*D89/L89," ")</f>
        <v xml:space="preserve"> </v>
      </c>
      <c r="N89" s="18"/>
      <c r="O89" s="175" t="str">
        <f>IFERROR(Summary!$AC$7*D89/N89," ")</f>
        <v xml:space="preserve"> </v>
      </c>
      <c r="P89" s="5">
        <v>350</v>
      </c>
      <c r="Q89" s="175" t="str">
        <f>IFERROR(Summary!$AC$7*D89/P89," ")</f>
        <v xml:space="preserve"> </v>
      </c>
      <c r="R89" s="22"/>
      <c r="S89" s="177" t="str">
        <f>IFERROR(Summary!$AE$7*E89/R89," ")</f>
        <v xml:space="preserve"> </v>
      </c>
    </row>
    <row r="90" spans="1:19" ht="16.8" customHeight="1" x14ac:dyDescent="0.25">
      <c r="A90" s="2" t="s">
        <v>176</v>
      </c>
      <c r="B90" s="2" t="s">
        <v>177</v>
      </c>
      <c r="C90" s="18"/>
      <c r="D90" s="56" t="str">
        <f>IFERROR(VLOOKUP($A90,'Emissions - TEU-2F'!$A$6:$H$58,5,0), " ")</f>
        <v xml:space="preserve"> </v>
      </c>
      <c r="E90" s="56" t="str">
        <f>IFERROR(VLOOKUP($A90,'Emissions - TEU-2F'!$A$6:$H$58,8,0), " ")</f>
        <v xml:space="preserve"> </v>
      </c>
      <c r="F90" s="18"/>
      <c r="G90" s="175" t="str">
        <f>IFERROR(Summary!$Y$7*D90/F90," ")</f>
        <v xml:space="preserve"> </v>
      </c>
      <c r="H90" s="18"/>
      <c r="I90" s="175" t="str">
        <f>IFERROR(Summary!$Y$7*D90/H90," ")</f>
        <v xml:space="preserve"> </v>
      </c>
      <c r="J90" s="18"/>
      <c r="K90" s="175" t="str">
        <f>IFERROR(Summary!$AA$7*D90/J90," ")</f>
        <v xml:space="preserve"> </v>
      </c>
      <c r="L90" s="18"/>
      <c r="M90" s="175" t="str">
        <f>IFERROR(Summary!$AA$7*D90/L90," ")</f>
        <v xml:space="preserve"> </v>
      </c>
      <c r="N90" s="18"/>
      <c r="O90" s="175" t="str">
        <f>IFERROR(Summary!$AC$7*D90/N90," ")</f>
        <v xml:space="preserve"> </v>
      </c>
      <c r="P90" s="18"/>
      <c r="Q90" s="175" t="str">
        <f>IFERROR(Summary!$AC$7*D90/P90," ")</f>
        <v xml:space="preserve"> </v>
      </c>
      <c r="R90" s="25">
        <v>0.49</v>
      </c>
      <c r="S90" s="177" t="str">
        <f>IFERROR(Summary!$AE$7*E90/R90," ")</f>
        <v xml:space="preserve"> </v>
      </c>
    </row>
    <row r="91" spans="1:19" ht="16.95" customHeight="1" x14ac:dyDescent="0.25">
      <c r="A91" s="2" t="s">
        <v>178</v>
      </c>
      <c r="B91" s="2" t="s">
        <v>179</v>
      </c>
      <c r="C91" s="18"/>
      <c r="D91" s="56" t="str">
        <f>IFERROR(VLOOKUP($A91,'Emissions - TEU-2F'!$A$6:$H$58,5,0), " ")</f>
        <v xml:space="preserve"> </v>
      </c>
      <c r="E91" s="56" t="str">
        <f>IFERROR(VLOOKUP($A91,'Emissions - TEU-2F'!$A$6:$H$58,8,0), " ")</f>
        <v xml:space="preserve"> </v>
      </c>
      <c r="F91" s="4">
        <v>1.0999999999999999E-2</v>
      </c>
      <c r="G91" s="175" t="str">
        <f>IFERROR(Summary!$Y$7*D91/F91," ")</f>
        <v xml:space="preserve"> </v>
      </c>
      <c r="H91" s="18"/>
      <c r="I91" s="175" t="str">
        <f>IFERROR(Summary!$Y$7*D91/H91," ")</f>
        <v xml:space="preserve"> </v>
      </c>
      <c r="J91" s="9">
        <v>0.28999999999999998</v>
      </c>
      <c r="K91" s="175" t="str">
        <f>IFERROR(Summary!$AA$7*D91/J91," ")</f>
        <v xml:space="preserve"> </v>
      </c>
      <c r="L91" s="18"/>
      <c r="M91" s="175" t="str">
        <f>IFERROR(Summary!$AA$7*D91/L91," ")</f>
        <v xml:space="preserve"> </v>
      </c>
      <c r="N91" s="9">
        <v>0.13</v>
      </c>
      <c r="O91" s="175" t="str">
        <f>IFERROR(Summary!$AC$7*D91/N91," ")</f>
        <v xml:space="preserve"> </v>
      </c>
      <c r="P91" s="18"/>
      <c r="Q91" s="175" t="str">
        <f>IFERROR(Summary!$AC$7*D91/P91," ")</f>
        <v xml:space="preserve"> </v>
      </c>
      <c r="R91" s="22"/>
      <c r="S91" s="177" t="str">
        <f>IFERROR(Summary!$AE$7*E91/R91," ")</f>
        <v xml:space="preserve"> </v>
      </c>
    </row>
    <row r="92" spans="1:19" ht="16.8" customHeight="1" x14ac:dyDescent="0.25">
      <c r="A92" s="2" t="s">
        <v>180</v>
      </c>
      <c r="B92" s="2" t="s">
        <v>181</v>
      </c>
      <c r="C92" s="18"/>
      <c r="D92" s="56" t="str">
        <f>IFERROR(VLOOKUP($A92,'Emissions - TEU-2F'!$A$6:$H$58,5,0), " ")</f>
        <v xml:space="preserve"> </v>
      </c>
      <c r="E92" s="56" t="str">
        <f>IFERROR(VLOOKUP($A92,'Emissions - TEU-2F'!$A$6:$H$58,8,0), " ")</f>
        <v xml:space="preserve"> </v>
      </c>
      <c r="F92" s="9">
        <v>0.2</v>
      </c>
      <c r="G92" s="175" t="str">
        <f>IFERROR(Summary!$Y$7*D92/F92," ")</f>
        <v xml:space="preserve"> </v>
      </c>
      <c r="H92" s="5">
        <v>30</v>
      </c>
      <c r="I92" s="175" t="str">
        <f>IFERROR(Summary!$Y$7*D92/H92," ")</f>
        <v xml:space="preserve"> </v>
      </c>
      <c r="J92" s="7">
        <v>5.2</v>
      </c>
      <c r="K92" s="175" t="str">
        <f>IFERROR(Summary!$AA$7*D92/J92," ")</f>
        <v xml:space="preserve"> </v>
      </c>
      <c r="L92" s="5">
        <v>130</v>
      </c>
      <c r="M92" s="175" t="str">
        <f>IFERROR(Summary!$AA$7*D92/L92," ")</f>
        <v xml:space="preserve"> </v>
      </c>
      <c r="N92" s="7">
        <v>2.4</v>
      </c>
      <c r="O92" s="175" t="str">
        <f>IFERROR(Summary!$AC$7*D92/N92," ")</f>
        <v xml:space="preserve"> </v>
      </c>
      <c r="P92" s="5">
        <v>130</v>
      </c>
      <c r="Q92" s="175" t="str">
        <f>IFERROR(Summary!$AC$7*D92/P92," ")</f>
        <v xml:space="preserve"> </v>
      </c>
      <c r="R92" s="23">
        <v>7200</v>
      </c>
      <c r="S92" s="177" t="str">
        <f>IFERROR(Summary!$AE$7*E92/R92," ")</f>
        <v xml:space="preserve"> </v>
      </c>
    </row>
    <row r="93" spans="1:19" ht="29.25" customHeight="1" x14ac:dyDescent="0.25">
      <c r="A93" s="2" t="s">
        <v>182</v>
      </c>
      <c r="B93" s="2" t="s">
        <v>183</v>
      </c>
      <c r="C93" s="18"/>
      <c r="D93" s="56" t="str">
        <f>IFERROR(VLOOKUP($A93,'Emissions - TEU-2F'!$A$6:$H$58,5,0), " ")</f>
        <v xml:space="preserve"> </v>
      </c>
      <c r="E93" s="56" t="str">
        <f>IFERROR(VLOOKUP($A93,'Emissions - TEU-2F'!$A$6:$H$58,8,0), " ")</f>
        <v xml:space="preserve"> </v>
      </c>
      <c r="F93" s="3">
        <v>4.4999999999999997E-3</v>
      </c>
      <c r="G93" s="175" t="str">
        <f>IFERROR(Summary!$Y$7*D93/F93," ")</f>
        <v xml:space="preserve"> </v>
      </c>
      <c r="H93" s="18"/>
      <c r="I93" s="175" t="str">
        <f>IFERROR(Summary!$Y$7*D93/H93," ")</f>
        <v xml:space="preserve"> </v>
      </c>
      <c r="J93" s="9">
        <v>0.12</v>
      </c>
      <c r="K93" s="175" t="str">
        <f>IFERROR(Summary!$AA$7*D93/J93," ")</f>
        <v xml:space="preserve"> </v>
      </c>
      <c r="L93" s="18"/>
      <c r="M93" s="175" t="str">
        <f>IFERROR(Summary!$AA$7*D93/L93," ")</f>
        <v xml:space="preserve"> </v>
      </c>
      <c r="N93" s="4">
        <v>5.5E-2</v>
      </c>
      <c r="O93" s="175" t="str">
        <f>IFERROR(Summary!$AC$7*D93/N93," ")</f>
        <v xml:space="preserve"> </v>
      </c>
      <c r="P93" s="18"/>
      <c r="Q93" s="175" t="str">
        <f>IFERROR(Summary!$AC$7*D93/P93," ")</f>
        <v xml:space="preserve"> </v>
      </c>
      <c r="R93" s="22"/>
      <c r="S93" s="177" t="str">
        <f>IFERROR(Summary!$AE$7*E93/R93," ")</f>
        <v xml:space="preserve"> </v>
      </c>
    </row>
    <row r="94" spans="1:19" ht="16.8" customHeight="1" x14ac:dyDescent="0.25">
      <c r="A94" s="2" t="s">
        <v>184</v>
      </c>
      <c r="B94" s="2" t="s">
        <v>185</v>
      </c>
      <c r="C94" s="18"/>
      <c r="D94" s="56" t="str">
        <f>IFERROR(VLOOKUP($A94,'Emissions - TEU-2F'!$A$6:$H$58,5,0), " ")</f>
        <v xml:space="preserve"> </v>
      </c>
      <c r="E94" s="56" t="str">
        <f>IFERROR(VLOOKUP($A94,'Emissions - TEU-2F'!$A$6:$H$58,8,0), " ")</f>
        <v xml:space="preserve"> </v>
      </c>
      <c r="F94" s="10">
        <v>7.0999999999999998E-6</v>
      </c>
      <c r="G94" s="175" t="str">
        <f>IFERROR(Summary!$Y$7*D94/F94," ")</f>
        <v xml:space="preserve"> </v>
      </c>
      <c r="H94" s="18"/>
      <c r="I94" s="175" t="str">
        <f>IFERROR(Summary!$Y$7*D94/H94," ")</f>
        <v xml:space="preserve"> </v>
      </c>
      <c r="J94" s="11">
        <v>1.9000000000000001E-4</v>
      </c>
      <c r="K94" s="175" t="str">
        <f>IFERROR(Summary!$AA$7*D94/J94," ")</f>
        <v xml:space="preserve"> </v>
      </c>
      <c r="L94" s="18"/>
      <c r="M94" s="175" t="str">
        <f>IFERROR(Summary!$AA$7*D94/L94," ")</f>
        <v xml:space="preserve"> </v>
      </c>
      <c r="N94" s="10">
        <v>8.6000000000000003E-5</v>
      </c>
      <c r="O94" s="175" t="str">
        <f>IFERROR(Summary!$AC$7*D94/N94," ")</f>
        <v xml:space="preserve"> </v>
      </c>
      <c r="P94" s="18"/>
      <c r="Q94" s="175" t="str">
        <f>IFERROR(Summary!$AC$7*D94/P94," ")</f>
        <v xml:space="preserve"> </v>
      </c>
      <c r="R94" s="22"/>
      <c r="S94" s="177" t="str">
        <f>IFERROR(Summary!$AE$7*E94/R94," ")</f>
        <v xml:space="preserve"> </v>
      </c>
    </row>
    <row r="95" spans="1:19" ht="16.95" customHeight="1" x14ac:dyDescent="0.25">
      <c r="A95" s="2" t="s">
        <v>186</v>
      </c>
      <c r="B95" s="2" t="s">
        <v>187</v>
      </c>
      <c r="C95" s="18"/>
      <c r="D95" s="56" t="str">
        <f>IFERROR(VLOOKUP($A95,'Emissions - TEU-2F'!$A$6:$H$58,5,0), " ")</f>
        <v xml:space="preserve"> </v>
      </c>
      <c r="E95" s="56" t="str">
        <f>IFERROR(VLOOKUP($A95,'Emissions - TEU-2F'!$A$6:$H$58,8,0), " ")</f>
        <v xml:space="preserve"> </v>
      </c>
      <c r="F95" s="10">
        <v>7.0999999999999998E-6</v>
      </c>
      <c r="G95" s="175" t="str">
        <f>IFERROR(Summary!$Y$7*D95/F95," ")</f>
        <v xml:space="preserve"> </v>
      </c>
      <c r="H95" s="18"/>
      <c r="I95" s="175" t="str">
        <f>IFERROR(Summary!$Y$7*D95/H95," ")</f>
        <v xml:space="preserve"> </v>
      </c>
      <c r="J95" s="11">
        <v>1.9000000000000001E-4</v>
      </c>
      <c r="K95" s="175" t="str">
        <f>IFERROR(Summary!$AA$7*D95/J95," ")</f>
        <v xml:space="preserve"> </v>
      </c>
      <c r="L95" s="18"/>
      <c r="M95" s="175" t="str">
        <f>IFERROR(Summary!$AA$7*D95/L95," ")</f>
        <v xml:space="preserve"> </v>
      </c>
      <c r="N95" s="10">
        <v>8.6000000000000003E-5</v>
      </c>
      <c r="O95" s="175" t="str">
        <f>IFERROR(Summary!$AC$7*D95/N95," ")</f>
        <v xml:space="preserve"> </v>
      </c>
      <c r="P95" s="18"/>
      <c r="Q95" s="175" t="str">
        <f>IFERROR(Summary!$AC$7*D95/P95," ")</f>
        <v xml:space="preserve"> </v>
      </c>
      <c r="R95" s="22"/>
      <c r="S95" s="177" t="str">
        <f>IFERROR(Summary!$AE$7*E95/R95," ")</f>
        <v xml:space="preserve"> </v>
      </c>
    </row>
    <row r="96" spans="1:19" ht="29.25" customHeight="1" x14ac:dyDescent="0.25">
      <c r="A96" s="2" t="s">
        <v>188</v>
      </c>
      <c r="B96" s="2" t="s">
        <v>189</v>
      </c>
      <c r="C96" s="18"/>
      <c r="D96" s="56" t="str">
        <f>IFERROR(VLOOKUP($A96,'Emissions - TEU-2F'!$A$6:$H$58,5,0), " ")</f>
        <v xml:space="preserve"> </v>
      </c>
      <c r="E96" s="56" t="str">
        <f>IFERROR(VLOOKUP($A96,'Emissions - TEU-2F'!$A$6:$H$58,8,0), " ")</f>
        <v xml:space="preserve"> </v>
      </c>
      <c r="F96" s="10">
        <v>7.0999999999999998E-6</v>
      </c>
      <c r="G96" s="175" t="str">
        <f>IFERROR(Summary!$Y$7*D96/F96," ")</f>
        <v xml:space="preserve"> </v>
      </c>
      <c r="H96" s="18"/>
      <c r="I96" s="175" t="str">
        <f>IFERROR(Summary!$Y$7*D96/H96," ")</f>
        <v xml:space="preserve"> </v>
      </c>
      <c r="J96" s="11">
        <v>1.9000000000000001E-4</v>
      </c>
      <c r="K96" s="175" t="str">
        <f>IFERROR(Summary!$AA$7*D96/J96," ")</f>
        <v xml:space="preserve"> </v>
      </c>
      <c r="L96" s="18"/>
      <c r="M96" s="175" t="str">
        <f>IFERROR(Summary!$AA$7*D96/L96," ")</f>
        <v xml:space="preserve"> </v>
      </c>
      <c r="N96" s="10">
        <v>8.6000000000000003E-5</v>
      </c>
      <c r="O96" s="175" t="str">
        <f>IFERROR(Summary!$AC$7*D96/N96," ")</f>
        <v xml:space="preserve"> </v>
      </c>
      <c r="P96" s="18"/>
      <c r="Q96" s="175" t="str">
        <f>IFERROR(Summary!$AC$7*D96/P96," ")</f>
        <v xml:space="preserve"> </v>
      </c>
      <c r="R96" s="22"/>
      <c r="S96" s="177" t="str">
        <f>IFERROR(Summary!$AE$7*E96/R96," ")</f>
        <v xml:space="preserve"> </v>
      </c>
    </row>
    <row r="97" spans="1:19" ht="16.95" customHeight="1" x14ac:dyDescent="0.25">
      <c r="A97" s="2" t="s">
        <v>190</v>
      </c>
      <c r="B97" s="2" t="s">
        <v>191</v>
      </c>
      <c r="C97" s="18"/>
      <c r="D97" s="56" t="str">
        <f>IFERROR(VLOOKUP($A97,'Emissions - TEU-2F'!$A$6:$H$58,5,0), " ")</f>
        <v xml:space="preserve"> </v>
      </c>
      <c r="E97" s="56" t="str">
        <f>IFERROR(VLOOKUP($A97,'Emissions - TEU-2F'!$A$6:$H$58,8,0), " ")</f>
        <v xml:space="preserve"> </v>
      </c>
      <c r="F97" s="18"/>
      <c r="G97" s="175" t="str">
        <f>IFERROR(Summary!$Y$7*D97/F97," ")</f>
        <v xml:space="preserve"> </v>
      </c>
      <c r="H97" s="18"/>
      <c r="I97" s="175" t="str">
        <f>IFERROR(Summary!$Y$7*D97/H97," ")</f>
        <v xml:space="preserve"> </v>
      </c>
      <c r="J97" s="18"/>
      <c r="K97" s="175" t="str">
        <f>IFERROR(Summary!$AA$7*D97/J97," ")</f>
        <v xml:space="preserve"> </v>
      </c>
      <c r="L97" s="18"/>
      <c r="M97" s="175" t="str">
        <f>IFERROR(Summary!$AA$7*D97/L97," ")</f>
        <v xml:space="preserve"> </v>
      </c>
      <c r="N97" s="18"/>
      <c r="O97" s="175" t="str">
        <f>IFERROR(Summary!$AC$7*D97/N97," ")</f>
        <v xml:space="preserve"> </v>
      </c>
      <c r="P97" s="18"/>
      <c r="Q97" s="175" t="str">
        <f>IFERROR(Summary!$AC$7*D97/P97," ")</f>
        <v xml:space="preserve"> </v>
      </c>
      <c r="R97" s="24">
        <v>6</v>
      </c>
      <c r="S97" s="177" t="str">
        <f>IFERROR(Summary!$AE$7*E97/R97," ")</f>
        <v xml:space="preserve"> </v>
      </c>
    </row>
    <row r="98" spans="1:19" ht="16.8" customHeight="1" x14ac:dyDescent="0.25">
      <c r="A98" s="2" t="s">
        <v>192</v>
      </c>
      <c r="B98" s="2" t="s">
        <v>193</v>
      </c>
      <c r="C98" s="18"/>
      <c r="D98" s="56" t="str">
        <f>IFERROR(VLOOKUP($A98,'Emissions - TEU-2F'!$A$6:$H$58,5,0), " ")</f>
        <v xml:space="preserve"> </v>
      </c>
      <c r="E98" s="56" t="str">
        <f>IFERROR(VLOOKUP($A98,'Emissions - TEU-2F'!$A$6:$H$58,8,0), " ")</f>
        <v xml:space="preserve"> </v>
      </c>
      <c r="F98" s="4">
        <v>4.2999999999999997E-2</v>
      </c>
      <c r="G98" s="175" t="str">
        <f>IFERROR(Summary!$Y$7*D98/F98," ")</f>
        <v xml:space="preserve"> </v>
      </c>
      <c r="H98" s="7">
        <v>3</v>
      </c>
      <c r="I98" s="175" t="str">
        <f>IFERROR(Summary!$Y$7*D98/H98," ")</f>
        <v xml:space="preserve"> </v>
      </c>
      <c r="J98" s="7">
        <v>1.1000000000000001</v>
      </c>
      <c r="K98" s="175" t="str">
        <f>IFERROR(Summary!$AA$7*D98/J98," ")</f>
        <v xml:space="preserve"> </v>
      </c>
      <c r="L98" s="5">
        <v>13</v>
      </c>
      <c r="M98" s="175" t="str">
        <f>IFERROR(Summary!$AA$7*D98/L98," ")</f>
        <v xml:space="preserve"> </v>
      </c>
      <c r="N98" s="9">
        <v>0.52</v>
      </c>
      <c r="O98" s="175" t="str">
        <f>IFERROR(Summary!$AC$7*D98/N98," ")</f>
        <v xml:space="preserve"> </v>
      </c>
      <c r="P98" s="5">
        <v>13</v>
      </c>
      <c r="Q98" s="175" t="str">
        <f>IFERROR(Summary!$AC$7*D98/P98," ")</f>
        <v xml:space="preserve"> </v>
      </c>
      <c r="R98" s="23">
        <v>1300</v>
      </c>
      <c r="S98" s="177" t="str">
        <f>IFERROR(Summary!$AE$7*E98/R98," ")</f>
        <v xml:space="preserve"> </v>
      </c>
    </row>
    <row r="99" spans="1:19" ht="16.8" customHeight="1" x14ac:dyDescent="0.25">
      <c r="A99" s="2" t="s">
        <v>194</v>
      </c>
      <c r="B99" s="2" t="s">
        <v>195</v>
      </c>
      <c r="C99" s="18"/>
      <c r="D99" s="56" t="str">
        <f>IFERROR(VLOOKUP($A99,'Emissions - TEU-2F'!$A$6:$H$58,5,0), " ")</f>
        <v xml:space="preserve"> </v>
      </c>
      <c r="E99" s="56" t="str">
        <f>IFERROR(VLOOKUP($A99,'Emissions - TEU-2F'!$A$6:$H$58,8,0), " ")</f>
        <v xml:space="preserve"> </v>
      </c>
      <c r="F99" s="18"/>
      <c r="G99" s="175" t="str">
        <f>IFERROR(Summary!$Y$7*D99/F99," ")</f>
        <v xml:space="preserve"> </v>
      </c>
      <c r="H99" s="5">
        <v>20</v>
      </c>
      <c r="I99" s="175" t="str">
        <f>IFERROR(Summary!$Y$7*D99/H99," ")</f>
        <v xml:space="preserve"> </v>
      </c>
      <c r="J99" s="18"/>
      <c r="K99" s="175" t="str">
        <f>IFERROR(Summary!$AA$7*D99/J99," ")</f>
        <v xml:space="preserve"> </v>
      </c>
      <c r="L99" s="5">
        <v>88</v>
      </c>
      <c r="M99" s="175" t="str">
        <f>IFERROR(Summary!$AA$7*D99/L99," ")</f>
        <v xml:space="preserve"> </v>
      </c>
      <c r="N99" s="18"/>
      <c r="O99" s="175" t="str">
        <f>IFERROR(Summary!$AC$7*D99/N99," ")</f>
        <v xml:space="preserve"> </v>
      </c>
      <c r="P99" s="5">
        <v>88</v>
      </c>
      <c r="Q99" s="175" t="str">
        <f>IFERROR(Summary!$AC$7*D99/P99," ")</f>
        <v xml:space="preserve"> </v>
      </c>
      <c r="R99" s="22"/>
      <c r="S99" s="177" t="str">
        <f>IFERROR(Summary!$AE$7*E99/R99," ")</f>
        <v xml:space="preserve"> </v>
      </c>
    </row>
    <row r="100" spans="1:19" ht="16.95" customHeight="1" x14ac:dyDescent="0.25">
      <c r="A100" s="2" t="s">
        <v>196</v>
      </c>
      <c r="B100" s="2" t="s">
        <v>197</v>
      </c>
      <c r="C100" s="18"/>
      <c r="D100" s="56" t="str">
        <f>IFERROR(VLOOKUP($A100,'Emissions - TEU-2F'!$A$6:$H$58,5,0), " ")</f>
        <v xml:space="preserve"> </v>
      </c>
      <c r="E100" s="56" t="str">
        <f>IFERROR(VLOOKUP($A100,'Emissions - TEU-2F'!$A$6:$H$58,8,0), " ")</f>
        <v xml:space="preserve"> </v>
      </c>
      <c r="F100" s="18"/>
      <c r="G100" s="175" t="str">
        <f>IFERROR(Summary!$Y$7*D100/F100," ")</f>
        <v xml:space="preserve"> </v>
      </c>
      <c r="H100" s="7">
        <v>8</v>
      </c>
      <c r="I100" s="175" t="str">
        <f>IFERROR(Summary!$Y$7*D100/H100," ")</f>
        <v xml:space="preserve"> </v>
      </c>
      <c r="J100" s="18"/>
      <c r="K100" s="175" t="str">
        <f>IFERROR(Summary!$AA$7*D100/J100," ")</f>
        <v xml:space="preserve"> </v>
      </c>
      <c r="L100" s="5">
        <v>35</v>
      </c>
      <c r="M100" s="175" t="str">
        <f>IFERROR(Summary!$AA$7*D100/L100," ")</f>
        <v xml:space="preserve"> </v>
      </c>
      <c r="N100" s="18"/>
      <c r="O100" s="175" t="str">
        <f>IFERROR(Summary!$AC$7*D100/N100," ")</f>
        <v xml:space="preserve"> </v>
      </c>
      <c r="P100" s="5">
        <v>35</v>
      </c>
      <c r="Q100" s="175" t="str">
        <f>IFERROR(Summary!$AC$7*D100/P100," ")</f>
        <v xml:space="preserve"> </v>
      </c>
      <c r="R100" s="22"/>
      <c r="S100" s="177" t="str">
        <f>IFERROR(Summary!$AE$7*E100/R100," ")</f>
        <v xml:space="preserve"> </v>
      </c>
    </row>
    <row r="101" spans="1:19" ht="16.8" customHeight="1" x14ac:dyDescent="0.25">
      <c r="A101" s="2" t="s">
        <v>198</v>
      </c>
      <c r="B101" s="2" t="s">
        <v>199</v>
      </c>
      <c r="C101" s="18"/>
      <c r="D101" s="56">
        <f>IFERROR(VLOOKUP($A101,'Emissions - TEU-2F'!$A$6:$H$58,5,0), " ")</f>
        <v>9.5538294796801343E-2</v>
      </c>
      <c r="E101" s="56">
        <f>IFERROR(VLOOKUP($A101,'Emissions - TEU-2F'!$A$6:$H$58,8,0), " ")</f>
        <v>1.608388801292952E-3</v>
      </c>
      <c r="F101" s="9">
        <v>0.4</v>
      </c>
      <c r="G101" s="175">
        <f>IFERROR(Summary!$Y$7*D101/F101," ")</f>
        <v>2.3884573699200336E-5</v>
      </c>
      <c r="H101" s="5">
        <v>260</v>
      </c>
      <c r="I101" s="175">
        <f>IFERROR(Summary!$Y$7*D101/H101," ")</f>
        <v>3.6745497998769747E-8</v>
      </c>
      <c r="J101" s="5">
        <v>10</v>
      </c>
      <c r="K101" s="175">
        <f>IFERROR(Summary!$AA$7*D101/J101," ")</f>
        <v>9.5538294796801346E-7</v>
      </c>
      <c r="L101" s="8">
        <v>1100</v>
      </c>
      <c r="M101" s="175">
        <f>IFERROR(Summary!$AA$7*D101/L101," ")</f>
        <v>8.6852995269819409E-9</v>
      </c>
      <c r="N101" s="7">
        <v>4.8</v>
      </c>
      <c r="O101" s="175">
        <f>IFERROR(Summary!$AC$7*D101/N101," ")</f>
        <v>8.9567151372001256E-5</v>
      </c>
      <c r="P101" s="8">
        <v>1100</v>
      </c>
      <c r="Q101" s="175">
        <f>IFERROR(Summary!$AC$7*D101/P101," ")</f>
        <v>3.9083847871418727E-7</v>
      </c>
      <c r="R101" s="23">
        <v>22000</v>
      </c>
      <c r="S101" s="177">
        <f>IFERROR(Summary!$AE$7*E101/R101," ")</f>
        <v>3.5092119300937132E-7</v>
      </c>
    </row>
    <row r="102" spans="1:19" ht="29.25" customHeight="1" x14ac:dyDescent="0.25">
      <c r="A102" s="2" t="s">
        <v>200</v>
      </c>
      <c r="B102" s="2" t="s">
        <v>201</v>
      </c>
      <c r="C102" s="18"/>
      <c r="D102" s="56" t="str">
        <f>IFERROR(VLOOKUP($A102,'Emissions - TEU-2F'!$A$6:$H$58,5,0), " ")</f>
        <v xml:space="preserve"> </v>
      </c>
      <c r="E102" s="56" t="str">
        <f>IFERROR(VLOOKUP($A102,'Emissions - TEU-2F'!$A$6:$H$58,8,0), " ")</f>
        <v xml:space="preserve"> </v>
      </c>
      <c r="F102" s="3">
        <v>1.6999999999999999E-3</v>
      </c>
      <c r="G102" s="175" t="str">
        <f>IFERROR(Summary!$Y$7*D102/F102," ")</f>
        <v xml:space="preserve"> </v>
      </c>
      <c r="H102" s="7">
        <v>9</v>
      </c>
      <c r="I102" s="175" t="str">
        <f>IFERROR(Summary!$Y$7*D102/H102," ")</f>
        <v xml:space="preserve"> </v>
      </c>
      <c r="J102" s="4">
        <v>4.2999999999999997E-2</v>
      </c>
      <c r="K102" s="175" t="str">
        <f>IFERROR(Summary!$AA$7*D102/J102," ")</f>
        <v xml:space="preserve"> </v>
      </c>
      <c r="L102" s="5">
        <v>40</v>
      </c>
      <c r="M102" s="175" t="str">
        <f>IFERROR(Summary!$AA$7*D102/L102," ")</f>
        <v xml:space="preserve"> </v>
      </c>
      <c r="N102" s="4">
        <v>0.02</v>
      </c>
      <c r="O102" s="175" t="str">
        <f>IFERROR(Summary!$AC$7*D102/N102," ")</f>
        <v xml:space="preserve"> </v>
      </c>
      <c r="P102" s="5">
        <v>40</v>
      </c>
      <c r="Q102" s="175" t="str">
        <f>IFERROR(Summary!$AC$7*D102/P102," ")</f>
        <v xml:space="preserve"> </v>
      </c>
      <c r="R102" s="22"/>
      <c r="S102" s="177" t="str">
        <f>IFERROR(Summary!$AE$7*E102/R102," ")</f>
        <v xml:space="preserve"> </v>
      </c>
    </row>
    <row r="103" spans="1:19" ht="29.25" customHeight="1" x14ac:dyDescent="0.25">
      <c r="A103" s="2" t="s">
        <v>202</v>
      </c>
      <c r="B103" s="2" t="s">
        <v>203</v>
      </c>
      <c r="C103" s="18"/>
      <c r="D103" s="56" t="str">
        <f>IFERROR(VLOOKUP($A103,'Emissions - TEU-2F'!$A$6:$H$58,5,0), " ")</f>
        <v xml:space="preserve"> </v>
      </c>
      <c r="E103" s="56" t="str">
        <f>IFERROR(VLOOKUP($A103,'Emissions - TEU-2F'!$A$6:$H$58,8,0), " ")</f>
        <v xml:space="preserve"> </v>
      </c>
      <c r="F103" s="4">
        <v>3.7999999999999999E-2</v>
      </c>
      <c r="G103" s="175" t="str">
        <f>IFERROR(Summary!$Y$7*D103/F103," ")</f>
        <v xml:space="preserve"> </v>
      </c>
      <c r="H103" s="7">
        <v>7</v>
      </c>
      <c r="I103" s="175" t="str">
        <f>IFERROR(Summary!$Y$7*D103/H103," ")</f>
        <v xml:space="preserve"> </v>
      </c>
      <c r="J103" s="7">
        <v>1</v>
      </c>
      <c r="K103" s="175" t="str">
        <f>IFERROR(Summary!$AA$7*D103/J103," ")</f>
        <v xml:space="preserve"> </v>
      </c>
      <c r="L103" s="5">
        <v>31</v>
      </c>
      <c r="M103" s="175" t="str">
        <f>IFERROR(Summary!$AA$7*D103/L103," ")</f>
        <v xml:space="preserve"> </v>
      </c>
      <c r="N103" s="9">
        <v>0.46</v>
      </c>
      <c r="O103" s="175" t="str">
        <f>IFERROR(Summary!$AC$7*D103/N103," ")</f>
        <v xml:space="preserve"> </v>
      </c>
      <c r="P103" s="5">
        <v>31</v>
      </c>
      <c r="Q103" s="175" t="str">
        <f>IFERROR(Summary!$AC$7*D103/P103," ")</f>
        <v xml:space="preserve"> </v>
      </c>
      <c r="R103" s="22"/>
      <c r="S103" s="177" t="str">
        <f>IFERROR(Summary!$AE$7*E103/R103," ")</f>
        <v xml:space="preserve"> </v>
      </c>
    </row>
    <row r="104" spans="1:19" ht="16.8" customHeight="1" x14ac:dyDescent="0.25">
      <c r="A104" s="2" t="s">
        <v>204</v>
      </c>
      <c r="B104" s="2" t="s">
        <v>205</v>
      </c>
      <c r="C104" s="18"/>
      <c r="D104" s="56" t="str">
        <f>IFERROR(VLOOKUP($A104,'Emissions - TEU-2F'!$A$6:$H$58,5,0), " ")</f>
        <v xml:space="preserve"> </v>
      </c>
      <c r="E104" s="56" t="str">
        <f>IFERROR(VLOOKUP($A104,'Emissions - TEU-2F'!$A$6:$H$58,8,0), " ")</f>
        <v xml:space="preserve"> </v>
      </c>
      <c r="F104" s="18"/>
      <c r="G104" s="175" t="str">
        <f>IFERROR(Summary!$Y$7*D104/F104," ")</f>
        <v xml:space="preserve"> </v>
      </c>
      <c r="H104" s="5">
        <v>400</v>
      </c>
      <c r="I104" s="175" t="str">
        <f>IFERROR(Summary!$Y$7*D104/H104," ")</f>
        <v xml:space="preserve"> </v>
      </c>
      <c r="J104" s="18"/>
      <c r="K104" s="175" t="str">
        <f>IFERROR(Summary!$AA$7*D104/J104," ")</f>
        <v xml:space="preserve"> </v>
      </c>
      <c r="L104" s="8">
        <v>1800</v>
      </c>
      <c r="M104" s="175" t="str">
        <f>IFERROR(Summary!$AA$7*D104/L104," ")</f>
        <v xml:space="preserve"> </v>
      </c>
      <c r="N104" s="18"/>
      <c r="O104" s="175" t="str">
        <f>IFERROR(Summary!$AC$7*D104/N104," ")</f>
        <v xml:space="preserve"> </v>
      </c>
      <c r="P104" s="8">
        <v>1800</v>
      </c>
      <c r="Q104" s="175" t="str">
        <f>IFERROR(Summary!$AC$7*D104/P104," ")</f>
        <v xml:space="preserve"> </v>
      </c>
      <c r="R104" s="23">
        <v>2000</v>
      </c>
      <c r="S104" s="177" t="str">
        <f>IFERROR(Summary!$AE$7*E104/R104," ")</f>
        <v xml:space="preserve"> </v>
      </c>
    </row>
    <row r="105" spans="1:19" ht="29.25" customHeight="1" x14ac:dyDescent="0.25">
      <c r="A105" s="2" t="s">
        <v>206</v>
      </c>
      <c r="B105" s="2" t="s">
        <v>207</v>
      </c>
      <c r="C105" s="18"/>
      <c r="D105" s="56" t="str">
        <f>IFERROR(VLOOKUP($A105,'Emissions - TEU-2F'!$A$6:$H$58,5,0), " ")</f>
        <v xml:space="preserve"> </v>
      </c>
      <c r="E105" s="56" t="str">
        <f>IFERROR(VLOOKUP($A105,'Emissions - TEU-2F'!$A$6:$H$58,8,0), " ")</f>
        <v xml:space="preserve"> </v>
      </c>
      <c r="F105" s="18"/>
      <c r="G105" s="175" t="str">
        <f>IFERROR(Summary!$Y$7*D105/F105," ")</f>
        <v xml:space="preserve"> </v>
      </c>
      <c r="H105" s="5">
        <v>82</v>
      </c>
      <c r="I105" s="175" t="str">
        <f>IFERROR(Summary!$Y$7*D105/H105," ")</f>
        <v xml:space="preserve"> </v>
      </c>
      <c r="J105" s="18"/>
      <c r="K105" s="175" t="str">
        <f>IFERROR(Summary!$AA$7*D105/J105," ")</f>
        <v xml:space="preserve"> </v>
      </c>
      <c r="L105" s="5">
        <v>360</v>
      </c>
      <c r="M105" s="175" t="str">
        <f>IFERROR(Summary!$AA$7*D105/L105," ")</f>
        <v xml:space="preserve"> </v>
      </c>
      <c r="N105" s="18"/>
      <c r="O105" s="175" t="str">
        <f>IFERROR(Summary!$AC$7*D105/N105," ")</f>
        <v xml:space="preserve"> </v>
      </c>
      <c r="P105" s="5">
        <v>360</v>
      </c>
      <c r="Q105" s="175" t="str">
        <f>IFERROR(Summary!$AC$7*D105/P105," ")</f>
        <v xml:space="preserve"> </v>
      </c>
      <c r="R105" s="23">
        <v>29000</v>
      </c>
      <c r="S105" s="177" t="str">
        <f>IFERROR(Summary!$AE$7*E105/R105," ")</f>
        <v xml:space="preserve"> </v>
      </c>
    </row>
    <row r="106" spans="1:19" ht="29.25" customHeight="1" x14ac:dyDescent="0.25">
      <c r="A106" s="2" t="s">
        <v>208</v>
      </c>
      <c r="B106" s="2" t="s">
        <v>209</v>
      </c>
      <c r="C106" s="18"/>
      <c r="D106" s="56" t="str">
        <f>IFERROR(VLOOKUP($A106,'Emissions - TEU-2F'!$A$6:$H$58,5,0), " ")</f>
        <v xml:space="preserve"> </v>
      </c>
      <c r="E106" s="56" t="str">
        <f>IFERROR(VLOOKUP($A106,'Emissions - TEU-2F'!$A$6:$H$58,8,0), " ")</f>
        <v xml:space="preserve"> </v>
      </c>
      <c r="F106" s="18"/>
      <c r="G106" s="175" t="str">
        <f>IFERROR(Summary!$Y$7*D106/F106," ")</f>
        <v xml:space="preserve"> </v>
      </c>
      <c r="H106" s="5">
        <v>70</v>
      </c>
      <c r="I106" s="175" t="str">
        <f>IFERROR(Summary!$Y$7*D106/H106," ")</f>
        <v xml:space="preserve"> </v>
      </c>
      <c r="J106" s="18"/>
      <c r="K106" s="175" t="str">
        <f>IFERROR(Summary!$AA$7*D106/J106," ")</f>
        <v xml:space="preserve"> </v>
      </c>
      <c r="L106" s="5">
        <v>310</v>
      </c>
      <c r="M106" s="175" t="str">
        <f>IFERROR(Summary!$AA$7*D106/L106," ")</f>
        <v xml:space="preserve"> </v>
      </c>
      <c r="N106" s="18"/>
      <c r="O106" s="175" t="str">
        <f>IFERROR(Summary!$AC$7*D106/N106," ")</f>
        <v xml:space="preserve"> </v>
      </c>
      <c r="P106" s="5">
        <v>310</v>
      </c>
      <c r="Q106" s="175" t="str">
        <f>IFERROR(Summary!$AC$7*D106/P106," ")</f>
        <v xml:space="preserve"> </v>
      </c>
      <c r="R106" s="21">
        <v>370</v>
      </c>
      <c r="S106" s="177" t="str">
        <f>IFERROR(Summary!$AE$7*E106/R106," ")</f>
        <v xml:space="preserve"> </v>
      </c>
    </row>
    <row r="107" spans="1:19" ht="29.25" customHeight="1" x14ac:dyDescent="0.25">
      <c r="A107" s="2" t="s">
        <v>210</v>
      </c>
      <c r="B107" s="2" t="s">
        <v>211</v>
      </c>
      <c r="C107" s="18"/>
      <c r="D107" s="56" t="str">
        <f>IFERROR(VLOOKUP($A107,'Emissions - TEU-2F'!$A$6:$H$58,5,0), " ")</f>
        <v xml:space="preserve"> </v>
      </c>
      <c r="E107" s="56" t="str">
        <f>IFERROR(VLOOKUP($A107,'Emissions - TEU-2F'!$A$6:$H$58,8,0), " ")</f>
        <v xml:space="preserve"> </v>
      </c>
      <c r="F107" s="18"/>
      <c r="G107" s="175" t="str">
        <f>IFERROR(Summary!$Y$7*D107/F107," ")</f>
        <v xml:space="preserve"> </v>
      </c>
      <c r="H107" s="5">
        <v>60</v>
      </c>
      <c r="I107" s="175" t="str">
        <f>IFERROR(Summary!$Y$7*D107/H107," ")</f>
        <v xml:space="preserve"> </v>
      </c>
      <c r="J107" s="18"/>
      <c r="K107" s="175" t="str">
        <f>IFERROR(Summary!$AA$7*D107/J107," ")</f>
        <v xml:space="preserve"> </v>
      </c>
      <c r="L107" s="5">
        <v>260</v>
      </c>
      <c r="M107" s="175" t="str">
        <f>IFERROR(Summary!$AA$7*D107/L107," ")</f>
        <v xml:space="preserve"> </v>
      </c>
      <c r="N107" s="18"/>
      <c r="O107" s="175" t="str">
        <f>IFERROR(Summary!$AC$7*D107/N107," ")</f>
        <v xml:space="preserve"> </v>
      </c>
      <c r="P107" s="5">
        <v>260</v>
      </c>
      <c r="Q107" s="175" t="str">
        <f>IFERROR(Summary!$AC$7*D107/P107," ")</f>
        <v xml:space="preserve"> </v>
      </c>
      <c r="R107" s="21">
        <v>140</v>
      </c>
      <c r="S107" s="177" t="str">
        <f>IFERROR(Summary!$AE$7*E107/R107," ")</f>
        <v xml:space="preserve"> </v>
      </c>
    </row>
    <row r="108" spans="1:19" ht="29.25" customHeight="1" x14ac:dyDescent="0.25">
      <c r="A108" s="2" t="s">
        <v>212</v>
      </c>
      <c r="B108" s="2" t="s">
        <v>213</v>
      </c>
      <c r="C108" s="18"/>
      <c r="D108" s="56" t="str">
        <f>IFERROR(VLOOKUP($A108,'Emissions - TEU-2F'!$A$6:$H$58,5,0), " ")</f>
        <v xml:space="preserve"> </v>
      </c>
      <c r="E108" s="56" t="str">
        <f>IFERROR(VLOOKUP($A108,'Emissions - TEU-2F'!$A$6:$H$58,8,0), " ")</f>
        <v xml:space="preserve"> </v>
      </c>
      <c r="F108" s="18"/>
      <c r="G108" s="175" t="str">
        <f>IFERROR(Summary!$Y$7*D108/F108," ")</f>
        <v xml:space="preserve"> </v>
      </c>
      <c r="H108" s="5">
        <v>60</v>
      </c>
      <c r="I108" s="175" t="str">
        <f>IFERROR(Summary!$Y$7*D108/H108," ")</f>
        <v xml:space="preserve"> </v>
      </c>
      <c r="J108" s="18"/>
      <c r="K108" s="175" t="str">
        <f>IFERROR(Summary!$AA$7*D108/J108," ")</f>
        <v xml:space="preserve"> </v>
      </c>
      <c r="L108" s="5">
        <v>260</v>
      </c>
      <c r="M108" s="175" t="str">
        <f>IFERROR(Summary!$AA$7*D108/L108," ")</f>
        <v xml:space="preserve"> </v>
      </c>
      <c r="N108" s="18"/>
      <c r="O108" s="175" t="str">
        <f>IFERROR(Summary!$AC$7*D108/N108," ")</f>
        <v xml:space="preserve"> </v>
      </c>
      <c r="P108" s="5">
        <v>260</v>
      </c>
      <c r="Q108" s="175" t="str">
        <f>IFERROR(Summary!$AC$7*D108/P108," ")</f>
        <v xml:space="preserve"> </v>
      </c>
      <c r="R108" s="21">
        <v>93</v>
      </c>
      <c r="S108" s="177" t="str">
        <f>IFERROR(Summary!$AE$7*E108/R108," ")</f>
        <v xml:space="preserve"> </v>
      </c>
    </row>
    <row r="109" spans="1:19" ht="29.25" customHeight="1" x14ac:dyDescent="0.25">
      <c r="A109" s="2" t="s">
        <v>214</v>
      </c>
      <c r="B109" s="2" t="s">
        <v>215</v>
      </c>
      <c r="C109" s="18"/>
      <c r="D109" s="56" t="str">
        <f>IFERROR(VLOOKUP($A109,'Emissions - TEU-2F'!$A$6:$H$58,5,0), " ")</f>
        <v xml:space="preserve"> </v>
      </c>
      <c r="E109" s="56" t="str">
        <f>IFERROR(VLOOKUP($A109,'Emissions - TEU-2F'!$A$6:$H$58,8,0), " ")</f>
        <v xml:space="preserve"> </v>
      </c>
      <c r="F109" s="18"/>
      <c r="G109" s="175" t="str">
        <f>IFERROR(Summary!$Y$7*D109/F109," ")</f>
        <v xml:space="preserve"> </v>
      </c>
      <c r="H109" s="7">
        <v>1</v>
      </c>
      <c r="I109" s="175" t="str">
        <f>IFERROR(Summary!$Y$7*D109/H109," ")</f>
        <v xml:space="preserve"> </v>
      </c>
      <c r="J109" s="18"/>
      <c r="K109" s="175" t="str">
        <f>IFERROR(Summary!$AA$7*D109/J109," ")</f>
        <v xml:space="preserve"> </v>
      </c>
      <c r="L109" s="7">
        <v>4.4000000000000004</v>
      </c>
      <c r="M109" s="175" t="str">
        <f>IFERROR(Summary!$AA$7*D109/L109," ")</f>
        <v xml:space="preserve"> </v>
      </c>
      <c r="N109" s="18"/>
      <c r="O109" s="175" t="str">
        <f>IFERROR(Summary!$AC$7*D109/N109," ")</f>
        <v xml:space="preserve"> </v>
      </c>
      <c r="P109" s="7">
        <v>4.4000000000000004</v>
      </c>
      <c r="Q109" s="175" t="str">
        <f>IFERROR(Summary!$AC$7*D109/P109," ")</f>
        <v xml:space="preserve"> </v>
      </c>
      <c r="R109" s="22"/>
      <c r="S109" s="177" t="str">
        <f>IFERROR(Summary!$AE$7*E109/R109," ")</f>
        <v xml:space="preserve"> </v>
      </c>
    </row>
    <row r="110" spans="1:19" ht="16.95" customHeight="1" x14ac:dyDescent="0.25">
      <c r="A110" s="2" t="s">
        <v>216</v>
      </c>
      <c r="B110" s="2" t="s">
        <v>217</v>
      </c>
      <c r="C110" s="6" t="s">
        <v>23</v>
      </c>
      <c r="D110" s="56" t="str">
        <f>IFERROR(VLOOKUP($A110,'Emissions - TEU-2F'!$A$6:$H$58,5,0), " ")</f>
        <v xml:space="preserve"> </v>
      </c>
      <c r="E110" s="56" t="str">
        <f>IFERROR(VLOOKUP($A110,'Emissions - TEU-2F'!$A$6:$H$58,8,0), " ")</f>
        <v xml:space="preserve"> </v>
      </c>
      <c r="F110" s="11">
        <v>2.0000000000000001E-4</v>
      </c>
      <c r="G110" s="175" t="str">
        <f>IFERROR(Summary!$Y$7*D110/F110," ")</f>
        <v xml:space="preserve"> </v>
      </c>
      <c r="H110" s="5">
        <v>30</v>
      </c>
      <c r="I110" s="175" t="str">
        <f>IFERROR(Summary!$Y$7*D110/H110," ")</f>
        <v xml:space="preserve"> </v>
      </c>
      <c r="J110" s="3">
        <v>2.0999999999999999E-3</v>
      </c>
      <c r="K110" s="175" t="str">
        <f>IFERROR(Summary!$AA$7*D110/J110," ")</f>
        <v xml:space="preserve"> </v>
      </c>
      <c r="L110" s="5">
        <v>130</v>
      </c>
      <c r="M110" s="175" t="str">
        <f>IFERROR(Summary!$AA$7*D110/L110," ")</f>
        <v xml:space="preserve"> </v>
      </c>
      <c r="N110" s="3">
        <v>4.0000000000000001E-3</v>
      </c>
      <c r="O110" s="175" t="str">
        <f>IFERROR(Summary!$AC$7*D110/N110," ")</f>
        <v xml:space="preserve"> </v>
      </c>
      <c r="P110" s="5">
        <v>130</v>
      </c>
      <c r="Q110" s="175" t="str">
        <f>IFERROR(Summary!$AC$7*D110/P110," ")</f>
        <v xml:space="preserve"> </v>
      </c>
      <c r="R110" s="21">
        <v>160</v>
      </c>
      <c r="S110" s="177" t="str">
        <f>IFERROR(Summary!$AE$7*E110/R110," ")</f>
        <v xml:space="preserve"> </v>
      </c>
    </row>
    <row r="111" spans="1:19" ht="16.8" customHeight="1" x14ac:dyDescent="0.25">
      <c r="A111" s="2" t="s">
        <v>218</v>
      </c>
      <c r="B111" s="2" t="s">
        <v>219</v>
      </c>
      <c r="C111" s="18"/>
      <c r="D111" s="56" t="str">
        <f>IFERROR(VLOOKUP($A111,'Emissions - TEU-2F'!$A$6:$H$58,5,0), " ")</f>
        <v xml:space="preserve"> </v>
      </c>
      <c r="E111" s="56" t="str">
        <f>IFERROR(VLOOKUP($A111,'Emissions - TEU-2F'!$A$6:$H$58,8,0), " ")</f>
        <v xml:space="preserve"> </v>
      </c>
      <c r="F111" s="4">
        <v>7.6999999999999999E-2</v>
      </c>
      <c r="G111" s="175" t="str">
        <f>IFERROR(Summary!$Y$7*D111/F111," ")</f>
        <v xml:space="preserve"> </v>
      </c>
      <c r="H111" s="18"/>
      <c r="I111" s="175" t="str">
        <f>IFERROR(Summary!$Y$7*D111/H111," ")</f>
        <v xml:space="preserve"> </v>
      </c>
      <c r="J111" s="7">
        <v>2</v>
      </c>
      <c r="K111" s="175" t="str">
        <f>IFERROR(Summary!$AA$7*D111/J111," ")</f>
        <v xml:space="preserve"> </v>
      </c>
      <c r="L111" s="18"/>
      <c r="M111" s="175" t="str">
        <f>IFERROR(Summary!$AA$7*D111/L111," ")</f>
        <v xml:space="preserve"> </v>
      </c>
      <c r="N111" s="9">
        <v>0.92</v>
      </c>
      <c r="O111" s="175" t="str">
        <f>IFERROR(Summary!$AC$7*D111/N111," ")</f>
        <v xml:space="preserve"> </v>
      </c>
      <c r="P111" s="18"/>
      <c r="Q111" s="175" t="str">
        <f>IFERROR(Summary!$AC$7*D111/P111," ")</f>
        <v xml:space="preserve"> </v>
      </c>
      <c r="R111" s="22"/>
      <c r="S111" s="177" t="str">
        <f>IFERROR(Summary!$AE$7*E111/R111," ")</f>
        <v xml:space="preserve"> </v>
      </c>
    </row>
    <row r="112" spans="1:19" ht="16.8" customHeight="1" x14ac:dyDescent="0.25">
      <c r="A112" s="1"/>
      <c r="B112" s="2" t="s">
        <v>220</v>
      </c>
      <c r="C112" s="6" t="s">
        <v>65</v>
      </c>
      <c r="D112" s="56" t="str">
        <f>IFERROR(VLOOKUP($A112,'Emissions - TEU-2F'!$A$6:$H$58,5,0), " ")</f>
        <v xml:space="preserve"> </v>
      </c>
      <c r="E112" s="56" t="str">
        <f>IFERROR(VLOOKUP($A112,'Emissions - TEU-2F'!$A$6:$H$58,8,0), " ")</f>
        <v xml:space="preserve"> </v>
      </c>
      <c r="F112" s="18"/>
      <c r="G112" s="175" t="str">
        <f>IFERROR(Summary!$Y$7*D112/F112," ")</f>
        <v xml:space="preserve"> </v>
      </c>
      <c r="H112" s="7">
        <v>2.2999999999999998</v>
      </c>
      <c r="I112" s="175" t="str">
        <f>IFERROR(Summary!$Y$7*D112/H112," ")</f>
        <v xml:space="preserve"> </v>
      </c>
      <c r="J112" s="18"/>
      <c r="K112" s="175" t="str">
        <f>IFERROR(Summary!$AA$7*D112/J112," ")</f>
        <v xml:space="preserve"> </v>
      </c>
      <c r="L112" s="5">
        <v>20</v>
      </c>
      <c r="M112" s="175" t="str">
        <f>IFERROR(Summary!$AA$7*D112/L112," ")</f>
        <v xml:space="preserve"> </v>
      </c>
      <c r="N112" s="18"/>
      <c r="O112" s="175" t="str">
        <f>IFERROR(Summary!$AC$7*D112/N112," ")</f>
        <v xml:space="preserve"> </v>
      </c>
      <c r="P112" s="5">
        <v>20</v>
      </c>
      <c r="Q112" s="175" t="str">
        <f>IFERROR(Summary!$AC$7*D112/P112," ")</f>
        <v xml:space="preserve"> </v>
      </c>
      <c r="R112" s="21">
        <v>240</v>
      </c>
      <c r="S112" s="177" t="str">
        <f>IFERROR(Summary!$AE$7*E112/R112," ")</f>
        <v xml:space="preserve"> </v>
      </c>
    </row>
    <row r="113" spans="1:19" ht="16.95" customHeight="1" x14ac:dyDescent="0.25">
      <c r="A113" s="2" t="s">
        <v>221</v>
      </c>
      <c r="B113" s="2" t="s">
        <v>222</v>
      </c>
      <c r="C113" s="18"/>
      <c r="D113" s="56" t="str">
        <f>IFERROR(VLOOKUP($A113,'Emissions - TEU-2F'!$A$6:$H$58,5,0), " ")</f>
        <v xml:space="preserve"> </v>
      </c>
      <c r="E113" s="56" t="str">
        <f>IFERROR(VLOOKUP($A113,'Emissions - TEU-2F'!$A$6:$H$58,8,0), " ")</f>
        <v xml:space="preserve"> </v>
      </c>
      <c r="F113" s="18"/>
      <c r="G113" s="175" t="str">
        <f>IFERROR(Summary!$Y$7*D113/F113," ")</f>
        <v xml:space="preserve"> </v>
      </c>
      <c r="H113" s="18"/>
      <c r="I113" s="175" t="str">
        <f>IFERROR(Summary!$Y$7*D113/H113," ")</f>
        <v xml:space="preserve"> </v>
      </c>
      <c r="J113" s="18"/>
      <c r="K113" s="175" t="str">
        <f>IFERROR(Summary!$AA$7*D113/J113," ")</f>
        <v xml:space="preserve"> </v>
      </c>
      <c r="L113" s="18"/>
      <c r="M113" s="175" t="str">
        <f>IFERROR(Summary!$AA$7*D113/L113," ")</f>
        <v xml:space="preserve"> </v>
      </c>
      <c r="N113" s="18"/>
      <c r="O113" s="175" t="str">
        <f>IFERROR(Summary!$AC$7*D113/N113," ")</f>
        <v xml:space="preserve"> </v>
      </c>
      <c r="P113" s="18"/>
      <c r="Q113" s="175" t="str">
        <f>IFERROR(Summary!$AC$7*D113/P113," ")</f>
        <v xml:space="preserve"> </v>
      </c>
      <c r="R113" s="21">
        <v>16</v>
      </c>
      <c r="S113" s="177" t="str">
        <f>IFERROR(Summary!$AE$7*E113/R113," ")</f>
        <v xml:space="preserve"> </v>
      </c>
    </row>
    <row r="114" spans="1:19" ht="16.8" customHeight="1" x14ac:dyDescent="0.25">
      <c r="A114" s="2" t="s">
        <v>223</v>
      </c>
      <c r="B114" s="2" t="s">
        <v>224</v>
      </c>
      <c r="C114" s="18"/>
      <c r="D114" s="56" t="str">
        <f>IFERROR(VLOOKUP($A114,'Emissions - TEU-2F'!$A$6:$H$58,5,0), " ")</f>
        <v xml:space="preserve"> </v>
      </c>
      <c r="E114" s="56" t="str">
        <f>IFERROR(VLOOKUP($A114,'Emissions - TEU-2F'!$A$6:$H$58,8,0), " ")</f>
        <v xml:space="preserve"> </v>
      </c>
      <c r="F114" s="9">
        <v>0.17</v>
      </c>
      <c r="G114" s="175" t="str">
        <f>IFERROR(Summary!$Y$7*D114/F114," ")</f>
        <v xml:space="preserve"> </v>
      </c>
      <c r="H114" s="7">
        <v>9</v>
      </c>
      <c r="I114" s="175" t="str">
        <f>IFERROR(Summary!$Y$7*D114/H114," ")</f>
        <v xml:space="preserve"> </v>
      </c>
      <c r="J114" s="7">
        <v>4.3</v>
      </c>
      <c r="K114" s="175" t="str">
        <f>IFERROR(Summary!$AA$7*D114/J114," ")</f>
        <v xml:space="preserve"> </v>
      </c>
      <c r="L114" s="5">
        <v>40</v>
      </c>
      <c r="M114" s="175" t="str">
        <f>IFERROR(Summary!$AA$7*D114/L114," ")</f>
        <v xml:space="preserve"> </v>
      </c>
      <c r="N114" s="7">
        <v>2</v>
      </c>
      <c r="O114" s="175" t="str">
        <f>IFERROR(Summary!$AC$7*D114/N114," ")</f>
        <v xml:space="preserve"> </v>
      </c>
      <c r="P114" s="5">
        <v>40</v>
      </c>
      <c r="Q114" s="175" t="str">
        <f>IFERROR(Summary!$AC$7*D114/P114," ")</f>
        <v xml:space="preserve"> </v>
      </c>
      <c r="R114" s="21">
        <v>49</v>
      </c>
      <c r="S114" s="177" t="str">
        <f>IFERROR(Summary!$AE$7*E114/R114," ")</f>
        <v xml:space="preserve"> </v>
      </c>
    </row>
    <row r="115" spans="1:19" ht="16.95" customHeight="1" x14ac:dyDescent="0.25">
      <c r="A115" s="2" t="s">
        <v>225</v>
      </c>
      <c r="B115" s="2" t="s">
        <v>226</v>
      </c>
      <c r="C115" s="18"/>
      <c r="D115" s="56" t="str">
        <f>IFERROR(VLOOKUP($A115,'Emissions - TEU-2F'!$A$6:$H$58,5,0), " ")</f>
        <v xml:space="preserve"> </v>
      </c>
      <c r="E115" s="56" t="str">
        <f>IFERROR(VLOOKUP($A115,'Emissions - TEU-2F'!$A$6:$H$58,8,0), " ")</f>
        <v xml:space="preserve"> </v>
      </c>
      <c r="F115" s="18"/>
      <c r="G115" s="175" t="str">
        <f>IFERROR(Summary!$Y$7*D115/F115," ")</f>
        <v xml:space="preserve"> </v>
      </c>
      <c r="H115" s="4">
        <v>0.08</v>
      </c>
      <c r="I115" s="175" t="str">
        <f>IFERROR(Summary!$Y$7*D115/H115," ")</f>
        <v xml:space="preserve"> </v>
      </c>
      <c r="J115" s="18"/>
      <c r="K115" s="175" t="str">
        <f>IFERROR(Summary!$AA$7*D115/J115," ")</f>
        <v xml:space="preserve"> </v>
      </c>
      <c r="L115" s="9">
        <v>0.35</v>
      </c>
      <c r="M115" s="175" t="str">
        <f>IFERROR(Summary!$AA$7*D115/L115," ")</f>
        <v xml:space="preserve"> </v>
      </c>
      <c r="N115" s="18"/>
      <c r="O115" s="175" t="str">
        <f>IFERROR(Summary!$AC$7*D115/N115," ")</f>
        <v xml:space="preserve"> </v>
      </c>
      <c r="P115" s="9">
        <v>0.35</v>
      </c>
      <c r="Q115" s="175" t="str">
        <f>IFERROR(Summary!$AC$7*D115/P115," ")</f>
        <v xml:space="preserve"> </v>
      </c>
      <c r="R115" s="24">
        <v>4.0999999999999996</v>
      </c>
      <c r="S115" s="177" t="str">
        <f>IFERROR(Summary!$AE$7*E115/R115," ")</f>
        <v xml:space="preserve"> </v>
      </c>
    </row>
    <row r="116" spans="1:19" ht="16.8" customHeight="1" x14ac:dyDescent="0.25">
      <c r="A116" s="2" t="s">
        <v>227</v>
      </c>
      <c r="B116" s="2" t="s">
        <v>228</v>
      </c>
      <c r="C116" s="18"/>
      <c r="D116" s="56" t="str">
        <f>IFERROR(VLOOKUP($A116,'Emissions - TEU-2F'!$A$6:$H$58,5,0), " ")</f>
        <v xml:space="preserve"> </v>
      </c>
      <c r="E116" s="56" t="str">
        <f>IFERROR(VLOOKUP($A116,'Emissions - TEU-2F'!$A$6:$H$58,8,0), " ")</f>
        <v xml:space="preserve"> </v>
      </c>
      <c r="F116" s="11">
        <v>7.6999999999999996E-4</v>
      </c>
      <c r="G116" s="175" t="str">
        <f>IFERROR(Summary!$Y$7*D116/F116," ")</f>
        <v xml:space="preserve"> </v>
      </c>
      <c r="H116" s="18"/>
      <c r="I116" s="175" t="str">
        <f>IFERROR(Summary!$Y$7*D116/H116," ")</f>
        <v xml:space="preserve"> </v>
      </c>
      <c r="J116" s="4">
        <v>0.02</v>
      </c>
      <c r="K116" s="175" t="str">
        <f>IFERROR(Summary!$AA$7*D116/J116," ")</f>
        <v xml:space="preserve"> </v>
      </c>
      <c r="L116" s="18"/>
      <c r="M116" s="175" t="str">
        <f>IFERROR(Summary!$AA$7*D116/L116," ")</f>
        <v xml:space="preserve"> </v>
      </c>
      <c r="N116" s="3">
        <v>9.1999999999999998E-3</v>
      </c>
      <c r="O116" s="175" t="str">
        <f>IFERROR(Summary!$AC$7*D116/N116," ")</f>
        <v xml:space="preserve"> </v>
      </c>
      <c r="P116" s="18"/>
      <c r="Q116" s="175" t="str">
        <f>IFERROR(Summary!$AC$7*D116/P116," ")</f>
        <v xml:space="preserve"> </v>
      </c>
      <c r="R116" s="22"/>
      <c r="S116" s="177" t="str">
        <f>IFERROR(Summary!$AE$7*E116/R116," ")</f>
        <v xml:space="preserve"> </v>
      </c>
    </row>
    <row r="117" spans="1:19" ht="16.95" customHeight="1" x14ac:dyDescent="0.25">
      <c r="A117" s="2" t="s">
        <v>229</v>
      </c>
      <c r="B117" s="2" t="s">
        <v>230</v>
      </c>
      <c r="C117" s="18"/>
      <c r="D117" s="56" t="str">
        <f>IFERROR(VLOOKUP($A117,'Emissions - TEU-2F'!$A$6:$H$58,5,0), " ")</f>
        <v xml:space="preserve"> </v>
      </c>
      <c r="E117" s="56" t="str">
        <f>IFERROR(VLOOKUP($A117,'Emissions - TEU-2F'!$A$6:$H$58,8,0), " ")</f>
        <v xml:space="preserve"> </v>
      </c>
      <c r="F117" s="11">
        <v>3.8000000000000002E-4</v>
      </c>
      <c r="G117" s="175" t="str">
        <f>IFERROR(Summary!$Y$7*D117/F117," ")</f>
        <v xml:space="preserve"> </v>
      </c>
      <c r="H117" s="18"/>
      <c r="I117" s="175" t="str">
        <f>IFERROR(Summary!$Y$7*D117/H117," ")</f>
        <v xml:space="preserve"> </v>
      </c>
      <c r="J117" s="4">
        <v>0.01</v>
      </c>
      <c r="K117" s="175" t="str">
        <f>IFERROR(Summary!$AA$7*D117/J117," ")</f>
        <v xml:space="preserve"> </v>
      </c>
      <c r="L117" s="18"/>
      <c r="M117" s="175" t="str">
        <f>IFERROR(Summary!$AA$7*D117/L117," ")</f>
        <v xml:space="preserve"> </v>
      </c>
      <c r="N117" s="3">
        <v>4.5999999999999999E-3</v>
      </c>
      <c r="O117" s="175" t="str">
        <f>IFERROR(Summary!$AC$7*D117/N117," ")</f>
        <v xml:space="preserve"> </v>
      </c>
      <c r="P117" s="18"/>
      <c r="Q117" s="175" t="str">
        <f>IFERROR(Summary!$AC$7*D117/P117," ")</f>
        <v xml:space="preserve"> </v>
      </c>
      <c r="R117" s="22"/>
      <c r="S117" s="177" t="str">
        <f>IFERROR(Summary!$AE$7*E117/R117," ")</f>
        <v xml:space="preserve"> </v>
      </c>
    </row>
    <row r="118" spans="1:19" ht="16.8" customHeight="1" x14ac:dyDescent="0.25">
      <c r="A118" s="2" t="s">
        <v>231</v>
      </c>
      <c r="B118" s="2" t="s">
        <v>232</v>
      </c>
      <c r="C118" s="18"/>
      <c r="D118" s="56" t="str">
        <f>IFERROR(VLOOKUP($A118,'Emissions - TEU-2F'!$A$6:$H$58,5,0), " ")</f>
        <v xml:space="preserve"> </v>
      </c>
      <c r="E118" s="56" t="str">
        <f>IFERROR(VLOOKUP($A118,'Emissions - TEU-2F'!$A$6:$H$58,8,0), " ")</f>
        <v xml:space="preserve"> </v>
      </c>
      <c r="F118" s="3">
        <v>2E-3</v>
      </c>
      <c r="G118" s="175" t="str">
        <f>IFERROR(Summary!$Y$7*D118/F118," ")</f>
        <v xml:space="preserve"> </v>
      </c>
      <c r="H118" s="18"/>
      <c r="I118" s="175" t="str">
        <f>IFERROR(Summary!$Y$7*D118/H118," ")</f>
        <v xml:space="preserve"> </v>
      </c>
      <c r="J118" s="4">
        <v>5.0999999999999997E-2</v>
      </c>
      <c r="K118" s="175" t="str">
        <f>IFERROR(Summary!$AA$7*D118/J118," ")</f>
        <v xml:space="preserve"> </v>
      </c>
      <c r="L118" s="18"/>
      <c r="M118" s="175" t="str">
        <f>IFERROR(Summary!$AA$7*D118/L118," ")</f>
        <v xml:space="preserve"> </v>
      </c>
      <c r="N118" s="4">
        <v>2.4E-2</v>
      </c>
      <c r="O118" s="175" t="str">
        <f>IFERROR(Summary!$AC$7*D118/N118," ")</f>
        <v xml:space="preserve"> </v>
      </c>
      <c r="P118" s="18"/>
      <c r="Q118" s="175" t="str">
        <f>IFERROR(Summary!$AC$7*D118/P118," ")</f>
        <v xml:space="preserve"> </v>
      </c>
      <c r="R118" s="22"/>
      <c r="S118" s="177" t="str">
        <f>IFERROR(Summary!$AE$7*E118/R118," ")</f>
        <v xml:space="preserve"> </v>
      </c>
    </row>
    <row r="119" spans="1:19" ht="16.8" customHeight="1" x14ac:dyDescent="0.25">
      <c r="A119" s="2" t="s">
        <v>233</v>
      </c>
      <c r="B119" s="2" t="s">
        <v>234</v>
      </c>
      <c r="C119" s="18"/>
      <c r="D119" s="56" t="str">
        <f>IFERROR(VLOOKUP($A119,'Emissions - TEU-2F'!$A$6:$H$58,5,0), " ")</f>
        <v xml:space="preserve"> </v>
      </c>
      <c r="E119" s="56" t="str">
        <f>IFERROR(VLOOKUP($A119,'Emissions - TEU-2F'!$A$6:$H$58,8,0), " ")</f>
        <v xml:space="preserve"> </v>
      </c>
      <c r="F119" s="4">
        <v>4.4999999999999998E-2</v>
      </c>
      <c r="G119" s="175" t="str">
        <f>IFERROR(Summary!$Y$7*D119/F119," ")</f>
        <v xml:space="preserve"> </v>
      </c>
      <c r="H119" s="18"/>
      <c r="I119" s="175" t="str">
        <f>IFERROR(Summary!$Y$7*D119/H119," ")</f>
        <v xml:space="preserve"> </v>
      </c>
      <c r="J119" s="7">
        <v>1.2</v>
      </c>
      <c r="K119" s="175" t="str">
        <f>IFERROR(Summary!$AA$7*D119/J119," ")</f>
        <v xml:space="preserve"> </v>
      </c>
      <c r="L119" s="18"/>
      <c r="M119" s="175" t="str">
        <f>IFERROR(Summary!$AA$7*D119/L119," ")</f>
        <v xml:space="preserve"> </v>
      </c>
      <c r="N119" s="9">
        <v>0.55000000000000004</v>
      </c>
      <c r="O119" s="175" t="str">
        <f>IFERROR(Summary!$AC$7*D119/N119," ")</f>
        <v xml:space="preserve"> </v>
      </c>
      <c r="P119" s="18"/>
      <c r="Q119" s="175" t="str">
        <f>IFERROR(Summary!$AC$7*D119/P119," ")</f>
        <v xml:space="preserve"> </v>
      </c>
      <c r="R119" s="22"/>
      <c r="S119" s="177" t="str">
        <f>IFERROR(Summary!$AE$7*E119/R119," ")</f>
        <v xml:space="preserve"> </v>
      </c>
    </row>
    <row r="120" spans="1:19" ht="42" customHeight="1" x14ac:dyDescent="0.25">
      <c r="A120" s="2" t="s">
        <v>235</v>
      </c>
      <c r="B120" s="2" t="s">
        <v>236</v>
      </c>
      <c r="C120" s="6" t="s">
        <v>65</v>
      </c>
      <c r="D120" s="56" t="str">
        <f>IFERROR(VLOOKUP($A120,'Emissions - TEU-2F'!$A$6:$H$58,5,0), " ")</f>
        <v xml:space="preserve"> </v>
      </c>
      <c r="E120" s="56" t="str">
        <f>IFERROR(VLOOKUP($A120,'Emissions - TEU-2F'!$A$6:$H$58,8,0), " ")</f>
        <v xml:space="preserve"> </v>
      </c>
      <c r="F120" s="11">
        <v>1.7000000000000001E-4</v>
      </c>
      <c r="G120" s="175" t="str">
        <f>IFERROR(Summary!$Y$7*D120/F120," ")</f>
        <v xml:space="preserve"> </v>
      </c>
      <c r="H120" s="18"/>
      <c r="I120" s="175" t="str">
        <f>IFERROR(Summary!$Y$7*D120/H120," ")</f>
        <v xml:space="preserve"> </v>
      </c>
      <c r="J120" s="4">
        <v>1.7999999999999999E-2</v>
      </c>
      <c r="K120" s="175" t="str">
        <f>IFERROR(Summary!$AA$7*D120/J120," ")</f>
        <v xml:space="preserve"> </v>
      </c>
      <c r="L120" s="18"/>
      <c r="M120" s="175" t="str">
        <f>IFERROR(Summary!$AA$7*D120/L120," ")</f>
        <v xml:space="preserve"> </v>
      </c>
      <c r="N120" s="3">
        <v>8.3999999999999995E-3</v>
      </c>
      <c r="O120" s="175" t="str">
        <f>IFERROR(Summary!$AC$7*D120/N120," ")</f>
        <v xml:space="preserve"> </v>
      </c>
      <c r="P120" s="18"/>
      <c r="Q120" s="175" t="str">
        <f>IFERROR(Summary!$AC$7*D120/P120," ")</f>
        <v xml:space="preserve"> </v>
      </c>
      <c r="R120" s="22"/>
      <c r="S120" s="177" t="str">
        <f>IFERROR(Summary!$AE$7*E120/R120," ")</f>
        <v xml:space="preserve"> </v>
      </c>
    </row>
    <row r="121" spans="1:19" ht="29.25" customHeight="1" x14ac:dyDescent="0.25">
      <c r="A121" s="2" t="s">
        <v>237</v>
      </c>
      <c r="B121" s="1" t="s">
        <v>238</v>
      </c>
      <c r="C121" s="6" t="s">
        <v>65</v>
      </c>
      <c r="D121" s="56" t="str">
        <f>IFERROR(VLOOKUP($A121,'Emissions - TEU-2F'!$A$6:$H$58,5,0), " ")</f>
        <v xml:space="preserve"> </v>
      </c>
      <c r="E121" s="56" t="str">
        <f>IFERROR(VLOOKUP($A121,'Emissions - TEU-2F'!$A$6:$H$58,8,0), " ")</f>
        <v xml:space="preserve"> </v>
      </c>
      <c r="F121" s="11">
        <v>1.7000000000000001E-4</v>
      </c>
      <c r="G121" s="175" t="str">
        <f>IFERROR(Summary!$Y$7*D121/F121," ")</f>
        <v xml:space="preserve"> </v>
      </c>
      <c r="H121" s="18"/>
      <c r="I121" s="175" t="str">
        <f>IFERROR(Summary!$Y$7*D121/H121," ")</f>
        <v xml:space="preserve"> </v>
      </c>
      <c r="J121" s="4">
        <v>1.7999999999999999E-2</v>
      </c>
      <c r="K121" s="175" t="str">
        <f>IFERROR(Summary!$AA$7*D121/J121," ")</f>
        <v xml:space="preserve"> </v>
      </c>
      <c r="L121" s="18"/>
      <c r="M121" s="175" t="str">
        <f>IFERROR(Summary!$AA$7*D121/L121," ")</f>
        <v xml:space="preserve"> </v>
      </c>
      <c r="N121" s="3">
        <v>8.3999999999999995E-3</v>
      </c>
      <c r="O121" s="175" t="str">
        <f>IFERROR(Summary!$AC$7*D121/N121," ")</f>
        <v xml:space="preserve"> </v>
      </c>
      <c r="P121" s="18"/>
      <c r="Q121" s="175" t="str">
        <f>IFERROR(Summary!$AC$7*D121/P121," ")</f>
        <v xml:space="preserve"> </v>
      </c>
      <c r="R121" s="22"/>
      <c r="S121" s="177" t="str">
        <f>IFERROR(Summary!$AE$7*E121/R121," ")</f>
        <v xml:space="preserve"> </v>
      </c>
    </row>
    <row r="122" spans="1:19" ht="29.25" customHeight="1" x14ac:dyDescent="0.25">
      <c r="A122" s="2" t="s">
        <v>239</v>
      </c>
      <c r="B122" s="1" t="s">
        <v>240</v>
      </c>
      <c r="C122" s="6" t="s">
        <v>65</v>
      </c>
      <c r="D122" s="56" t="str">
        <f>IFERROR(VLOOKUP($A122,'Emissions - TEU-2F'!$A$6:$H$58,5,0), " ")</f>
        <v xml:space="preserve"> </v>
      </c>
      <c r="E122" s="56" t="str">
        <f>IFERROR(VLOOKUP($A122,'Emissions - TEU-2F'!$A$6:$H$58,8,0), " ")</f>
        <v xml:space="preserve"> </v>
      </c>
      <c r="F122" s="11">
        <v>1.7000000000000001E-4</v>
      </c>
      <c r="G122" s="175" t="str">
        <f>IFERROR(Summary!$Y$7*D122/F122," ")</f>
        <v xml:space="preserve"> </v>
      </c>
      <c r="H122" s="18"/>
      <c r="I122" s="175" t="str">
        <f>IFERROR(Summary!$Y$7*D122/H122," ")</f>
        <v xml:space="preserve"> </v>
      </c>
      <c r="J122" s="4">
        <v>1.7999999999999999E-2</v>
      </c>
      <c r="K122" s="175" t="str">
        <f>IFERROR(Summary!$AA$7*D122/J122," ")</f>
        <v xml:space="preserve"> </v>
      </c>
      <c r="L122" s="18"/>
      <c r="M122" s="175" t="str">
        <f>IFERROR(Summary!$AA$7*D122/L122," ")</f>
        <v xml:space="preserve"> </v>
      </c>
      <c r="N122" s="3">
        <v>8.3999999999999995E-3</v>
      </c>
      <c r="O122" s="175" t="str">
        <f>IFERROR(Summary!$AC$7*D122/N122," ")</f>
        <v xml:space="preserve"> </v>
      </c>
      <c r="P122" s="18"/>
      <c r="Q122" s="175" t="str">
        <f>IFERROR(Summary!$AC$7*D122/P122," ")</f>
        <v xml:space="preserve"> </v>
      </c>
      <c r="R122" s="22"/>
      <c r="S122" s="177" t="str">
        <f>IFERROR(Summary!$AE$7*E122/R122," ")</f>
        <v xml:space="preserve"> </v>
      </c>
    </row>
    <row r="123" spans="1:19" ht="29.25" customHeight="1" x14ac:dyDescent="0.25">
      <c r="A123" s="2" t="s">
        <v>241</v>
      </c>
      <c r="B123" s="1" t="s">
        <v>242</v>
      </c>
      <c r="C123" s="6" t="s">
        <v>65</v>
      </c>
      <c r="D123" s="56" t="str">
        <f>IFERROR(VLOOKUP($A123,'Emissions - TEU-2F'!$A$6:$H$58,5,0), " ")</f>
        <v xml:space="preserve"> </v>
      </c>
      <c r="E123" s="56" t="str">
        <f>IFERROR(VLOOKUP($A123,'Emissions - TEU-2F'!$A$6:$H$58,8,0), " ")</f>
        <v xml:space="preserve"> </v>
      </c>
      <c r="F123" s="11">
        <v>5.9999999999999995E-4</v>
      </c>
      <c r="G123" s="175" t="str">
        <f>IFERROR(Summary!$Y$7*D123/F123," ")</f>
        <v xml:space="preserve"> </v>
      </c>
      <c r="H123" s="18"/>
      <c r="I123" s="175" t="str">
        <f>IFERROR(Summary!$Y$7*D123/H123," ")</f>
        <v xml:space="preserve"> </v>
      </c>
      <c r="J123" s="4">
        <v>6.5000000000000002E-2</v>
      </c>
      <c r="K123" s="175" t="str">
        <f>IFERROR(Summary!$AA$7*D123/J123," ")</f>
        <v xml:space="preserve"> </v>
      </c>
      <c r="L123" s="18"/>
      <c r="M123" s="175" t="str">
        <f>IFERROR(Summary!$AA$7*D123/L123," ")</f>
        <v xml:space="preserve"> </v>
      </c>
      <c r="N123" s="4">
        <v>0.03</v>
      </c>
      <c r="O123" s="175" t="str">
        <f>IFERROR(Summary!$AC$7*D123/N123," ")</f>
        <v xml:space="preserve"> </v>
      </c>
      <c r="P123" s="18"/>
      <c r="Q123" s="175" t="str">
        <f>IFERROR(Summary!$AC$7*D123/P123," ")</f>
        <v xml:space="preserve"> </v>
      </c>
      <c r="R123" s="22"/>
      <c r="S123" s="177" t="str">
        <f>IFERROR(Summary!$AE$7*E123/R123," ")</f>
        <v xml:space="preserve"> </v>
      </c>
    </row>
    <row r="124" spans="1:19" ht="16.95" customHeight="1" x14ac:dyDescent="0.25">
      <c r="A124" s="2" t="s">
        <v>243</v>
      </c>
      <c r="B124" s="16" t="s">
        <v>244</v>
      </c>
      <c r="C124" s="18"/>
      <c r="D124" s="56" t="str">
        <f>IFERROR(VLOOKUP($A124,'Emissions - TEU-2F'!$A$6:$H$58,5,0), " ")</f>
        <v xml:space="preserve"> </v>
      </c>
      <c r="E124" s="56" t="str">
        <f>IFERROR(VLOOKUP($A124,'Emissions - TEU-2F'!$A$6:$H$58,8,0), " ")</f>
        <v xml:space="preserve"> </v>
      </c>
      <c r="F124" s="18"/>
      <c r="G124" s="175" t="str">
        <f>IFERROR(Summary!$Y$7*D124/F124," ")</f>
        <v xml:space="preserve"> </v>
      </c>
      <c r="H124" s="9">
        <v>0.2</v>
      </c>
      <c r="I124" s="175" t="str">
        <f>IFERROR(Summary!$Y$7*D124/H124," ")</f>
        <v xml:space="preserve"> </v>
      </c>
      <c r="J124" s="18"/>
      <c r="K124" s="175" t="str">
        <f>IFERROR(Summary!$AA$7*D124/J124," ")</f>
        <v xml:space="preserve"> </v>
      </c>
      <c r="L124" s="9">
        <v>0.88</v>
      </c>
      <c r="M124" s="175" t="str">
        <f>IFERROR(Summary!$AA$7*D124/L124," ")</f>
        <v xml:space="preserve"> </v>
      </c>
      <c r="N124" s="18"/>
      <c r="O124" s="175" t="str">
        <f>IFERROR(Summary!$AC$7*D124/N124," ")</f>
        <v xml:space="preserve"> </v>
      </c>
      <c r="P124" s="9">
        <v>0.88</v>
      </c>
      <c r="Q124" s="175" t="str">
        <f>IFERROR(Summary!$AC$7*D124/P124," ")</f>
        <v xml:space="preserve"> </v>
      </c>
      <c r="R124" s="21">
        <v>110</v>
      </c>
      <c r="S124" s="177" t="str">
        <f>IFERROR(Summary!$AE$7*E124/R124," ")</f>
        <v xml:space="preserve"> </v>
      </c>
    </row>
    <row r="125" spans="1:19" ht="16.8" customHeight="1" x14ac:dyDescent="0.25">
      <c r="A125" s="2" t="s">
        <v>245</v>
      </c>
      <c r="B125" s="2" t="s">
        <v>246</v>
      </c>
      <c r="C125" s="18"/>
      <c r="D125" s="56" t="str">
        <f>IFERROR(VLOOKUP($A125,'Emissions - TEU-2F'!$A$6:$H$58,5,0), " ")</f>
        <v xml:space="preserve"> </v>
      </c>
      <c r="E125" s="56" t="str">
        <f>IFERROR(VLOOKUP($A125,'Emissions - TEU-2F'!$A$6:$H$58,8,0), " ")</f>
        <v xml:space="preserve"> </v>
      </c>
      <c r="F125" s="18"/>
      <c r="G125" s="175" t="str">
        <f>IFERROR(Summary!$Y$7*D125/F125," ")</f>
        <v xml:space="preserve"> </v>
      </c>
      <c r="H125" s="5">
        <v>30</v>
      </c>
      <c r="I125" s="175" t="str">
        <f>IFERROR(Summary!$Y$7*D125/H125," ")</f>
        <v xml:space="preserve"> </v>
      </c>
      <c r="J125" s="18"/>
      <c r="K125" s="175" t="str">
        <f>IFERROR(Summary!$AA$7*D125/J125," ")</f>
        <v xml:space="preserve"> </v>
      </c>
      <c r="L125" s="5">
        <v>130</v>
      </c>
      <c r="M125" s="175" t="str">
        <f>IFERROR(Summary!$AA$7*D125/L125," ")</f>
        <v xml:space="preserve"> </v>
      </c>
      <c r="N125" s="18"/>
      <c r="O125" s="175" t="str">
        <f>IFERROR(Summary!$AC$7*D125/N125," ")</f>
        <v xml:space="preserve"> </v>
      </c>
      <c r="P125" s="5">
        <v>130</v>
      </c>
      <c r="Q125" s="175" t="str">
        <f>IFERROR(Summary!$AC$7*D125/P125," ")</f>
        <v xml:space="preserve"> </v>
      </c>
      <c r="R125" s="23">
        <v>58000</v>
      </c>
      <c r="S125" s="177" t="str">
        <f>IFERROR(Summary!$AE$7*E125/R125," ")</f>
        <v xml:space="preserve"> </v>
      </c>
    </row>
    <row r="126" spans="1:19" ht="29.25" customHeight="1" x14ac:dyDescent="0.25">
      <c r="A126" s="2" t="s">
        <v>247</v>
      </c>
      <c r="B126" s="2" t="s">
        <v>248</v>
      </c>
      <c r="C126" s="18"/>
      <c r="D126" s="56" t="str">
        <f>IFERROR(VLOOKUP($A126,'Emissions - TEU-2F'!$A$6:$H$58,5,0), " ")</f>
        <v xml:space="preserve"> </v>
      </c>
      <c r="E126" s="56" t="str">
        <f>IFERROR(VLOOKUP($A126,'Emissions - TEU-2F'!$A$6:$H$58,8,0), " ")</f>
        <v xml:space="preserve"> </v>
      </c>
      <c r="F126" s="18"/>
      <c r="G126" s="175" t="str">
        <f>IFERROR(Summary!$Y$7*D126/F126," ")</f>
        <v xml:space="preserve"> </v>
      </c>
      <c r="H126" s="4">
        <v>6.9000000000000006E-2</v>
      </c>
      <c r="I126" s="175" t="str">
        <f>IFERROR(Summary!$Y$7*D126/H126," ")</f>
        <v xml:space="preserve"> </v>
      </c>
      <c r="J126" s="18"/>
      <c r="K126" s="175" t="str">
        <f>IFERROR(Summary!$AA$7*D126/J126," ")</f>
        <v xml:space="preserve"> </v>
      </c>
      <c r="L126" s="9">
        <v>0.3</v>
      </c>
      <c r="M126" s="175" t="str">
        <f>IFERROR(Summary!$AA$7*D126/L126," ")</f>
        <v xml:space="preserve"> </v>
      </c>
      <c r="N126" s="18"/>
      <c r="O126" s="175" t="str">
        <f>IFERROR(Summary!$AC$7*D126/N126," ")</f>
        <v xml:space="preserve"> </v>
      </c>
      <c r="P126" s="9">
        <v>0.3</v>
      </c>
      <c r="Q126" s="175" t="str">
        <f>IFERROR(Summary!$AC$7*D126/P126," ")</f>
        <v xml:space="preserve"> </v>
      </c>
      <c r="R126" s="25">
        <v>0.21</v>
      </c>
      <c r="S126" s="177" t="str">
        <f>IFERROR(Summary!$AE$7*E126/R126," ")</f>
        <v xml:space="preserve"> </v>
      </c>
    </row>
    <row r="127" spans="1:19" ht="16.8" customHeight="1" x14ac:dyDescent="0.25">
      <c r="A127" s="2" t="s">
        <v>249</v>
      </c>
      <c r="B127" s="2" t="s">
        <v>250</v>
      </c>
      <c r="C127" s="18"/>
      <c r="D127" s="56">
        <f>IFERROR(VLOOKUP($A127,'Emissions - TEU-2F'!$A$6:$H$58,5,0), " ")</f>
        <v>7.4736494974928139E-2</v>
      </c>
      <c r="E127" s="56">
        <f>IFERROR(VLOOKUP($A127,'Emissions - TEU-2F'!$A$6:$H$58,8,0), " ")</f>
        <v>1.2581901510930662E-3</v>
      </c>
      <c r="F127" s="18"/>
      <c r="G127" s="175" t="str">
        <f>IFERROR(Summary!$Y$7*D127/F127," ")</f>
        <v xml:space="preserve"> </v>
      </c>
      <c r="H127" s="5">
        <v>700</v>
      </c>
      <c r="I127" s="175">
        <f>IFERROR(Summary!$Y$7*D127/H127," ")</f>
        <v>1.0676642139275449E-8</v>
      </c>
      <c r="J127" s="18"/>
      <c r="K127" s="175" t="str">
        <f>IFERROR(Summary!$AA$7*D127/J127," ")</f>
        <v xml:space="preserve"> </v>
      </c>
      <c r="L127" s="8">
        <v>3100</v>
      </c>
      <c r="M127" s="175">
        <f>IFERROR(Summary!$AA$7*D127/L127," ")</f>
        <v>2.4108546766105852E-9</v>
      </c>
      <c r="N127" s="18"/>
      <c r="O127" s="175" t="str">
        <f>IFERROR(Summary!$AC$7*D127/N127," ")</f>
        <v xml:space="preserve"> </v>
      </c>
      <c r="P127" s="8">
        <v>3100</v>
      </c>
      <c r="Q127" s="175">
        <f>IFERROR(Summary!$AC$7*D127/P127," ")</f>
        <v>1.0848846044747634E-7</v>
      </c>
      <c r="R127" s="22"/>
      <c r="S127" s="177" t="str">
        <f>IFERROR(Summary!$AE$7*E127/R127," ")</f>
        <v xml:space="preserve"> </v>
      </c>
    </row>
    <row r="128" spans="1:19" ht="16.95" customHeight="1" x14ac:dyDescent="0.25">
      <c r="A128" s="2" t="s">
        <v>251</v>
      </c>
      <c r="B128" s="2" t="s">
        <v>252</v>
      </c>
      <c r="C128" s="18"/>
      <c r="D128" s="56" t="str">
        <f>IFERROR(VLOOKUP($A128,'Emissions - TEU-2F'!$A$6:$H$58,5,0), " ")</f>
        <v xml:space="preserve"> </v>
      </c>
      <c r="E128" s="56" t="str">
        <f>IFERROR(VLOOKUP($A128,'Emissions - TEU-2F'!$A$6:$H$58,8,0), " ")</f>
        <v xml:space="preserve"> </v>
      </c>
      <c r="F128" s="11">
        <v>2.0000000000000001E-4</v>
      </c>
      <c r="G128" s="175" t="str">
        <f>IFERROR(Summary!$Y$7*D128/F128," ")</f>
        <v xml:space="preserve"> </v>
      </c>
      <c r="H128" s="4">
        <v>0.03</v>
      </c>
      <c r="I128" s="175" t="str">
        <f>IFERROR(Summary!$Y$7*D128/H128," ")</f>
        <v xml:space="preserve"> </v>
      </c>
      <c r="J128" s="3">
        <v>5.3E-3</v>
      </c>
      <c r="K128" s="175" t="str">
        <f>IFERROR(Summary!$AA$7*D128/J128," ")</f>
        <v xml:space="preserve"> </v>
      </c>
      <c r="L128" s="9">
        <v>0.13</v>
      </c>
      <c r="M128" s="175" t="str">
        <f>IFERROR(Summary!$AA$7*D128/L128," ")</f>
        <v xml:space="preserve"> </v>
      </c>
      <c r="N128" s="3">
        <v>2.3999999999999998E-3</v>
      </c>
      <c r="O128" s="175" t="str">
        <f>IFERROR(Summary!$AC$7*D128/N128," ")</f>
        <v xml:space="preserve"> </v>
      </c>
      <c r="P128" s="9">
        <v>0.13</v>
      </c>
      <c r="Q128" s="175" t="str">
        <f>IFERROR(Summary!$AC$7*D128/P128," ")</f>
        <v xml:space="preserve"> </v>
      </c>
      <c r="R128" s="24">
        <v>5.2</v>
      </c>
      <c r="S128" s="177" t="str">
        <f>IFERROR(Summary!$AE$7*E128/R128," ")</f>
        <v xml:space="preserve"> </v>
      </c>
    </row>
    <row r="129" spans="1:19" ht="16.8" customHeight="1" x14ac:dyDescent="0.25">
      <c r="A129" s="2" t="s">
        <v>253</v>
      </c>
      <c r="B129" s="2" t="s">
        <v>254</v>
      </c>
      <c r="C129" s="18"/>
      <c r="D129" s="56" t="str">
        <f>IFERROR(VLOOKUP($A129,'Emissions - TEU-2F'!$A$6:$H$58,5,0), " ")</f>
        <v xml:space="preserve"> </v>
      </c>
      <c r="E129" s="56" t="str">
        <f>IFERROR(VLOOKUP($A129,'Emissions - TEU-2F'!$A$6:$H$58,8,0), " ")</f>
        <v xml:space="preserve"> </v>
      </c>
      <c r="F129" s="18"/>
      <c r="G129" s="175" t="str">
        <f>IFERROR(Summary!$Y$7*D129/F129," ")</f>
        <v xml:space="preserve"> </v>
      </c>
      <c r="H129" s="5">
        <v>20</v>
      </c>
      <c r="I129" s="175" t="str">
        <f>IFERROR(Summary!$Y$7*D129/H129," ")</f>
        <v xml:space="preserve"> </v>
      </c>
      <c r="J129" s="18"/>
      <c r="K129" s="175" t="str">
        <f>IFERROR(Summary!$AA$7*D129/J129," ")</f>
        <v xml:space="preserve"> </v>
      </c>
      <c r="L129" s="5">
        <v>88</v>
      </c>
      <c r="M129" s="175" t="str">
        <f>IFERROR(Summary!$AA$7*D129/L129," ")</f>
        <v xml:space="preserve"> </v>
      </c>
      <c r="N129" s="18"/>
      <c r="O129" s="175" t="str">
        <f>IFERROR(Summary!$AC$7*D129/N129," ")</f>
        <v xml:space="preserve"> </v>
      </c>
      <c r="P129" s="5">
        <v>88</v>
      </c>
      <c r="Q129" s="175" t="str">
        <f>IFERROR(Summary!$AC$7*D129/P129," ")</f>
        <v xml:space="preserve"> </v>
      </c>
      <c r="R129" s="23">
        <v>2100</v>
      </c>
      <c r="S129" s="177" t="str">
        <f>IFERROR(Summary!$AE$7*E129/R129," ")</f>
        <v xml:space="preserve"> </v>
      </c>
    </row>
    <row r="130" spans="1:19" ht="16.8" customHeight="1" x14ac:dyDescent="0.25">
      <c r="A130" s="2" t="s">
        <v>255</v>
      </c>
      <c r="B130" s="2" t="s">
        <v>256</v>
      </c>
      <c r="C130" s="6" t="s">
        <v>65</v>
      </c>
      <c r="D130" s="56" t="str">
        <f>IFERROR(VLOOKUP($A130,'Emissions - TEU-2F'!$A$6:$H$58,5,0), " ")</f>
        <v xml:space="preserve"> </v>
      </c>
      <c r="E130" s="56" t="str">
        <f>IFERROR(VLOOKUP($A130,'Emissions - TEU-2F'!$A$6:$H$58,8,0), " ")</f>
        <v xml:space="preserve"> </v>
      </c>
      <c r="F130" s="18"/>
      <c r="G130" s="175" t="str">
        <f>IFERROR(Summary!$Y$7*D130/F130," ")</f>
        <v xml:space="preserve"> </v>
      </c>
      <c r="H130" s="7">
        <v>2.1</v>
      </c>
      <c r="I130" s="175" t="str">
        <f>IFERROR(Summary!$Y$7*D130/H130," ")</f>
        <v xml:space="preserve"> </v>
      </c>
      <c r="J130" s="18"/>
      <c r="K130" s="175" t="str">
        <f>IFERROR(Summary!$AA$7*D130/J130," ")</f>
        <v xml:space="preserve"> </v>
      </c>
      <c r="L130" s="5">
        <v>19</v>
      </c>
      <c r="M130" s="175" t="str">
        <f>IFERROR(Summary!$AA$7*D130/L130," ")</f>
        <v xml:space="preserve"> </v>
      </c>
      <c r="N130" s="18"/>
      <c r="O130" s="175" t="str">
        <f>IFERROR(Summary!$AC$7*D130/N130," ")</f>
        <v xml:space="preserve"> </v>
      </c>
      <c r="P130" s="5">
        <v>19</v>
      </c>
      <c r="Q130" s="175" t="str">
        <f>IFERROR(Summary!$AC$7*D130/P130," ")</f>
        <v xml:space="preserve"> </v>
      </c>
      <c r="R130" s="21">
        <v>16</v>
      </c>
      <c r="S130" s="177" t="str">
        <f>IFERROR(Summary!$AE$7*E130/R130," ")</f>
        <v xml:space="preserve"> </v>
      </c>
    </row>
    <row r="131" spans="1:19" ht="16.95" customHeight="1" x14ac:dyDescent="0.25">
      <c r="A131" s="17">
        <v>2148878</v>
      </c>
      <c r="B131" s="2" t="s">
        <v>257</v>
      </c>
      <c r="C131" s="18"/>
      <c r="D131" s="56" t="str">
        <f>IFERROR(VLOOKUP($A131,'Emissions - TEU-2F'!$A$6:$H$58,5,0), " ")</f>
        <v xml:space="preserve"> </v>
      </c>
      <c r="E131" s="56" t="str">
        <f>IFERROR(VLOOKUP($A131,'Emissions - TEU-2F'!$A$6:$H$58,8,0), " ")</f>
        <v xml:space="preserve"> </v>
      </c>
      <c r="F131" s="18"/>
      <c r="G131" s="175" t="str">
        <f>IFERROR(Summary!$Y$7*D131/F131," ")</f>
        <v xml:space="preserve"> </v>
      </c>
      <c r="H131" s="7">
        <v>2</v>
      </c>
      <c r="I131" s="175" t="str">
        <f>IFERROR(Summary!$Y$7*D131/H131," ")</f>
        <v xml:space="preserve"> </v>
      </c>
      <c r="J131" s="18"/>
      <c r="K131" s="175" t="str">
        <f>IFERROR(Summary!$AA$7*D131/J131," ")</f>
        <v xml:space="preserve"> </v>
      </c>
      <c r="L131" s="7">
        <v>8.8000000000000007</v>
      </c>
      <c r="M131" s="175" t="str">
        <f>IFERROR(Summary!$AA$7*D131/L131," ")</f>
        <v xml:space="preserve"> </v>
      </c>
      <c r="N131" s="18"/>
      <c r="O131" s="175" t="str">
        <f>IFERROR(Summary!$AC$7*D131/N131," ")</f>
        <v xml:space="preserve"> </v>
      </c>
      <c r="P131" s="7">
        <v>8.8000000000000007</v>
      </c>
      <c r="Q131" s="175" t="str">
        <f>IFERROR(Summary!$AC$7*D131/P131," ")</f>
        <v xml:space="preserve"> </v>
      </c>
      <c r="R131" s="21">
        <v>98</v>
      </c>
      <c r="S131" s="177" t="str">
        <f>IFERROR(Summary!$AE$7*E131/R131," ")</f>
        <v xml:space="preserve"> </v>
      </c>
    </row>
    <row r="132" spans="1:19" ht="16.8" customHeight="1" x14ac:dyDescent="0.25">
      <c r="A132" s="2" t="s">
        <v>258</v>
      </c>
      <c r="B132" s="2" t="s">
        <v>259</v>
      </c>
      <c r="C132" s="18"/>
      <c r="D132" s="56" t="str">
        <f>IFERROR(VLOOKUP($A132,'Emissions - TEU-2F'!$A$6:$H$58,5,0), " ")</f>
        <v xml:space="preserve"> </v>
      </c>
      <c r="E132" s="56" t="str">
        <f>IFERROR(VLOOKUP($A132,'Emissions - TEU-2F'!$A$6:$H$58,8,0), " ")</f>
        <v xml:space="preserve"> </v>
      </c>
      <c r="F132" s="18"/>
      <c r="G132" s="175" t="str">
        <f>IFERROR(Summary!$Y$7*D132/F132," ")</f>
        <v xml:space="preserve"> </v>
      </c>
      <c r="H132" s="8">
        <v>2000</v>
      </c>
      <c r="I132" s="175" t="str">
        <f>IFERROR(Summary!$Y$7*D132/H132," ")</f>
        <v xml:space="preserve"> </v>
      </c>
      <c r="J132" s="18"/>
      <c r="K132" s="175" t="str">
        <f>IFERROR(Summary!$AA$7*D132/J132," ")</f>
        <v xml:space="preserve"> </v>
      </c>
      <c r="L132" s="8">
        <v>8800</v>
      </c>
      <c r="M132" s="175" t="str">
        <f>IFERROR(Summary!$AA$7*D132/L132," ")</f>
        <v xml:space="preserve"> </v>
      </c>
      <c r="N132" s="18"/>
      <c r="O132" s="175" t="str">
        <f>IFERROR(Summary!$AC$7*D132/N132," ")</f>
        <v xml:space="preserve"> </v>
      </c>
      <c r="P132" s="8">
        <v>8800</v>
      </c>
      <c r="Q132" s="175" t="str">
        <f>IFERROR(Summary!$AC$7*D132/P132," ")</f>
        <v xml:space="preserve"> </v>
      </c>
      <c r="R132" s="22"/>
      <c r="S132" s="177" t="str">
        <f>IFERROR(Summary!$AE$7*E132/R132," ")</f>
        <v xml:space="preserve"> </v>
      </c>
    </row>
    <row r="133" spans="1:19" ht="16.95" customHeight="1" x14ac:dyDescent="0.25">
      <c r="A133" s="2" t="s">
        <v>260</v>
      </c>
      <c r="B133" s="2" t="s">
        <v>261</v>
      </c>
      <c r="C133" s="18"/>
      <c r="D133" s="56" t="str">
        <f>IFERROR(VLOOKUP($A133,'Emissions - TEU-2F'!$A$6:$H$58,5,0), " ")</f>
        <v xml:space="preserve"> </v>
      </c>
      <c r="E133" s="56" t="str">
        <f>IFERROR(VLOOKUP($A133,'Emissions - TEU-2F'!$A$6:$H$58,8,0), " ")</f>
        <v xml:space="preserve"> </v>
      </c>
      <c r="F133" s="18"/>
      <c r="G133" s="175" t="str">
        <f>IFERROR(Summary!$Y$7*D133/F133," ")</f>
        <v xml:space="preserve"> </v>
      </c>
      <c r="H133" s="5">
        <v>200</v>
      </c>
      <c r="I133" s="175" t="str">
        <f>IFERROR(Summary!$Y$7*D133/H133," ")</f>
        <v xml:space="preserve"> </v>
      </c>
      <c r="J133" s="18"/>
      <c r="K133" s="175" t="str">
        <f>IFERROR(Summary!$AA$7*D133/J133," ")</f>
        <v xml:space="preserve"> </v>
      </c>
      <c r="L133" s="5">
        <v>880</v>
      </c>
      <c r="M133" s="175" t="str">
        <f>IFERROR(Summary!$AA$7*D133/L133," ")</f>
        <v xml:space="preserve"> </v>
      </c>
      <c r="N133" s="18"/>
      <c r="O133" s="175" t="str">
        <f>IFERROR(Summary!$AC$7*D133/N133," ")</f>
        <v xml:space="preserve"> </v>
      </c>
      <c r="P133" s="5">
        <v>880</v>
      </c>
      <c r="Q133" s="175" t="str">
        <f>IFERROR(Summary!$AC$7*D133/P133," ")</f>
        <v xml:space="preserve"> </v>
      </c>
      <c r="R133" s="23">
        <v>3200</v>
      </c>
      <c r="S133" s="177" t="str">
        <f>IFERROR(Summary!$AE$7*E133/R133," ")</f>
        <v xml:space="preserve"> </v>
      </c>
    </row>
    <row r="134" spans="1:19" ht="29.25" customHeight="1" x14ac:dyDescent="0.25">
      <c r="A134" s="2" t="s">
        <v>262</v>
      </c>
      <c r="B134" s="2" t="s">
        <v>263</v>
      </c>
      <c r="C134" s="18"/>
      <c r="D134" s="56" t="str">
        <f>IFERROR(VLOOKUP($A134,'Emissions - TEU-2F'!$A$6:$H$58,5,0), " ")</f>
        <v xml:space="preserve"> </v>
      </c>
      <c r="E134" s="56" t="str">
        <f>IFERROR(VLOOKUP($A134,'Emissions - TEU-2F'!$A$6:$H$58,8,0), " ")</f>
        <v xml:space="preserve"> </v>
      </c>
      <c r="F134" s="18"/>
      <c r="G134" s="175" t="str">
        <f>IFERROR(Summary!$Y$7*D134/F134," ")</f>
        <v xml:space="preserve"> </v>
      </c>
      <c r="H134" s="5">
        <v>400</v>
      </c>
      <c r="I134" s="175" t="str">
        <f>IFERROR(Summary!$Y$7*D134/H134," ")</f>
        <v xml:space="preserve"> </v>
      </c>
      <c r="J134" s="18"/>
      <c r="K134" s="175" t="str">
        <f>IFERROR(Summary!$AA$7*D134/J134," ")</f>
        <v xml:space="preserve"> </v>
      </c>
      <c r="L134" s="8">
        <v>1800</v>
      </c>
      <c r="M134" s="175" t="str">
        <f>IFERROR(Summary!$AA$7*D134/L134," ")</f>
        <v xml:space="preserve"> </v>
      </c>
      <c r="N134" s="18"/>
      <c r="O134" s="175" t="str">
        <f>IFERROR(Summary!$AC$7*D134/N134," ")</f>
        <v xml:space="preserve"> </v>
      </c>
      <c r="P134" s="8">
        <v>1800</v>
      </c>
      <c r="Q134" s="175" t="str">
        <f>IFERROR(Summary!$AC$7*D134/P134," ")</f>
        <v xml:space="preserve"> </v>
      </c>
      <c r="R134" s="22"/>
      <c r="S134" s="177" t="str">
        <f>IFERROR(Summary!$AE$7*E134/R134," ")</f>
        <v xml:space="preserve"> </v>
      </c>
    </row>
    <row r="135" spans="1:19" ht="16.95" customHeight="1" x14ac:dyDescent="0.25">
      <c r="A135" s="2" t="s">
        <v>264</v>
      </c>
      <c r="B135" s="2" t="s">
        <v>265</v>
      </c>
      <c r="C135" s="6" t="s">
        <v>80</v>
      </c>
      <c r="D135" s="56" t="str">
        <f>IFERROR(VLOOKUP($A135,'Emissions - TEU-2F'!$A$6:$H$58,5,0), " ")</f>
        <v xml:space="preserve"> </v>
      </c>
      <c r="E135" s="56" t="str">
        <f>IFERROR(VLOOKUP($A135,'Emissions - TEU-2F'!$A$6:$H$58,8,0), " ")</f>
        <v xml:space="preserve"> </v>
      </c>
      <c r="F135" s="18"/>
      <c r="G135" s="175" t="str">
        <f>IFERROR(Summary!$Y$7*D135/F135," ")</f>
        <v xml:space="preserve"> </v>
      </c>
      <c r="H135" s="9">
        <v>0.15</v>
      </c>
      <c r="I135" s="175" t="str">
        <f>IFERROR(Summary!$Y$7*D135/H135," ")</f>
        <v xml:space="preserve"> </v>
      </c>
      <c r="J135" s="18"/>
      <c r="K135" s="175" t="str">
        <f>IFERROR(Summary!$AA$7*D135/J135," ")</f>
        <v xml:space="preserve"> </v>
      </c>
      <c r="L135" s="9">
        <v>0.66</v>
      </c>
      <c r="M135" s="175" t="str">
        <f>IFERROR(Summary!$AA$7*D135/L135," ")</f>
        <v xml:space="preserve"> </v>
      </c>
      <c r="N135" s="18"/>
      <c r="O135" s="175" t="str">
        <f>IFERROR(Summary!$AC$7*D135/N135," ")</f>
        <v xml:space="preserve"> </v>
      </c>
      <c r="P135" s="9">
        <v>0.66</v>
      </c>
      <c r="Q135" s="175" t="str">
        <f>IFERROR(Summary!$AC$7*D135/P135," ")</f>
        <v xml:space="preserve"> </v>
      </c>
      <c r="R135" s="25">
        <v>0.15</v>
      </c>
      <c r="S135" s="177" t="str">
        <f>IFERROR(Summary!$AE$7*E135/R135," ")</f>
        <v xml:space="preserve"> </v>
      </c>
    </row>
    <row r="136" spans="1:19" ht="16.8" customHeight="1" x14ac:dyDescent="0.25">
      <c r="A136" s="2" t="s">
        <v>266</v>
      </c>
      <c r="B136" s="2" t="s">
        <v>267</v>
      </c>
      <c r="C136" s="18"/>
      <c r="D136" s="56" t="str">
        <f>IFERROR(VLOOKUP($A136,'Emissions - TEU-2F'!$A$6:$H$58,5,0), " ")</f>
        <v xml:space="preserve"> </v>
      </c>
      <c r="E136" s="56" t="str">
        <f>IFERROR(VLOOKUP($A136,'Emissions - TEU-2F'!$A$6:$H$58,8,0), " ")</f>
        <v xml:space="preserve"> </v>
      </c>
      <c r="F136" s="18"/>
      <c r="G136" s="175" t="str">
        <f>IFERROR(Summary!$Y$7*D136/F136," ")</f>
        <v xml:space="preserve"> </v>
      </c>
      <c r="H136" s="9">
        <v>0.7</v>
      </c>
      <c r="I136" s="175" t="str">
        <f>IFERROR(Summary!$Y$7*D136/H136," ")</f>
        <v xml:space="preserve"> </v>
      </c>
      <c r="J136" s="18"/>
      <c r="K136" s="175" t="str">
        <f>IFERROR(Summary!$AA$7*D136/J136," ")</f>
        <v xml:space="preserve"> </v>
      </c>
      <c r="L136" s="7">
        <v>3.1</v>
      </c>
      <c r="M136" s="175" t="str">
        <f>IFERROR(Summary!$AA$7*D136/L136," ")</f>
        <v xml:space="preserve"> </v>
      </c>
      <c r="N136" s="18"/>
      <c r="O136" s="175" t="str">
        <f>IFERROR(Summary!$AC$7*D136/N136," ")</f>
        <v xml:space="preserve"> </v>
      </c>
      <c r="P136" s="7">
        <v>3.1</v>
      </c>
      <c r="Q136" s="175" t="str">
        <f>IFERROR(Summary!$AC$7*D136/P136," ")</f>
        <v xml:space="preserve"> </v>
      </c>
      <c r="R136" s="22"/>
      <c r="S136" s="177" t="str">
        <f>IFERROR(Summary!$AE$7*E136/R136," ")</f>
        <v xml:space="preserve"> </v>
      </c>
    </row>
    <row r="137" spans="1:19" ht="29.25" customHeight="1" x14ac:dyDescent="0.25">
      <c r="A137" s="2" t="s">
        <v>268</v>
      </c>
      <c r="B137" s="2" t="s">
        <v>269</v>
      </c>
      <c r="C137" s="6" t="s">
        <v>33</v>
      </c>
      <c r="D137" s="56" t="str">
        <f>IFERROR(VLOOKUP($A137,'Emissions - TEU-2F'!$A$6:$H$58,5,0), " ")</f>
        <v xml:space="preserve"> </v>
      </c>
      <c r="E137" s="56" t="str">
        <f>IFERROR(VLOOKUP($A137,'Emissions - TEU-2F'!$A$6:$H$58,8,0), " ")</f>
        <v xml:space="preserve"> </v>
      </c>
      <c r="F137" s="18"/>
      <c r="G137" s="175" t="str">
        <f>IFERROR(Summary!$Y$7*D137/F137," ")</f>
        <v xml:space="preserve"> </v>
      </c>
      <c r="H137" s="4">
        <v>0.09</v>
      </c>
      <c r="I137" s="175" t="str">
        <f>IFERROR(Summary!$Y$7*D137/H137," ")</f>
        <v xml:space="preserve"> </v>
      </c>
      <c r="J137" s="18"/>
      <c r="K137" s="175" t="str">
        <f>IFERROR(Summary!$AA$7*D137/J137," ")</f>
        <v xml:space="preserve"> </v>
      </c>
      <c r="L137" s="9">
        <v>0.4</v>
      </c>
      <c r="M137" s="175" t="str">
        <f>IFERROR(Summary!$AA$7*D137/L137," ")</f>
        <v xml:space="preserve"> </v>
      </c>
      <c r="N137" s="18"/>
      <c r="O137" s="175" t="str">
        <f>IFERROR(Summary!$AC$7*D137/N137," ")</f>
        <v xml:space="preserve"> </v>
      </c>
      <c r="P137" s="9">
        <v>0.4</v>
      </c>
      <c r="Q137" s="175" t="str">
        <f>IFERROR(Summary!$AC$7*D137/P137," ")</f>
        <v xml:space="preserve"> </v>
      </c>
      <c r="R137" s="25">
        <v>0.3</v>
      </c>
      <c r="S137" s="177" t="str">
        <f>IFERROR(Summary!$AE$7*E137/R137," ")</f>
        <v xml:space="preserve"> </v>
      </c>
    </row>
    <row r="138" spans="1:19" ht="16.8" customHeight="1" x14ac:dyDescent="0.25">
      <c r="A138" s="2" t="s">
        <v>270</v>
      </c>
      <c r="B138" s="2" t="s">
        <v>271</v>
      </c>
      <c r="C138" s="6" t="s">
        <v>80</v>
      </c>
      <c r="D138" s="56" t="str">
        <f>IFERROR(VLOOKUP($A138,'Emissions - TEU-2F'!$A$6:$H$58,5,0), " ")</f>
        <v xml:space="preserve"> </v>
      </c>
      <c r="E138" s="56" t="str">
        <f>IFERROR(VLOOKUP($A138,'Emissions - TEU-2F'!$A$6:$H$58,8,0), " ")</f>
        <v xml:space="preserve"> </v>
      </c>
      <c r="F138" s="18"/>
      <c r="G138" s="175" t="str">
        <f>IFERROR(Summary!$Y$7*D138/F138," ")</f>
        <v xml:space="preserve"> </v>
      </c>
      <c r="H138" s="4">
        <v>7.6999999999999999E-2</v>
      </c>
      <c r="I138" s="175" t="str">
        <f>IFERROR(Summary!$Y$7*D138/H138," ")</f>
        <v xml:space="preserve"> </v>
      </c>
      <c r="J138" s="18"/>
      <c r="K138" s="175" t="str">
        <f>IFERROR(Summary!$AA$7*D138/J138," ")</f>
        <v xml:space="preserve"> </v>
      </c>
      <c r="L138" s="9">
        <v>0.63</v>
      </c>
      <c r="M138" s="175" t="str">
        <f>IFERROR(Summary!$AA$7*D138/L138," ")</f>
        <v xml:space="preserve"> </v>
      </c>
      <c r="N138" s="18"/>
      <c r="O138" s="175" t="str">
        <f>IFERROR(Summary!$AC$7*D138/N138," ")</f>
        <v xml:space="preserve"> </v>
      </c>
      <c r="P138" s="9">
        <v>0.63</v>
      </c>
      <c r="Q138" s="175" t="str">
        <f>IFERROR(Summary!$AC$7*D138/P138," ")</f>
        <v xml:space="preserve"> </v>
      </c>
      <c r="R138" s="25">
        <v>0.6</v>
      </c>
      <c r="S138" s="177" t="str">
        <f>IFERROR(Summary!$AE$7*E138/R138," ")</f>
        <v xml:space="preserve"> </v>
      </c>
    </row>
    <row r="139" spans="1:19" ht="16.95" customHeight="1" x14ac:dyDescent="0.25">
      <c r="A139" s="2" t="s">
        <v>272</v>
      </c>
      <c r="B139" s="2" t="s">
        <v>273</v>
      </c>
      <c r="C139" s="18"/>
      <c r="D139" s="56" t="str">
        <f>IFERROR(VLOOKUP($A139,'Emissions - TEU-2F'!$A$6:$H$58,5,0), " ")</f>
        <v xml:space="preserve"> </v>
      </c>
      <c r="E139" s="56" t="str">
        <f>IFERROR(VLOOKUP($A139,'Emissions - TEU-2F'!$A$6:$H$58,8,0), " ")</f>
        <v xml:space="preserve"> </v>
      </c>
      <c r="F139" s="18"/>
      <c r="G139" s="175" t="str">
        <f>IFERROR(Summary!$Y$7*D139/F139," ")</f>
        <v xml:space="preserve"> </v>
      </c>
      <c r="H139" s="8">
        <v>4000</v>
      </c>
      <c r="I139" s="175" t="str">
        <f>IFERROR(Summary!$Y$7*D139/H139," ")</f>
        <v xml:space="preserve"> </v>
      </c>
      <c r="J139" s="18"/>
      <c r="K139" s="175" t="str">
        <f>IFERROR(Summary!$AA$7*D139/J139," ")</f>
        <v xml:space="preserve"> </v>
      </c>
      <c r="L139" s="8">
        <v>18000</v>
      </c>
      <c r="M139" s="175" t="str">
        <f>IFERROR(Summary!$AA$7*D139/L139," ")</f>
        <v xml:space="preserve"> </v>
      </c>
      <c r="N139" s="18"/>
      <c r="O139" s="175" t="str">
        <f>IFERROR(Summary!$AC$7*D139/N139," ")</f>
        <v xml:space="preserve"> </v>
      </c>
      <c r="P139" s="8">
        <v>18000</v>
      </c>
      <c r="Q139" s="175" t="str">
        <f>IFERROR(Summary!$AC$7*D139/P139," ")</f>
        <v xml:space="preserve"> </v>
      </c>
      <c r="R139" s="23">
        <v>28000</v>
      </c>
      <c r="S139" s="177" t="str">
        <f>IFERROR(Summary!$AE$7*E139/R139," ")</f>
        <v xml:space="preserve"> </v>
      </c>
    </row>
    <row r="140" spans="1:19" ht="29.25" customHeight="1" x14ac:dyDescent="0.25">
      <c r="A140" s="2" t="s">
        <v>274</v>
      </c>
      <c r="B140" s="1" t="s">
        <v>275</v>
      </c>
      <c r="C140" s="18"/>
      <c r="D140" s="56" t="str">
        <f>IFERROR(VLOOKUP($A140,'Emissions - TEU-2F'!$A$6:$H$58,5,0), " ")</f>
        <v xml:space="preserve"> </v>
      </c>
      <c r="E140" s="56" t="str">
        <f>IFERROR(VLOOKUP($A140,'Emissions - TEU-2F'!$A$6:$H$58,8,0), " ")</f>
        <v xml:space="preserve"> </v>
      </c>
      <c r="F140" s="3">
        <v>2.3E-3</v>
      </c>
      <c r="G140" s="175" t="str">
        <f>IFERROR(Summary!$Y$7*D140/F140," ")</f>
        <v xml:space="preserve"> </v>
      </c>
      <c r="H140" s="18"/>
      <c r="I140" s="175" t="str">
        <f>IFERROR(Summary!$Y$7*D140/H140," ")</f>
        <v xml:space="preserve"> </v>
      </c>
      <c r="J140" s="4">
        <v>0.06</v>
      </c>
      <c r="K140" s="175" t="str">
        <f>IFERROR(Summary!$AA$7*D140/J140," ")</f>
        <v xml:space="preserve"> </v>
      </c>
      <c r="L140" s="18"/>
      <c r="M140" s="175" t="str">
        <f>IFERROR(Summary!$AA$7*D140/L140," ")</f>
        <v xml:space="preserve"> </v>
      </c>
      <c r="N140" s="4">
        <v>2.8000000000000001E-2</v>
      </c>
      <c r="O140" s="175" t="str">
        <f>IFERROR(Summary!$AC$7*D140/N140," ")</f>
        <v xml:space="preserve"> </v>
      </c>
      <c r="P140" s="18"/>
      <c r="Q140" s="175" t="str">
        <f>IFERROR(Summary!$AC$7*D140/P140," ")</f>
        <v xml:space="preserve"> </v>
      </c>
      <c r="R140" s="22"/>
      <c r="S140" s="177" t="str">
        <f>IFERROR(Summary!$AE$7*E140/R140," ")</f>
        <v xml:space="preserve"> </v>
      </c>
    </row>
    <row r="141" spans="1:19" ht="29.25" customHeight="1" x14ac:dyDescent="0.25">
      <c r="A141" s="2" t="s">
        <v>276</v>
      </c>
      <c r="B141" s="2" t="s">
        <v>277</v>
      </c>
      <c r="C141" s="18"/>
      <c r="D141" s="56" t="str">
        <f>IFERROR(VLOOKUP($A141,'Emissions - TEU-2F'!$A$6:$H$58,5,0), " ")</f>
        <v xml:space="preserve"> </v>
      </c>
      <c r="E141" s="56" t="str">
        <f>IFERROR(VLOOKUP($A141,'Emissions - TEU-2F'!$A$6:$H$58,8,0), " ")</f>
        <v xml:space="preserve"> </v>
      </c>
      <c r="F141" s="11">
        <v>2.9999999999999997E-4</v>
      </c>
      <c r="G141" s="175" t="str">
        <f>IFERROR(Summary!$Y$7*D141/F141," ")</f>
        <v xml:space="preserve"> </v>
      </c>
      <c r="H141" s="5">
        <v>20</v>
      </c>
      <c r="I141" s="175" t="str">
        <f>IFERROR(Summary!$Y$7*D141/H141," ")</f>
        <v xml:space="preserve"> </v>
      </c>
      <c r="J141" s="4">
        <v>2.3E-2</v>
      </c>
      <c r="K141" s="175" t="str">
        <f>IFERROR(Summary!$AA$7*D141/J141," ")</f>
        <v xml:space="preserve"> </v>
      </c>
      <c r="L141" s="5">
        <v>88</v>
      </c>
      <c r="M141" s="175" t="str">
        <f>IFERROR(Summary!$AA$7*D141/L141," ")</f>
        <v xml:space="preserve"> </v>
      </c>
      <c r="N141" s="4">
        <v>0.01</v>
      </c>
      <c r="O141" s="175" t="str">
        <f>IFERROR(Summary!$AC$7*D141/N141," ")</f>
        <v xml:space="preserve"> </v>
      </c>
      <c r="P141" s="5">
        <v>88</v>
      </c>
      <c r="Q141" s="175" t="str">
        <f>IFERROR(Summary!$AC$7*D141/P141," ")</f>
        <v xml:space="preserve"> </v>
      </c>
      <c r="R141" s="22"/>
      <c r="S141" s="177" t="str">
        <f>IFERROR(Summary!$AE$7*E141/R141," ")</f>
        <v xml:space="preserve"> </v>
      </c>
    </row>
    <row r="142" spans="1:19" ht="29.25" customHeight="1" x14ac:dyDescent="0.25">
      <c r="A142" s="2" t="s">
        <v>278</v>
      </c>
      <c r="B142" s="2" t="s">
        <v>279</v>
      </c>
      <c r="C142" s="18"/>
      <c r="D142" s="56" t="str">
        <f>IFERROR(VLOOKUP($A142,'Emissions - TEU-2F'!$A$6:$H$58,5,0), " ")</f>
        <v xml:space="preserve"> </v>
      </c>
      <c r="E142" s="56" t="str">
        <f>IFERROR(VLOOKUP($A142,'Emissions - TEU-2F'!$A$6:$H$58,8,0), " ")</f>
        <v xml:space="preserve"> </v>
      </c>
      <c r="F142" s="18"/>
      <c r="G142" s="175" t="str">
        <f>IFERROR(Summary!$Y$7*D142/F142," ")</f>
        <v xml:space="preserve"> </v>
      </c>
      <c r="H142" s="4">
        <v>0.08</v>
      </c>
      <c r="I142" s="175" t="str">
        <f>IFERROR(Summary!$Y$7*D142/H142," ")</f>
        <v xml:space="preserve"> </v>
      </c>
      <c r="J142" s="18"/>
      <c r="K142" s="175" t="str">
        <f>IFERROR(Summary!$AA$7*D142/J142," ")</f>
        <v xml:space="preserve"> </v>
      </c>
      <c r="L142" s="9">
        <v>0.35</v>
      </c>
      <c r="M142" s="175" t="str">
        <f>IFERROR(Summary!$AA$7*D142/L142," ")</f>
        <v xml:space="preserve"> </v>
      </c>
      <c r="N142" s="18"/>
      <c r="O142" s="175" t="str">
        <f>IFERROR(Summary!$AC$7*D142/N142," ")</f>
        <v xml:space="preserve"> </v>
      </c>
      <c r="P142" s="9">
        <v>0.35</v>
      </c>
      <c r="Q142" s="175" t="str">
        <f>IFERROR(Summary!$AC$7*D142/P142," ")</f>
        <v xml:space="preserve"> </v>
      </c>
      <c r="R142" s="21">
        <v>12</v>
      </c>
      <c r="S142" s="177" t="str">
        <f>IFERROR(Summary!$AE$7*E142/R142," ")</f>
        <v xml:space="preserve"> </v>
      </c>
    </row>
    <row r="143" spans="1:19" ht="29.25" customHeight="1" x14ac:dyDescent="0.25">
      <c r="A143" s="2" t="s">
        <v>280</v>
      </c>
      <c r="B143" s="2" t="s">
        <v>281</v>
      </c>
      <c r="C143" s="18"/>
      <c r="D143" s="56" t="str">
        <f>IFERROR(VLOOKUP($A143,'Emissions - TEU-2F'!$A$6:$H$58,5,0), " ")</f>
        <v xml:space="preserve"> </v>
      </c>
      <c r="E143" s="56" t="str">
        <f>IFERROR(VLOOKUP($A143,'Emissions - TEU-2F'!$A$6:$H$58,8,0), " ")</f>
        <v xml:space="preserve"> </v>
      </c>
      <c r="F143" s="18"/>
      <c r="G143" s="175" t="str">
        <f>IFERROR(Summary!$Y$7*D143/F143," ")</f>
        <v xml:space="preserve"> </v>
      </c>
      <c r="H143" s="8">
        <v>3000</v>
      </c>
      <c r="I143" s="175" t="str">
        <f>IFERROR(Summary!$Y$7*D143/H143," ")</f>
        <v xml:space="preserve"> </v>
      </c>
      <c r="J143" s="18"/>
      <c r="K143" s="175" t="str">
        <f>IFERROR(Summary!$AA$7*D143/J143," ")</f>
        <v xml:space="preserve"> </v>
      </c>
      <c r="L143" s="8">
        <v>13000</v>
      </c>
      <c r="M143" s="175" t="str">
        <f>IFERROR(Summary!$AA$7*D143/L143," ")</f>
        <v xml:space="preserve"> </v>
      </c>
      <c r="N143" s="18"/>
      <c r="O143" s="175" t="str">
        <f>IFERROR(Summary!$AC$7*D143/N143," ")</f>
        <v xml:space="preserve"> </v>
      </c>
      <c r="P143" s="8">
        <v>13000</v>
      </c>
      <c r="Q143" s="175" t="str">
        <f>IFERROR(Summary!$AC$7*D143/P143," ")</f>
        <v xml:space="preserve"> </v>
      </c>
      <c r="R143" s="22"/>
      <c r="S143" s="177" t="str">
        <f>IFERROR(Summary!$AE$7*E143/R143," ")</f>
        <v xml:space="preserve"> </v>
      </c>
    </row>
    <row r="144" spans="1:19" ht="16.95" customHeight="1" x14ac:dyDescent="0.25">
      <c r="A144" s="2" t="s">
        <v>282</v>
      </c>
      <c r="B144" s="2" t="s">
        <v>283</v>
      </c>
      <c r="C144" s="18"/>
      <c r="D144" s="56" t="str">
        <f>IFERROR(VLOOKUP($A144,'Emissions - TEU-2F'!$A$6:$H$58,5,0), " ")</f>
        <v xml:space="preserve"> </v>
      </c>
      <c r="E144" s="56" t="str">
        <f>IFERROR(VLOOKUP($A144,'Emissions - TEU-2F'!$A$6:$H$58,8,0), " ")</f>
        <v xml:space="preserve"> </v>
      </c>
      <c r="F144" s="18"/>
      <c r="G144" s="175" t="str">
        <f>IFERROR(Summary!$Y$7*D144/F144," ")</f>
        <v xml:space="preserve"> </v>
      </c>
      <c r="H144" s="7">
        <v>1</v>
      </c>
      <c r="I144" s="175" t="str">
        <f>IFERROR(Summary!$Y$7*D144/H144," ")</f>
        <v xml:space="preserve"> </v>
      </c>
      <c r="J144" s="18"/>
      <c r="K144" s="175" t="str">
        <f>IFERROR(Summary!$AA$7*D144/J144," ")</f>
        <v xml:space="preserve"> </v>
      </c>
      <c r="L144" s="7">
        <v>4.4000000000000004</v>
      </c>
      <c r="M144" s="175" t="str">
        <f>IFERROR(Summary!$AA$7*D144/L144," ")</f>
        <v xml:space="preserve"> </v>
      </c>
      <c r="N144" s="18"/>
      <c r="O144" s="175" t="str">
        <f>IFERROR(Summary!$AC$7*D144/N144," ")</f>
        <v xml:space="preserve"> </v>
      </c>
      <c r="P144" s="7">
        <v>4.4000000000000004</v>
      </c>
      <c r="Q144" s="175" t="str">
        <f>IFERROR(Summary!$AC$7*D144/P144," ")</f>
        <v xml:space="preserve"> </v>
      </c>
      <c r="R144" s="22"/>
      <c r="S144" s="177" t="str">
        <f>IFERROR(Summary!$AE$7*E144/R144," ")</f>
        <v xml:space="preserve"> </v>
      </c>
    </row>
    <row r="145" spans="1:19" ht="16.8" customHeight="1" x14ac:dyDescent="0.25">
      <c r="A145" s="2" t="s">
        <v>284</v>
      </c>
      <c r="B145" s="2" t="s">
        <v>285</v>
      </c>
      <c r="C145" s="18"/>
      <c r="D145" s="56" t="str">
        <f>IFERROR(VLOOKUP($A145,'Emissions - TEU-2F'!$A$6:$H$58,5,0), " ")</f>
        <v xml:space="preserve"> </v>
      </c>
      <c r="E145" s="56" t="str">
        <f>IFERROR(VLOOKUP($A145,'Emissions - TEU-2F'!$A$6:$H$58,8,0), " ")</f>
        <v xml:space="preserve"> </v>
      </c>
      <c r="F145" s="18"/>
      <c r="G145" s="175" t="str">
        <f>IFERROR(Summary!$Y$7*D145/F145," ")</f>
        <v xml:space="preserve"> </v>
      </c>
      <c r="H145" s="5">
        <v>700</v>
      </c>
      <c r="I145" s="175" t="str">
        <f>IFERROR(Summary!$Y$7*D145/H145," ")</f>
        <v xml:space="preserve"> </v>
      </c>
      <c r="J145" s="18"/>
      <c r="K145" s="175" t="str">
        <f>IFERROR(Summary!$AA$7*D145/J145," ")</f>
        <v xml:space="preserve"> </v>
      </c>
      <c r="L145" s="8">
        <v>3100</v>
      </c>
      <c r="M145" s="175" t="str">
        <f>IFERROR(Summary!$AA$7*D145/L145," ")</f>
        <v xml:space="preserve"> </v>
      </c>
      <c r="N145" s="18"/>
      <c r="O145" s="175" t="str">
        <f>IFERROR(Summary!$AC$7*D145/N145," ")</f>
        <v xml:space="preserve"> </v>
      </c>
      <c r="P145" s="8">
        <v>3100</v>
      </c>
      <c r="Q145" s="175" t="str">
        <f>IFERROR(Summary!$AC$7*D145/P145," ")</f>
        <v xml:space="preserve"> </v>
      </c>
      <c r="R145" s="22"/>
      <c r="S145" s="177" t="str">
        <f>IFERROR(Summary!$AE$7*E145/R145," ")</f>
        <v xml:space="preserve"> </v>
      </c>
    </row>
    <row r="146" spans="1:19" ht="16.8" customHeight="1" x14ac:dyDescent="0.25">
      <c r="A146" s="2" t="s">
        <v>286</v>
      </c>
      <c r="B146" s="1" t="s">
        <v>287</v>
      </c>
      <c r="C146" s="18"/>
      <c r="D146" s="56" t="str">
        <f>IFERROR(VLOOKUP($A146,'Emissions - TEU-2F'!$A$6:$H$58,5,0), " ")</f>
        <v xml:space="preserve"> </v>
      </c>
      <c r="E146" s="56" t="str">
        <f>IFERROR(VLOOKUP($A146,'Emissions - TEU-2F'!$A$6:$H$58,8,0), " ")</f>
        <v xml:space="preserve"> </v>
      </c>
      <c r="F146" s="7">
        <v>3.8</v>
      </c>
      <c r="G146" s="175" t="str">
        <f>IFERROR(Summary!$Y$7*D146/F146," ")</f>
        <v xml:space="preserve"> </v>
      </c>
      <c r="H146" s="8">
        <v>8000</v>
      </c>
      <c r="I146" s="175" t="str">
        <f>IFERROR(Summary!$Y$7*D146/H146," ")</f>
        <v xml:space="preserve"> </v>
      </c>
      <c r="J146" s="5">
        <v>100</v>
      </c>
      <c r="K146" s="175" t="str">
        <f>IFERROR(Summary!$AA$7*D146/J146," ")</f>
        <v xml:space="preserve"> </v>
      </c>
      <c r="L146" s="8">
        <v>35000</v>
      </c>
      <c r="M146" s="175" t="str">
        <f>IFERROR(Summary!$AA$7*D146/L146," ")</f>
        <v xml:space="preserve"> </v>
      </c>
      <c r="N146" s="5">
        <v>46</v>
      </c>
      <c r="O146" s="175" t="str">
        <f>IFERROR(Summary!$AC$7*D146/N146," ")</f>
        <v xml:space="preserve"> </v>
      </c>
      <c r="P146" s="8">
        <v>35000</v>
      </c>
      <c r="Q146" s="175" t="str">
        <f>IFERROR(Summary!$AC$7*D146/P146," ")</f>
        <v xml:space="preserve"> </v>
      </c>
      <c r="R146" s="23">
        <v>8000</v>
      </c>
      <c r="S146" s="177" t="str">
        <f>IFERROR(Summary!$AE$7*E146/R146," ")</f>
        <v xml:space="preserve"> </v>
      </c>
    </row>
    <row r="147" spans="1:19" ht="16.95" customHeight="1" x14ac:dyDescent="0.25">
      <c r="A147" s="2" t="s">
        <v>288</v>
      </c>
      <c r="B147" s="2" t="s">
        <v>289</v>
      </c>
      <c r="C147" s="18"/>
      <c r="D147" s="56" t="str">
        <f>IFERROR(VLOOKUP($A147,'Emissions - TEU-2F'!$A$6:$H$58,5,0), " ")</f>
        <v xml:space="preserve"> </v>
      </c>
      <c r="E147" s="56" t="str">
        <f>IFERROR(VLOOKUP($A147,'Emissions - TEU-2F'!$A$6:$H$58,8,0), " ")</f>
        <v xml:space="preserve"> </v>
      </c>
      <c r="F147" s="3">
        <v>4.0000000000000001E-3</v>
      </c>
      <c r="G147" s="175" t="str">
        <f>IFERROR(Summary!$Y$7*D147/F147," ")</f>
        <v xml:space="preserve"> </v>
      </c>
      <c r="H147" s="18"/>
      <c r="I147" s="175" t="str">
        <f>IFERROR(Summary!$Y$7*D147/H147," ")</f>
        <v xml:space="preserve"> </v>
      </c>
      <c r="J147" s="9">
        <v>0.1</v>
      </c>
      <c r="K147" s="175" t="str">
        <f>IFERROR(Summary!$AA$7*D147/J147," ")</f>
        <v xml:space="preserve"> </v>
      </c>
      <c r="L147" s="18"/>
      <c r="M147" s="175" t="str">
        <f>IFERROR(Summary!$AA$7*D147/L147," ")</f>
        <v xml:space="preserve"> </v>
      </c>
      <c r="N147" s="4">
        <v>4.8000000000000001E-2</v>
      </c>
      <c r="O147" s="175" t="str">
        <f>IFERROR(Summary!$AC$7*D147/N147," ")</f>
        <v xml:space="preserve"> </v>
      </c>
      <c r="P147" s="18"/>
      <c r="Q147" s="175" t="str">
        <f>IFERROR(Summary!$AC$7*D147/P147," ")</f>
        <v xml:space="preserve"> </v>
      </c>
      <c r="R147" s="22"/>
      <c r="S147" s="177" t="str">
        <f>IFERROR(Summary!$AE$7*E147/R147," ")</f>
        <v xml:space="preserve"> </v>
      </c>
    </row>
    <row r="148" spans="1:19" ht="16.8" customHeight="1" x14ac:dyDescent="0.25">
      <c r="A148" s="2" t="s">
        <v>290</v>
      </c>
      <c r="B148" s="2" t="s">
        <v>291</v>
      </c>
      <c r="C148" s="6" t="s">
        <v>65</v>
      </c>
      <c r="D148" s="56">
        <f>IFERROR(VLOOKUP($A148,'Emissions - TEU-2F'!$A$6:$H$58,5,0), " ")</f>
        <v>1.2656017453890173E-3</v>
      </c>
      <c r="E148" s="56">
        <f>IFERROR(VLOOKUP($A148,'Emissions - TEU-2F'!$A$6:$H$58,8,0), " ")</f>
        <v>2.1306426690050797E-5</v>
      </c>
      <c r="F148" s="4">
        <v>2.9000000000000001E-2</v>
      </c>
      <c r="G148" s="175">
        <f>IFERROR(Summary!$Y$7*D148/F148," ")</f>
        <v>4.3641439496173019E-6</v>
      </c>
      <c r="H148" s="7">
        <v>3.7</v>
      </c>
      <c r="I148" s="175">
        <f>IFERROR(Summary!$Y$7*D148/H148," ")</f>
        <v>3.420545257808155E-8</v>
      </c>
      <c r="J148" s="9">
        <v>0.76</v>
      </c>
      <c r="K148" s="175">
        <f>IFERROR(Summary!$AA$7*D148/J148," ")</f>
        <v>1.6652654544592336E-7</v>
      </c>
      <c r="L148" s="5">
        <v>16</v>
      </c>
      <c r="M148" s="175">
        <f>IFERROR(Summary!$AA$7*D148/L148," ")</f>
        <v>7.9100109086813593E-9</v>
      </c>
      <c r="N148" s="9">
        <v>0.35</v>
      </c>
      <c r="O148" s="175">
        <f>IFERROR(Summary!$AC$7*D148/N148," ")</f>
        <v>1.6272022440715938E-5</v>
      </c>
      <c r="P148" s="5">
        <v>16</v>
      </c>
      <c r="Q148" s="175">
        <f>IFERROR(Summary!$AC$7*D148/P148," ")</f>
        <v>3.5595049089066111E-7</v>
      </c>
      <c r="R148" s="21">
        <v>200</v>
      </c>
      <c r="S148" s="177">
        <f>IFERROR(Summary!$AE$7*E148/R148," ")</f>
        <v>5.1135424056121916E-7</v>
      </c>
    </row>
    <row r="149" spans="1:19" ht="28.5" customHeight="1" x14ac:dyDescent="0.25">
      <c r="A149" s="1"/>
      <c r="B149" s="2" t="s">
        <v>292</v>
      </c>
      <c r="C149" s="6" t="s">
        <v>293</v>
      </c>
      <c r="D149" s="56" t="str">
        <f>IFERROR(VLOOKUP($A149,'Emissions - TEU-2F'!$A$6:$H$58,5,0), " ")</f>
        <v xml:space="preserve"> </v>
      </c>
      <c r="E149" s="56" t="str">
        <f>IFERROR(VLOOKUP($A149,'Emissions - TEU-2F'!$A$6:$H$58,8,0), " ")</f>
        <v xml:space="preserve"> </v>
      </c>
      <c r="F149" s="3">
        <v>3.8E-3</v>
      </c>
      <c r="G149" s="175" t="str">
        <f>IFERROR(Summary!$Y$7*D149/F149," ")</f>
        <v xml:space="preserve"> </v>
      </c>
      <c r="H149" s="4">
        <v>1.4E-2</v>
      </c>
      <c r="I149" s="175" t="str">
        <f>IFERROR(Summary!$Y$7*D149/H149," ")</f>
        <v xml:space="preserve"> </v>
      </c>
      <c r="J149" s="9">
        <v>0.1</v>
      </c>
      <c r="K149" s="175" t="str">
        <f>IFERROR(Summary!$AA$7*D149/J149," ")</f>
        <v xml:space="preserve"> </v>
      </c>
      <c r="L149" s="4">
        <v>6.2E-2</v>
      </c>
      <c r="M149" s="175" t="str">
        <f>IFERROR(Summary!$AA$7*D149/L149," ")</f>
        <v xml:space="preserve"> </v>
      </c>
      <c r="N149" s="4">
        <v>4.5999999999999999E-2</v>
      </c>
      <c r="O149" s="175" t="str">
        <f>IFERROR(Summary!$AC$7*D149/N149," ")</f>
        <v xml:space="preserve"> </v>
      </c>
      <c r="P149" s="4">
        <v>6.2E-2</v>
      </c>
      <c r="Q149" s="175" t="str">
        <f>IFERROR(Summary!$AC$7*D149/P149," ")</f>
        <v xml:space="preserve"> </v>
      </c>
      <c r="R149" s="25">
        <v>0.2</v>
      </c>
      <c r="S149" s="177" t="str">
        <f>IFERROR(Summary!$AE$7*E149/R149," ")</f>
        <v xml:space="preserve"> </v>
      </c>
    </row>
    <row r="150" spans="1:19" ht="16.8" customHeight="1" x14ac:dyDescent="0.25">
      <c r="A150" s="1"/>
      <c r="B150" s="2" t="s">
        <v>294</v>
      </c>
      <c r="C150" s="6" t="s">
        <v>293</v>
      </c>
      <c r="D150" s="56" t="str">
        <f>IFERROR(VLOOKUP($A150,'Emissions - TEU-2F'!$A$6:$H$58,5,0), " ")</f>
        <v xml:space="preserve"> </v>
      </c>
      <c r="E150" s="56" t="str">
        <f>IFERROR(VLOOKUP($A150,'Emissions - TEU-2F'!$A$6:$H$58,8,0), " ")</f>
        <v xml:space="preserve"> </v>
      </c>
      <c r="F150" s="18"/>
      <c r="G150" s="175" t="str">
        <f>IFERROR(Summary!$Y$7*D150/F150," ")</f>
        <v xml:space="preserve"> </v>
      </c>
      <c r="H150" s="4">
        <v>1.4E-2</v>
      </c>
      <c r="I150" s="175" t="str">
        <f>IFERROR(Summary!$Y$7*D150/H150," ")</f>
        <v xml:space="preserve"> </v>
      </c>
      <c r="J150" s="18"/>
      <c r="K150" s="175" t="str">
        <f>IFERROR(Summary!$AA$7*D150/J150," ")</f>
        <v xml:space="preserve"> </v>
      </c>
      <c r="L150" s="4">
        <v>6.2E-2</v>
      </c>
      <c r="M150" s="175" t="str">
        <f>IFERROR(Summary!$AA$7*D150/L150," ")</f>
        <v xml:space="preserve"> </v>
      </c>
      <c r="N150" s="18"/>
      <c r="O150" s="175" t="str">
        <f>IFERROR(Summary!$AC$7*D150/N150," ")</f>
        <v xml:space="preserve"> </v>
      </c>
      <c r="P150" s="4">
        <v>6.2E-2</v>
      </c>
      <c r="Q150" s="175" t="str">
        <f>IFERROR(Summary!$AC$7*D150/P150," ")</f>
        <v xml:space="preserve"> </v>
      </c>
      <c r="R150" s="25">
        <v>0.2</v>
      </c>
      <c r="S150" s="177" t="str">
        <f>IFERROR(Summary!$AE$7*E150/R150," ")</f>
        <v xml:space="preserve"> </v>
      </c>
    </row>
    <row r="151" spans="1:19" ht="16.95" customHeight="1" x14ac:dyDescent="0.25">
      <c r="A151" s="2" t="s">
        <v>295</v>
      </c>
      <c r="B151" s="2" t="s">
        <v>296</v>
      </c>
      <c r="C151" s="18"/>
      <c r="D151" s="56" t="str">
        <f>IFERROR(VLOOKUP($A151,'Emissions - TEU-2F'!$A$6:$H$58,5,0), " ")</f>
        <v xml:space="preserve"> </v>
      </c>
      <c r="E151" s="56" t="str">
        <f>IFERROR(VLOOKUP($A151,'Emissions - TEU-2F'!$A$6:$H$58,8,0), " ")</f>
        <v xml:space="preserve"> </v>
      </c>
      <c r="F151" s="18"/>
      <c r="G151" s="175" t="str">
        <f>IFERROR(Summary!$Y$7*D151/F151," ")</f>
        <v xml:space="preserve"> </v>
      </c>
      <c r="H151" s="18"/>
      <c r="I151" s="175" t="str">
        <f>IFERROR(Summary!$Y$7*D151/H151," ")</f>
        <v xml:space="preserve"> </v>
      </c>
      <c r="J151" s="18"/>
      <c r="K151" s="175" t="str">
        <f>IFERROR(Summary!$AA$7*D151/J151," ")</f>
        <v xml:space="preserve"> </v>
      </c>
      <c r="L151" s="18"/>
      <c r="M151" s="175" t="str">
        <f>IFERROR(Summary!$AA$7*D151/L151," ")</f>
        <v xml:space="preserve"> </v>
      </c>
      <c r="N151" s="18"/>
      <c r="O151" s="175" t="str">
        <f>IFERROR(Summary!$AC$7*D151/N151," ")</f>
        <v xml:space="preserve"> </v>
      </c>
      <c r="P151" s="18"/>
      <c r="Q151" s="175" t="str">
        <f>IFERROR(Summary!$AC$7*D151/P151," ")</f>
        <v xml:space="preserve"> </v>
      </c>
      <c r="R151" s="21">
        <v>86</v>
      </c>
      <c r="S151" s="177" t="str">
        <f>IFERROR(Summary!$AE$7*E151/R151," ")</f>
        <v xml:space="preserve"> </v>
      </c>
    </row>
    <row r="152" spans="1:19" ht="16.8" customHeight="1" x14ac:dyDescent="0.25">
      <c r="A152" s="2" t="s">
        <v>297</v>
      </c>
      <c r="B152" s="2" t="s">
        <v>298</v>
      </c>
      <c r="C152" s="18"/>
      <c r="D152" s="56" t="str">
        <f>IFERROR(VLOOKUP($A152,'Emissions - TEU-2F'!$A$6:$H$58,5,0), " ")</f>
        <v xml:space="preserve"> </v>
      </c>
      <c r="E152" s="56" t="str">
        <f>IFERROR(VLOOKUP($A152,'Emissions - TEU-2F'!$A$6:$H$58,8,0), " ")</f>
        <v xml:space="preserve"> </v>
      </c>
      <c r="F152" s="4">
        <v>2.5000000000000001E-2</v>
      </c>
      <c r="G152" s="175" t="str">
        <f>IFERROR(Summary!$Y$7*D152/F152," ")</f>
        <v xml:space="preserve"> </v>
      </c>
      <c r="H152" s="7">
        <v>9</v>
      </c>
      <c r="I152" s="175" t="str">
        <f>IFERROR(Summary!$Y$7*D152/H152," ")</f>
        <v xml:space="preserve"> </v>
      </c>
      <c r="J152" s="9">
        <v>0.65</v>
      </c>
      <c r="K152" s="175" t="str">
        <f>IFERROR(Summary!$AA$7*D152/J152," ")</f>
        <v xml:space="preserve"> </v>
      </c>
      <c r="L152" s="5">
        <v>40</v>
      </c>
      <c r="M152" s="175" t="str">
        <f>IFERROR(Summary!$AA$7*D152/L152," ")</f>
        <v xml:space="preserve"> </v>
      </c>
      <c r="N152" s="9">
        <v>0.3</v>
      </c>
      <c r="O152" s="175" t="str">
        <f>IFERROR(Summary!$AC$7*D152/N152," ")</f>
        <v xml:space="preserve"> </v>
      </c>
      <c r="P152" s="5">
        <v>40</v>
      </c>
      <c r="Q152" s="175" t="str">
        <f>IFERROR(Summary!$AC$7*D152/P152," ")</f>
        <v xml:space="preserve"> </v>
      </c>
      <c r="R152" s="22"/>
      <c r="S152" s="177" t="str">
        <f>IFERROR(Summary!$AE$7*E152/R152," ")</f>
        <v xml:space="preserve"> </v>
      </c>
    </row>
    <row r="153" spans="1:19" ht="16.95" customHeight="1" x14ac:dyDescent="0.25">
      <c r="A153" s="2" t="s">
        <v>299</v>
      </c>
      <c r="B153" s="2" t="s">
        <v>300</v>
      </c>
      <c r="C153" s="18"/>
      <c r="D153" s="56" t="str">
        <f>IFERROR(VLOOKUP($A153,'Emissions - TEU-2F'!$A$6:$H$58,5,0), " ")</f>
        <v xml:space="preserve"> </v>
      </c>
      <c r="E153" s="56" t="str">
        <f>IFERROR(VLOOKUP($A153,'Emissions - TEU-2F'!$A$6:$H$58,8,0), " ")</f>
        <v xml:space="preserve"> </v>
      </c>
      <c r="F153" s="18"/>
      <c r="G153" s="175" t="str">
        <f>IFERROR(Summary!$Y$7*D153/F153," ")</f>
        <v xml:space="preserve"> </v>
      </c>
      <c r="H153" s="5">
        <v>20</v>
      </c>
      <c r="I153" s="175" t="str">
        <f>IFERROR(Summary!$Y$7*D153/H153," ")</f>
        <v xml:space="preserve"> </v>
      </c>
      <c r="J153" s="18"/>
      <c r="K153" s="175" t="str">
        <f>IFERROR(Summary!$AA$7*D153/J153," ")</f>
        <v xml:space="preserve"> </v>
      </c>
      <c r="L153" s="5">
        <v>88</v>
      </c>
      <c r="M153" s="175" t="str">
        <f>IFERROR(Summary!$AA$7*D153/L153," ")</f>
        <v xml:space="preserve"> </v>
      </c>
      <c r="N153" s="18"/>
      <c r="O153" s="175" t="str">
        <f>IFERROR(Summary!$AC$7*D153/N153," ")</f>
        <v xml:space="preserve"> </v>
      </c>
      <c r="P153" s="5">
        <v>88</v>
      </c>
      <c r="Q153" s="175" t="str">
        <f>IFERROR(Summary!$AC$7*D153/P153," ")</f>
        <v xml:space="preserve"> </v>
      </c>
      <c r="R153" s="22"/>
      <c r="S153" s="177" t="str">
        <f>IFERROR(Summary!$AE$7*E153/R153," ")</f>
        <v xml:space="preserve"> </v>
      </c>
    </row>
    <row r="154" spans="1:19" ht="16.8" customHeight="1" x14ac:dyDescent="0.25">
      <c r="A154" s="2" t="s">
        <v>301</v>
      </c>
      <c r="B154" s="1" t="s">
        <v>302</v>
      </c>
      <c r="C154" s="18"/>
      <c r="D154" s="56" t="str">
        <f>IFERROR(VLOOKUP($A154,'Emissions - TEU-2F'!$A$6:$H$58,5,0), " ")</f>
        <v xml:space="preserve"> </v>
      </c>
      <c r="E154" s="56" t="str">
        <f>IFERROR(VLOOKUP($A154,'Emissions - TEU-2F'!$A$6:$H$58,8,0), " ")</f>
        <v xml:space="preserve"> </v>
      </c>
      <c r="F154" s="11">
        <v>3.2000000000000003E-4</v>
      </c>
      <c r="G154" s="175" t="str">
        <f>IFERROR(Summary!$Y$7*D154/F154," ")</f>
        <v xml:space="preserve"> </v>
      </c>
      <c r="H154" s="18"/>
      <c r="I154" s="175" t="str">
        <f>IFERROR(Summary!$Y$7*D154/H154," ")</f>
        <v xml:space="preserve"> </v>
      </c>
      <c r="J154" s="3">
        <v>8.3999999999999995E-3</v>
      </c>
      <c r="K154" s="175" t="str">
        <f>IFERROR(Summary!$AA$7*D154/J154," ")</f>
        <v xml:space="preserve"> </v>
      </c>
      <c r="L154" s="18"/>
      <c r="M154" s="175" t="str">
        <f>IFERROR(Summary!$AA$7*D154/L154," ")</f>
        <v xml:space="preserve"> </v>
      </c>
      <c r="N154" s="3">
        <v>3.8999999999999998E-3</v>
      </c>
      <c r="O154" s="175" t="str">
        <f>IFERROR(Summary!$AC$7*D154/N154," ")</f>
        <v xml:space="preserve"> </v>
      </c>
      <c r="P154" s="18"/>
      <c r="Q154" s="175" t="str">
        <f>IFERROR(Summary!$AC$7*D154/P154," ")</f>
        <v xml:space="preserve"> </v>
      </c>
      <c r="R154" s="22"/>
      <c r="S154" s="177" t="str">
        <f>IFERROR(Summary!$AE$7*E154/R154," ")</f>
        <v xml:space="preserve"> </v>
      </c>
    </row>
    <row r="155" spans="1:19" ht="16.8" customHeight="1" x14ac:dyDescent="0.25">
      <c r="A155" s="2" t="s">
        <v>303</v>
      </c>
      <c r="B155" s="1" t="s">
        <v>304</v>
      </c>
      <c r="C155" s="6" t="s">
        <v>23</v>
      </c>
      <c r="D155" s="56" t="str">
        <f>IFERROR(VLOOKUP($A155,'Emissions - TEU-2F'!$A$6:$H$58,5,0), " ")</f>
        <v xml:space="preserve"> </v>
      </c>
      <c r="E155" s="56" t="str">
        <f>IFERROR(VLOOKUP($A155,'Emissions - TEU-2F'!$A$6:$H$58,8,0), " ")</f>
        <v xml:space="preserve"> </v>
      </c>
      <c r="F155" s="10">
        <v>5.8999999999999998E-5</v>
      </c>
      <c r="G155" s="175" t="str">
        <f>IFERROR(Summary!$Y$7*D155/F155," ")</f>
        <v xml:space="preserve"> </v>
      </c>
      <c r="H155" s="18"/>
      <c r="I155" s="175" t="str">
        <f>IFERROR(Summary!$Y$7*D155/H155," ")</f>
        <v xml:space="preserve"> </v>
      </c>
      <c r="J155" s="11">
        <v>6.2E-4</v>
      </c>
      <c r="K155" s="175" t="str">
        <f>IFERROR(Summary!$AA$7*D155/J155," ")</f>
        <v xml:space="preserve"> </v>
      </c>
      <c r="L155" s="18"/>
      <c r="M155" s="175" t="str">
        <f>IFERROR(Summary!$AA$7*D155/L155," ")</f>
        <v xml:space="preserve"> </v>
      </c>
      <c r="N155" s="3">
        <v>1.1999999999999999E-3</v>
      </c>
      <c r="O155" s="175" t="str">
        <f>IFERROR(Summary!$AC$7*D155/N155," ")</f>
        <v xml:space="preserve"> </v>
      </c>
      <c r="P155" s="18"/>
      <c r="Q155" s="175" t="str">
        <f>IFERROR(Summary!$AC$7*D155/P155," ")</f>
        <v xml:space="preserve"> </v>
      </c>
      <c r="R155" s="22"/>
      <c r="S155" s="177" t="str">
        <f>IFERROR(Summary!$AE$7*E155/R155," ")</f>
        <v xml:space="preserve"> </v>
      </c>
    </row>
    <row r="156" spans="1:19" ht="16.95" customHeight="1" x14ac:dyDescent="0.25">
      <c r="A156" s="2" t="s">
        <v>305</v>
      </c>
      <c r="B156" s="1" t="s">
        <v>306</v>
      </c>
      <c r="C156" s="6" t="s">
        <v>23</v>
      </c>
      <c r="D156" s="56" t="str">
        <f>IFERROR(VLOOKUP($A156,'Emissions - TEU-2F'!$A$6:$H$58,5,0), " ")</f>
        <v xml:space="preserve"> </v>
      </c>
      <c r="E156" s="56" t="str">
        <f>IFERROR(VLOOKUP($A156,'Emissions - TEU-2F'!$A$6:$H$58,8,0), " ")</f>
        <v xml:space="preserve"> </v>
      </c>
      <c r="F156" s="11">
        <v>1.2999999999999999E-4</v>
      </c>
      <c r="G156" s="175" t="str">
        <f>IFERROR(Summary!$Y$7*D156/F156," ")</f>
        <v xml:space="preserve"> </v>
      </c>
      <c r="H156" s="18"/>
      <c r="I156" s="175" t="str">
        <f>IFERROR(Summary!$Y$7*D156/H156," ")</f>
        <v xml:space="preserve"> </v>
      </c>
      <c r="J156" s="3">
        <v>1.2999999999999999E-3</v>
      </c>
      <c r="K156" s="175" t="str">
        <f>IFERROR(Summary!$AA$7*D156/J156," ")</f>
        <v xml:space="preserve"> </v>
      </c>
      <c r="L156" s="18"/>
      <c r="M156" s="175" t="str">
        <f>IFERROR(Summary!$AA$7*D156/L156," ")</f>
        <v xml:space="preserve"> </v>
      </c>
      <c r="N156" s="3">
        <v>2.5999999999999999E-3</v>
      </c>
      <c r="O156" s="175" t="str">
        <f>IFERROR(Summary!$AC$7*D156/N156," ")</f>
        <v xml:space="preserve"> </v>
      </c>
      <c r="P156" s="18"/>
      <c r="Q156" s="175" t="str">
        <f>IFERROR(Summary!$AC$7*D156/P156," ")</f>
        <v xml:space="preserve"> </v>
      </c>
      <c r="R156" s="22"/>
      <c r="S156" s="177" t="str">
        <f>IFERROR(Summary!$AE$7*E156/R156," ")</f>
        <v xml:space="preserve"> </v>
      </c>
    </row>
    <row r="157" spans="1:19" ht="16.8" customHeight="1" x14ac:dyDescent="0.25">
      <c r="A157" s="2" t="s">
        <v>307</v>
      </c>
      <c r="B157" s="1" t="s">
        <v>308</v>
      </c>
      <c r="C157" s="18"/>
      <c r="D157" s="56" t="str">
        <f>IFERROR(VLOOKUP($A157,'Emissions - TEU-2F'!$A$6:$H$58,5,0), " ")</f>
        <v xml:space="preserve"> </v>
      </c>
      <c r="E157" s="56" t="str">
        <f>IFERROR(VLOOKUP($A157,'Emissions - TEU-2F'!$A$6:$H$58,8,0), " ")</f>
        <v xml:space="preserve"> </v>
      </c>
      <c r="F157" s="9">
        <v>0.38</v>
      </c>
      <c r="G157" s="175" t="str">
        <f>IFERROR(Summary!$Y$7*D157/F157," ")</f>
        <v xml:space="preserve"> </v>
      </c>
      <c r="H157" s="18"/>
      <c r="I157" s="175" t="str">
        <f>IFERROR(Summary!$Y$7*D157/H157," ")</f>
        <v xml:space="preserve"> </v>
      </c>
      <c r="J157" s="5">
        <v>10</v>
      </c>
      <c r="K157" s="175" t="str">
        <f>IFERROR(Summary!$AA$7*D157/J157," ")</f>
        <v xml:space="preserve"> </v>
      </c>
      <c r="L157" s="18"/>
      <c r="M157" s="175" t="str">
        <f>IFERROR(Summary!$AA$7*D157/L157," ")</f>
        <v xml:space="preserve"> </v>
      </c>
      <c r="N157" s="7">
        <v>4.5999999999999996</v>
      </c>
      <c r="O157" s="175" t="str">
        <f>IFERROR(Summary!$AC$7*D157/N157," ")</f>
        <v xml:space="preserve"> </v>
      </c>
      <c r="P157" s="18"/>
      <c r="Q157" s="175" t="str">
        <f>IFERROR(Summary!$AC$7*D157/P157," ")</f>
        <v xml:space="preserve"> </v>
      </c>
      <c r="R157" s="22"/>
      <c r="S157" s="177" t="str">
        <f>IFERROR(Summary!$AE$7*E157/R157," ")</f>
        <v xml:space="preserve"> </v>
      </c>
    </row>
    <row r="158" spans="1:19" ht="16.95" customHeight="1" x14ac:dyDescent="0.25">
      <c r="A158" s="2" t="s">
        <v>309</v>
      </c>
      <c r="B158" s="1" t="s">
        <v>310</v>
      </c>
      <c r="C158" s="18"/>
      <c r="D158" s="56" t="str">
        <f>IFERROR(VLOOKUP($A158,'Emissions - TEU-2F'!$A$6:$H$58,5,0), " ")</f>
        <v xml:space="preserve"> </v>
      </c>
      <c r="E158" s="56" t="str">
        <f>IFERROR(VLOOKUP($A158,'Emissions - TEU-2F'!$A$6:$H$58,8,0), " ")</f>
        <v xml:space="preserve"> </v>
      </c>
      <c r="F158" s="9">
        <v>0.16</v>
      </c>
      <c r="G158" s="175" t="str">
        <f>IFERROR(Summary!$Y$7*D158/F158," ")</f>
        <v xml:space="preserve"> </v>
      </c>
      <c r="H158" s="18"/>
      <c r="I158" s="175" t="str">
        <f>IFERROR(Summary!$Y$7*D158/H158," ")</f>
        <v xml:space="preserve"> </v>
      </c>
      <c r="J158" s="7">
        <v>4.0999999999999996</v>
      </c>
      <c r="K158" s="175" t="str">
        <f>IFERROR(Summary!$AA$7*D158/J158," ")</f>
        <v xml:space="preserve"> </v>
      </c>
      <c r="L158" s="18"/>
      <c r="M158" s="175" t="str">
        <f>IFERROR(Summary!$AA$7*D158/L158," ")</f>
        <v xml:space="preserve"> </v>
      </c>
      <c r="N158" s="7">
        <v>1.9</v>
      </c>
      <c r="O158" s="175" t="str">
        <f>IFERROR(Summary!$AC$7*D158/N158," ")</f>
        <v xml:space="preserve"> </v>
      </c>
      <c r="P158" s="18"/>
      <c r="Q158" s="175" t="str">
        <f>IFERROR(Summary!$AC$7*D158/P158," ")</f>
        <v xml:space="preserve"> </v>
      </c>
      <c r="R158" s="22"/>
      <c r="S158" s="177" t="str">
        <f>IFERROR(Summary!$AE$7*E158/R158," ")</f>
        <v xml:space="preserve"> </v>
      </c>
    </row>
    <row r="159" spans="1:19" ht="16.8" customHeight="1" x14ac:dyDescent="0.25">
      <c r="A159" s="2" t="s">
        <v>311</v>
      </c>
      <c r="B159" s="1" t="s">
        <v>312</v>
      </c>
      <c r="C159" s="18"/>
      <c r="D159" s="56" t="str">
        <f>IFERROR(VLOOKUP($A159,'Emissions - TEU-2F'!$A$6:$H$58,5,0), " ")</f>
        <v xml:space="preserve"> </v>
      </c>
      <c r="E159" s="56" t="str">
        <f>IFERROR(VLOOKUP($A159,'Emissions - TEU-2F'!$A$6:$H$58,8,0), " ")</f>
        <v xml:space="preserve"> </v>
      </c>
      <c r="F159" s="11">
        <v>5.0000000000000001E-4</v>
      </c>
      <c r="G159" s="175" t="str">
        <f>IFERROR(Summary!$Y$7*D159/F159," ")</f>
        <v xml:space="preserve"> </v>
      </c>
      <c r="H159" s="18"/>
      <c r="I159" s="175" t="str">
        <f>IFERROR(Summary!$Y$7*D159/H159," ")</f>
        <v xml:space="preserve"> </v>
      </c>
      <c r="J159" s="4">
        <v>1.2999999999999999E-2</v>
      </c>
      <c r="K159" s="175" t="str">
        <f>IFERROR(Summary!$AA$7*D159/J159," ")</f>
        <v xml:space="preserve"> </v>
      </c>
      <c r="L159" s="18"/>
      <c r="M159" s="175" t="str">
        <f>IFERROR(Summary!$AA$7*D159/L159," ")</f>
        <v xml:space="preserve"> </v>
      </c>
      <c r="N159" s="3">
        <v>6.0000000000000001E-3</v>
      </c>
      <c r="O159" s="175" t="str">
        <f>IFERROR(Summary!$AC$7*D159/N159," ")</f>
        <v xml:space="preserve"> </v>
      </c>
      <c r="P159" s="18"/>
      <c r="Q159" s="175" t="str">
        <f>IFERROR(Summary!$AC$7*D159/P159," ")</f>
        <v xml:space="preserve"> </v>
      </c>
      <c r="R159" s="22"/>
      <c r="S159" s="177" t="str">
        <f>IFERROR(Summary!$AE$7*E159/R159," ")</f>
        <v xml:space="preserve"> </v>
      </c>
    </row>
    <row r="160" spans="1:19" ht="29.25" customHeight="1" x14ac:dyDescent="0.25">
      <c r="A160" s="2" t="s">
        <v>313</v>
      </c>
      <c r="B160" s="1" t="s">
        <v>314</v>
      </c>
      <c r="C160" s="18"/>
      <c r="D160" s="56" t="str">
        <f>IFERROR(VLOOKUP($A160,'Emissions - TEU-2F'!$A$6:$H$58,5,0), " ")</f>
        <v xml:space="preserve"> </v>
      </c>
      <c r="E160" s="56" t="str">
        <f>IFERROR(VLOOKUP($A160,'Emissions - TEU-2F'!$A$6:$H$58,8,0), " ")</f>
        <v xml:space="preserve"> </v>
      </c>
      <c r="F160" s="11">
        <v>1.6000000000000001E-4</v>
      </c>
      <c r="G160" s="175" t="str">
        <f>IFERROR(Summary!$Y$7*D160/F160," ")</f>
        <v xml:space="preserve"> </v>
      </c>
      <c r="H160" s="18"/>
      <c r="I160" s="175" t="str">
        <f>IFERROR(Summary!$Y$7*D160/H160," ")</f>
        <v xml:space="preserve"> </v>
      </c>
      <c r="J160" s="3">
        <v>4.1000000000000003E-3</v>
      </c>
      <c r="K160" s="175" t="str">
        <f>IFERROR(Summary!$AA$7*D160/J160," ")</f>
        <v xml:space="preserve"> </v>
      </c>
      <c r="L160" s="18"/>
      <c r="M160" s="175" t="str">
        <f>IFERROR(Summary!$AA$7*D160/L160," ")</f>
        <v xml:space="preserve"> </v>
      </c>
      <c r="N160" s="3">
        <v>1.9E-3</v>
      </c>
      <c r="O160" s="175" t="str">
        <f>IFERROR(Summary!$AC$7*D160/N160," ")</f>
        <v xml:space="preserve"> </v>
      </c>
      <c r="P160" s="18"/>
      <c r="Q160" s="175" t="str">
        <f>IFERROR(Summary!$AC$7*D160/P160," ")</f>
        <v xml:space="preserve"> </v>
      </c>
      <c r="R160" s="22"/>
      <c r="S160" s="177" t="str">
        <f>IFERROR(Summary!$AE$7*E160/R160," ")</f>
        <v xml:space="preserve"> </v>
      </c>
    </row>
    <row r="161" spans="1:19" ht="16.8" customHeight="1" x14ac:dyDescent="0.25">
      <c r="A161" s="2" t="s">
        <v>315</v>
      </c>
      <c r="B161" s="1" t="s">
        <v>316</v>
      </c>
      <c r="C161" s="18"/>
      <c r="D161" s="56" t="str">
        <f>IFERROR(VLOOKUP($A161,'Emissions - TEU-2F'!$A$6:$H$58,5,0), " ")</f>
        <v xml:space="preserve"> </v>
      </c>
      <c r="E161" s="56" t="str">
        <f>IFERROR(VLOOKUP($A161,'Emissions - TEU-2F'!$A$6:$H$58,8,0), " ")</f>
        <v xml:space="preserve"> </v>
      </c>
      <c r="F161" s="11">
        <v>5.2999999999999998E-4</v>
      </c>
      <c r="G161" s="175" t="str">
        <f>IFERROR(Summary!$Y$7*D161/F161," ")</f>
        <v xml:space="preserve"> </v>
      </c>
      <c r="H161" s="18"/>
      <c r="I161" s="175" t="str">
        <f>IFERROR(Summary!$Y$7*D161/H161," ")</f>
        <v xml:space="preserve"> </v>
      </c>
      <c r="J161" s="4">
        <v>1.4E-2</v>
      </c>
      <c r="K161" s="175" t="str">
        <f>IFERROR(Summary!$AA$7*D161/J161," ")</f>
        <v xml:space="preserve"> </v>
      </c>
      <c r="L161" s="18"/>
      <c r="M161" s="175" t="str">
        <f>IFERROR(Summary!$AA$7*D161/L161," ")</f>
        <v xml:space="preserve"> </v>
      </c>
      <c r="N161" s="3">
        <v>6.3E-3</v>
      </c>
      <c r="O161" s="175" t="str">
        <f>IFERROR(Summary!$AC$7*D161/N161," ")</f>
        <v xml:space="preserve"> </v>
      </c>
      <c r="P161" s="18"/>
      <c r="Q161" s="175" t="str">
        <f>IFERROR(Summary!$AC$7*D161/P161," ")</f>
        <v xml:space="preserve"> </v>
      </c>
      <c r="R161" s="22"/>
      <c r="S161" s="177" t="str">
        <f>IFERROR(Summary!$AE$7*E161/R161," ")</f>
        <v xml:space="preserve"> </v>
      </c>
    </row>
    <row r="162" spans="1:19" ht="16.95" customHeight="1" x14ac:dyDescent="0.25">
      <c r="A162" s="2" t="s">
        <v>317</v>
      </c>
      <c r="B162" s="1" t="s">
        <v>318</v>
      </c>
      <c r="C162" s="18"/>
      <c r="D162" s="56" t="str">
        <f>IFERROR(VLOOKUP($A162,'Emissions - TEU-2F'!$A$6:$H$58,5,0), " ")</f>
        <v xml:space="preserve"> </v>
      </c>
      <c r="E162" s="56" t="str">
        <f>IFERROR(VLOOKUP($A162,'Emissions - TEU-2F'!$A$6:$H$58,8,0), " ")</f>
        <v xml:space="preserve"> </v>
      </c>
      <c r="F162" s="11">
        <v>3.6999999999999999E-4</v>
      </c>
      <c r="G162" s="175" t="str">
        <f>IFERROR(Summary!$Y$7*D162/F162," ")</f>
        <v xml:space="preserve"> </v>
      </c>
      <c r="H162" s="18"/>
      <c r="I162" s="175" t="str">
        <f>IFERROR(Summary!$Y$7*D162/H162," ")</f>
        <v xml:space="preserve"> </v>
      </c>
      <c r="J162" s="3">
        <v>9.5999999999999992E-3</v>
      </c>
      <c r="K162" s="175" t="str">
        <f>IFERROR(Summary!$AA$7*D162/J162," ")</f>
        <v xml:space="preserve"> </v>
      </c>
      <c r="L162" s="18"/>
      <c r="M162" s="175" t="str">
        <f>IFERROR(Summary!$AA$7*D162/L162," ")</f>
        <v xml:space="preserve"> </v>
      </c>
      <c r="N162" s="3">
        <v>4.4000000000000003E-3</v>
      </c>
      <c r="O162" s="175" t="str">
        <f>IFERROR(Summary!$AC$7*D162/N162," ")</f>
        <v xml:space="preserve"> </v>
      </c>
      <c r="P162" s="18"/>
      <c r="Q162" s="175" t="str">
        <f>IFERROR(Summary!$AC$7*D162/P162," ")</f>
        <v xml:space="preserve"> </v>
      </c>
      <c r="R162" s="22"/>
      <c r="S162" s="177" t="str">
        <f>IFERROR(Summary!$AE$7*E162/R162," ")</f>
        <v xml:space="preserve"> </v>
      </c>
    </row>
    <row r="163" spans="1:19" ht="16.8" customHeight="1" x14ac:dyDescent="0.25">
      <c r="A163" s="2" t="s">
        <v>319</v>
      </c>
      <c r="B163" s="1" t="s">
        <v>320</v>
      </c>
      <c r="C163" s="18"/>
      <c r="D163" s="56" t="str">
        <f>IFERROR(VLOOKUP($A163,'Emissions - TEU-2F'!$A$6:$H$58,5,0), " ")</f>
        <v xml:space="preserve"> </v>
      </c>
      <c r="E163" s="56" t="str">
        <f>IFERROR(VLOOKUP($A163,'Emissions - TEU-2F'!$A$6:$H$58,8,0), " ")</f>
        <v xml:space="preserve"> </v>
      </c>
      <c r="F163" s="3">
        <v>1.6999999999999999E-3</v>
      </c>
      <c r="G163" s="175" t="str">
        <f>IFERROR(Summary!$Y$7*D163/F163," ")</f>
        <v xml:space="preserve"> </v>
      </c>
      <c r="H163" s="18"/>
      <c r="I163" s="175" t="str">
        <f>IFERROR(Summary!$Y$7*D163/H163," ")</f>
        <v xml:space="preserve"> </v>
      </c>
      <c r="J163" s="4">
        <v>4.2999999999999997E-2</v>
      </c>
      <c r="K163" s="175" t="str">
        <f>IFERROR(Summary!$AA$7*D163/J163," ")</f>
        <v xml:space="preserve"> </v>
      </c>
      <c r="L163" s="18"/>
      <c r="M163" s="175" t="str">
        <f>IFERROR(Summary!$AA$7*D163/L163," ")</f>
        <v xml:space="preserve"> </v>
      </c>
      <c r="N163" s="4">
        <v>0.02</v>
      </c>
      <c r="O163" s="175" t="str">
        <f>IFERROR(Summary!$AC$7*D163/N163," ")</f>
        <v xml:space="preserve"> </v>
      </c>
      <c r="P163" s="18"/>
      <c r="Q163" s="175" t="str">
        <f>IFERROR(Summary!$AC$7*D163/P163," ")</f>
        <v xml:space="preserve"> </v>
      </c>
      <c r="R163" s="22"/>
      <c r="S163" s="177" t="str">
        <f>IFERROR(Summary!$AE$7*E163/R163," ")</f>
        <v xml:space="preserve"> </v>
      </c>
    </row>
    <row r="164" spans="1:19" ht="29.25" customHeight="1" x14ac:dyDescent="0.25">
      <c r="A164" s="2" t="s">
        <v>321</v>
      </c>
      <c r="B164" s="2" t="s">
        <v>322</v>
      </c>
      <c r="C164" s="18"/>
      <c r="D164" s="56" t="str">
        <f>IFERROR(VLOOKUP($A164,'Emissions - TEU-2F'!$A$6:$H$58,5,0), " ")</f>
        <v xml:space="preserve"> </v>
      </c>
      <c r="E164" s="56" t="str">
        <f>IFERROR(VLOOKUP($A164,'Emissions - TEU-2F'!$A$6:$H$58,8,0), " ")</f>
        <v xml:space="preserve"> </v>
      </c>
      <c r="F164" s="18"/>
      <c r="G164" s="175" t="str">
        <f>IFERROR(Summary!$Y$7*D164/F164," ")</f>
        <v xml:space="preserve"> </v>
      </c>
      <c r="H164" s="18"/>
      <c r="I164" s="175" t="str">
        <f>IFERROR(Summary!$Y$7*D164/H164," ")</f>
        <v xml:space="preserve"> </v>
      </c>
      <c r="J164" s="18"/>
      <c r="K164" s="175" t="str">
        <f>IFERROR(Summary!$AA$7*D164/J164," ")</f>
        <v xml:space="preserve"> </v>
      </c>
      <c r="L164" s="18"/>
      <c r="M164" s="175" t="str">
        <f>IFERROR(Summary!$AA$7*D164/L164," ")</f>
        <v xml:space="preserve"> </v>
      </c>
      <c r="N164" s="18"/>
      <c r="O164" s="175" t="str">
        <f>IFERROR(Summary!$AC$7*D164/N164," ")</f>
        <v xml:space="preserve"> </v>
      </c>
      <c r="P164" s="18"/>
      <c r="Q164" s="175" t="str">
        <f>IFERROR(Summary!$AC$7*D164/P164," ")</f>
        <v xml:space="preserve"> </v>
      </c>
      <c r="R164" s="21">
        <v>120</v>
      </c>
      <c r="S164" s="177" t="str">
        <f>IFERROR(Summary!$AE$7*E164/R164," ")</f>
        <v xml:space="preserve"> </v>
      </c>
    </row>
    <row r="165" spans="1:19" ht="16.8" customHeight="1" x14ac:dyDescent="0.25">
      <c r="A165" s="2" t="s">
        <v>323</v>
      </c>
      <c r="B165" s="2" t="s">
        <v>324</v>
      </c>
      <c r="C165" s="18"/>
      <c r="D165" s="56" t="str">
        <f>IFERROR(VLOOKUP($A165,'Emissions - TEU-2F'!$A$6:$H$58,5,0), " ")</f>
        <v xml:space="preserve"> </v>
      </c>
      <c r="E165" s="56" t="str">
        <f>IFERROR(VLOOKUP($A165,'Emissions - TEU-2F'!$A$6:$H$58,8,0), " ")</f>
        <v xml:space="preserve"> </v>
      </c>
      <c r="F165" s="18"/>
      <c r="G165" s="175" t="str">
        <f>IFERROR(Summary!$Y$7*D165/F165," ")</f>
        <v xml:space="preserve"> </v>
      </c>
      <c r="H165" s="18"/>
      <c r="I165" s="175" t="str">
        <f>IFERROR(Summary!$Y$7*D165/H165," ")</f>
        <v xml:space="preserve"> </v>
      </c>
      <c r="J165" s="18"/>
      <c r="K165" s="175" t="str">
        <f>IFERROR(Summary!$AA$7*D165/J165," ")</f>
        <v xml:space="preserve"> </v>
      </c>
      <c r="L165" s="18"/>
      <c r="M165" s="175" t="str">
        <f>IFERROR(Summary!$AA$7*D165/L165," ")</f>
        <v xml:space="preserve"> </v>
      </c>
      <c r="N165" s="18"/>
      <c r="O165" s="175" t="str">
        <f>IFERROR(Summary!$AC$7*D165/N165," ")</f>
        <v xml:space="preserve"> </v>
      </c>
      <c r="P165" s="18"/>
      <c r="Q165" s="175" t="str">
        <f>IFERROR(Summary!$AC$7*D165/P165," ")</f>
        <v xml:space="preserve"> </v>
      </c>
      <c r="R165" s="26">
        <v>0.02</v>
      </c>
      <c r="S165" s="177" t="str">
        <f>IFERROR(Summary!$AE$7*E165/R165," ")</f>
        <v xml:space="preserve"> </v>
      </c>
    </row>
    <row r="166" spans="1:19" ht="16.8" customHeight="1" x14ac:dyDescent="0.25">
      <c r="A166" s="2" t="s">
        <v>325</v>
      </c>
      <c r="B166" s="2" t="s">
        <v>326</v>
      </c>
      <c r="C166" s="18"/>
      <c r="D166" s="56" t="str">
        <f>IFERROR(VLOOKUP($A166,'Emissions - TEU-2F'!$A$6:$H$58,5,0), " ")</f>
        <v xml:space="preserve"> </v>
      </c>
      <c r="E166" s="56" t="str">
        <f>IFERROR(VLOOKUP($A166,'Emissions - TEU-2F'!$A$6:$H$58,8,0), " ")</f>
        <v xml:space="preserve"> </v>
      </c>
      <c r="F166" s="9">
        <v>0.2</v>
      </c>
      <c r="G166" s="175" t="str">
        <f>IFERROR(Summary!$Y$7*D166/F166," ")</f>
        <v xml:space="preserve"> </v>
      </c>
      <c r="H166" s="18"/>
      <c r="I166" s="175" t="str">
        <f>IFERROR(Summary!$Y$7*D166/H166," ")</f>
        <v xml:space="preserve"> </v>
      </c>
      <c r="J166" s="7">
        <v>5.0999999999999996</v>
      </c>
      <c r="K166" s="175" t="str">
        <f>IFERROR(Summary!$AA$7*D166/J166," ")</f>
        <v xml:space="preserve"> </v>
      </c>
      <c r="L166" s="18"/>
      <c r="M166" s="175" t="str">
        <f>IFERROR(Summary!$AA$7*D166/L166," ")</f>
        <v xml:space="preserve"> </v>
      </c>
      <c r="N166" s="7">
        <v>2.4</v>
      </c>
      <c r="O166" s="175" t="str">
        <f>IFERROR(Summary!$AC$7*D166/N166," ")</f>
        <v xml:space="preserve"> </v>
      </c>
      <c r="P166" s="18"/>
      <c r="Q166" s="175" t="str">
        <f>IFERROR(Summary!$AC$7*D166/P166," ")</f>
        <v xml:space="preserve"> </v>
      </c>
      <c r="R166" s="22"/>
      <c r="S166" s="177" t="str">
        <f>IFERROR(Summary!$AE$7*E166/R166," ")</f>
        <v xml:space="preserve"> </v>
      </c>
    </row>
    <row r="167" spans="1:19" ht="16.95" customHeight="1" x14ac:dyDescent="0.25">
      <c r="A167" s="2" t="s">
        <v>327</v>
      </c>
      <c r="B167" s="2" t="s">
        <v>328</v>
      </c>
      <c r="C167" s="18"/>
      <c r="D167" s="56" t="str">
        <f>IFERROR(VLOOKUP($A167,'Emissions - TEU-2F'!$A$6:$H$58,5,0), " ")</f>
        <v xml:space="preserve"> </v>
      </c>
      <c r="E167" s="56" t="str">
        <f>IFERROR(VLOOKUP($A167,'Emissions - TEU-2F'!$A$6:$H$58,8,0), " ")</f>
        <v xml:space="preserve"> </v>
      </c>
      <c r="F167" s="18"/>
      <c r="G167" s="175" t="str">
        <f>IFERROR(Summary!$Y$7*D167/F167," ")</f>
        <v xml:space="preserve"> </v>
      </c>
      <c r="H167" s="5">
        <v>200</v>
      </c>
      <c r="I167" s="175" t="str">
        <f>IFERROR(Summary!$Y$7*D167/H167," ")</f>
        <v xml:space="preserve"> </v>
      </c>
      <c r="J167" s="18"/>
      <c r="K167" s="175" t="str">
        <f>IFERROR(Summary!$AA$7*D167/J167," ")</f>
        <v xml:space="preserve"> </v>
      </c>
      <c r="L167" s="5">
        <v>880</v>
      </c>
      <c r="M167" s="175" t="str">
        <f>IFERROR(Summary!$AA$7*D167/L167," ")</f>
        <v xml:space="preserve"> </v>
      </c>
      <c r="N167" s="18"/>
      <c r="O167" s="175" t="str">
        <f>IFERROR(Summary!$AC$7*D167/N167," ")</f>
        <v xml:space="preserve"> </v>
      </c>
      <c r="P167" s="5">
        <v>880</v>
      </c>
      <c r="Q167" s="175" t="str">
        <f>IFERROR(Summary!$AC$7*D167/P167," ")</f>
        <v xml:space="preserve"> </v>
      </c>
      <c r="R167" s="23">
        <v>5800</v>
      </c>
      <c r="S167" s="177" t="str">
        <f>IFERROR(Summary!$AE$7*E167/R167," ")</f>
        <v xml:space="preserve"> </v>
      </c>
    </row>
    <row r="168" spans="1:19" ht="16.8" customHeight="1" x14ac:dyDescent="0.25">
      <c r="A168" s="2" t="s">
        <v>329</v>
      </c>
      <c r="B168" s="2" t="s">
        <v>330</v>
      </c>
      <c r="C168" s="18"/>
      <c r="D168" s="56" t="str">
        <f>IFERROR(VLOOKUP($A168,'Emissions - TEU-2F'!$A$6:$H$58,5,0), " ")</f>
        <v xml:space="preserve"> </v>
      </c>
      <c r="E168" s="56" t="str">
        <f>IFERROR(VLOOKUP($A168,'Emissions - TEU-2F'!$A$6:$H$58,8,0), " ")</f>
        <v xml:space="preserve"> </v>
      </c>
      <c r="F168" s="18"/>
      <c r="G168" s="175" t="str">
        <f>IFERROR(Summary!$Y$7*D168/F168," ")</f>
        <v xml:space="preserve"> </v>
      </c>
      <c r="H168" s="9">
        <v>0.3</v>
      </c>
      <c r="I168" s="175" t="str">
        <f>IFERROR(Summary!$Y$7*D168/H168," ")</f>
        <v xml:space="preserve"> </v>
      </c>
      <c r="J168" s="18"/>
      <c r="K168" s="175" t="str">
        <f>IFERROR(Summary!$AA$7*D168/J168," ")</f>
        <v xml:space="preserve"> </v>
      </c>
      <c r="L168" s="7">
        <v>1.3</v>
      </c>
      <c r="M168" s="175" t="str">
        <f>IFERROR(Summary!$AA$7*D168/L168," ")</f>
        <v xml:space="preserve"> </v>
      </c>
      <c r="N168" s="18"/>
      <c r="O168" s="175" t="str">
        <f>IFERROR(Summary!$AC$7*D168/N168," ")</f>
        <v xml:space="preserve"> </v>
      </c>
      <c r="P168" s="7">
        <v>1.3</v>
      </c>
      <c r="Q168" s="175" t="str">
        <f>IFERROR(Summary!$AC$7*D168/P168," ")</f>
        <v xml:space="preserve"> </v>
      </c>
      <c r="R168" s="24">
        <v>4</v>
      </c>
      <c r="S168" s="177" t="str">
        <f>IFERROR(Summary!$AE$7*E168/R168," ")</f>
        <v xml:space="preserve"> </v>
      </c>
    </row>
    <row r="169" spans="1:19" ht="16.95" customHeight="1" x14ac:dyDescent="0.25">
      <c r="A169" s="2" t="s">
        <v>331</v>
      </c>
      <c r="B169" s="2" t="s">
        <v>332</v>
      </c>
      <c r="C169" s="18"/>
      <c r="D169" s="56" t="str">
        <f>IFERROR(VLOOKUP($A169,'Emissions - TEU-2F'!$A$6:$H$58,5,0), " ")</f>
        <v xml:space="preserve"> </v>
      </c>
      <c r="E169" s="56" t="str">
        <f>IFERROR(VLOOKUP($A169,'Emissions - TEU-2F'!$A$6:$H$58,8,0), " ")</f>
        <v xml:space="preserve"> </v>
      </c>
      <c r="F169" s="18"/>
      <c r="G169" s="175" t="str">
        <f>IFERROR(Summary!$Y$7*D169/F169," ")</f>
        <v xml:space="preserve"> </v>
      </c>
      <c r="H169" s="9">
        <v>0.8</v>
      </c>
      <c r="I169" s="175" t="str">
        <f>IFERROR(Summary!$Y$7*D169/H169," ")</f>
        <v xml:space="preserve"> </v>
      </c>
      <c r="J169" s="18"/>
      <c r="K169" s="175" t="str">
        <f>IFERROR(Summary!$AA$7*D169/J169," ")</f>
        <v xml:space="preserve"> </v>
      </c>
      <c r="L169" s="7">
        <v>3.5</v>
      </c>
      <c r="M169" s="175" t="str">
        <f>IFERROR(Summary!$AA$7*D169/L169," ")</f>
        <v xml:space="preserve"> </v>
      </c>
      <c r="N169" s="18"/>
      <c r="O169" s="175" t="str">
        <f>IFERROR(Summary!$AC$7*D169/N169," ")</f>
        <v xml:space="preserve"> </v>
      </c>
      <c r="P169" s="7">
        <v>3.5</v>
      </c>
      <c r="Q169" s="175" t="str">
        <f>IFERROR(Summary!$AC$7*D169/P169," ")</f>
        <v xml:space="preserve"> </v>
      </c>
      <c r="R169" s="22"/>
      <c r="S169" s="177" t="str">
        <f>IFERROR(Summary!$AE$7*E169/R169," ")</f>
        <v xml:space="preserve"> </v>
      </c>
    </row>
    <row r="170" spans="1:19" ht="16.8" customHeight="1" x14ac:dyDescent="0.25">
      <c r="A170" s="2" t="s">
        <v>333</v>
      </c>
      <c r="B170" s="2" t="s">
        <v>334</v>
      </c>
      <c r="C170" s="18"/>
      <c r="D170" s="56" t="str">
        <f>IFERROR(VLOOKUP($A170,'Emissions - TEU-2F'!$A$6:$H$58,5,0), " ")</f>
        <v xml:space="preserve"> </v>
      </c>
      <c r="E170" s="56" t="str">
        <f>IFERROR(VLOOKUP($A170,'Emissions - TEU-2F'!$A$6:$H$58,8,0), " ")</f>
        <v xml:space="preserve"> </v>
      </c>
      <c r="F170" s="18"/>
      <c r="G170" s="175" t="str">
        <f>IFERROR(Summary!$Y$7*D170/F170," ")</f>
        <v xml:space="preserve"> </v>
      </c>
      <c r="H170" s="5">
        <v>10</v>
      </c>
      <c r="I170" s="175" t="str">
        <f>IFERROR(Summary!$Y$7*D170/H170," ")</f>
        <v xml:space="preserve"> </v>
      </c>
      <c r="J170" s="18"/>
      <c r="K170" s="175" t="str">
        <f>IFERROR(Summary!$AA$7*D170/J170," ")</f>
        <v xml:space="preserve"> </v>
      </c>
      <c r="L170" s="5">
        <v>44</v>
      </c>
      <c r="M170" s="175" t="str">
        <f>IFERROR(Summary!$AA$7*D170/L170," ")</f>
        <v xml:space="preserve"> </v>
      </c>
      <c r="N170" s="18"/>
      <c r="O170" s="175" t="str">
        <f>IFERROR(Summary!$AC$7*D170/N170," ")</f>
        <v xml:space="preserve"> </v>
      </c>
      <c r="P170" s="5">
        <v>44</v>
      </c>
      <c r="Q170" s="175" t="str">
        <f>IFERROR(Summary!$AC$7*D170/P170," ")</f>
        <v xml:space="preserve"> </v>
      </c>
      <c r="R170" s="22"/>
      <c r="S170" s="177" t="str">
        <f>IFERROR(Summary!$AE$7*E170/R170," ")</f>
        <v xml:space="preserve"> </v>
      </c>
    </row>
    <row r="171" spans="1:19" ht="16.8" customHeight="1" x14ac:dyDescent="0.25">
      <c r="A171" s="2" t="s">
        <v>335</v>
      </c>
      <c r="B171" s="2" t="s">
        <v>336</v>
      </c>
      <c r="C171" s="18"/>
      <c r="D171" s="56" t="str">
        <f>IFERROR(VLOOKUP($A171,'Emissions - TEU-2F'!$A$6:$H$58,5,0), " ")</f>
        <v xml:space="preserve"> </v>
      </c>
      <c r="E171" s="56" t="str">
        <f>IFERROR(VLOOKUP($A171,'Emissions - TEU-2F'!$A$6:$H$58,8,0), " ")</f>
        <v xml:space="preserve"> </v>
      </c>
      <c r="F171" s="18"/>
      <c r="G171" s="175" t="str">
        <f>IFERROR(Summary!$Y$7*D171/F171," ")</f>
        <v xml:space="preserve"> </v>
      </c>
      <c r="H171" s="7">
        <v>9</v>
      </c>
      <c r="I171" s="175" t="str">
        <f>IFERROR(Summary!$Y$7*D171/H171," ")</f>
        <v xml:space="preserve"> </v>
      </c>
      <c r="J171" s="18"/>
      <c r="K171" s="175" t="str">
        <f>IFERROR(Summary!$AA$7*D171/J171," ")</f>
        <v xml:space="preserve"> </v>
      </c>
      <c r="L171" s="5">
        <v>40</v>
      </c>
      <c r="M171" s="175" t="str">
        <f>IFERROR(Summary!$AA$7*D171/L171," ")</f>
        <v xml:space="preserve"> </v>
      </c>
      <c r="N171" s="18"/>
      <c r="O171" s="175" t="str">
        <f>IFERROR(Summary!$AC$7*D171/N171," ")</f>
        <v xml:space="preserve"> </v>
      </c>
      <c r="P171" s="5">
        <v>40</v>
      </c>
      <c r="Q171" s="175" t="str">
        <f>IFERROR(Summary!$AC$7*D171/P171," ")</f>
        <v xml:space="preserve"> </v>
      </c>
      <c r="R171" s="21">
        <v>20</v>
      </c>
      <c r="S171" s="177" t="str">
        <f>IFERROR(Summary!$AE$7*E171/R171," ")</f>
        <v xml:space="preserve"> </v>
      </c>
    </row>
    <row r="172" spans="1:19" ht="16.95" customHeight="1" x14ac:dyDescent="0.25">
      <c r="A172" s="2" t="s">
        <v>337</v>
      </c>
      <c r="B172" s="2" t="s">
        <v>338</v>
      </c>
      <c r="C172" s="18"/>
      <c r="D172" s="56" t="str">
        <f>IFERROR(VLOOKUP($A172,'Emissions - TEU-2F'!$A$6:$H$58,5,0), " ")</f>
        <v xml:space="preserve"> </v>
      </c>
      <c r="E172" s="56" t="str">
        <f>IFERROR(VLOOKUP($A172,'Emissions - TEU-2F'!$A$6:$H$58,8,0), " ")</f>
        <v xml:space="preserve"> </v>
      </c>
      <c r="F172" s="18"/>
      <c r="G172" s="175" t="str">
        <f>IFERROR(Summary!$Y$7*D172/F172," ")</f>
        <v xml:space="preserve"> </v>
      </c>
      <c r="H172" s="5">
        <v>20</v>
      </c>
      <c r="I172" s="175" t="str">
        <f>IFERROR(Summary!$Y$7*D172/H172," ")</f>
        <v xml:space="preserve"> </v>
      </c>
      <c r="J172" s="18"/>
      <c r="K172" s="175" t="str">
        <f>IFERROR(Summary!$AA$7*D172/J172," ")</f>
        <v xml:space="preserve"> </v>
      </c>
      <c r="L172" s="5">
        <v>88</v>
      </c>
      <c r="M172" s="175" t="str">
        <f>IFERROR(Summary!$AA$7*D172/L172," ")</f>
        <v xml:space="preserve"> </v>
      </c>
      <c r="N172" s="18"/>
      <c r="O172" s="175" t="str">
        <f>IFERROR(Summary!$AC$7*D172/N172," ")</f>
        <v xml:space="preserve"> </v>
      </c>
      <c r="P172" s="5">
        <v>88</v>
      </c>
      <c r="Q172" s="175" t="str">
        <f>IFERROR(Summary!$AC$7*D172/P172," ")</f>
        <v xml:space="preserve"> </v>
      </c>
      <c r="R172" s="22"/>
      <c r="S172" s="177" t="str">
        <f>IFERROR(Summary!$AE$7*E172/R172," ")</f>
        <v xml:space="preserve"> </v>
      </c>
    </row>
    <row r="173" spans="1:19" ht="28.5" customHeight="1" x14ac:dyDescent="0.25">
      <c r="A173" s="1"/>
      <c r="B173" s="2" t="s">
        <v>339</v>
      </c>
      <c r="C173" s="6" t="s">
        <v>340</v>
      </c>
      <c r="D173" s="56" t="str">
        <f>IFERROR(VLOOKUP($A173,'Emissions - TEU-2F'!$A$6:$H$58,5,0), " ")</f>
        <v xml:space="preserve"> </v>
      </c>
      <c r="E173" s="56" t="str">
        <f>IFERROR(VLOOKUP($A173,'Emissions - TEU-2F'!$A$6:$H$58,8,0), " ")</f>
        <v xml:space="preserve"> </v>
      </c>
      <c r="F173" s="18"/>
      <c r="G173" s="175" t="str">
        <f>IFERROR(Summary!$Y$7*D173/F173," ")</f>
        <v xml:space="preserve"> </v>
      </c>
      <c r="H173" s="18"/>
      <c r="I173" s="175" t="str">
        <f>IFERROR(Summary!$Y$7*D173/H173," ")</f>
        <v xml:space="preserve"> </v>
      </c>
      <c r="J173" s="18"/>
      <c r="K173" s="175" t="str">
        <f>IFERROR(Summary!$AA$7*D173/J173," ")</f>
        <v xml:space="preserve"> </v>
      </c>
      <c r="L173" s="18"/>
      <c r="M173" s="175" t="str">
        <f>IFERROR(Summary!$AA$7*D173/L173," ")</f>
        <v xml:space="preserve"> </v>
      </c>
      <c r="N173" s="18"/>
      <c r="O173" s="175" t="str">
        <f>IFERROR(Summary!$AC$7*D173/N173," ")</f>
        <v xml:space="preserve"> </v>
      </c>
      <c r="P173" s="18"/>
      <c r="Q173" s="175" t="str">
        <f>IFERROR(Summary!$AC$7*D173/P173," ")</f>
        <v xml:space="preserve"> </v>
      </c>
      <c r="R173" s="24">
        <v>6</v>
      </c>
      <c r="S173" s="177" t="str">
        <f>IFERROR(Summary!$AE$7*E173/R173," ")</f>
        <v xml:space="preserve"> </v>
      </c>
    </row>
    <row r="174" spans="1:19" ht="29.25" customHeight="1" x14ac:dyDescent="0.25">
      <c r="A174" s="2" t="s">
        <v>341</v>
      </c>
      <c r="B174" s="2" t="s">
        <v>342</v>
      </c>
      <c r="C174" s="6" t="s">
        <v>65</v>
      </c>
      <c r="D174" s="56" t="str">
        <f>IFERROR(VLOOKUP($A174,'Emissions - TEU-2F'!$A$6:$H$58,5,0), " ")</f>
        <v xml:space="preserve"> </v>
      </c>
      <c r="E174" s="56" t="str">
        <f>IFERROR(VLOOKUP($A174,'Emissions - TEU-2F'!$A$6:$H$58,8,0), " ")</f>
        <v xml:space="preserve"> </v>
      </c>
      <c r="F174" s="11">
        <v>5.2999999999999998E-4</v>
      </c>
      <c r="G174" s="175" t="str">
        <f>IFERROR(Summary!$Y$7*D174/F174," ")</f>
        <v xml:space="preserve"> </v>
      </c>
      <c r="H174" s="18"/>
      <c r="I174" s="175" t="str">
        <f>IFERROR(Summary!$Y$7*D174/H174," ")</f>
        <v xml:space="preserve"> </v>
      </c>
      <c r="J174" s="4">
        <v>0.02</v>
      </c>
      <c r="K174" s="175" t="str">
        <f>IFERROR(Summary!$AA$7*D174/J174," ")</f>
        <v xml:space="preserve"> </v>
      </c>
      <c r="L174" s="18"/>
      <c r="M174" s="175" t="str">
        <f>IFERROR(Summary!$AA$7*D174/L174," ")</f>
        <v xml:space="preserve"> </v>
      </c>
      <c r="N174" s="3">
        <v>9.1999999999999998E-3</v>
      </c>
      <c r="O174" s="175" t="str">
        <f>IFERROR(Summary!$AC$7*D174/N174," ")</f>
        <v xml:space="preserve"> </v>
      </c>
      <c r="P174" s="18"/>
      <c r="Q174" s="175" t="str">
        <f>IFERROR(Summary!$AC$7*D174/P174," ")</f>
        <v xml:space="preserve"> </v>
      </c>
      <c r="R174" s="22"/>
      <c r="S174" s="177" t="str">
        <f>IFERROR(Summary!$AE$7*E174/R174," ")</f>
        <v xml:space="preserve"> </v>
      </c>
    </row>
    <row r="175" spans="1:19" ht="28.5" customHeight="1" x14ac:dyDescent="0.25">
      <c r="A175" s="1"/>
      <c r="B175" s="2" t="s">
        <v>343</v>
      </c>
      <c r="C175" s="6" t="s">
        <v>65</v>
      </c>
      <c r="D175" s="56" t="str">
        <f>IFERROR(VLOOKUP($A175,'Emissions - TEU-2F'!$A$6:$H$58,5,0), " ")</f>
        <v xml:space="preserve"> </v>
      </c>
      <c r="E175" s="56" t="str">
        <f>IFERROR(VLOOKUP($A175,'Emissions - TEU-2F'!$A$6:$H$58,8,0), " ")</f>
        <v xml:space="preserve"> </v>
      </c>
      <c r="F175" s="10">
        <v>1.0000000000000001E-9</v>
      </c>
      <c r="G175" s="175" t="str">
        <f>IFERROR(Summary!$Y$7*D175/F175," ")</f>
        <v xml:space="preserve"> </v>
      </c>
      <c r="H175" s="10">
        <v>1.3E-7</v>
      </c>
      <c r="I175" s="175" t="str">
        <f>IFERROR(Summary!$Y$7*D175/H175," ")</f>
        <v xml:space="preserve"> </v>
      </c>
      <c r="J175" s="10">
        <v>8.9999999999999999E-8</v>
      </c>
      <c r="K175" s="175" t="str">
        <f>IFERROR(Summary!$AA$7*D175/J175," ")</f>
        <v xml:space="preserve"> </v>
      </c>
      <c r="L175" s="10">
        <v>2.5999999999999998E-5</v>
      </c>
      <c r="M175" s="175" t="str">
        <f>IFERROR(Summary!$AA$7*D175/L175," ")</f>
        <v xml:space="preserve"> </v>
      </c>
      <c r="N175" s="10">
        <v>4.1999999999999999E-8</v>
      </c>
      <c r="O175" s="175" t="str">
        <f>IFERROR(Summary!$AC$7*D175/N175," ")</f>
        <v xml:space="preserve"> </v>
      </c>
      <c r="P175" s="10">
        <v>2.5999999999999998E-5</v>
      </c>
      <c r="Q175" s="175" t="str">
        <f>IFERROR(Summary!$AC$7*D175/P175," ")</f>
        <v xml:space="preserve"> </v>
      </c>
      <c r="R175" s="22"/>
      <c r="S175" s="177" t="str">
        <f>IFERROR(Summary!$AE$7*E175/R175," ")</f>
        <v xml:space="preserve"> </v>
      </c>
    </row>
    <row r="176" spans="1:19" ht="29.25" customHeight="1" x14ac:dyDescent="0.25">
      <c r="A176" s="2" t="s">
        <v>344</v>
      </c>
      <c r="B176" s="1" t="s">
        <v>345</v>
      </c>
      <c r="C176" s="6" t="s">
        <v>65</v>
      </c>
      <c r="D176" s="56" t="str">
        <f>IFERROR(VLOOKUP($A176,'Emissions - TEU-2F'!$A$6:$H$58,5,0), " ")</f>
        <v xml:space="preserve"> </v>
      </c>
      <c r="E176" s="56" t="str">
        <f>IFERROR(VLOOKUP($A176,'Emissions - TEU-2F'!$A$6:$H$58,8,0), " ")</f>
        <v xml:space="preserve"> </v>
      </c>
      <c r="F176" s="10">
        <v>1.0000000000000001E-5</v>
      </c>
      <c r="G176" s="175" t="str">
        <f>IFERROR(Summary!$Y$7*D176/F176," ")</f>
        <v xml:space="preserve"> </v>
      </c>
      <c r="H176" s="3">
        <v>1.2999999999999999E-3</v>
      </c>
      <c r="I176" s="175" t="str">
        <f>IFERROR(Summary!$Y$7*D176/H176," ")</f>
        <v xml:space="preserve"> </v>
      </c>
      <c r="J176" s="11">
        <v>8.9999999999999998E-4</v>
      </c>
      <c r="K176" s="175" t="str">
        <f>IFERROR(Summary!$AA$7*D176/J176," ")</f>
        <v xml:space="preserve"> </v>
      </c>
      <c r="L176" s="9">
        <v>0.26</v>
      </c>
      <c r="M176" s="175" t="str">
        <f>IFERROR(Summary!$AA$7*D176/L176," ")</f>
        <v xml:space="preserve"> </v>
      </c>
      <c r="N176" s="11">
        <v>4.2000000000000002E-4</v>
      </c>
      <c r="O176" s="175" t="str">
        <f>IFERROR(Summary!$AC$7*D176/N176," ")</f>
        <v xml:space="preserve"> </v>
      </c>
      <c r="P176" s="9">
        <v>0.26</v>
      </c>
      <c r="Q176" s="175" t="str">
        <f>IFERROR(Summary!$AC$7*D176/P176," ")</f>
        <v xml:space="preserve"> </v>
      </c>
      <c r="R176" s="22"/>
      <c r="S176" s="177" t="str">
        <f>IFERROR(Summary!$AE$7*E176/R176," ")</f>
        <v xml:space="preserve"> </v>
      </c>
    </row>
    <row r="177" spans="1:19" ht="29.25" customHeight="1" x14ac:dyDescent="0.25">
      <c r="A177" s="2" t="s">
        <v>346</v>
      </c>
      <c r="B177" s="1" t="s">
        <v>347</v>
      </c>
      <c r="C177" s="6" t="s">
        <v>65</v>
      </c>
      <c r="D177" s="56" t="str">
        <f>IFERROR(VLOOKUP($A177,'Emissions - TEU-2F'!$A$6:$H$58,5,0), " ")</f>
        <v xml:space="preserve"> </v>
      </c>
      <c r="E177" s="56" t="str">
        <f>IFERROR(VLOOKUP($A177,'Emissions - TEU-2F'!$A$6:$H$58,8,0), " ")</f>
        <v xml:space="preserve"> </v>
      </c>
      <c r="F177" s="10">
        <v>3.4000000000000001E-6</v>
      </c>
      <c r="G177" s="175" t="str">
        <f>IFERROR(Summary!$Y$7*D177/F177," ")</f>
        <v xml:space="preserve"> </v>
      </c>
      <c r="H177" s="11">
        <v>4.2000000000000002E-4</v>
      </c>
      <c r="I177" s="175" t="str">
        <f>IFERROR(Summary!$Y$7*D177/H177," ")</f>
        <v xml:space="preserve"> </v>
      </c>
      <c r="J177" s="11">
        <v>2.9999999999999997E-4</v>
      </c>
      <c r="K177" s="175" t="str">
        <f>IFERROR(Summary!$AA$7*D177/J177," ")</f>
        <v xml:space="preserve"> </v>
      </c>
      <c r="L177" s="4">
        <v>8.5000000000000006E-2</v>
      </c>
      <c r="M177" s="175" t="str">
        <f>IFERROR(Summary!$AA$7*D177/L177," ")</f>
        <v xml:space="preserve"> </v>
      </c>
      <c r="N177" s="11">
        <v>1.3999999999999999E-4</v>
      </c>
      <c r="O177" s="175" t="str">
        <f>IFERROR(Summary!$AC$7*D177/N177," ")</f>
        <v xml:space="preserve"> </v>
      </c>
      <c r="P177" s="4">
        <v>8.5000000000000006E-2</v>
      </c>
      <c r="Q177" s="175" t="str">
        <f>IFERROR(Summary!$AC$7*D177/P177," ")</f>
        <v xml:space="preserve"> </v>
      </c>
      <c r="R177" s="22"/>
      <c r="S177" s="177" t="str">
        <f>IFERROR(Summary!$AE$7*E177/R177," ")</f>
        <v xml:space="preserve"> </v>
      </c>
    </row>
    <row r="178" spans="1:19" ht="29.25" customHeight="1" x14ac:dyDescent="0.25">
      <c r="A178" s="2" t="s">
        <v>348</v>
      </c>
      <c r="B178" s="1" t="s">
        <v>349</v>
      </c>
      <c r="C178" s="6" t="s">
        <v>65</v>
      </c>
      <c r="D178" s="56" t="str">
        <f>IFERROR(VLOOKUP($A178,'Emissions - TEU-2F'!$A$6:$H$58,5,0), " ")</f>
        <v xml:space="preserve"> </v>
      </c>
      <c r="E178" s="56" t="str">
        <f>IFERROR(VLOOKUP($A178,'Emissions - TEU-2F'!$A$6:$H$58,8,0), " ")</f>
        <v xml:space="preserve"> </v>
      </c>
      <c r="F178" s="10">
        <v>3.4E-5</v>
      </c>
      <c r="G178" s="175" t="str">
        <f>IFERROR(Summary!$Y$7*D178/F178," ")</f>
        <v xml:space="preserve"> </v>
      </c>
      <c r="H178" s="3">
        <v>4.1999999999999997E-3</v>
      </c>
      <c r="I178" s="175" t="str">
        <f>IFERROR(Summary!$Y$7*D178/H178," ")</f>
        <v xml:space="preserve"> </v>
      </c>
      <c r="J178" s="3">
        <v>3.0000000000000001E-3</v>
      </c>
      <c r="K178" s="175" t="str">
        <f>IFERROR(Summary!$AA$7*D178/J178," ")</f>
        <v xml:space="preserve"> </v>
      </c>
      <c r="L178" s="9">
        <v>0.85</v>
      </c>
      <c r="M178" s="175" t="str">
        <f>IFERROR(Summary!$AA$7*D178/L178," ")</f>
        <v xml:space="preserve"> </v>
      </c>
      <c r="N178" s="3">
        <v>1.4E-3</v>
      </c>
      <c r="O178" s="175" t="str">
        <f>IFERROR(Summary!$AC$7*D178/N178," ")</f>
        <v xml:space="preserve"> </v>
      </c>
      <c r="P178" s="9">
        <v>0.85</v>
      </c>
      <c r="Q178" s="175" t="str">
        <f>IFERROR(Summary!$AC$7*D178/P178," ")</f>
        <v xml:space="preserve"> </v>
      </c>
      <c r="R178" s="22"/>
      <c r="S178" s="177" t="str">
        <f>IFERROR(Summary!$AE$7*E178/R178," ")</f>
        <v xml:space="preserve"> </v>
      </c>
    </row>
    <row r="179" spans="1:19" ht="29.25" customHeight="1" x14ac:dyDescent="0.25">
      <c r="A179" s="2" t="s">
        <v>350</v>
      </c>
      <c r="B179" s="1" t="s">
        <v>351</v>
      </c>
      <c r="C179" s="6" t="s">
        <v>65</v>
      </c>
      <c r="D179" s="56" t="str">
        <f>IFERROR(VLOOKUP($A179,'Emissions - TEU-2F'!$A$6:$H$58,5,0), " ")</f>
        <v xml:space="preserve"> </v>
      </c>
      <c r="E179" s="56" t="str">
        <f>IFERROR(VLOOKUP($A179,'Emissions - TEU-2F'!$A$6:$H$58,8,0), " ")</f>
        <v xml:space="preserve"> </v>
      </c>
      <c r="F179" s="10">
        <v>3.4E-5</v>
      </c>
      <c r="G179" s="175" t="str">
        <f>IFERROR(Summary!$Y$7*D179/F179," ")</f>
        <v xml:space="preserve"> </v>
      </c>
      <c r="H179" s="3">
        <v>4.1999999999999997E-3</v>
      </c>
      <c r="I179" s="175" t="str">
        <f>IFERROR(Summary!$Y$7*D179/H179," ")</f>
        <v xml:space="preserve"> </v>
      </c>
      <c r="J179" s="3">
        <v>3.0000000000000001E-3</v>
      </c>
      <c r="K179" s="175" t="str">
        <f>IFERROR(Summary!$AA$7*D179/J179," ")</f>
        <v xml:space="preserve"> </v>
      </c>
      <c r="L179" s="9">
        <v>0.85</v>
      </c>
      <c r="M179" s="175" t="str">
        <f>IFERROR(Summary!$AA$7*D179/L179," ")</f>
        <v xml:space="preserve"> </v>
      </c>
      <c r="N179" s="3">
        <v>1.4E-3</v>
      </c>
      <c r="O179" s="175" t="str">
        <f>IFERROR(Summary!$AC$7*D179/N179," ")</f>
        <v xml:space="preserve"> </v>
      </c>
      <c r="P179" s="9">
        <v>0.85</v>
      </c>
      <c r="Q179" s="175" t="str">
        <f>IFERROR(Summary!$AC$7*D179/P179," ")</f>
        <v xml:space="preserve"> </v>
      </c>
      <c r="R179" s="22"/>
      <c r="S179" s="177" t="str">
        <f>IFERROR(Summary!$AE$7*E179/R179," ")</f>
        <v xml:space="preserve"> </v>
      </c>
    </row>
    <row r="180" spans="1:19" ht="29.25" customHeight="1" x14ac:dyDescent="0.25">
      <c r="A180" s="2" t="s">
        <v>352</v>
      </c>
      <c r="B180" s="1" t="s">
        <v>353</v>
      </c>
      <c r="C180" s="6" t="s">
        <v>65</v>
      </c>
      <c r="D180" s="56" t="str">
        <f>IFERROR(VLOOKUP($A180,'Emissions - TEU-2F'!$A$6:$H$58,5,0), " ")</f>
        <v xml:space="preserve"> </v>
      </c>
      <c r="E180" s="56" t="str">
        <f>IFERROR(VLOOKUP($A180,'Emissions - TEU-2F'!$A$6:$H$58,8,0), " ")</f>
        <v xml:space="preserve"> </v>
      </c>
      <c r="F180" s="10">
        <v>3.4E-5</v>
      </c>
      <c r="G180" s="175" t="str">
        <f>IFERROR(Summary!$Y$7*D180/F180," ")</f>
        <v xml:space="preserve"> </v>
      </c>
      <c r="H180" s="3">
        <v>4.1999999999999997E-3</v>
      </c>
      <c r="I180" s="175" t="str">
        <f>IFERROR(Summary!$Y$7*D180/H180," ")</f>
        <v xml:space="preserve"> </v>
      </c>
      <c r="J180" s="3">
        <v>3.0000000000000001E-3</v>
      </c>
      <c r="K180" s="175" t="str">
        <f>IFERROR(Summary!$AA$7*D180/J180," ")</f>
        <v xml:space="preserve"> </v>
      </c>
      <c r="L180" s="9">
        <v>0.85</v>
      </c>
      <c r="M180" s="175" t="str">
        <f>IFERROR(Summary!$AA$7*D180/L180," ")</f>
        <v xml:space="preserve"> </v>
      </c>
      <c r="N180" s="3">
        <v>1.4E-3</v>
      </c>
      <c r="O180" s="175" t="str">
        <f>IFERROR(Summary!$AC$7*D180/N180," ")</f>
        <v xml:space="preserve"> </v>
      </c>
      <c r="P180" s="9">
        <v>0.85</v>
      </c>
      <c r="Q180" s="175" t="str">
        <f>IFERROR(Summary!$AC$7*D180/P180," ")</f>
        <v xml:space="preserve"> </v>
      </c>
      <c r="R180" s="22"/>
      <c r="S180" s="177" t="str">
        <f>IFERROR(Summary!$AE$7*E180/R180," ")</f>
        <v xml:space="preserve"> </v>
      </c>
    </row>
    <row r="181" spans="1:19" ht="29.25" customHeight="1" x14ac:dyDescent="0.25">
      <c r="A181" s="2" t="s">
        <v>354</v>
      </c>
      <c r="B181" s="1" t="s">
        <v>355</v>
      </c>
      <c r="C181" s="6" t="s">
        <v>65</v>
      </c>
      <c r="D181" s="56" t="str">
        <f>IFERROR(VLOOKUP($A181,'Emissions - TEU-2F'!$A$6:$H$58,5,0), " ")</f>
        <v xml:space="preserve"> </v>
      </c>
      <c r="E181" s="56" t="str">
        <f>IFERROR(VLOOKUP($A181,'Emissions - TEU-2F'!$A$6:$H$58,8,0), " ")</f>
        <v xml:space="preserve"> </v>
      </c>
      <c r="F181" s="10">
        <v>3.4E-5</v>
      </c>
      <c r="G181" s="175" t="str">
        <f>IFERROR(Summary!$Y$7*D181/F181," ")</f>
        <v xml:space="preserve"> </v>
      </c>
      <c r="H181" s="3">
        <v>4.1999999999999997E-3</v>
      </c>
      <c r="I181" s="175" t="str">
        <f>IFERROR(Summary!$Y$7*D181/H181," ")</f>
        <v xml:space="preserve"> </v>
      </c>
      <c r="J181" s="3">
        <v>3.0000000000000001E-3</v>
      </c>
      <c r="K181" s="175" t="str">
        <f>IFERROR(Summary!$AA$7*D181/J181," ")</f>
        <v xml:space="preserve"> </v>
      </c>
      <c r="L181" s="9">
        <v>0.85</v>
      </c>
      <c r="M181" s="175" t="str">
        <f>IFERROR(Summary!$AA$7*D181/L181," ")</f>
        <v xml:space="preserve"> </v>
      </c>
      <c r="N181" s="3">
        <v>1.4E-3</v>
      </c>
      <c r="O181" s="175" t="str">
        <f>IFERROR(Summary!$AC$7*D181/N181," ")</f>
        <v xml:space="preserve"> </v>
      </c>
      <c r="P181" s="9">
        <v>0.85</v>
      </c>
      <c r="Q181" s="175" t="str">
        <f>IFERROR(Summary!$AC$7*D181/P181," ")</f>
        <v xml:space="preserve"> </v>
      </c>
      <c r="R181" s="22"/>
      <c r="S181" s="177" t="str">
        <f>IFERROR(Summary!$AE$7*E181/R181," ")</f>
        <v xml:space="preserve"> </v>
      </c>
    </row>
    <row r="182" spans="1:19" ht="29.25" customHeight="1" x14ac:dyDescent="0.25">
      <c r="A182" s="2" t="s">
        <v>356</v>
      </c>
      <c r="B182" s="1" t="s">
        <v>357</v>
      </c>
      <c r="C182" s="6" t="s">
        <v>65</v>
      </c>
      <c r="D182" s="56" t="str">
        <f>IFERROR(VLOOKUP($A182,'Emissions - TEU-2F'!$A$6:$H$58,5,0), " ")</f>
        <v xml:space="preserve"> </v>
      </c>
      <c r="E182" s="56" t="str">
        <f>IFERROR(VLOOKUP($A182,'Emissions - TEU-2F'!$A$6:$H$58,8,0), " ")</f>
        <v xml:space="preserve"> </v>
      </c>
      <c r="F182" s="10">
        <v>1E-8</v>
      </c>
      <c r="G182" s="175" t="str">
        <f>IFERROR(Summary!$Y$7*D182/F182," ")</f>
        <v xml:space="preserve"> </v>
      </c>
      <c r="H182" s="10">
        <v>1.3E-6</v>
      </c>
      <c r="I182" s="175" t="str">
        <f>IFERROR(Summary!$Y$7*D182/H182," ")</f>
        <v xml:space="preserve"> </v>
      </c>
      <c r="J182" s="10">
        <v>8.9999999999999996E-7</v>
      </c>
      <c r="K182" s="175" t="str">
        <f>IFERROR(Summary!$AA$7*D182/J182," ")</f>
        <v xml:space="preserve"> </v>
      </c>
      <c r="L182" s="11">
        <v>2.5999999999999998E-4</v>
      </c>
      <c r="M182" s="175" t="str">
        <f>IFERROR(Summary!$AA$7*D182/L182," ")</f>
        <v xml:space="preserve"> </v>
      </c>
      <c r="N182" s="10">
        <v>4.2E-7</v>
      </c>
      <c r="O182" s="175" t="str">
        <f>IFERROR(Summary!$AC$7*D182/N182," ")</f>
        <v xml:space="preserve"> </v>
      </c>
      <c r="P182" s="11">
        <v>2.5999999999999998E-4</v>
      </c>
      <c r="Q182" s="175" t="str">
        <f>IFERROR(Summary!$AC$7*D182/P182," ")</f>
        <v xml:space="preserve"> </v>
      </c>
      <c r="R182" s="22"/>
      <c r="S182" s="177" t="str">
        <f>IFERROR(Summary!$AE$7*E182/R182," ")</f>
        <v xml:space="preserve"> </v>
      </c>
    </row>
    <row r="183" spans="1:19" ht="29.25" customHeight="1" x14ac:dyDescent="0.25">
      <c r="A183" s="2" t="s">
        <v>358</v>
      </c>
      <c r="B183" s="1" t="s">
        <v>359</v>
      </c>
      <c r="C183" s="6" t="s">
        <v>65</v>
      </c>
      <c r="D183" s="56" t="str">
        <f>IFERROR(VLOOKUP($A183,'Emissions - TEU-2F'!$A$6:$H$58,5,0), " ")</f>
        <v xml:space="preserve"> </v>
      </c>
      <c r="E183" s="56" t="str">
        <f>IFERROR(VLOOKUP($A183,'Emissions - TEU-2F'!$A$6:$H$58,8,0), " ")</f>
        <v xml:space="preserve"> </v>
      </c>
      <c r="F183" s="10">
        <v>3.4E-5</v>
      </c>
      <c r="G183" s="175" t="str">
        <f>IFERROR(Summary!$Y$7*D183/F183," ")</f>
        <v xml:space="preserve"> </v>
      </c>
      <c r="H183" s="3">
        <v>4.1999999999999997E-3</v>
      </c>
      <c r="I183" s="175" t="str">
        <f>IFERROR(Summary!$Y$7*D183/H183," ")</f>
        <v xml:space="preserve"> </v>
      </c>
      <c r="J183" s="3">
        <v>3.0000000000000001E-3</v>
      </c>
      <c r="K183" s="175" t="str">
        <f>IFERROR(Summary!$AA$7*D183/J183," ")</f>
        <v xml:space="preserve"> </v>
      </c>
      <c r="L183" s="9">
        <v>0.85</v>
      </c>
      <c r="M183" s="175" t="str">
        <f>IFERROR(Summary!$AA$7*D183/L183," ")</f>
        <v xml:space="preserve"> </v>
      </c>
      <c r="N183" s="3">
        <v>1.4E-3</v>
      </c>
      <c r="O183" s="175" t="str">
        <f>IFERROR(Summary!$AC$7*D183/N183," ")</f>
        <v xml:space="preserve"> </v>
      </c>
      <c r="P183" s="9">
        <v>0.85</v>
      </c>
      <c r="Q183" s="175" t="str">
        <f>IFERROR(Summary!$AC$7*D183/P183," ")</f>
        <v xml:space="preserve"> </v>
      </c>
      <c r="R183" s="22"/>
      <c r="S183" s="177" t="str">
        <f>IFERROR(Summary!$AE$7*E183/R183," ")</f>
        <v xml:space="preserve"> </v>
      </c>
    </row>
    <row r="184" spans="1:19" ht="29.25" customHeight="1" x14ac:dyDescent="0.25">
      <c r="A184" s="2" t="s">
        <v>360</v>
      </c>
      <c r="B184" s="1" t="s">
        <v>361</v>
      </c>
      <c r="C184" s="6" t="s">
        <v>65</v>
      </c>
      <c r="D184" s="56" t="str">
        <f>IFERROR(VLOOKUP($A184,'Emissions - TEU-2F'!$A$6:$H$58,5,0), " ")</f>
        <v xml:space="preserve"> </v>
      </c>
      <c r="E184" s="56" t="str">
        <f>IFERROR(VLOOKUP($A184,'Emissions - TEU-2F'!$A$6:$H$58,8,0), " ")</f>
        <v xml:space="preserve"> </v>
      </c>
      <c r="F184" s="10">
        <v>3.4E-5</v>
      </c>
      <c r="G184" s="175" t="str">
        <f>IFERROR(Summary!$Y$7*D184/F184," ")</f>
        <v xml:space="preserve"> </v>
      </c>
      <c r="H184" s="3">
        <v>4.1999999999999997E-3</v>
      </c>
      <c r="I184" s="175" t="str">
        <f>IFERROR(Summary!$Y$7*D184/H184," ")</f>
        <v xml:space="preserve"> </v>
      </c>
      <c r="J184" s="3">
        <v>3.0000000000000001E-3</v>
      </c>
      <c r="K184" s="175" t="str">
        <f>IFERROR(Summary!$AA$7*D184/J184," ")</f>
        <v xml:space="preserve"> </v>
      </c>
      <c r="L184" s="9">
        <v>0.85</v>
      </c>
      <c r="M184" s="175" t="str">
        <f>IFERROR(Summary!$AA$7*D184/L184," ")</f>
        <v xml:space="preserve"> </v>
      </c>
      <c r="N184" s="3">
        <v>1.4E-3</v>
      </c>
      <c r="O184" s="175" t="str">
        <f>IFERROR(Summary!$AC$7*D184/N184," ")</f>
        <v xml:space="preserve"> </v>
      </c>
      <c r="P184" s="9">
        <v>0.85</v>
      </c>
      <c r="Q184" s="175" t="str">
        <f>IFERROR(Summary!$AC$7*D184/P184," ")</f>
        <v xml:space="preserve"> </v>
      </c>
      <c r="R184" s="22"/>
      <c r="S184" s="177" t="str">
        <f>IFERROR(Summary!$AE$7*E184/R184," ")</f>
        <v xml:space="preserve"> </v>
      </c>
    </row>
    <row r="185" spans="1:19" ht="29.25" customHeight="1" x14ac:dyDescent="0.25">
      <c r="A185" s="2" t="s">
        <v>362</v>
      </c>
      <c r="B185" s="1" t="s">
        <v>363</v>
      </c>
      <c r="C185" s="6" t="s">
        <v>65</v>
      </c>
      <c r="D185" s="56" t="str">
        <f>IFERROR(VLOOKUP($A185,'Emissions - TEU-2F'!$A$6:$H$58,5,0), " ")</f>
        <v xml:space="preserve"> </v>
      </c>
      <c r="E185" s="56" t="str">
        <f>IFERROR(VLOOKUP($A185,'Emissions - TEU-2F'!$A$6:$H$58,8,0), " ")</f>
        <v xml:space="preserve"> </v>
      </c>
      <c r="F185" s="10">
        <v>3.4E-5</v>
      </c>
      <c r="G185" s="175" t="str">
        <f>IFERROR(Summary!$Y$7*D185/F185," ")</f>
        <v xml:space="preserve"> </v>
      </c>
      <c r="H185" s="3">
        <v>4.1999999999999997E-3</v>
      </c>
      <c r="I185" s="175" t="str">
        <f>IFERROR(Summary!$Y$7*D185/H185," ")</f>
        <v xml:space="preserve"> </v>
      </c>
      <c r="J185" s="3">
        <v>3.0000000000000001E-3</v>
      </c>
      <c r="K185" s="175" t="str">
        <f>IFERROR(Summary!$AA$7*D185/J185," ")</f>
        <v xml:space="preserve"> </v>
      </c>
      <c r="L185" s="9">
        <v>0.85</v>
      </c>
      <c r="M185" s="175" t="str">
        <f>IFERROR(Summary!$AA$7*D185/L185," ")</f>
        <v xml:space="preserve"> </v>
      </c>
      <c r="N185" s="3">
        <v>1.4E-3</v>
      </c>
      <c r="O185" s="175" t="str">
        <f>IFERROR(Summary!$AC$7*D185/N185," ")</f>
        <v xml:space="preserve"> </v>
      </c>
      <c r="P185" s="9">
        <v>0.85</v>
      </c>
      <c r="Q185" s="175" t="str">
        <f>IFERROR(Summary!$AC$7*D185/P185," ")</f>
        <v xml:space="preserve"> </v>
      </c>
      <c r="R185" s="22"/>
      <c r="S185" s="177" t="str">
        <f>IFERROR(Summary!$AE$7*E185/R185," ")</f>
        <v xml:space="preserve"> </v>
      </c>
    </row>
    <row r="186" spans="1:19" ht="29.25" customHeight="1" x14ac:dyDescent="0.25">
      <c r="A186" s="2" t="s">
        <v>364</v>
      </c>
      <c r="B186" s="1" t="s">
        <v>365</v>
      </c>
      <c r="C186" s="6" t="s">
        <v>65</v>
      </c>
      <c r="D186" s="56" t="str">
        <f>IFERROR(VLOOKUP($A186,'Emissions - TEU-2F'!$A$6:$H$58,5,0), " ")</f>
        <v xml:space="preserve"> </v>
      </c>
      <c r="E186" s="56" t="str">
        <f>IFERROR(VLOOKUP($A186,'Emissions - TEU-2F'!$A$6:$H$58,8,0), " ")</f>
        <v xml:space="preserve"> </v>
      </c>
      <c r="F186" s="10">
        <v>3.4E-8</v>
      </c>
      <c r="G186" s="175" t="str">
        <f>IFERROR(Summary!$Y$7*D186/F186," ")</f>
        <v xml:space="preserve"> </v>
      </c>
      <c r="H186" s="10">
        <v>4.1999999999999996E-6</v>
      </c>
      <c r="I186" s="175" t="str">
        <f>IFERROR(Summary!$Y$7*D186/H186," ")</f>
        <v xml:space="preserve"> </v>
      </c>
      <c r="J186" s="10">
        <v>3.0000000000000001E-6</v>
      </c>
      <c r="K186" s="175" t="str">
        <f>IFERROR(Summary!$AA$7*D186/J186," ")</f>
        <v xml:space="preserve"> </v>
      </c>
      <c r="L186" s="11">
        <v>8.4999999999999995E-4</v>
      </c>
      <c r="M186" s="175" t="str">
        <f>IFERROR(Summary!$AA$7*D186/L186," ")</f>
        <v xml:space="preserve"> </v>
      </c>
      <c r="N186" s="10">
        <v>1.3999999999999999E-6</v>
      </c>
      <c r="O186" s="175" t="str">
        <f>IFERROR(Summary!$AC$7*D186/N186," ")</f>
        <v xml:space="preserve"> </v>
      </c>
      <c r="P186" s="11">
        <v>8.4999999999999995E-4</v>
      </c>
      <c r="Q186" s="175" t="str">
        <f>IFERROR(Summary!$AC$7*D186/P186," ")</f>
        <v xml:space="preserve"> </v>
      </c>
      <c r="R186" s="22"/>
      <c r="S186" s="177" t="str">
        <f>IFERROR(Summary!$AE$7*E186/R186," ")</f>
        <v xml:space="preserve"> </v>
      </c>
    </row>
    <row r="187" spans="1:19" ht="29.25" customHeight="1" x14ac:dyDescent="0.25">
      <c r="A187" s="2" t="s">
        <v>366</v>
      </c>
      <c r="B187" s="1" t="s">
        <v>367</v>
      </c>
      <c r="C187" s="6" t="s">
        <v>65</v>
      </c>
      <c r="D187" s="56" t="str">
        <f>IFERROR(VLOOKUP($A187,'Emissions - TEU-2F'!$A$6:$H$58,5,0), " ")</f>
        <v xml:space="preserve"> </v>
      </c>
      <c r="E187" s="56" t="str">
        <f>IFERROR(VLOOKUP($A187,'Emissions - TEU-2F'!$A$6:$H$58,8,0), " ")</f>
        <v xml:space="preserve"> </v>
      </c>
      <c r="F187" s="11">
        <v>8.8000000000000003E-4</v>
      </c>
      <c r="G187" s="175" t="str">
        <f>IFERROR(Summary!$Y$7*D187/F187," ")</f>
        <v xml:space="preserve"> </v>
      </c>
      <c r="H187" s="7">
        <v>1.3</v>
      </c>
      <c r="I187" s="175" t="str">
        <f>IFERROR(Summary!$Y$7*D187/H187," ")</f>
        <v xml:space="preserve"> </v>
      </c>
      <c r="J187" s="4">
        <v>2.3E-2</v>
      </c>
      <c r="K187" s="175" t="str">
        <f>IFERROR(Summary!$AA$7*D187/J187," ")</f>
        <v xml:space="preserve"> </v>
      </c>
      <c r="L187" s="7">
        <v>5.7</v>
      </c>
      <c r="M187" s="175" t="str">
        <f>IFERROR(Summary!$AA$7*D187/L187," ")</f>
        <v xml:space="preserve"> </v>
      </c>
      <c r="N187" s="4">
        <v>1.0999999999999999E-2</v>
      </c>
      <c r="O187" s="175" t="str">
        <f>IFERROR(Summary!$AC$7*D187/N187," ")</f>
        <v xml:space="preserve"> </v>
      </c>
      <c r="P187" s="7">
        <v>5.7</v>
      </c>
      <c r="Q187" s="175" t="str">
        <f>IFERROR(Summary!$AC$7*D187/P187," ")</f>
        <v xml:space="preserve"> </v>
      </c>
      <c r="R187" s="22"/>
      <c r="S187" s="177" t="str">
        <f>IFERROR(Summary!$AE$7*E187/R187," ")</f>
        <v xml:space="preserve"> </v>
      </c>
    </row>
    <row r="188" spans="1:19" ht="54" customHeight="1" x14ac:dyDescent="0.25">
      <c r="A188" s="1"/>
      <c r="B188" s="1" t="s">
        <v>368</v>
      </c>
      <c r="C188" s="6" t="s">
        <v>65</v>
      </c>
      <c r="D188" s="56" t="str">
        <f>IFERROR(VLOOKUP($A188,'Emissions - TEU-2F'!$A$6:$H$58,5,0), " ")</f>
        <v xml:space="preserve"> </v>
      </c>
      <c r="E188" s="56" t="str">
        <f>IFERROR(VLOOKUP($A188,'Emissions - TEU-2F'!$A$6:$H$58,8,0), " ")</f>
        <v xml:space="preserve"> </v>
      </c>
      <c r="F188" s="10">
        <v>1.0000000000000001E-9</v>
      </c>
      <c r="G188" s="175" t="str">
        <f>IFERROR(Summary!$Y$7*D188/F188," ")</f>
        <v xml:space="preserve"> </v>
      </c>
      <c r="H188" s="10">
        <v>1.3E-7</v>
      </c>
      <c r="I188" s="175" t="str">
        <f>IFERROR(Summary!$Y$7*D188/H188," ")</f>
        <v xml:space="preserve"> </v>
      </c>
      <c r="J188" s="10">
        <v>8.9999999999999999E-8</v>
      </c>
      <c r="K188" s="175" t="str">
        <f>IFERROR(Summary!$AA$7*D188/J188," ")</f>
        <v xml:space="preserve"> </v>
      </c>
      <c r="L188" s="10">
        <v>2.5999999999999998E-5</v>
      </c>
      <c r="M188" s="175" t="str">
        <f>IFERROR(Summary!$AA$7*D188/L188," ")</f>
        <v xml:space="preserve"> </v>
      </c>
      <c r="N188" s="10">
        <v>4.1999999999999999E-8</v>
      </c>
      <c r="O188" s="175" t="str">
        <f>IFERROR(Summary!$AC$7*D188/N188," ")</f>
        <v xml:space="preserve"> </v>
      </c>
      <c r="P188" s="19">
        <v>2.5999999999999998E-5</v>
      </c>
      <c r="Q188" s="175" t="str">
        <f>IFERROR(Summary!$AC$7*D188/P188," ")</f>
        <v xml:space="preserve"> </v>
      </c>
      <c r="R188" s="22"/>
      <c r="S188" s="177" t="str">
        <f>IFERROR(Summary!$AE$7*E188/R188," ")</f>
        <v xml:space="preserve"> </v>
      </c>
    </row>
    <row r="189" spans="1:19" ht="42" customHeight="1" x14ac:dyDescent="0.25">
      <c r="A189" s="2" t="s">
        <v>369</v>
      </c>
      <c r="B189" s="1" t="s">
        <v>370</v>
      </c>
      <c r="C189" s="6" t="s">
        <v>65</v>
      </c>
      <c r="D189" s="56" t="str">
        <f>IFERROR(VLOOKUP($A189,'Emissions - TEU-2F'!$A$6:$H$58,5,0), " ")</f>
        <v xml:space="preserve"> </v>
      </c>
      <c r="E189" s="56" t="str">
        <f>IFERROR(VLOOKUP($A189,'Emissions - TEU-2F'!$A$6:$H$58,8,0), " ")</f>
        <v xml:space="preserve"> </v>
      </c>
      <c r="F189" s="10">
        <v>1.0000000000000001E-9</v>
      </c>
      <c r="G189" s="175" t="str">
        <f>IFERROR(Summary!$Y$7*D189/F189," ")</f>
        <v xml:space="preserve"> </v>
      </c>
      <c r="H189" s="10">
        <v>1.3E-7</v>
      </c>
      <c r="I189" s="175" t="str">
        <f>IFERROR(Summary!$Y$7*D189/H189," ")</f>
        <v xml:space="preserve"> </v>
      </c>
      <c r="J189" s="10">
        <v>8.9999999999999999E-8</v>
      </c>
      <c r="K189" s="175" t="str">
        <f>IFERROR(Summary!$AA$7*D189/J189," ")</f>
        <v xml:space="preserve"> </v>
      </c>
      <c r="L189" s="10">
        <v>2.5999999999999998E-5</v>
      </c>
      <c r="M189" s="175" t="str">
        <f>IFERROR(Summary!$AA$7*D189/L189," ")</f>
        <v xml:space="preserve"> </v>
      </c>
      <c r="N189" s="10">
        <v>4.1999999999999999E-8</v>
      </c>
      <c r="O189" s="175" t="str">
        <f>IFERROR(Summary!$AC$7*D189/N189," ")</f>
        <v xml:space="preserve"> </v>
      </c>
      <c r="P189" s="19">
        <v>2.5999999999999998E-5</v>
      </c>
      <c r="Q189" s="175" t="str">
        <f>IFERROR(Summary!$AC$7*D189/P189," ")</f>
        <v xml:space="preserve"> </v>
      </c>
      <c r="R189" s="22"/>
      <c r="S189" s="177" t="str">
        <f>IFERROR(Summary!$AE$7*E189/R189," ")</f>
        <v xml:space="preserve"> </v>
      </c>
    </row>
    <row r="190" spans="1:19" ht="42" customHeight="1" x14ac:dyDescent="0.25">
      <c r="A190" s="2" t="s">
        <v>371</v>
      </c>
      <c r="B190" s="1" t="s">
        <v>372</v>
      </c>
      <c r="C190" s="6" t="s">
        <v>65</v>
      </c>
      <c r="D190" s="56" t="str">
        <f>IFERROR(VLOOKUP($A190,'Emissions - TEU-2F'!$A$6:$H$58,5,0), " ")</f>
        <v xml:space="preserve"> </v>
      </c>
      <c r="E190" s="56" t="str">
        <f>IFERROR(VLOOKUP($A190,'Emissions - TEU-2F'!$A$6:$H$58,8,0), " ")</f>
        <v xml:space="preserve"> </v>
      </c>
      <c r="F190" s="10">
        <v>1.0000000000000001E-9</v>
      </c>
      <c r="G190" s="175" t="str">
        <f>IFERROR(Summary!$Y$7*D190/F190," ")</f>
        <v xml:space="preserve"> </v>
      </c>
      <c r="H190" s="10">
        <v>1.3E-7</v>
      </c>
      <c r="I190" s="175" t="str">
        <f>IFERROR(Summary!$Y$7*D190/H190," ")</f>
        <v xml:space="preserve"> </v>
      </c>
      <c r="J190" s="10">
        <v>8.9999999999999999E-8</v>
      </c>
      <c r="K190" s="175" t="str">
        <f>IFERROR(Summary!$AA$7*D190/J190," ")</f>
        <v xml:space="preserve"> </v>
      </c>
      <c r="L190" s="10">
        <v>2.5999999999999998E-5</v>
      </c>
      <c r="M190" s="175" t="str">
        <f>IFERROR(Summary!$AA$7*D190/L190," ")</f>
        <v xml:space="preserve"> </v>
      </c>
      <c r="N190" s="10">
        <v>4.1999999999999999E-8</v>
      </c>
      <c r="O190" s="175" t="str">
        <f>IFERROR(Summary!$AC$7*D190/N190," ")</f>
        <v xml:space="preserve"> </v>
      </c>
      <c r="P190" s="19">
        <v>2.5999999999999998E-5</v>
      </c>
      <c r="Q190" s="175" t="str">
        <f>IFERROR(Summary!$AC$7*D190/P190," ")</f>
        <v xml:space="preserve"> </v>
      </c>
      <c r="R190" s="22"/>
      <c r="S190" s="177" t="str">
        <f>IFERROR(Summary!$AE$7*E190/R190," ")</f>
        <v xml:space="preserve"> </v>
      </c>
    </row>
    <row r="191" spans="1:19" ht="42" customHeight="1" x14ac:dyDescent="0.25">
      <c r="A191" s="2" t="s">
        <v>373</v>
      </c>
      <c r="B191" s="1" t="s">
        <v>374</v>
      </c>
      <c r="C191" s="6" t="s">
        <v>65</v>
      </c>
      <c r="D191" s="56" t="str">
        <f>IFERROR(VLOOKUP($A191,'Emissions - TEU-2F'!$A$6:$H$58,5,0), " ")</f>
        <v xml:space="preserve"> </v>
      </c>
      <c r="E191" s="56" t="str">
        <f>IFERROR(VLOOKUP($A191,'Emissions - TEU-2F'!$A$6:$H$58,8,0), " ")</f>
        <v xml:space="preserve"> </v>
      </c>
      <c r="F191" s="10">
        <v>1E-8</v>
      </c>
      <c r="G191" s="175" t="str">
        <f>IFERROR(Summary!$Y$7*D191/F191," ")</f>
        <v xml:space="preserve"> </v>
      </c>
      <c r="H191" s="10">
        <v>1.3E-6</v>
      </c>
      <c r="I191" s="175" t="str">
        <f>IFERROR(Summary!$Y$7*D191/H191," ")</f>
        <v xml:space="preserve"> </v>
      </c>
      <c r="J191" s="10">
        <v>8.9999999999999996E-7</v>
      </c>
      <c r="K191" s="175" t="str">
        <f>IFERROR(Summary!$AA$7*D191/J191," ")</f>
        <v xml:space="preserve"> </v>
      </c>
      <c r="L191" s="11">
        <v>2.5999999999999998E-4</v>
      </c>
      <c r="M191" s="175" t="str">
        <f>IFERROR(Summary!$AA$7*D191/L191," ")</f>
        <v xml:space="preserve"> </v>
      </c>
      <c r="N191" s="10">
        <v>4.2E-7</v>
      </c>
      <c r="O191" s="175" t="str">
        <f>IFERROR(Summary!$AC$7*D191/N191," ")</f>
        <v xml:space="preserve"> </v>
      </c>
      <c r="P191" s="11">
        <v>2.5999999999999998E-4</v>
      </c>
      <c r="Q191" s="175" t="str">
        <f>IFERROR(Summary!$AC$7*D191/P191," ")</f>
        <v xml:space="preserve"> </v>
      </c>
      <c r="R191" s="22"/>
      <c r="S191" s="177" t="str">
        <f>IFERROR(Summary!$AE$7*E191/R191," ")</f>
        <v xml:space="preserve"> </v>
      </c>
    </row>
    <row r="192" spans="1:19" ht="42" customHeight="1" x14ac:dyDescent="0.25">
      <c r="A192" s="2" t="s">
        <v>375</v>
      </c>
      <c r="B192" s="1" t="s">
        <v>376</v>
      </c>
      <c r="C192" s="6" t="s">
        <v>65</v>
      </c>
      <c r="D192" s="56" t="str">
        <f>IFERROR(VLOOKUP($A192,'Emissions - TEU-2F'!$A$6:$H$58,5,0), " ")</f>
        <v xml:space="preserve"> </v>
      </c>
      <c r="E192" s="56" t="str">
        <f>IFERROR(VLOOKUP($A192,'Emissions - TEU-2F'!$A$6:$H$58,8,0), " ")</f>
        <v xml:space="preserve"> </v>
      </c>
      <c r="F192" s="10">
        <v>1E-8</v>
      </c>
      <c r="G192" s="175" t="str">
        <f>IFERROR(Summary!$Y$7*D192/F192," ")</f>
        <v xml:space="preserve"> </v>
      </c>
      <c r="H192" s="10">
        <v>1.3E-6</v>
      </c>
      <c r="I192" s="175" t="str">
        <f>IFERROR(Summary!$Y$7*D192/H192," ")</f>
        <v xml:space="preserve"> </v>
      </c>
      <c r="J192" s="10">
        <v>8.9999999999999996E-7</v>
      </c>
      <c r="K192" s="175" t="str">
        <f>IFERROR(Summary!$AA$7*D192/J192," ")</f>
        <v xml:space="preserve"> </v>
      </c>
      <c r="L192" s="11">
        <v>2.5999999999999998E-4</v>
      </c>
      <c r="M192" s="175" t="str">
        <f>IFERROR(Summary!$AA$7*D192/L192," ")</f>
        <v xml:space="preserve"> </v>
      </c>
      <c r="N192" s="10">
        <v>4.2E-7</v>
      </c>
      <c r="O192" s="175" t="str">
        <f>IFERROR(Summary!$AC$7*D192/N192," ")</f>
        <v xml:space="preserve"> </v>
      </c>
      <c r="P192" s="11">
        <v>2.5999999999999998E-4</v>
      </c>
      <c r="Q192" s="175" t="str">
        <f>IFERROR(Summary!$AC$7*D192/P192," ")</f>
        <v xml:space="preserve"> </v>
      </c>
      <c r="R192" s="22"/>
      <c r="S192" s="177" t="str">
        <f>IFERROR(Summary!$AE$7*E192/R192," ")</f>
        <v xml:space="preserve"> </v>
      </c>
    </row>
    <row r="193" spans="1:19" ht="42" customHeight="1" x14ac:dyDescent="0.25">
      <c r="A193" s="2" t="s">
        <v>377</v>
      </c>
      <c r="B193" s="1" t="s">
        <v>378</v>
      </c>
      <c r="C193" s="6" t="s">
        <v>65</v>
      </c>
      <c r="D193" s="56" t="str">
        <f>IFERROR(VLOOKUP($A193,'Emissions - TEU-2F'!$A$6:$H$58,5,0), " ")</f>
        <v xml:space="preserve"> </v>
      </c>
      <c r="E193" s="56" t="str">
        <f>IFERROR(VLOOKUP($A193,'Emissions - TEU-2F'!$A$6:$H$58,8,0), " ")</f>
        <v xml:space="preserve"> </v>
      </c>
      <c r="F193" s="10">
        <v>1E-8</v>
      </c>
      <c r="G193" s="175" t="str">
        <f>IFERROR(Summary!$Y$7*D193/F193," ")</f>
        <v xml:space="preserve"> </v>
      </c>
      <c r="H193" s="10">
        <v>1.3E-6</v>
      </c>
      <c r="I193" s="175" t="str">
        <f>IFERROR(Summary!$Y$7*D193/H193," ")</f>
        <v xml:space="preserve"> </v>
      </c>
      <c r="J193" s="10">
        <v>8.9999999999999996E-7</v>
      </c>
      <c r="K193" s="175" t="str">
        <f>IFERROR(Summary!$AA$7*D193/J193," ")</f>
        <v xml:space="preserve"> </v>
      </c>
      <c r="L193" s="11">
        <v>2.5999999999999998E-4</v>
      </c>
      <c r="M193" s="175" t="str">
        <f>IFERROR(Summary!$AA$7*D193/L193," ")</f>
        <v xml:space="preserve"> </v>
      </c>
      <c r="N193" s="10">
        <v>4.2E-7</v>
      </c>
      <c r="O193" s="175" t="str">
        <f>IFERROR(Summary!$AC$7*D193/N193," ")</f>
        <v xml:space="preserve"> </v>
      </c>
      <c r="P193" s="11">
        <v>2.5999999999999998E-4</v>
      </c>
      <c r="Q193" s="175" t="str">
        <f>IFERROR(Summary!$AC$7*D193/P193," ")</f>
        <v xml:space="preserve"> </v>
      </c>
      <c r="R193" s="22"/>
      <c r="S193" s="177" t="str">
        <f>IFERROR(Summary!$AE$7*E193/R193," ")</f>
        <v xml:space="preserve"> </v>
      </c>
    </row>
    <row r="194" spans="1:19" ht="42" customHeight="1" x14ac:dyDescent="0.25">
      <c r="A194" s="2" t="s">
        <v>379</v>
      </c>
      <c r="B194" s="1" t="s">
        <v>380</v>
      </c>
      <c r="C194" s="6" t="s">
        <v>65</v>
      </c>
      <c r="D194" s="56" t="str">
        <f>IFERROR(VLOOKUP($A194,'Emissions - TEU-2F'!$A$6:$H$58,5,0), " ")</f>
        <v xml:space="preserve"> </v>
      </c>
      <c r="E194" s="56" t="str">
        <f>IFERROR(VLOOKUP($A194,'Emissions - TEU-2F'!$A$6:$H$58,8,0), " ")</f>
        <v xml:space="preserve"> </v>
      </c>
      <c r="F194" s="10">
        <v>9.9999999999999995E-8</v>
      </c>
      <c r="G194" s="175" t="str">
        <f>IFERROR(Summary!$Y$7*D194/F194," ")</f>
        <v xml:space="preserve"> </v>
      </c>
      <c r="H194" s="10">
        <v>1.2999999999999999E-5</v>
      </c>
      <c r="I194" s="175" t="str">
        <f>IFERROR(Summary!$Y$7*D194/H194," ")</f>
        <v xml:space="preserve"> </v>
      </c>
      <c r="J194" s="10">
        <v>9.0000000000000002E-6</v>
      </c>
      <c r="K194" s="175" t="str">
        <f>IFERROR(Summary!$AA$7*D194/J194," ")</f>
        <v xml:space="preserve"> </v>
      </c>
      <c r="L194" s="3">
        <v>2.5999999999999999E-3</v>
      </c>
      <c r="M194" s="175" t="str">
        <f>IFERROR(Summary!$AA$7*D194/L194," ")</f>
        <v xml:space="preserve"> </v>
      </c>
      <c r="N194" s="10">
        <v>4.1999999999999996E-6</v>
      </c>
      <c r="O194" s="175" t="str">
        <f>IFERROR(Summary!$AC$7*D194/N194," ")</f>
        <v xml:space="preserve"> </v>
      </c>
      <c r="P194" s="3">
        <v>2.5999999999999999E-3</v>
      </c>
      <c r="Q194" s="175" t="str">
        <f>IFERROR(Summary!$AC$7*D194/P194," ")</f>
        <v xml:space="preserve"> </v>
      </c>
      <c r="R194" s="22"/>
      <c r="S194" s="177" t="str">
        <f>IFERROR(Summary!$AE$7*E194/R194," ")</f>
        <v xml:space="preserve"> </v>
      </c>
    </row>
    <row r="195" spans="1:19" ht="29.25" customHeight="1" x14ac:dyDescent="0.25">
      <c r="A195" s="2" t="s">
        <v>381</v>
      </c>
      <c r="B195" s="1" t="s">
        <v>382</v>
      </c>
      <c r="C195" s="6" t="s">
        <v>65</v>
      </c>
      <c r="D195" s="56" t="str">
        <f>IFERROR(VLOOKUP($A195,'Emissions - TEU-2F'!$A$6:$H$58,5,0), " ")</f>
        <v xml:space="preserve"> </v>
      </c>
      <c r="E195" s="56" t="str">
        <f>IFERROR(VLOOKUP($A195,'Emissions - TEU-2F'!$A$6:$H$58,8,0), " ")</f>
        <v xml:space="preserve"> </v>
      </c>
      <c r="F195" s="10">
        <v>3.4000000000000001E-6</v>
      </c>
      <c r="G195" s="175" t="str">
        <f>IFERROR(Summary!$Y$7*D195/F195," ")</f>
        <v xml:space="preserve"> </v>
      </c>
      <c r="H195" s="11">
        <v>4.2000000000000002E-4</v>
      </c>
      <c r="I195" s="175" t="str">
        <f>IFERROR(Summary!$Y$7*D195/H195," ")</f>
        <v xml:space="preserve"> </v>
      </c>
      <c r="J195" s="11">
        <v>2.9999999999999997E-4</v>
      </c>
      <c r="K195" s="175" t="str">
        <f>IFERROR(Summary!$AA$7*D195/J195," ")</f>
        <v xml:space="preserve"> </v>
      </c>
      <c r="L195" s="4">
        <v>8.5000000000000006E-2</v>
      </c>
      <c r="M195" s="175" t="str">
        <f>IFERROR(Summary!$AA$7*D195/L195," ")</f>
        <v xml:space="preserve"> </v>
      </c>
      <c r="N195" s="11">
        <v>1.3999999999999999E-4</v>
      </c>
      <c r="O195" s="175" t="str">
        <f>IFERROR(Summary!$AC$7*D195/N195," ")</f>
        <v xml:space="preserve"> </v>
      </c>
      <c r="P195" s="4">
        <v>8.5000000000000006E-2</v>
      </c>
      <c r="Q195" s="175" t="str">
        <f>IFERROR(Summary!$AC$7*D195/P195," ")</f>
        <v xml:space="preserve"> </v>
      </c>
      <c r="R195" s="22"/>
      <c r="S195" s="177" t="str">
        <f>IFERROR(Summary!$AE$7*E195/R195," ")</f>
        <v xml:space="preserve"> </v>
      </c>
    </row>
    <row r="196" spans="1:19" ht="42" customHeight="1" x14ac:dyDescent="0.25">
      <c r="A196" s="2" t="s">
        <v>383</v>
      </c>
      <c r="B196" s="1" t="s">
        <v>384</v>
      </c>
      <c r="C196" s="6" t="s">
        <v>65</v>
      </c>
      <c r="D196" s="56" t="str">
        <f>IFERROR(VLOOKUP($A196,'Emissions - TEU-2F'!$A$6:$H$58,5,0), " ")</f>
        <v xml:space="preserve"> </v>
      </c>
      <c r="E196" s="56" t="str">
        <f>IFERROR(VLOOKUP($A196,'Emissions - TEU-2F'!$A$6:$H$58,8,0), " ")</f>
        <v xml:space="preserve"> </v>
      </c>
      <c r="F196" s="10">
        <v>1E-8</v>
      </c>
      <c r="G196" s="175" t="str">
        <f>IFERROR(Summary!$Y$7*D196/F196," ")</f>
        <v xml:space="preserve"> </v>
      </c>
      <c r="H196" s="10">
        <v>1.3E-6</v>
      </c>
      <c r="I196" s="175" t="str">
        <f>IFERROR(Summary!$Y$7*D196/H196," ")</f>
        <v xml:space="preserve"> </v>
      </c>
      <c r="J196" s="10">
        <v>8.9999999999999996E-7</v>
      </c>
      <c r="K196" s="175" t="str">
        <f>IFERROR(Summary!$AA$7*D196/J196," ")</f>
        <v xml:space="preserve"> </v>
      </c>
      <c r="L196" s="11">
        <v>2.5999999999999998E-4</v>
      </c>
      <c r="M196" s="175" t="str">
        <f>IFERROR(Summary!$AA$7*D196/L196," ")</f>
        <v xml:space="preserve"> </v>
      </c>
      <c r="N196" s="10">
        <v>4.2E-7</v>
      </c>
      <c r="O196" s="175" t="str">
        <f>IFERROR(Summary!$AC$7*D196/N196," ")</f>
        <v xml:space="preserve"> </v>
      </c>
      <c r="P196" s="11">
        <v>2.5999999999999998E-4</v>
      </c>
      <c r="Q196" s="175" t="str">
        <f>IFERROR(Summary!$AC$7*D196/P196," ")</f>
        <v xml:space="preserve"> </v>
      </c>
      <c r="R196" s="22"/>
      <c r="S196" s="177" t="str">
        <f>IFERROR(Summary!$AE$7*E196/R196," ")</f>
        <v xml:space="preserve"> </v>
      </c>
    </row>
    <row r="197" spans="1:19" ht="42" customHeight="1" x14ac:dyDescent="0.25">
      <c r="A197" s="2" t="s">
        <v>385</v>
      </c>
      <c r="B197" s="1" t="s">
        <v>386</v>
      </c>
      <c r="C197" s="6" t="s">
        <v>65</v>
      </c>
      <c r="D197" s="56" t="str">
        <f>IFERROR(VLOOKUP($A197,'Emissions - TEU-2F'!$A$6:$H$58,5,0), " ")</f>
        <v xml:space="preserve"> </v>
      </c>
      <c r="E197" s="56" t="str">
        <f>IFERROR(VLOOKUP($A197,'Emissions - TEU-2F'!$A$6:$H$58,8,0), " ")</f>
        <v xml:space="preserve"> </v>
      </c>
      <c r="F197" s="10">
        <v>3.4E-8</v>
      </c>
      <c r="G197" s="175" t="str">
        <f>IFERROR(Summary!$Y$7*D197/F197," ")</f>
        <v xml:space="preserve"> </v>
      </c>
      <c r="H197" s="10">
        <v>4.1999999999999996E-6</v>
      </c>
      <c r="I197" s="175" t="str">
        <f>IFERROR(Summary!$Y$7*D197/H197," ")</f>
        <v xml:space="preserve"> </v>
      </c>
      <c r="J197" s="10">
        <v>3.0000000000000001E-6</v>
      </c>
      <c r="K197" s="175" t="str">
        <f>IFERROR(Summary!$AA$7*D197/J197," ")</f>
        <v xml:space="preserve"> </v>
      </c>
      <c r="L197" s="11">
        <v>8.4999999999999995E-4</v>
      </c>
      <c r="M197" s="175" t="str">
        <f>IFERROR(Summary!$AA$7*D197/L197," ")</f>
        <v xml:space="preserve"> </v>
      </c>
      <c r="N197" s="10">
        <v>1.3999999999999999E-6</v>
      </c>
      <c r="O197" s="175" t="str">
        <f>IFERROR(Summary!$AC$7*D197/N197," ")</f>
        <v xml:space="preserve"> </v>
      </c>
      <c r="P197" s="11">
        <v>8.4999999999999995E-4</v>
      </c>
      <c r="Q197" s="175" t="str">
        <f>IFERROR(Summary!$AC$7*D197/P197," ")</f>
        <v xml:space="preserve"> </v>
      </c>
      <c r="R197" s="22"/>
      <c r="S197" s="177" t="str">
        <f>IFERROR(Summary!$AE$7*E197/R197," ")</f>
        <v xml:space="preserve"> </v>
      </c>
    </row>
    <row r="198" spans="1:19" ht="42" customHeight="1" x14ac:dyDescent="0.25">
      <c r="A198" s="2" t="s">
        <v>387</v>
      </c>
      <c r="B198" s="1" t="s">
        <v>388</v>
      </c>
      <c r="C198" s="6" t="s">
        <v>65</v>
      </c>
      <c r="D198" s="56" t="str">
        <f>IFERROR(VLOOKUP($A198,'Emissions - TEU-2F'!$A$6:$H$58,5,0), " ")</f>
        <v xml:space="preserve"> </v>
      </c>
      <c r="E198" s="56" t="str">
        <f>IFERROR(VLOOKUP($A198,'Emissions - TEU-2F'!$A$6:$H$58,8,0), " ")</f>
        <v xml:space="preserve"> </v>
      </c>
      <c r="F198" s="10">
        <v>3.3999999999999998E-9</v>
      </c>
      <c r="G198" s="175" t="str">
        <f>IFERROR(Summary!$Y$7*D198/F198," ")</f>
        <v xml:space="preserve"> </v>
      </c>
      <c r="H198" s="10">
        <v>4.2E-7</v>
      </c>
      <c r="I198" s="175" t="str">
        <f>IFERROR(Summary!$Y$7*D198/H198," ")</f>
        <v xml:space="preserve"> </v>
      </c>
      <c r="J198" s="10">
        <v>2.9999999999999999E-7</v>
      </c>
      <c r="K198" s="175" t="str">
        <f>IFERROR(Summary!$AA$7*D198/J198," ")</f>
        <v xml:space="preserve"> </v>
      </c>
      <c r="L198" s="10">
        <v>8.5000000000000006E-5</v>
      </c>
      <c r="M198" s="175" t="str">
        <f>IFERROR(Summary!$AA$7*D198/L198," ")</f>
        <v xml:space="preserve"> </v>
      </c>
      <c r="N198" s="10">
        <v>1.4000000000000001E-7</v>
      </c>
      <c r="O198" s="175" t="str">
        <f>IFERROR(Summary!$AC$7*D198/N198," ")</f>
        <v xml:space="preserve"> </v>
      </c>
      <c r="P198" s="10">
        <v>8.5000000000000006E-5</v>
      </c>
      <c r="Q198" s="175" t="str">
        <f>IFERROR(Summary!$AC$7*D198/P198," ")</f>
        <v xml:space="preserve"> </v>
      </c>
      <c r="R198" s="22"/>
      <c r="S198" s="177" t="str">
        <f>IFERROR(Summary!$AE$7*E198/R198," ")</f>
        <v xml:space="preserve"> </v>
      </c>
    </row>
    <row r="199" spans="1:19" ht="42" customHeight="1" x14ac:dyDescent="0.25">
      <c r="A199" s="2" t="s">
        <v>389</v>
      </c>
      <c r="B199" s="1" t="s">
        <v>390</v>
      </c>
      <c r="C199" s="6" t="s">
        <v>65</v>
      </c>
      <c r="D199" s="56" t="str">
        <f>IFERROR(VLOOKUP($A199,'Emissions - TEU-2F'!$A$6:$H$58,5,0), " ")</f>
        <v xml:space="preserve"> </v>
      </c>
      <c r="E199" s="56" t="str">
        <f>IFERROR(VLOOKUP($A199,'Emissions - TEU-2F'!$A$6:$H$58,8,0), " ")</f>
        <v xml:space="preserve"> </v>
      </c>
      <c r="F199" s="10">
        <v>1E-8</v>
      </c>
      <c r="G199" s="175" t="str">
        <f>IFERROR(Summary!$Y$7*D199/F199," ")</f>
        <v xml:space="preserve"> </v>
      </c>
      <c r="H199" s="10">
        <v>1.3E-6</v>
      </c>
      <c r="I199" s="175" t="str">
        <f>IFERROR(Summary!$Y$7*D199/H199," ")</f>
        <v xml:space="preserve"> </v>
      </c>
      <c r="J199" s="10">
        <v>8.9999999999999996E-7</v>
      </c>
      <c r="K199" s="175" t="str">
        <f>IFERROR(Summary!$AA$7*D199/J199," ")</f>
        <v xml:space="preserve"> </v>
      </c>
      <c r="L199" s="11">
        <v>2.5999999999999998E-4</v>
      </c>
      <c r="M199" s="175" t="str">
        <f>IFERROR(Summary!$AA$7*D199/L199," ")</f>
        <v xml:space="preserve"> </v>
      </c>
      <c r="N199" s="10">
        <v>4.2E-7</v>
      </c>
      <c r="O199" s="175" t="str">
        <f>IFERROR(Summary!$AC$7*D199/N199," ")</f>
        <v xml:space="preserve"> </v>
      </c>
      <c r="P199" s="11">
        <v>2.5999999999999998E-4</v>
      </c>
      <c r="Q199" s="175" t="str">
        <f>IFERROR(Summary!$AC$7*D199/P199," ")</f>
        <v xml:space="preserve"> </v>
      </c>
      <c r="R199" s="22"/>
      <c r="S199" s="177" t="str">
        <f>IFERROR(Summary!$AE$7*E199/R199," ")</f>
        <v xml:space="preserve"> </v>
      </c>
    </row>
    <row r="200" spans="1:19" ht="42" customHeight="1" x14ac:dyDescent="0.25">
      <c r="A200" s="2" t="s">
        <v>391</v>
      </c>
      <c r="B200" s="1" t="s">
        <v>392</v>
      </c>
      <c r="C200" s="6" t="s">
        <v>65</v>
      </c>
      <c r="D200" s="56" t="str">
        <f>IFERROR(VLOOKUP($A200,'Emissions - TEU-2F'!$A$6:$H$58,5,0), " ")</f>
        <v xml:space="preserve"> </v>
      </c>
      <c r="E200" s="56" t="str">
        <f>IFERROR(VLOOKUP($A200,'Emissions - TEU-2F'!$A$6:$H$58,8,0), " ")</f>
        <v xml:space="preserve"> </v>
      </c>
      <c r="F200" s="10">
        <v>1E-8</v>
      </c>
      <c r="G200" s="175" t="str">
        <f>IFERROR(Summary!$Y$7*D200/F200," ")</f>
        <v xml:space="preserve"> </v>
      </c>
      <c r="H200" s="10">
        <v>1.3E-6</v>
      </c>
      <c r="I200" s="175" t="str">
        <f>IFERROR(Summary!$Y$7*D200/H200," ")</f>
        <v xml:space="preserve"> </v>
      </c>
      <c r="J200" s="10">
        <v>8.9999999999999996E-7</v>
      </c>
      <c r="K200" s="175" t="str">
        <f>IFERROR(Summary!$AA$7*D200/J200," ")</f>
        <v xml:space="preserve"> </v>
      </c>
      <c r="L200" s="11">
        <v>2.5999999999999998E-4</v>
      </c>
      <c r="M200" s="175" t="str">
        <f>IFERROR(Summary!$AA$7*D200/L200," ")</f>
        <v xml:space="preserve"> </v>
      </c>
      <c r="N200" s="10">
        <v>4.2E-7</v>
      </c>
      <c r="O200" s="175" t="str">
        <f>IFERROR(Summary!$AC$7*D200/N200," ")</f>
        <v xml:space="preserve"> </v>
      </c>
      <c r="P200" s="11">
        <v>2.5999999999999998E-4</v>
      </c>
      <c r="Q200" s="175" t="str">
        <f>IFERROR(Summary!$AC$7*D200/P200," ")</f>
        <v xml:space="preserve"> </v>
      </c>
      <c r="R200" s="22"/>
      <c r="S200" s="177" t="str">
        <f>IFERROR(Summary!$AE$7*E200/R200," ")</f>
        <v xml:space="preserve"> </v>
      </c>
    </row>
    <row r="201" spans="1:19" ht="42" customHeight="1" x14ac:dyDescent="0.25">
      <c r="A201" s="2" t="s">
        <v>393</v>
      </c>
      <c r="B201" s="1" t="s">
        <v>394</v>
      </c>
      <c r="C201" s="6" t="s">
        <v>65</v>
      </c>
      <c r="D201" s="56" t="str">
        <f>IFERROR(VLOOKUP($A201,'Emissions - TEU-2F'!$A$6:$H$58,5,0), " ")</f>
        <v xml:space="preserve"> </v>
      </c>
      <c r="E201" s="56" t="str">
        <f>IFERROR(VLOOKUP($A201,'Emissions - TEU-2F'!$A$6:$H$58,8,0), " ")</f>
        <v xml:space="preserve"> </v>
      </c>
      <c r="F201" s="10">
        <v>1E-8</v>
      </c>
      <c r="G201" s="175" t="str">
        <f>IFERROR(Summary!$Y$7*D201/F201," ")</f>
        <v xml:space="preserve"> </v>
      </c>
      <c r="H201" s="10">
        <v>1.3E-6</v>
      </c>
      <c r="I201" s="175" t="str">
        <f>IFERROR(Summary!$Y$7*D201/H201," ")</f>
        <v xml:space="preserve"> </v>
      </c>
      <c r="J201" s="10">
        <v>8.9999999999999996E-7</v>
      </c>
      <c r="K201" s="175" t="str">
        <f>IFERROR(Summary!$AA$7*D201/J201," ")</f>
        <v xml:space="preserve"> </v>
      </c>
      <c r="L201" s="11">
        <v>2.5999999999999998E-4</v>
      </c>
      <c r="M201" s="175" t="str">
        <f>IFERROR(Summary!$AA$7*D201/L201," ")</f>
        <v xml:space="preserve"> </v>
      </c>
      <c r="N201" s="10">
        <v>4.2E-7</v>
      </c>
      <c r="O201" s="175" t="str">
        <f>IFERROR(Summary!$AC$7*D201/N201," ")</f>
        <v xml:space="preserve"> </v>
      </c>
      <c r="P201" s="11">
        <v>2.5999999999999998E-4</v>
      </c>
      <c r="Q201" s="175" t="str">
        <f>IFERROR(Summary!$AC$7*D201/P201," ")</f>
        <v xml:space="preserve"> </v>
      </c>
      <c r="R201" s="22"/>
      <c r="S201" s="177" t="str">
        <f>IFERROR(Summary!$AE$7*E201/R201," ")</f>
        <v xml:space="preserve"> </v>
      </c>
    </row>
    <row r="202" spans="1:19" ht="42" customHeight="1" x14ac:dyDescent="0.25">
      <c r="A202" s="2" t="s">
        <v>395</v>
      </c>
      <c r="B202" s="1" t="s">
        <v>396</v>
      </c>
      <c r="C202" s="6" t="s">
        <v>65</v>
      </c>
      <c r="D202" s="56" t="str">
        <f>IFERROR(VLOOKUP($A202,'Emissions - TEU-2F'!$A$6:$H$58,5,0), " ")</f>
        <v xml:space="preserve"> </v>
      </c>
      <c r="E202" s="56" t="str">
        <f>IFERROR(VLOOKUP($A202,'Emissions - TEU-2F'!$A$6:$H$58,8,0), " ")</f>
        <v xml:space="preserve"> </v>
      </c>
      <c r="F202" s="10">
        <v>1E-8</v>
      </c>
      <c r="G202" s="175" t="str">
        <f>IFERROR(Summary!$Y$7*D202/F202," ")</f>
        <v xml:space="preserve"> </v>
      </c>
      <c r="H202" s="10">
        <v>1.3E-6</v>
      </c>
      <c r="I202" s="175" t="str">
        <f>IFERROR(Summary!$Y$7*D202/H202," ")</f>
        <v xml:space="preserve"> </v>
      </c>
      <c r="J202" s="10">
        <v>8.9999999999999996E-7</v>
      </c>
      <c r="K202" s="175" t="str">
        <f>IFERROR(Summary!$AA$7*D202/J202," ")</f>
        <v xml:space="preserve"> </v>
      </c>
      <c r="L202" s="11">
        <v>2.5999999999999998E-4</v>
      </c>
      <c r="M202" s="175" t="str">
        <f>IFERROR(Summary!$AA$7*D202/L202," ")</f>
        <v xml:space="preserve"> </v>
      </c>
      <c r="N202" s="10">
        <v>4.2E-7</v>
      </c>
      <c r="O202" s="175" t="str">
        <f>IFERROR(Summary!$AC$7*D202/N202," ")</f>
        <v xml:space="preserve"> </v>
      </c>
      <c r="P202" s="11">
        <v>2.5999999999999998E-4</v>
      </c>
      <c r="Q202" s="175" t="str">
        <f>IFERROR(Summary!$AC$7*D202/P202," ")</f>
        <v xml:space="preserve"> </v>
      </c>
      <c r="R202" s="22"/>
      <c r="S202" s="177" t="str">
        <f>IFERROR(Summary!$AE$7*E202/R202," ")</f>
        <v xml:space="preserve"> </v>
      </c>
    </row>
    <row r="203" spans="1:19" ht="42" customHeight="1" x14ac:dyDescent="0.25">
      <c r="A203" s="2" t="s">
        <v>397</v>
      </c>
      <c r="B203" s="1" t="s">
        <v>398</v>
      </c>
      <c r="C203" s="6" t="s">
        <v>65</v>
      </c>
      <c r="D203" s="56" t="str">
        <f>IFERROR(VLOOKUP($A203,'Emissions - TEU-2F'!$A$6:$H$58,5,0), " ")</f>
        <v xml:space="preserve"> </v>
      </c>
      <c r="E203" s="56" t="str">
        <f>IFERROR(VLOOKUP($A203,'Emissions - TEU-2F'!$A$6:$H$58,8,0), " ")</f>
        <v xml:space="preserve"> </v>
      </c>
      <c r="F203" s="10">
        <v>9.9999999999999995E-8</v>
      </c>
      <c r="G203" s="175" t="str">
        <f>IFERROR(Summary!$Y$7*D203/F203," ")</f>
        <v xml:space="preserve"> </v>
      </c>
      <c r="H203" s="10">
        <v>1.2999999999999999E-5</v>
      </c>
      <c r="I203" s="175" t="str">
        <f>IFERROR(Summary!$Y$7*D203/H203," ")</f>
        <v xml:space="preserve"> </v>
      </c>
      <c r="J203" s="10">
        <v>9.0000000000000002E-6</v>
      </c>
      <c r="K203" s="175" t="str">
        <f>IFERROR(Summary!$AA$7*D203/J203," ")</f>
        <v xml:space="preserve"> </v>
      </c>
      <c r="L203" s="3">
        <v>2.5999999999999999E-3</v>
      </c>
      <c r="M203" s="175" t="str">
        <f>IFERROR(Summary!$AA$7*D203/L203," ")</f>
        <v xml:space="preserve"> </v>
      </c>
      <c r="N203" s="10">
        <v>4.1999999999999996E-6</v>
      </c>
      <c r="O203" s="175" t="str">
        <f>IFERROR(Summary!$AC$7*D203/N203," ")</f>
        <v xml:space="preserve"> </v>
      </c>
      <c r="P203" s="3">
        <v>2.5999999999999999E-3</v>
      </c>
      <c r="Q203" s="175" t="str">
        <f>IFERROR(Summary!$AC$7*D203/P203," ")</f>
        <v xml:space="preserve"> </v>
      </c>
      <c r="R203" s="22"/>
      <c r="S203" s="177" t="str">
        <f>IFERROR(Summary!$AE$7*E203/R203," ")</f>
        <v xml:space="preserve"> </v>
      </c>
    </row>
    <row r="204" spans="1:19" ht="42" customHeight="1" x14ac:dyDescent="0.25">
      <c r="A204" s="2" t="s">
        <v>399</v>
      </c>
      <c r="B204" s="1" t="s">
        <v>400</v>
      </c>
      <c r="C204" s="6" t="s">
        <v>65</v>
      </c>
      <c r="D204" s="56" t="str">
        <f>IFERROR(VLOOKUP($A204,'Emissions - TEU-2F'!$A$6:$H$58,5,0), " ")</f>
        <v xml:space="preserve"> </v>
      </c>
      <c r="E204" s="56" t="str">
        <f>IFERROR(VLOOKUP($A204,'Emissions - TEU-2F'!$A$6:$H$58,8,0), " ")</f>
        <v xml:space="preserve"> </v>
      </c>
      <c r="F204" s="10">
        <v>9.9999999999999995E-8</v>
      </c>
      <c r="G204" s="175" t="str">
        <f>IFERROR(Summary!$Y$7*D204/F204," ")</f>
        <v xml:space="preserve"> </v>
      </c>
      <c r="H204" s="10">
        <v>1.2999999999999999E-5</v>
      </c>
      <c r="I204" s="175" t="str">
        <f>IFERROR(Summary!$Y$7*D204/H204," ")</f>
        <v xml:space="preserve"> </v>
      </c>
      <c r="J204" s="10">
        <v>9.0000000000000002E-6</v>
      </c>
      <c r="K204" s="175" t="str">
        <f>IFERROR(Summary!$AA$7*D204/J204," ")</f>
        <v xml:space="preserve"> </v>
      </c>
      <c r="L204" s="3">
        <v>2.5999999999999999E-3</v>
      </c>
      <c r="M204" s="175" t="str">
        <f>IFERROR(Summary!$AA$7*D204/L204," ")</f>
        <v xml:space="preserve"> </v>
      </c>
      <c r="N204" s="10">
        <v>4.1999999999999996E-6</v>
      </c>
      <c r="O204" s="175" t="str">
        <f>IFERROR(Summary!$AC$7*D204/N204," ")</f>
        <v xml:space="preserve"> </v>
      </c>
      <c r="P204" s="3">
        <v>2.5999999999999999E-3</v>
      </c>
      <c r="Q204" s="175" t="str">
        <f>IFERROR(Summary!$AC$7*D204/P204," ")</f>
        <v xml:space="preserve"> </v>
      </c>
      <c r="R204" s="22"/>
      <c r="S204" s="177" t="str">
        <f>IFERROR(Summary!$AE$7*E204/R204," ")</f>
        <v xml:space="preserve"> </v>
      </c>
    </row>
    <row r="205" spans="1:19" ht="29.25" customHeight="1" x14ac:dyDescent="0.25">
      <c r="A205" s="2" t="s">
        <v>401</v>
      </c>
      <c r="B205" s="2" t="s">
        <v>402</v>
      </c>
      <c r="C205" s="6" t="s">
        <v>65</v>
      </c>
      <c r="D205" s="56" t="str">
        <f>IFERROR(VLOOKUP($A205,'Emissions - TEU-2F'!$A$6:$H$58,5,0), " ")</f>
        <v xml:space="preserve"> </v>
      </c>
      <c r="E205" s="56" t="str">
        <f>IFERROR(VLOOKUP($A205,'Emissions - TEU-2F'!$A$6:$H$58,8,0), " ")</f>
        <v xml:space="preserve"> </v>
      </c>
      <c r="F205" s="10">
        <v>3.4000000000000001E-6</v>
      </c>
      <c r="G205" s="175" t="str">
        <f>IFERROR(Summary!$Y$7*D205/F205," ")</f>
        <v xml:space="preserve"> </v>
      </c>
      <c r="H205" s="11">
        <v>4.2000000000000002E-4</v>
      </c>
      <c r="I205" s="175" t="str">
        <f>IFERROR(Summary!$Y$7*D205/H205," ")</f>
        <v xml:space="preserve"> </v>
      </c>
      <c r="J205" s="11">
        <v>2.9999999999999997E-4</v>
      </c>
      <c r="K205" s="175" t="str">
        <f>IFERROR(Summary!$AA$7*D205/J205," ")</f>
        <v xml:space="preserve"> </v>
      </c>
      <c r="L205" s="4">
        <v>8.5000000000000006E-2</v>
      </c>
      <c r="M205" s="175" t="str">
        <f>IFERROR(Summary!$AA$7*D205/L205," ")</f>
        <v xml:space="preserve"> </v>
      </c>
      <c r="N205" s="11">
        <v>1.3999999999999999E-4</v>
      </c>
      <c r="O205" s="175" t="str">
        <f>IFERROR(Summary!$AC$7*D205/N205," ")</f>
        <v xml:space="preserve"> </v>
      </c>
      <c r="P205" s="4">
        <v>8.5000000000000006E-2</v>
      </c>
      <c r="Q205" s="175" t="str">
        <f>IFERROR(Summary!$AC$7*D205/P205," ")</f>
        <v xml:space="preserve"> </v>
      </c>
      <c r="R205" s="22"/>
      <c r="S205" s="177" t="str">
        <f>IFERROR(Summary!$AE$7*E205/R205," ")</f>
        <v xml:space="preserve"> </v>
      </c>
    </row>
    <row r="206" spans="1:19" ht="28.5" customHeight="1" x14ac:dyDescent="0.25">
      <c r="A206" s="1"/>
      <c r="B206" s="2" t="s">
        <v>403</v>
      </c>
      <c r="C206" s="6" t="s">
        <v>404</v>
      </c>
      <c r="D206" s="56" t="str">
        <f>IFERROR(VLOOKUP($A206,'Emissions - TEU-2F'!$A$6:$H$58,5,0), " ")</f>
        <v xml:space="preserve"> </v>
      </c>
      <c r="E206" s="56" t="str">
        <f>IFERROR(VLOOKUP($A206,'Emissions - TEU-2F'!$A$6:$H$58,8,0), " ")</f>
        <v xml:space="preserve"> </v>
      </c>
      <c r="F206" s="10">
        <v>4.3000000000000002E-5</v>
      </c>
      <c r="G206" s="175" t="str">
        <f>IFERROR(Summary!$Y$7*D206/F206," ")</f>
        <v xml:space="preserve"> </v>
      </c>
      <c r="H206" s="18"/>
      <c r="I206" s="175" t="str">
        <f>IFERROR(Summary!$Y$7*D206/H206," ")</f>
        <v xml:space="preserve"> </v>
      </c>
      <c r="J206" s="3">
        <v>1.6000000000000001E-3</v>
      </c>
      <c r="K206" s="175" t="str">
        <f>IFERROR(Summary!$AA$7*D206/J206," ")</f>
        <v xml:space="preserve"> </v>
      </c>
      <c r="L206" s="18"/>
      <c r="M206" s="175" t="str">
        <f>IFERROR(Summary!$AA$7*D206/L206," ")</f>
        <v xml:space="preserve"> </v>
      </c>
      <c r="N206" s="3">
        <v>3.0000000000000001E-3</v>
      </c>
      <c r="O206" s="175" t="str">
        <f>IFERROR(Summary!$AC$7*D206/N206," ")</f>
        <v xml:space="preserve"> </v>
      </c>
      <c r="P206" s="18"/>
      <c r="Q206" s="175" t="str">
        <f>IFERROR(Summary!$AC$7*D206/P206," ")</f>
        <v xml:space="preserve"> </v>
      </c>
      <c r="R206" s="22"/>
      <c r="S206" s="177" t="str">
        <f>IFERROR(Summary!$AE$7*E206/R206," ")</f>
        <v xml:space="preserve"> </v>
      </c>
    </row>
    <row r="207" spans="1:19" ht="16.8" customHeight="1" x14ac:dyDescent="0.25">
      <c r="A207" s="2" t="s">
        <v>405</v>
      </c>
      <c r="B207" s="2" t="s">
        <v>406</v>
      </c>
      <c r="C207" s="6" t="s">
        <v>404</v>
      </c>
      <c r="D207" s="56" t="str">
        <f>IFERROR(VLOOKUP($A207,'Emissions - TEU-2F'!$A$6:$H$58,5,0), " ")</f>
        <v xml:space="preserve"> </v>
      </c>
      <c r="E207" s="56" t="str">
        <f>IFERROR(VLOOKUP($A207,'Emissions - TEU-2F'!$A$6:$H$58,8,0), " ")</f>
        <v xml:space="preserve"> </v>
      </c>
      <c r="F207" s="11">
        <v>1.1E-4</v>
      </c>
      <c r="G207" s="175" t="str">
        <f>IFERROR(Summary!$Y$7*D207/F207," ")</f>
        <v xml:space="preserve"> </v>
      </c>
      <c r="H207" s="18"/>
      <c r="I207" s="175" t="str">
        <f>IFERROR(Summary!$Y$7*D207/H207," ")</f>
        <v xml:space="preserve"> </v>
      </c>
      <c r="J207" s="3">
        <v>3.8999999999999998E-3</v>
      </c>
      <c r="K207" s="175" t="str">
        <f>IFERROR(Summary!$AA$7*D207/J207," ")</f>
        <v xml:space="preserve"> </v>
      </c>
      <c r="L207" s="18"/>
      <c r="M207" s="175" t="str">
        <f>IFERROR(Summary!$AA$7*D207/L207," ")</f>
        <v xml:space="preserve"> </v>
      </c>
      <c r="N207" s="3">
        <v>7.6E-3</v>
      </c>
      <c r="O207" s="175" t="str">
        <f>IFERROR(Summary!$AC$7*D207/N207," ")</f>
        <v xml:space="preserve"> </v>
      </c>
      <c r="P207" s="18"/>
      <c r="Q207" s="175" t="str">
        <f>IFERROR(Summary!$AC$7*D207/P207," ")</f>
        <v xml:space="preserve"> </v>
      </c>
      <c r="R207" s="22"/>
      <c r="S207" s="177" t="str">
        <f>IFERROR(Summary!$AE$7*E207/R207," ")</f>
        <v xml:space="preserve"> </v>
      </c>
    </row>
    <row r="208" spans="1:19" ht="16.95" customHeight="1" x14ac:dyDescent="0.25">
      <c r="A208" s="2" t="s">
        <v>407</v>
      </c>
      <c r="B208" s="2" t="s">
        <v>408</v>
      </c>
      <c r="C208" s="6" t="s">
        <v>404</v>
      </c>
      <c r="D208" s="56" t="str">
        <f>IFERROR(VLOOKUP($A208,'Emissions - TEU-2F'!$A$6:$H$58,5,0), " ")</f>
        <v xml:space="preserve"> </v>
      </c>
      <c r="E208" s="56" t="str">
        <f>IFERROR(VLOOKUP($A208,'Emissions - TEU-2F'!$A$6:$H$58,8,0), " ")</f>
        <v xml:space="preserve"> </v>
      </c>
      <c r="F208" s="11">
        <v>2.1000000000000001E-4</v>
      </c>
      <c r="G208" s="175" t="str">
        <f>IFERROR(Summary!$Y$7*D208/F208," ")</f>
        <v xml:space="preserve"> </v>
      </c>
      <c r="H208" s="18"/>
      <c r="I208" s="175" t="str">
        <f>IFERROR(Summary!$Y$7*D208/H208," ")</f>
        <v xml:space="preserve"> </v>
      </c>
      <c r="J208" s="3">
        <v>7.7999999999999996E-3</v>
      </c>
      <c r="K208" s="175" t="str">
        <f>IFERROR(Summary!$AA$7*D208/J208," ")</f>
        <v xml:space="preserve"> </v>
      </c>
      <c r="L208" s="18"/>
      <c r="M208" s="175" t="str">
        <f>IFERROR(Summary!$AA$7*D208/L208," ")</f>
        <v xml:space="preserve"> </v>
      </c>
      <c r="N208" s="4">
        <v>1.4999999999999999E-2</v>
      </c>
      <c r="O208" s="175" t="str">
        <f>IFERROR(Summary!$AC$7*D208/N208," ")</f>
        <v xml:space="preserve"> </v>
      </c>
      <c r="P208" s="18"/>
      <c r="Q208" s="175" t="str">
        <f>IFERROR(Summary!$AC$7*D208/P208," ")</f>
        <v xml:space="preserve"> </v>
      </c>
      <c r="R208" s="22"/>
      <c r="S208" s="177" t="str">
        <f>IFERROR(Summary!$AE$7*E208/R208," ")</f>
        <v xml:space="preserve"> </v>
      </c>
    </row>
    <row r="209" spans="1:19" ht="16.8" customHeight="1" x14ac:dyDescent="0.25">
      <c r="A209" s="2" t="s">
        <v>409</v>
      </c>
      <c r="B209" s="2" t="s">
        <v>410</v>
      </c>
      <c r="C209" s="6" t="s">
        <v>404</v>
      </c>
      <c r="D209" s="56" t="str">
        <f>IFERROR(VLOOKUP($A209,'Emissions - TEU-2F'!$A$6:$H$58,5,0), " ")</f>
        <v xml:space="preserve"> </v>
      </c>
      <c r="E209" s="56" t="str">
        <f>IFERROR(VLOOKUP($A209,'Emissions - TEU-2F'!$A$6:$H$58,8,0), " ")</f>
        <v xml:space="preserve"> </v>
      </c>
      <c r="F209" s="10">
        <v>4.3000000000000002E-5</v>
      </c>
      <c r="G209" s="175" t="str">
        <f>IFERROR(Summary!$Y$7*D209/F209," ")</f>
        <v xml:space="preserve"> </v>
      </c>
      <c r="H209" s="3">
        <v>2E-3</v>
      </c>
      <c r="I209" s="175" t="str">
        <f>IFERROR(Summary!$Y$7*D209/H209," ")</f>
        <v xml:space="preserve"> </v>
      </c>
      <c r="J209" s="3">
        <v>1.6000000000000001E-3</v>
      </c>
      <c r="K209" s="175" t="str">
        <f>IFERROR(Summary!$AA$7*D209/J209," ")</f>
        <v xml:space="preserve"> </v>
      </c>
      <c r="L209" s="3">
        <v>8.8000000000000005E-3</v>
      </c>
      <c r="M209" s="175" t="str">
        <f>IFERROR(Summary!$AA$7*D209/L209," ")</f>
        <v xml:space="preserve"> </v>
      </c>
      <c r="N209" s="3">
        <v>3.0000000000000001E-3</v>
      </c>
      <c r="O209" s="175" t="str">
        <f>IFERROR(Summary!$AC$7*D209/N209," ")</f>
        <v xml:space="preserve"> </v>
      </c>
      <c r="P209" s="3">
        <v>8.8000000000000005E-3</v>
      </c>
      <c r="Q209" s="175" t="str">
        <f>IFERROR(Summary!$AC$7*D209/P209," ")</f>
        <v xml:space="preserve"> </v>
      </c>
      <c r="R209" s="27">
        <v>2E-3</v>
      </c>
      <c r="S209" s="177" t="str">
        <f>IFERROR(Summary!$AE$7*E209/R209," ")</f>
        <v xml:space="preserve"> </v>
      </c>
    </row>
    <row r="210" spans="1:19" ht="16.95" customHeight="1" x14ac:dyDescent="0.25">
      <c r="A210" s="2" t="s">
        <v>411</v>
      </c>
      <c r="B210" s="2" t="s">
        <v>412</v>
      </c>
      <c r="C210" s="6" t="s">
        <v>404</v>
      </c>
      <c r="D210" s="56" t="str">
        <f>IFERROR(VLOOKUP($A210,'Emissions - TEU-2F'!$A$6:$H$58,5,0), " ")</f>
        <v xml:space="preserve"> </v>
      </c>
      <c r="E210" s="56" t="str">
        <f>IFERROR(VLOOKUP($A210,'Emissions - TEU-2F'!$A$6:$H$58,8,0), " ")</f>
        <v xml:space="preserve"> </v>
      </c>
      <c r="F210" s="10">
        <v>5.3000000000000001E-5</v>
      </c>
      <c r="G210" s="175" t="str">
        <f>IFERROR(Summary!$Y$7*D210/F210," ")</f>
        <v xml:space="preserve"> </v>
      </c>
      <c r="H210" s="18"/>
      <c r="I210" s="175" t="str">
        <f>IFERROR(Summary!$Y$7*D210/H210," ")</f>
        <v xml:space="preserve"> </v>
      </c>
      <c r="J210" s="3">
        <v>2E-3</v>
      </c>
      <c r="K210" s="175" t="str">
        <f>IFERROR(Summary!$AA$7*D210/J210," ")</f>
        <v xml:space="preserve"> </v>
      </c>
      <c r="L210" s="18"/>
      <c r="M210" s="175" t="str">
        <f>IFERROR(Summary!$AA$7*D210/L210," ")</f>
        <v xml:space="preserve"> </v>
      </c>
      <c r="N210" s="3">
        <v>3.8E-3</v>
      </c>
      <c r="O210" s="175" t="str">
        <f>IFERROR(Summary!$AC$7*D210/N210," ")</f>
        <v xml:space="preserve"> </v>
      </c>
      <c r="P210" s="18"/>
      <c r="Q210" s="175" t="str">
        <f>IFERROR(Summary!$AC$7*D210/P210," ")</f>
        <v xml:space="preserve"> </v>
      </c>
      <c r="R210" s="22"/>
      <c r="S210" s="177" t="str">
        <f>IFERROR(Summary!$AE$7*E210/R210," ")</f>
        <v xml:space="preserve"> </v>
      </c>
    </row>
    <row r="211" spans="1:19" ht="19.5" customHeight="1" x14ac:dyDescent="0.25">
      <c r="A211" s="2" t="s">
        <v>413</v>
      </c>
      <c r="B211" s="2" t="s">
        <v>414</v>
      </c>
      <c r="C211" s="6" t="s">
        <v>404</v>
      </c>
      <c r="D211" s="56" t="str">
        <f>IFERROR(VLOOKUP($A211,'Emissions - TEU-2F'!$A$6:$H$58,5,0), " ")</f>
        <v xml:space="preserve"> </v>
      </c>
      <c r="E211" s="56" t="str">
        <f>IFERROR(VLOOKUP($A211,'Emissions - TEU-2F'!$A$6:$H$58,8,0), " ")</f>
        <v xml:space="preserve"> </v>
      </c>
      <c r="F211" s="10">
        <v>2.0999999999999998E-6</v>
      </c>
      <c r="G211" s="175" t="str">
        <f>IFERROR(Summary!$Y$7*D211/F211," ")</f>
        <v xml:space="preserve"> </v>
      </c>
      <c r="H211" s="18"/>
      <c r="I211" s="175" t="str">
        <f>IFERROR(Summary!$Y$7*D211/H211," ")</f>
        <v xml:space="preserve"> </v>
      </c>
      <c r="J211" s="10">
        <v>7.7999999999999999E-5</v>
      </c>
      <c r="K211" s="175" t="str">
        <f>IFERROR(Summary!$AA$7*D211/J211," ")</f>
        <v xml:space="preserve"> </v>
      </c>
      <c r="L211" s="18"/>
      <c r="M211" s="175" t="str">
        <f>IFERROR(Summary!$AA$7*D211/L211," ")</f>
        <v xml:space="preserve"> </v>
      </c>
      <c r="N211" s="11">
        <v>1.4999999999999999E-4</v>
      </c>
      <c r="O211" s="175" t="str">
        <f>IFERROR(Summary!$AC$7*D211/N211," ")</f>
        <v xml:space="preserve"> </v>
      </c>
      <c r="P211" s="18"/>
      <c r="Q211" s="175" t="str">
        <f>IFERROR(Summary!$AC$7*D211/P211," ")</f>
        <v xml:space="preserve"> </v>
      </c>
      <c r="R211" s="22"/>
      <c r="S211" s="177" t="str">
        <f>IFERROR(Summary!$AE$7*E211/R211," ")</f>
        <v xml:space="preserve"> </v>
      </c>
    </row>
    <row r="212" spans="1:19" ht="16.95" customHeight="1" x14ac:dyDescent="0.25">
      <c r="A212" s="2" t="s">
        <v>415</v>
      </c>
      <c r="B212" s="2" t="s">
        <v>416</v>
      </c>
      <c r="C212" s="6" t="s">
        <v>404</v>
      </c>
      <c r="D212" s="56">
        <f>IFERROR(VLOOKUP($A212,'Emissions - TEU-2F'!$A$6:$H$58,5,0), " ")</f>
        <v>3.4438878922898587E-16</v>
      </c>
      <c r="E212" s="56">
        <f>IFERROR(VLOOKUP($A212,'Emissions - TEU-2F'!$A$6:$H$58,8,0), " ")</f>
        <v>5.7977910644610415E-18</v>
      </c>
      <c r="F212" s="3">
        <v>4.7000000000000002E-3</v>
      </c>
      <c r="G212" s="175">
        <f>IFERROR(Summary!$Y$7*D212/F212," ")</f>
        <v>7.3274210474252304E-18</v>
      </c>
      <c r="H212" s="18"/>
      <c r="I212" s="175" t="str">
        <f>IFERROR(Summary!$Y$7*D212/H212," ")</f>
        <v xml:space="preserve"> </v>
      </c>
      <c r="J212" s="9">
        <v>0.17</v>
      </c>
      <c r="K212" s="175">
        <f>IFERROR(Summary!$AA$7*D212/J212," ")</f>
        <v>2.0258164072293286E-19</v>
      </c>
      <c r="L212" s="18"/>
      <c r="M212" s="175" t="str">
        <f>IFERROR(Summary!$AA$7*D212/L212," ")</f>
        <v xml:space="preserve"> </v>
      </c>
      <c r="N212" s="9">
        <v>0.34</v>
      </c>
      <c r="O212" s="175">
        <f>IFERROR(Summary!$AC$7*D212/N212," ")</f>
        <v>4.5580869162659885E-18</v>
      </c>
      <c r="P212" s="18"/>
      <c r="Q212" s="175" t="str">
        <f>IFERROR(Summary!$AC$7*D212/P212," ")</f>
        <v xml:space="preserve"> </v>
      </c>
      <c r="R212" s="22"/>
      <c r="S212" s="177" t="str">
        <f>IFERROR(Summary!$AE$7*E212/R212," ")</f>
        <v xml:space="preserve"> </v>
      </c>
    </row>
    <row r="213" spans="1:19" ht="16.8" customHeight="1" x14ac:dyDescent="0.25">
      <c r="A213" s="2" t="s">
        <v>417</v>
      </c>
      <c r="B213" s="2" t="s">
        <v>418</v>
      </c>
      <c r="C213" s="6" t="s">
        <v>404</v>
      </c>
      <c r="D213" s="56" t="str">
        <f>IFERROR(VLOOKUP($A213,'Emissions - TEU-2F'!$A$6:$H$58,5,0), " ")</f>
        <v xml:space="preserve"> </v>
      </c>
      <c r="E213" s="56" t="str">
        <f>IFERROR(VLOOKUP($A213,'Emissions - TEU-2F'!$A$6:$H$58,8,0), " ")</f>
        <v xml:space="preserve"> </v>
      </c>
      <c r="F213" s="11">
        <v>1.3999999999999999E-4</v>
      </c>
      <c r="G213" s="175" t="str">
        <f>IFERROR(Summary!$Y$7*D213/F213," ")</f>
        <v xml:space="preserve"> </v>
      </c>
      <c r="H213" s="18"/>
      <c r="I213" s="175" t="str">
        <f>IFERROR(Summary!$Y$7*D213/H213," ")</f>
        <v xml:space="preserve"> </v>
      </c>
      <c r="J213" s="3">
        <v>5.1999999999999998E-3</v>
      </c>
      <c r="K213" s="175" t="str">
        <f>IFERROR(Summary!$AA$7*D213/J213," ")</f>
        <v xml:space="preserve"> </v>
      </c>
      <c r="L213" s="18"/>
      <c r="M213" s="175" t="str">
        <f>IFERROR(Summary!$AA$7*D213/L213," ")</f>
        <v xml:space="preserve"> </v>
      </c>
      <c r="N213" s="4">
        <v>0.01</v>
      </c>
      <c r="O213" s="175" t="str">
        <f>IFERROR(Summary!$AC$7*D213/N213," ")</f>
        <v xml:space="preserve"> </v>
      </c>
      <c r="P213" s="18"/>
      <c r="Q213" s="175" t="str">
        <f>IFERROR(Summary!$AC$7*D213/P213," ")</f>
        <v xml:space="preserve"> </v>
      </c>
      <c r="R213" s="22"/>
      <c r="S213" s="177" t="str">
        <f>IFERROR(Summary!$AE$7*E213/R213," ")</f>
        <v xml:space="preserve"> </v>
      </c>
    </row>
    <row r="214" spans="1:19" ht="16.95" customHeight="1" x14ac:dyDescent="0.25">
      <c r="A214" s="2" t="s">
        <v>419</v>
      </c>
      <c r="B214" s="2" t="s">
        <v>420</v>
      </c>
      <c r="C214" s="6" t="s">
        <v>404</v>
      </c>
      <c r="D214" s="56" t="str">
        <f>IFERROR(VLOOKUP($A214,'Emissions - TEU-2F'!$A$6:$H$58,5,0), " ")</f>
        <v xml:space="preserve"> </v>
      </c>
      <c r="E214" s="56" t="str">
        <f>IFERROR(VLOOKUP($A214,'Emissions - TEU-2F'!$A$6:$H$58,8,0), " ")</f>
        <v xml:space="preserve"> </v>
      </c>
      <c r="F214" s="3">
        <v>1.4E-3</v>
      </c>
      <c r="G214" s="175" t="str">
        <f>IFERROR(Summary!$Y$7*D214/F214," ")</f>
        <v xml:space="preserve"> </v>
      </c>
      <c r="H214" s="18"/>
      <c r="I214" s="175" t="str">
        <f>IFERROR(Summary!$Y$7*D214/H214," ")</f>
        <v xml:space="preserve"> </v>
      </c>
      <c r="J214" s="4">
        <v>5.1999999999999998E-2</v>
      </c>
      <c r="K214" s="175" t="str">
        <f>IFERROR(Summary!$AA$7*D214/J214," ")</f>
        <v xml:space="preserve"> </v>
      </c>
      <c r="L214" s="18"/>
      <c r="M214" s="175" t="str">
        <f>IFERROR(Summary!$AA$7*D214/L214," ")</f>
        <v xml:space="preserve"> </v>
      </c>
      <c r="N214" s="9">
        <v>0.1</v>
      </c>
      <c r="O214" s="175" t="str">
        <f>IFERROR(Summary!$AC$7*D214/N214," ")</f>
        <v xml:space="preserve"> </v>
      </c>
      <c r="P214" s="18"/>
      <c r="Q214" s="175" t="str">
        <f>IFERROR(Summary!$AC$7*D214/P214," ")</f>
        <v xml:space="preserve"> </v>
      </c>
      <c r="R214" s="22"/>
      <c r="S214" s="177" t="str">
        <f>IFERROR(Summary!$AE$7*E214/R214," ")</f>
        <v xml:space="preserve"> </v>
      </c>
    </row>
    <row r="215" spans="1:19" ht="16.8" customHeight="1" x14ac:dyDescent="0.25">
      <c r="A215" s="2" t="s">
        <v>421</v>
      </c>
      <c r="B215" s="2" t="s">
        <v>422</v>
      </c>
      <c r="C215" s="6" t="s">
        <v>404</v>
      </c>
      <c r="D215" s="56">
        <f>IFERROR(VLOOKUP($A215,'Emissions - TEU-2F'!$A$6:$H$58,5,0), " ")</f>
        <v>5.7326732649412955E-14</v>
      </c>
      <c r="E215" s="56">
        <f>IFERROR(VLOOKUP($A215,'Emissions - TEU-2F'!$A$6:$H$58,8,0), " ")</f>
        <v>9.6509650924937645E-16</v>
      </c>
      <c r="F215" s="11">
        <v>4.2999999999999999E-4</v>
      </c>
      <c r="G215" s="175">
        <f>IFERROR(Summary!$Y$7*D215/F215," ")</f>
        <v>1.3331798290561153E-14</v>
      </c>
      <c r="H215" s="18"/>
      <c r="I215" s="175" t="str">
        <f>IFERROR(Summary!$Y$7*D215/H215," ")</f>
        <v xml:space="preserve"> </v>
      </c>
      <c r="J215" s="4">
        <v>1.6E-2</v>
      </c>
      <c r="K215" s="175">
        <f>IFERROR(Summary!$AA$7*D215/J215," ")</f>
        <v>3.5829207905883098E-16</v>
      </c>
      <c r="L215" s="18"/>
      <c r="M215" s="175" t="str">
        <f>IFERROR(Summary!$AA$7*D215/L215," ")</f>
        <v xml:space="preserve"> </v>
      </c>
      <c r="N215" s="4">
        <v>0.03</v>
      </c>
      <c r="O215" s="175">
        <f>IFERROR(Summary!$AC$7*D215/N215," ")</f>
        <v>8.5990098974119439E-15</v>
      </c>
      <c r="P215" s="18"/>
      <c r="Q215" s="175" t="str">
        <f>IFERROR(Summary!$AC$7*D215/P215," ")</f>
        <v xml:space="preserve"> </v>
      </c>
      <c r="R215" s="22"/>
      <c r="S215" s="177" t="str">
        <f>IFERROR(Summary!$AE$7*E215/R215," ")</f>
        <v xml:space="preserve"> </v>
      </c>
    </row>
    <row r="216" spans="1:19" ht="16.95" customHeight="1" x14ac:dyDescent="0.25">
      <c r="A216" s="2" t="s">
        <v>423</v>
      </c>
      <c r="B216" s="2" t="s">
        <v>424</v>
      </c>
      <c r="C216" s="6" t="s">
        <v>404</v>
      </c>
      <c r="D216" s="56" t="str">
        <f>IFERROR(VLOOKUP($A216,'Emissions - TEU-2F'!$A$6:$H$58,5,0), " ")</f>
        <v xml:space="preserve"> </v>
      </c>
      <c r="E216" s="56" t="str">
        <f>IFERROR(VLOOKUP($A216,'Emissions - TEU-2F'!$A$6:$H$58,8,0), " ")</f>
        <v xml:space="preserve"> </v>
      </c>
      <c r="F216" s="11">
        <v>1.1E-4</v>
      </c>
      <c r="G216" s="175" t="str">
        <f>IFERROR(Summary!$Y$7*D216/F216," ")</f>
        <v xml:space="preserve"> </v>
      </c>
      <c r="H216" s="18"/>
      <c r="I216" s="175" t="str">
        <f>IFERROR(Summary!$Y$7*D216/H216," ")</f>
        <v xml:space="preserve"> </v>
      </c>
      <c r="J216" s="3">
        <v>3.8999999999999998E-3</v>
      </c>
      <c r="K216" s="175" t="str">
        <f>IFERROR(Summary!$AA$7*D216/J216," ")</f>
        <v xml:space="preserve"> </v>
      </c>
      <c r="L216" s="18"/>
      <c r="M216" s="175" t="str">
        <f>IFERROR(Summary!$AA$7*D216/L216," ")</f>
        <v xml:space="preserve"> </v>
      </c>
      <c r="N216" s="3">
        <v>7.6E-3</v>
      </c>
      <c r="O216" s="175" t="str">
        <f>IFERROR(Summary!$AC$7*D216/N216," ")</f>
        <v xml:space="preserve"> </v>
      </c>
      <c r="P216" s="18"/>
      <c r="Q216" s="175" t="str">
        <f>IFERROR(Summary!$AC$7*D216/P216," ")</f>
        <v xml:space="preserve"> </v>
      </c>
      <c r="R216" s="22"/>
      <c r="S216" s="177" t="str">
        <f>IFERROR(Summary!$AE$7*E216/R216," ")</f>
        <v xml:space="preserve"> </v>
      </c>
    </row>
    <row r="217" spans="1:19" ht="16.8" customHeight="1" x14ac:dyDescent="0.25">
      <c r="A217" s="2" t="s">
        <v>425</v>
      </c>
      <c r="B217" s="2" t="s">
        <v>426</v>
      </c>
      <c r="C217" s="6" t="s">
        <v>404</v>
      </c>
      <c r="D217" s="56" t="str">
        <f>IFERROR(VLOOKUP($A217,'Emissions - TEU-2F'!$A$6:$H$58,5,0), " ")</f>
        <v xml:space="preserve"> </v>
      </c>
      <c r="E217" s="56" t="str">
        <f>IFERROR(VLOOKUP($A217,'Emissions - TEU-2F'!$A$6:$H$58,8,0), " ")</f>
        <v xml:space="preserve"> </v>
      </c>
      <c r="F217" s="10">
        <v>4.3000000000000003E-6</v>
      </c>
      <c r="G217" s="175" t="str">
        <f>IFERROR(Summary!$Y$7*D217/F217," ")</f>
        <v xml:space="preserve"> </v>
      </c>
      <c r="H217" s="18"/>
      <c r="I217" s="175" t="str">
        <f>IFERROR(Summary!$Y$7*D217/H217," ")</f>
        <v xml:space="preserve"> </v>
      </c>
      <c r="J217" s="11">
        <v>1.6000000000000001E-4</v>
      </c>
      <c r="K217" s="175" t="str">
        <f>IFERROR(Summary!$AA$7*D217/J217," ")</f>
        <v xml:space="preserve"> </v>
      </c>
      <c r="L217" s="18"/>
      <c r="M217" s="175" t="str">
        <f>IFERROR(Summary!$AA$7*D217/L217," ")</f>
        <v xml:space="preserve"> </v>
      </c>
      <c r="N217" s="11">
        <v>2.9999999999999997E-4</v>
      </c>
      <c r="O217" s="175" t="str">
        <f>IFERROR(Summary!$AC$7*D217/N217," ")</f>
        <v xml:space="preserve"> </v>
      </c>
      <c r="P217" s="18"/>
      <c r="Q217" s="175" t="str">
        <f>IFERROR(Summary!$AC$7*D217/P217," ")</f>
        <v xml:space="preserve"> </v>
      </c>
      <c r="R217" s="22"/>
      <c r="S217" s="177" t="str">
        <f>IFERROR(Summary!$AE$7*E217/R217," ")</f>
        <v xml:space="preserve"> </v>
      </c>
    </row>
    <row r="218" spans="1:19" ht="16.8" customHeight="1" x14ac:dyDescent="0.25">
      <c r="A218" s="2" t="s">
        <v>427</v>
      </c>
      <c r="B218" s="2" t="s">
        <v>428</v>
      </c>
      <c r="C218" s="6" t="s">
        <v>404</v>
      </c>
      <c r="D218" s="56" t="str">
        <f>IFERROR(VLOOKUP($A218,'Emissions - TEU-2F'!$A$6:$H$58,5,0), " ")</f>
        <v xml:space="preserve"> </v>
      </c>
      <c r="E218" s="56" t="str">
        <f>IFERROR(VLOOKUP($A218,'Emissions - TEU-2F'!$A$6:$H$58,8,0), " ")</f>
        <v xml:space="preserve"> </v>
      </c>
      <c r="F218" s="11">
        <v>1.1E-4</v>
      </c>
      <c r="G218" s="175" t="str">
        <f>IFERROR(Summary!$Y$7*D218/F218," ")</f>
        <v xml:space="preserve"> </v>
      </c>
      <c r="H218" s="18"/>
      <c r="I218" s="175" t="str">
        <f>IFERROR(Summary!$Y$7*D218/H218," ")</f>
        <v xml:space="preserve"> </v>
      </c>
      <c r="J218" s="3">
        <v>3.8999999999999998E-3</v>
      </c>
      <c r="K218" s="175" t="str">
        <f>IFERROR(Summary!$AA$7*D218/J218," ")</f>
        <v xml:space="preserve"> </v>
      </c>
      <c r="L218" s="18"/>
      <c r="M218" s="175" t="str">
        <f>IFERROR(Summary!$AA$7*D218/L218," ")</f>
        <v xml:space="preserve"> </v>
      </c>
      <c r="N218" s="3">
        <v>7.6E-3</v>
      </c>
      <c r="O218" s="175" t="str">
        <f>IFERROR(Summary!$AC$7*D218/N218," ")</f>
        <v xml:space="preserve"> </v>
      </c>
      <c r="P218" s="18"/>
      <c r="Q218" s="175" t="str">
        <f>IFERROR(Summary!$AC$7*D218/P218," ")</f>
        <v xml:space="preserve"> </v>
      </c>
      <c r="R218" s="22"/>
      <c r="S218" s="177" t="str">
        <f>IFERROR(Summary!$AE$7*E218/R218," ")</f>
        <v xml:space="preserve"> </v>
      </c>
    </row>
    <row r="219" spans="1:19" ht="16.95" customHeight="1" x14ac:dyDescent="0.25">
      <c r="A219" s="2" t="s">
        <v>429</v>
      </c>
      <c r="B219" s="2" t="s">
        <v>430</v>
      </c>
      <c r="C219" s="6" t="s">
        <v>404</v>
      </c>
      <c r="D219" s="56" t="str">
        <f>IFERROR(VLOOKUP($A219,'Emissions - TEU-2F'!$A$6:$H$58,5,0), " ")</f>
        <v xml:space="preserve"> </v>
      </c>
      <c r="E219" s="56" t="str">
        <f>IFERROR(VLOOKUP($A219,'Emissions - TEU-2F'!$A$6:$H$58,8,0), " ")</f>
        <v xml:space="preserve"> </v>
      </c>
      <c r="F219" s="10">
        <v>4.6999999999999997E-5</v>
      </c>
      <c r="G219" s="175" t="str">
        <f>IFERROR(Summary!$Y$7*D219/F219," ")</f>
        <v xml:space="preserve"> </v>
      </c>
      <c r="H219" s="18"/>
      <c r="I219" s="175" t="str">
        <f>IFERROR(Summary!$Y$7*D219/H219," ")</f>
        <v xml:space="preserve"> </v>
      </c>
      <c r="J219" s="3">
        <v>1.6999999999999999E-3</v>
      </c>
      <c r="K219" s="175" t="str">
        <f>IFERROR(Summary!$AA$7*D219/J219," ")</f>
        <v xml:space="preserve"> </v>
      </c>
      <c r="L219" s="18"/>
      <c r="M219" s="175" t="str">
        <f>IFERROR(Summary!$AA$7*D219/L219," ")</f>
        <v xml:space="preserve"> </v>
      </c>
      <c r="N219" s="3">
        <v>3.3999999999999998E-3</v>
      </c>
      <c r="O219" s="175" t="str">
        <f>IFERROR(Summary!$AC$7*D219/N219," ")</f>
        <v xml:space="preserve"> </v>
      </c>
      <c r="P219" s="18"/>
      <c r="Q219" s="175" t="str">
        <f>IFERROR(Summary!$AC$7*D219/P219," ")</f>
        <v xml:space="preserve"> </v>
      </c>
      <c r="R219" s="22"/>
      <c r="S219" s="177" t="str">
        <f>IFERROR(Summary!$AE$7*E219/R219," ")</f>
        <v xml:space="preserve"> </v>
      </c>
    </row>
    <row r="220" spans="1:19" ht="16.8" customHeight="1" x14ac:dyDescent="0.25">
      <c r="A220" s="2" t="s">
        <v>431</v>
      </c>
      <c r="B220" s="2" t="s">
        <v>432</v>
      </c>
      <c r="C220" s="6" t="s">
        <v>404</v>
      </c>
      <c r="D220" s="56" t="str">
        <f>IFERROR(VLOOKUP($A220,'Emissions - TEU-2F'!$A$6:$H$58,5,0), " ")</f>
        <v xml:space="preserve"> </v>
      </c>
      <c r="E220" s="56" t="str">
        <f>IFERROR(VLOOKUP($A220,'Emissions - TEU-2F'!$A$6:$H$58,8,0), " ")</f>
        <v xml:space="preserve"> </v>
      </c>
      <c r="F220" s="10">
        <v>7.1000000000000005E-5</v>
      </c>
      <c r="G220" s="175" t="str">
        <f>IFERROR(Summary!$Y$7*D220/F220," ")</f>
        <v xml:space="preserve"> </v>
      </c>
      <c r="H220" s="18"/>
      <c r="I220" s="175" t="str">
        <f>IFERROR(Summary!$Y$7*D220/H220," ")</f>
        <v xml:space="preserve"> </v>
      </c>
      <c r="J220" s="3">
        <v>2.5999999999999999E-3</v>
      </c>
      <c r="K220" s="175" t="str">
        <f>IFERROR(Summary!$AA$7*D220/J220," ")</f>
        <v xml:space="preserve"> </v>
      </c>
      <c r="L220" s="18"/>
      <c r="M220" s="175" t="str">
        <f>IFERROR(Summary!$AA$7*D220/L220," ")</f>
        <v xml:space="preserve"> </v>
      </c>
      <c r="N220" s="3">
        <v>5.1000000000000004E-3</v>
      </c>
      <c r="O220" s="175" t="str">
        <f>IFERROR(Summary!$AC$7*D220/N220," ")</f>
        <v xml:space="preserve"> </v>
      </c>
      <c r="P220" s="18"/>
      <c r="Q220" s="175" t="str">
        <f>IFERROR(Summary!$AC$7*D220/P220," ")</f>
        <v xml:space="preserve"> </v>
      </c>
      <c r="R220" s="22"/>
      <c r="S220" s="177" t="str">
        <f>IFERROR(Summary!$AE$7*E220/R220," ")</f>
        <v xml:space="preserve"> </v>
      </c>
    </row>
    <row r="221" spans="1:19" ht="19.8" customHeight="1" x14ac:dyDescent="0.25">
      <c r="A221" s="2" t="s">
        <v>433</v>
      </c>
      <c r="B221" s="2" t="s">
        <v>434</v>
      </c>
      <c r="C221" s="6" t="s">
        <v>404</v>
      </c>
      <c r="D221" s="56" t="str">
        <f>IFERROR(VLOOKUP($A221,'Emissions - TEU-2F'!$A$6:$H$58,5,0), " ")</f>
        <v xml:space="preserve"> </v>
      </c>
      <c r="E221" s="56" t="str">
        <f>IFERROR(VLOOKUP($A221,'Emissions - TEU-2F'!$A$6:$H$58,8,0), " ")</f>
        <v xml:space="preserve"> </v>
      </c>
      <c r="F221" s="10">
        <v>1.3999999999999999E-6</v>
      </c>
      <c r="G221" s="175" t="str">
        <f>IFERROR(Summary!$Y$7*D221/F221," ")</f>
        <v xml:space="preserve"> </v>
      </c>
      <c r="H221" s="18"/>
      <c r="I221" s="175" t="str">
        <f>IFERROR(Summary!$Y$7*D221/H221," ")</f>
        <v xml:space="preserve"> </v>
      </c>
      <c r="J221" s="10">
        <v>5.1999999999999997E-5</v>
      </c>
      <c r="K221" s="175" t="str">
        <f>IFERROR(Summary!$AA$7*D221/J221," ")</f>
        <v xml:space="preserve"> </v>
      </c>
      <c r="L221" s="18"/>
      <c r="M221" s="175" t="str">
        <f>IFERROR(Summary!$AA$7*D221/L221," ")</f>
        <v xml:space="preserve"> </v>
      </c>
      <c r="N221" s="11">
        <v>1E-4</v>
      </c>
      <c r="O221" s="175" t="str">
        <f>IFERROR(Summary!$AC$7*D221/N221," ")</f>
        <v xml:space="preserve"> </v>
      </c>
      <c r="P221" s="18"/>
      <c r="Q221" s="175" t="str">
        <f>IFERROR(Summary!$AC$7*D221/P221," ")</f>
        <v xml:space="preserve"> </v>
      </c>
      <c r="R221" s="22"/>
      <c r="S221" s="177" t="str">
        <f>IFERROR(Summary!$AE$7*E221/R221," ")</f>
        <v xml:space="preserve"> </v>
      </c>
    </row>
    <row r="222" spans="1:19" ht="16.8" customHeight="1" x14ac:dyDescent="0.25">
      <c r="A222" s="2" t="s">
        <v>435</v>
      </c>
      <c r="B222" s="2" t="s">
        <v>436</v>
      </c>
      <c r="C222" s="6" t="s">
        <v>404</v>
      </c>
      <c r="D222" s="56" t="str">
        <f>IFERROR(VLOOKUP($A222,'Emissions - TEU-2F'!$A$6:$H$58,5,0), " ")</f>
        <v xml:space="preserve"> </v>
      </c>
      <c r="E222" s="56" t="str">
        <f>IFERROR(VLOOKUP($A222,'Emissions - TEU-2F'!$A$6:$H$58,8,0), " ")</f>
        <v xml:space="preserve"> </v>
      </c>
      <c r="F222" s="11">
        <v>5.2999999999999998E-4</v>
      </c>
      <c r="G222" s="175" t="str">
        <f>IFERROR(Summary!$Y$7*D222/F222," ")</f>
        <v xml:space="preserve"> </v>
      </c>
      <c r="H222" s="18"/>
      <c r="I222" s="175" t="str">
        <f>IFERROR(Summary!$Y$7*D222/H222," ")</f>
        <v xml:space="preserve"> </v>
      </c>
      <c r="J222" s="4">
        <v>0.02</v>
      </c>
      <c r="K222" s="175" t="str">
        <f>IFERROR(Summary!$AA$7*D222/J222," ")</f>
        <v xml:space="preserve"> </v>
      </c>
      <c r="L222" s="18"/>
      <c r="M222" s="175" t="str">
        <f>IFERROR(Summary!$AA$7*D222/L222," ")</f>
        <v xml:space="preserve"> </v>
      </c>
      <c r="N222" s="4">
        <v>3.7999999999999999E-2</v>
      </c>
      <c r="O222" s="175" t="str">
        <f>IFERROR(Summary!$AC$7*D222/N222," ")</f>
        <v xml:space="preserve"> </v>
      </c>
      <c r="P222" s="18"/>
      <c r="Q222" s="175" t="str">
        <f>IFERROR(Summary!$AC$7*D222/P222," ")</f>
        <v xml:space="preserve"> </v>
      </c>
      <c r="R222" s="22"/>
      <c r="S222" s="177" t="str">
        <f>IFERROR(Summary!$AE$7*E222/R222," ")</f>
        <v xml:space="preserve"> </v>
      </c>
    </row>
    <row r="223" spans="1:19" ht="16.95" customHeight="1" x14ac:dyDescent="0.25">
      <c r="A223" s="2" t="s">
        <v>437</v>
      </c>
      <c r="B223" s="2" t="s">
        <v>438</v>
      </c>
      <c r="C223" s="6" t="s">
        <v>404</v>
      </c>
      <c r="D223" s="56" t="str">
        <f>IFERROR(VLOOKUP($A223,'Emissions - TEU-2F'!$A$6:$H$58,5,0), " ")</f>
        <v xml:space="preserve"> </v>
      </c>
      <c r="E223" s="56" t="str">
        <f>IFERROR(VLOOKUP($A223,'Emissions - TEU-2F'!$A$6:$H$58,8,0), " ")</f>
        <v xml:space="preserve"> </v>
      </c>
      <c r="F223" s="11">
        <v>6.0999999999999997E-4</v>
      </c>
      <c r="G223" s="175" t="str">
        <f>IFERROR(Summary!$Y$7*D223/F223," ")</f>
        <v xml:space="preserve"> </v>
      </c>
      <c r="H223" s="18"/>
      <c r="I223" s="175" t="str">
        <f>IFERROR(Summary!$Y$7*D223/H223," ")</f>
        <v xml:space="preserve"> </v>
      </c>
      <c r="J223" s="4">
        <v>2.1999999999999999E-2</v>
      </c>
      <c r="K223" s="175" t="str">
        <f>IFERROR(Summary!$AA$7*D223/J223," ")</f>
        <v xml:space="preserve"> </v>
      </c>
      <c r="L223" s="18"/>
      <c r="M223" s="175" t="str">
        <f>IFERROR(Summary!$AA$7*D223/L223," ")</f>
        <v xml:space="preserve"> </v>
      </c>
      <c r="N223" s="4">
        <v>4.2999999999999997E-2</v>
      </c>
      <c r="O223" s="175" t="str">
        <f>IFERROR(Summary!$AC$7*D223/N223," ")</f>
        <v xml:space="preserve"> </v>
      </c>
      <c r="P223" s="18"/>
      <c r="Q223" s="175" t="str">
        <f>IFERROR(Summary!$AC$7*D223/P223," ")</f>
        <v xml:space="preserve"> </v>
      </c>
      <c r="R223" s="22"/>
      <c r="S223" s="177" t="str">
        <f>IFERROR(Summary!$AE$7*E223/R223," ")</f>
        <v xml:space="preserve"> </v>
      </c>
    </row>
    <row r="224" spans="1:19" ht="19.8" customHeight="1" x14ac:dyDescent="0.25">
      <c r="A224" s="2" t="s">
        <v>439</v>
      </c>
      <c r="B224" s="2" t="s">
        <v>440</v>
      </c>
      <c r="C224" s="6" t="s">
        <v>404</v>
      </c>
      <c r="D224" s="56" t="str">
        <f>IFERROR(VLOOKUP($A224,'Emissions - TEU-2F'!$A$6:$H$58,5,0), " ")</f>
        <v xml:space="preserve"> </v>
      </c>
      <c r="E224" s="56" t="str">
        <f>IFERROR(VLOOKUP($A224,'Emissions - TEU-2F'!$A$6:$H$58,8,0), " ")</f>
        <v xml:space="preserve"> </v>
      </c>
      <c r="F224" s="10">
        <v>4.3000000000000002E-5</v>
      </c>
      <c r="G224" s="175" t="str">
        <f>IFERROR(Summary!$Y$7*D224/F224," ")</f>
        <v xml:space="preserve"> </v>
      </c>
      <c r="H224" s="18"/>
      <c r="I224" s="175" t="str">
        <f>IFERROR(Summary!$Y$7*D224/H224," ")</f>
        <v xml:space="preserve"> </v>
      </c>
      <c r="J224" s="3">
        <v>1.6000000000000001E-3</v>
      </c>
      <c r="K224" s="175" t="str">
        <f>IFERROR(Summary!$AA$7*D224/J224," ")</f>
        <v xml:space="preserve"> </v>
      </c>
      <c r="L224" s="18"/>
      <c r="M224" s="175" t="str">
        <f>IFERROR(Summary!$AA$7*D224/L224," ")</f>
        <v xml:space="preserve"> </v>
      </c>
      <c r="N224" s="3">
        <v>3.0000000000000001E-3</v>
      </c>
      <c r="O224" s="175" t="str">
        <f>IFERROR(Summary!$AC$7*D224/N224," ")</f>
        <v xml:space="preserve"> </v>
      </c>
      <c r="P224" s="18"/>
      <c r="Q224" s="175" t="str">
        <f>IFERROR(Summary!$AC$7*D224/P224," ")</f>
        <v xml:space="preserve"> </v>
      </c>
      <c r="R224" s="22"/>
      <c r="S224" s="177" t="str">
        <f>IFERROR(Summary!$AE$7*E224/R224," ")</f>
        <v xml:space="preserve"> </v>
      </c>
    </row>
    <row r="225" spans="1:19" ht="16.8" customHeight="1" x14ac:dyDescent="0.25">
      <c r="A225" s="17">
        <v>2043937</v>
      </c>
      <c r="B225" s="2" t="s">
        <v>441</v>
      </c>
      <c r="C225" s="6" t="s">
        <v>404</v>
      </c>
      <c r="D225" s="56" t="str">
        <f>IFERROR(VLOOKUP($A225,'Emissions - TEU-2F'!$A$6:$H$58,5,0), " ")</f>
        <v xml:space="preserve"> </v>
      </c>
      <c r="E225" s="56" t="str">
        <f>IFERROR(VLOOKUP($A225,'Emissions - TEU-2F'!$A$6:$H$58,8,0), " ")</f>
        <v xml:space="preserve"> </v>
      </c>
      <c r="F225" s="10">
        <v>4.3000000000000003E-6</v>
      </c>
      <c r="G225" s="175" t="str">
        <f>IFERROR(Summary!$Y$7*D225/F225," ")</f>
        <v xml:space="preserve"> </v>
      </c>
      <c r="H225" s="18"/>
      <c r="I225" s="175" t="str">
        <f>IFERROR(Summary!$Y$7*D225/H225," ")</f>
        <v xml:space="preserve"> </v>
      </c>
      <c r="J225" s="11">
        <v>1.6000000000000001E-4</v>
      </c>
      <c r="K225" s="175" t="str">
        <f>IFERROR(Summary!$AA$7*D225/J225," ")</f>
        <v xml:space="preserve"> </v>
      </c>
      <c r="L225" s="18"/>
      <c r="M225" s="175" t="str">
        <f>IFERROR(Summary!$AA$7*D225/L225," ")</f>
        <v xml:space="preserve"> </v>
      </c>
      <c r="N225" s="11">
        <v>2.9999999999999997E-4</v>
      </c>
      <c r="O225" s="175" t="str">
        <f>IFERROR(Summary!$AC$7*D225/N225," ")</f>
        <v xml:space="preserve"> </v>
      </c>
      <c r="P225" s="18"/>
      <c r="Q225" s="175" t="str">
        <f>IFERROR(Summary!$AC$7*D225/P225," ")</f>
        <v xml:space="preserve"> </v>
      </c>
      <c r="R225" s="22"/>
      <c r="S225" s="177" t="str">
        <f>IFERROR(Summary!$AE$7*E225/R225," ")</f>
        <v xml:space="preserve"> </v>
      </c>
    </row>
    <row r="226" spans="1:19" ht="16.95" customHeight="1" x14ac:dyDescent="0.25">
      <c r="A226" s="17">
        <v>2139594</v>
      </c>
      <c r="B226" s="2" t="s">
        <v>442</v>
      </c>
      <c r="C226" s="18"/>
      <c r="D226" s="56" t="str">
        <f>IFERROR(VLOOKUP($A226,'Emissions - TEU-2F'!$A$6:$H$58,5,0), " ")</f>
        <v xml:space="preserve"> </v>
      </c>
      <c r="E226" s="56" t="str">
        <f>IFERROR(VLOOKUP($A226,'Emissions - TEU-2F'!$A$6:$H$58,8,0), " ")</f>
        <v xml:space="preserve"> </v>
      </c>
      <c r="F226" s="3">
        <v>7.1000000000000004E-3</v>
      </c>
      <c r="G226" s="175" t="str">
        <f>IFERROR(Summary!$Y$7*D226/F226," ")</f>
        <v xml:space="preserve"> </v>
      </c>
      <c r="H226" s="18"/>
      <c r="I226" s="175" t="str">
        <f>IFERROR(Summary!$Y$7*D226/H226," ")</f>
        <v xml:space="preserve"> </v>
      </c>
      <c r="J226" s="9">
        <v>0.19</v>
      </c>
      <c r="K226" s="175" t="str">
        <f>IFERROR(Summary!$AA$7*D226/J226," ")</f>
        <v xml:space="preserve"> </v>
      </c>
      <c r="L226" s="18"/>
      <c r="M226" s="175" t="str">
        <f>IFERROR(Summary!$AA$7*D226/L226," ")</f>
        <v xml:space="preserve"> </v>
      </c>
      <c r="N226" s="4">
        <v>8.5999999999999993E-2</v>
      </c>
      <c r="O226" s="175" t="str">
        <f>IFERROR(Summary!$AC$7*D226/N226," ")</f>
        <v xml:space="preserve"> </v>
      </c>
      <c r="P226" s="18"/>
      <c r="Q226" s="175" t="str">
        <f>IFERROR(Summary!$AC$7*D226/P226," ")</f>
        <v xml:space="preserve"> </v>
      </c>
      <c r="R226" s="22"/>
      <c r="S226" s="177" t="str">
        <f>IFERROR(Summary!$AE$7*E226/R226," ")</f>
        <v xml:space="preserve"> </v>
      </c>
    </row>
    <row r="227" spans="1:19" ht="16.8" customHeight="1" x14ac:dyDescent="0.25">
      <c r="A227" s="2" t="s">
        <v>443</v>
      </c>
      <c r="B227" s="2" t="s">
        <v>444</v>
      </c>
      <c r="C227" s="18"/>
      <c r="D227" s="56" t="str">
        <f>IFERROR(VLOOKUP($A227,'Emissions - TEU-2F'!$A$6:$H$58,5,0), " ")</f>
        <v xml:space="preserve"> </v>
      </c>
      <c r="E227" s="56" t="str">
        <f>IFERROR(VLOOKUP($A227,'Emissions - TEU-2F'!$A$6:$H$58,8,0), " ")</f>
        <v xml:space="preserve"> </v>
      </c>
      <c r="F227" s="3">
        <v>1.4E-3</v>
      </c>
      <c r="G227" s="175" t="str">
        <f>IFERROR(Summary!$Y$7*D227/F227," ")</f>
        <v xml:space="preserve"> </v>
      </c>
      <c r="H227" s="18"/>
      <c r="I227" s="175" t="str">
        <f>IFERROR(Summary!$Y$7*D227/H227," ")</f>
        <v xml:space="preserve"> </v>
      </c>
      <c r="J227" s="4">
        <v>3.7999999999999999E-2</v>
      </c>
      <c r="K227" s="175" t="str">
        <f>IFERROR(Summary!$AA$7*D227/J227," ")</f>
        <v xml:space="preserve"> </v>
      </c>
      <c r="L227" s="18"/>
      <c r="M227" s="175" t="str">
        <f>IFERROR(Summary!$AA$7*D227/L227," ")</f>
        <v xml:space="preserve"> </v>
      </c>
      <c r="N227" s="4">
        <v>1.7000000000000001E-2</v>
      </c>
      <c r="O227" s="175" t="str">
        <f>IFERROR(Summary!$AC$7*D227/N227," ")</f>
        <v xml:space="preserve"> </v>
      </c>
      <c r="P227" s="18"/>
      <c r="Q227" s="175" t="str">
        <f>IFERROR(Summary!$AC$7*D227/P227," ")</f>
        <v xml:space="preserve"> </v>
      </c>
      <c r="R227" s="22"/>
      <c r="S227" s="177" t="str">
        <f>IFERROR(Summary!$AE$7*E227/R227," ")</f>
        <v xml:space="preserve"> </v>
      </c>
    </row>
    <row r="228" spans="1:19" ht="16.8" customHeight="1" x14ac:dyDescent="0.25">
      <c r="A228" s="2" t="s">
        <v>445</v>
      </c>
      <c r="B228" s="2" t="s">
        <v>446</v>
      </c>
      <c r="C228" s="18"/>
      <c r="D228" s="56" t="str">
        <f>IFERROR(VLOOKUP($A228,'Emissions - TEU-2F'!$A$6:$H$58,5,0), " ")</f>
        <v xml:space="preserve"> </v>
      </c>
      <c r="E228" s="56" t="str">
        <f>IFERROR(VLOOKUP($A228,'Emissions - TEU-2F'!$A$6:$H$58,8,0), " ")</f>
        <v xml:space="preserve"> </v>
      </c>
      <c r="F228" s="18"/>
      <c r="G228" s="175" t="str">
        <f>IFERROR(Summary!$Y$7*D228/F228," ")</f>
        <v xml:space="preserve"> </v>
      </c>
      <c r="H228" s="7">
        <v>8</v>
      </c>
      <c r="I228" s="175" t="str">
        <f>IFERROR(Summary!$Y$7*D228/H228," ")</f>
        <v xml:space="preserve"> </v>
      </c>
      <c r="J228" s="18"/>
      <c r="K228" s="175" t="str">
        <f>IFERROR(Summary!$AA$7*D228/J228," ")</f>
        <v xml:space="preserve"> </v>
      </c>
      <c r="L228" s="5">
        <v>35</v>
      </c>
      <c r="M228" s="175" t="str">
        <f>IFERROR(Summary!$AA$7*D228/L228," ")</f>
        <v xml:space="preserve"> </v>
      </c>
      <c r="N228" s="18"/>
      <c r="O228" s="175" t="str">
        <f>IFERROR(Summary!$AC$7*D228/N228," ")</f>
        <v xml:space="preserve"> </v>
      </c>
      <c r="P228" s="5">
        <v>35</v>
      </c>
      <c r="Q228" s="175" t="str">
        <f>IFERROR(Summary!$AC$7*D228/P228," ")</f>
        <v xml:space="preserve"> </v>
      </c>
      <c r="R228" s="22"/>
      <c r="S228" s="177" t="str">
        <f>IFERROR(Summary!$AE$7*E228/R228," ")</f>
        <v xml:space="preserve"> </v>
      </c>
    </row>
    <row r="229" spans="1:19" ht="16.95" customHeight="1" x14ac:dyDescent="0.25">
      <c r="A229" s="2" t="s">
        <v>447</v>
      </c>
      <c r="B229" s="2" t="s">
        <v>448</v>
      </c>
      <c r="C229" s="18"/>
      <c r="D229" s="56" t="str">
        <f>IFERROR(VLOOKUP($A229,'Emissions - TEU-2F'!$A$6:$H$58,5,0), " ")</f>
        <v xml:space="preserve"> </v>
      </c>
      <c r="E229" s="56" t="str">
        <f>IFERROR(VLOOKUP($A229,'Emissions - TEU-2F'!$A$6:$H$58,8,0), " ")</f>
        <v xml:space="preserve"> </v>
      </c>
      <c r="F229" s="18"/>
      <c r="G229" s="175" t="str">
        <f>IFERROR(Summary!$Y$7*D229/F229," ")</f>
        <v xml:space="preserve"> </v>
      </c>
      <c r="H229" s="8">
        <v>3000</v>
      </c>
      <c r="I229" s="175" t="str">
        <f>IFERROR(Summary!$Y$7*D229/H229," ")</f>
        <v xml:space="preserve"> </v>
      </c>
      <c r="J229" s="18"/>
      <c r="K229" s="175" t="str">
        <f>IFERROR(Summary!$AA$7*D229/J229," ")</f>
        <v xml:space="preserve"> </v>
      </c>
      <c r="L229" s="8">
        <v>13000</v>
      </c>
      <c r="M229" s="175" t="str">
        <f>IFERROR(Summary!$AA$7*D229/L229," ")</f>
        <v xml:space="preserve"> </v>
      </c>
      <c r="N229" s="18"/>
      <c r="O229" s="175" t="str">
        <f>IFERROR(Summary!$AC$7*D229/N229," ")</f>
        <v xml:space="preserve"> </v>
      </c>
      <c r="P229" s="8">
        <v>13000</v>
      </c>
      <c r="Q229" s="175" t="str">
        <f>IFERROR(Summary!$AC$7*D229/P229," ")</f>
        <v xml:space="preserve"> </v>
      </c>
      <c r="R229" s="22"/>
      <c r="S229" s="177" t="str">
        <f>IFERROR(Summary!$AE$7*E229/R229," ")</f>
        <v xml:space="preserve"> </v>
      </c>
    </row>
    <row r="230" spans="1:19" ht="16.8" customHeight="1" x14ac:dyDescent="0.25">
      <c r="A230" s="2" t="s">
        <v>449</v>
      </c>
      <c r="B230" s="2" t="s">
        <v>450</v>
      </c>
      <c r="C230" s="18"/>
      <c r="D230" s="56" t="str">
        <f>IFERROR(VLOOKUP($A230,'Emissions - TEU-2F'!$A$6:$H$58,5,0), " ")</f>
        <v xml:space="preserve"> </v>
      </c>
      <c r="E230" s="56" t="str">
        <f>IFERROR(VLOOKUP($A230,'Emissions - TEU-2F'!$A$6:$H$58,8,0), " ")</f>
        <v xml:space="preserve"> </v>
      </c>
      <c r="F230" s="18"/>
      <c r="G230" s="175" t="str">
        <f>IFERROR(Summary!$Y$7*D230/F230," ")</f>
        <v xml:space="preserve"> </v>
      </c>
      <c r="H230" s="9">
        <v>0.27</v>
      </c>
      <c r="I230" s="175" t="str">
        <f>IFERROR(Summary!$Y$7*D230/H230," ")</f>
        <v xml:space="preserve"> </v>
      </c>
      <c r="J230" s="18"/>
      <c r="K230" s="175" t="str">
        <f>IFERROR(Summary!$AA$7*D230/J230," ")</f>
        <v xml:space="preserve"> </v>
      </c>
      <c r="L230" s="7">
        <v>1.2</v>
      </c>
      <c r="M230" s="175" t="str">
        <f>IFERROR(Summary!$AA$7*D230/L230," ")</f>
        <v xml:space="preserve"> </v>
      </c>
      <c r="N230" s="18"/>
      <c r="O230" s="175" t="str">
        <f>IFERROR(Summary!$AC$7*D230/N230," ")</f>
        <v xml:space="preserve"> </v>
      </c>
      <c r="P230" s="7">
        <v>1.2</v>
      </c>
      <c r="Q230" s="175" t="str">
        <f>IFERROR(Summary!$AC$7*D230/P230," ")</f>
        <v xml:space="preserve"> </v>
      </c>
      <c r="R230" s="21">
        <v>20</v>
      </c>
      <c r="S230" s="177" t="str">
        <f>IFERROR(Summary!$AE$7*E230/R230," ")</f>
        <v xml:space="preserve"> </v>
      </c>
    </row>
    <row r="231" spans="1:19" ht="29.25" customHeight="1" x14ac:dyDescent="0.25">
      <c r="A231" s="2" t="s">
        <v>451</v>
      </c>
      <c r="B231" s="2" t="s">
        <v>452</v>
      </c>
      <c r="C231" s="18"/>
      <c r="D231" s="56" t="str">
        <f>IFERROR(VLOOKUP($A231,'Emissions - TEU-2F'!$A$6:$H$58,5,0), " ")</f>
        <v xml:space="preserve"> </v>
      </c>
      <c r="E231" s="56" t="str">
        <f>IFERROR(VLOOKUP($A231,'Emissions - TEU-2F'!$A$6:$H$58,8,0), " ")</f>
        <v xml:space="preserve"> </v>
      </c>
      <c r="F231" s="18"/>
      <c r="G231" s="175" t="str">
        <f>IFERROR(Summary!$Y$7*D231/F231," ")</f>
        <v xml:space="preserve"> </v>
      </c>
      <c r="H231" s="8">
        <v>7000</v>
      </c>
      <c r="I231" s="175" t="str">
        <f>IFERROR(Summary!$Y$7*D231/H231," ")</f>
        <v xml:space="preserve"> </v>
      </c>
      <c r="J231" s="18"/>
      <c r="K231" s="175" t="str">
        <f>IFERROR(Summary!$AA$7*D231/J231," ")</f>
        <v xml:space="preserve"> </v>
      </c>
      <c r="L231" s="8">
        <v>31000</v>
      </c>
      <c r="M231" s="175" t="str">
        <f>IFERROR(Summary!$AA$7*D231/L231," ")</f>
        <v xml:space="preserve"> </v>
      </c>
      <c r="N231" s="18"/>
      <c r="O231" s="175" t="str">
        <f>IFERROR(Summary!$AC$7*D231/N231," ")</f>
        <v xml:space="preserve"> </v>
      </c>
      <c r="P231" s="8">
        <v>31000</v>
      </c>
      <c r="Q231" s="175" t="str">
        <f>IFERROR(Summary!$AC$7*D231/P231," ")</f>
        <v xml:space="preserve"> </v>
      </c>
      <c r="R231" s="22"/>
      <c r="S231" s="177" t="str">
        <f>IFERROR(Summary!$AE$7*E231/R231," ")</f>
        <v xml:space="preserve"> </v>
      </c>
    </row>
    <row r="232" spans="1:19" ht="16.8" customHeight="1" x14ac:dyDescent="0.25">
      <c r="A232" s="2" t="s">
        <v>453</v>
      </c>
      <c r="B232" s="2" t="s">
        <v>454</v>
      </c>
      <c r="C232" s="18"/>
      <c r="D232" s="56" t="str">
        <f>IFERROR(VLOOKUP($A232,'Emissions - TEU-2F'!$A$6:$H$58,5,0), " ")</f>
        <v xml:space="preserve"> </v>
      </c>
      <c r="E232" s="56" t="str">
        <f>IFERROR(VLOOKUP($A232,'Emissions - TEU-2F'!$A$6:$H$58,8,0), " ")</f>
        <v xml:space="preserve"> </v>
      </c>
      <c r="F232" s="9">
        <v>0.27</v>
      </c>
      <c r="G232" s="175" t="str">
        <f>IFERROR(Summary!$Y$7*D232/F232," ")</f>
        <v xml:space="preserve"> </v>
      </c>
      <c r="H232" s="5">
        <v>30</v>
      </c>
      <c r="I232" s="175" t="str">
        <f>IFERROR(Summary!$Y$7*D232/H232," ")</f>
        <v xml:space="preserve"> </v>
      </c>
      <c r="J232" s="7">
        <v>7</v>
      </c>
      <c r="K232" s="175" t="str">
        <f>IFERROR(Summary!$AA$7*D232/J232," ")</f>
        <v xml:space="preserve"> </v>
      </c>
      <c r="L232" s="5">
        <v>130</v>
      </c>
      <c r="M232" s="175" t="str">
        <f>IFERROR(Summary!$AA$7*D232/L232," ")</f>
        <v xml:space="preserve"> </v>
      </c>
      <c r="N232" s="7">
        <v>3.2</v>
      </c>
      <c r="O232" s="175" t="str">
        <f>IFERROR(Summary!$AC$7*D232/N232," ")</f>
        <v xml:space="preserve"> </v>
      </c>
      <c r="P232" s="5">
        <v>130</v>
      </c>
      <c r="Q232" s="175" t="str">
        <f>IFERROR(Summary!$AC$7*D232/P232," ")</f>
        <v xml:space="preserve"> </v>
      </c>
      <c r="R232" s="23">
        <v>3100</v>
      </c>
      <c r="S232" s="177" t="str">
        <f>IFERROR(Summary!$AE$7*E232/R232," ")</f>
        <v xml:space="preserve"> </v>
      </c>
    </row>
    <row r="233" spans="1:19" ht="16.95" customHeight="1" x14ac:dyDescent="0.25">
      <c r="A233" s="1"/>
      <c r="B233" s="2" t="s">
        <v>455</v>
      </c>
      <c r="C233" s="6" t="s">
        <v>48</v>
      </c>
      <c r="D233" s="56" t="str">
        <f>IFERROR(VLOOKUP($A233,'Emissions - TEU-2F'!$A$6:$H$58,5,0), " ")</f>
        <v xml:space="preserve"> </v>
      </c>
      <c r="E233" s="56" t="str">
        <f>IFERROR(VLOOKUP($A233,'Emissions - TEU-2F'!$A$6:$H$58,8,0), " ")</f>
        <v xml:space="preserve"> </v>
      </c>
      <c r="F233" s="18"/>
      <c r="G233" s="175" t="str">
        <f>IFERROR(Summary!$Y$7*D233/F233," ")</f>
        <v xml:space="preserve"> </v>
      </c>
      <c r="H233" s="4">
        <v>0.03</v>
      </c>
      <c r="I233" s="175" t="str">
        <f>IFERROR(Summary!$Y$7*D233/H233," ")</f>
        <v xml:space="preserve"> </v>
      </c>
      <c r="J233" s="18"/>
      <c r="K233" s="175" t="str">
        <f>IFERROR(Summary!$AA$7*D233/J233," ")</f>
        <v xml:space="preserve"> </v>
      </c>
      <c r="L233" s="9">
        <v>0.13</v>
      </c>
      <c r="M233" s="175" t="str">
        <f>IFERROR(Summary!$AA$7*D233/L233," ")</f>
        <v xml:space="preserve"> </v>
      </c>
      <c r="N233" s="18"/>
      <c r="O233" s="175" t="str">
        <f>IFERROR(Summary!$AC$7*D233/N233," ")</f>
        <v xml:space="preserve"> </v>
      </c>
      <c r="P233" s="9">
        <v>0.13</v>
      </c>
      <c r="Q233" s="175" t="str">
        <f>IFERROR(Summary!$AC$7*D233/P233," ")</f>
        <v xml:space="preserve"> </v>
      </c>
      <c r="R233" s="22"/>
      <c r="S233" s="177" t="str">
        <f>IFERROR(Summary!$AE$7*E233/R233," ")</f>
        <v xml:space="preserve"> </v>
      </c>
    </row>
    <row r="234" spans="1:19" ht="16.8" customHeight="1" x14ac:dyDescent="0.25">
      <c r="A234" s="17">
        <v>2148909</v>
      </c>
      <c r="B234" s="2" t="s">
        <v>456</v>
      </c>
      <c r="C234" s="18"/>
      <c r="D234" s="56" t="str">
        <f>IFERROR(VLOOKUP($A234,'Emissions - TEU-2F'!$A$6:$H$58,5,0), " ")</f>
        <v xml:space="preserve"> </v>
      </c>
      <c r="E234" s="56" t="str">
        <f>IFERROR(VLOOKUP($A234,'Emissions - TEU-2F'!$A$6:$H$58,8,0), " ")</f>
        <v xml:space="preserve"> </v>
      </c>
      <c r="F234" s="18"/>
      <c r="G234" s="175" t="str">
        <f>IFERROR(Summary!$Y$7*D234/F234," ")</f>
        <v xml:space="preserve"> </v>
      </c>
      <c r="H234" s="18"/>
      <c r="I234" s="175" t="str">
        <f>IFERROR(Summary!$Y$7*D234/H234," ")</f>
        <v xml:space="preserve"> </v>
      </c>
      <c r="J234" s="18"/>
      <c r="K234" s="175" t="str">
        <f>IFERROR(Summary!$AA$7*D234/J234," ")</f>
        <v xml:space="preserve"> </v>
      </c>
      <c r="L234" s="18"/>
      <c r="M234" s="175" t="str">
        <f>IFERROR(Summary!$AA$7*D234/L234," ")</f>
        <v xml:space="preserve"> </v>
      </c>
      <c r="N234" s="18"/>
      <c r="O234" s="175" t="str">
        <f>IFERROR(Summary!$AC$7*D234/N234," ")</f>
        <v xml:space="preserve"> </v>
      </c>
      <c r="P234" s="18"/>
      <c r="Q234" s="175" t="str">
        <f>IFERROR(Summary!$AC$7*D234/P234," ")</f>
        <v xml:space="preserve"> </v>
      </c>
      <c r="R234" s="24">
        <v>5</v>
      </c>
      <c r="S234" s="177" t="str">
        <f>IFERROR(Summary!$AE$7*E234/R234," ")</f>
        <v xml:space="preserve"> </v>
      </c>
    </row>
    <row r="235" spans="1:19" ht="16.95" customHeight="1" x14ac:dyDescent="0.25">
      <c r="A235" s="2" t="s">
        <v>457</v>
      </c>
      <c r="B235" s="2" t="s">
        <v>458</v>
      </c>
      <c r="C235" s="6" t="s">
        <v>33</v>
      </c>
      <c r="D235" s="56" t="str">
        <f>IFERROR(VLOOKUP($A235,'Emissions - TEU-2F'!$A$6:$H$58,5,0), " ")</f>
        <v xml:space="preserve"> </v>
      </c>
      <c r="E235" s="56" t="str">
        <f>IFERROR(VLOOKUP($A235,'Emissions - TEU-2F'!$A$6:$H$58,8,0), " ")</f>
        <v xml:space="preserve"> </v>
      </c>
      <c r="F235" s="18"/>
      <c r="G235" s="175" t="str">
        <f>IFERROR(Summary!$Y$7*D235/F235," ")</f>
        <v xml:space="preserve"> </v>
      </c>
      <c r="H235" s="18"/>
      <c r="I235" s="175" t="str">
        <f>IFERROR(Summary!$Y$7*D235/H235," ")</f>
        <v xml:space="preserve"> </v>
      </c>
      <c r="J235" s="18"/>
      <c r="K235" s="175" t="str">
        <f>IFERROR(Summary!$AA$7*D235/J235," ")</f>
        <v xml:space="preserve"> </v>
      </c>
      <c r="L235" s="18"/>
      <c r="M235" s="175" t="str">
        <f>IFERROR(Summary!$AA$7*D235/L235," ")</f>
        <v xml:space="preserve"> </v>
      </c>
      <c r="N235" s="18"/>
      <c r="O235" s="175" t="str">
        <f>IFERROR(Summary!$AC$7*D235/N235," ")</f>
        <v xml:space="preserve"> </v>
      </c>
      <c r="P235" s="18"/>
      <c r="Q235" s="175" t="str">
        <f>IFERROR(Summary!$AC$7*D235/P235," ")</f>
        <v xml:space="preserve"> </v>
      </c>
      <c r="R235" s="24">
        <v>2</v>
      </c>
      <c r="S235" s="177" t="str">
        <f>IFERROR(Summary!$AE$7*E235/R235," ")</f>
        <v xml:space="preserve"> </v>
      </c>
    </row>
    <row r="236" spans="1:19" ht="29.25" customHeight="1" x14ac:dyDescent="0.25">
      <c r="A236" s="2" t="s">
        <v>459</v>
      </c>
      <c r="B236" s="2" t="s">
        <v>460</v>
      </c>
      <c r="C236" s="18"/>
      <c r="D236" s="56" t="str">
        <f>IFERROR(VLOOKUP($A236,'Emissions - TEU-2F'!$A$6:$H$58,5,0), " ")</f>
        <v xml:space="preserve"> </v>
      </c>
      <c r="E236" s="56" t="str">
        <f>IFERROR(VLOOKUP($A236,'Emissions - TEU-2F'!$A$6:$H$58,8,0), " ")</f>
        <v xml:space="preserve"> </v>
      </c>
      <c r="F236" s="18"/>
      <c r="G236" s="175" t="str">
        <f>IFERROR(Summary!$Y$7*D236/F236," ")</f>
        <v xml:space="preserve"> </v>
      </c>
      <c r="H236" s="7">
        <v>3</v>
      </c>
      <c r="I236" s="175" t="str">
        <f>IFERROR(Summary!$Y$7*D236/H236," ")</f>
        <v xml:space="preserve"> </v>
      </c>
      <c r="J236" s="18"/>
      <c r="K236" s="175" t="str">
        <f>IFERROR(Summary!$AA$7*D236/J236," ")</f>
        <v xml:space="preserve"> </v>
      </c>
      <c r="L236" s="5">
        <v>13</v>
      </c>
      <c r="M236" s="175" t="str">
        <f>IFERROR(Summary!$AA$7*D236/L236," ")</f>
        <v xml:space="preserve"> </v>
      </c>
      <c r="N236" s="18"/>
      <c r="O236" s="175" t="str">
        <f>IFERROR(Summary!$AC$7*D236/N236," ")</f>
        <v xml:space="preserve"> </v>
      </c>
      <c r="P236" s="5">
        <v>13</v>
      </c>
      <c r="Q236" s="175" t="str">
        <f>IFERROR(Summary!$AC$7*D236/P236," ")</f>
        <v xml:space="preserve"> </v>
      </c>
      <c r="R236" s="22"/>
      <c r="S236" s="177" t="str">
        <f>IFERROR(Summary!$AE$7*E236/R236," ")</f>
        <v xml:space="preserve"> </v>
      </c>
    </row>
    <row r="237" spans="1:19" ht="16.95" customHeight="1" x14ac:dyDescent="0.25">
      <c r="A237" s="2" t="s">
        <v>461</v>
      </c>
      <c r="B237" s="2" t="s">
        <v>462</v>
      </c>
      <c r="C237" s="18"/>
      <c r="D237" s="56" t="str">
        <f>IFERROR(VLOOKUP($A237,'Emissions - TEU-2F'!$A$6:$H$58,5,0), " ")</f>
        <v xml:space="preserve"> </v>
      </c>
      <c r="E237" s="56" t="str">
        <f>IFERROR(VLOOKUP($A237,'Emissions - TEU-2F'!$A$6:$H$58,8,0), " ")</f>
        <v xml:space="preserve"> </v>
      </c>
      <c r="F237" s="18"/>
      <c r="G237" s="175" t="str">
        <f>IFERROR(Summary!$Y$7*D237/F237," ")</f>
        <v xml:space="preserve"> </v>
      </c>
      <c r="H237" s="18"/>
      <c r="I237" s="175" t="str">
        <f>IFERROR(Summary!$Y$7*D237/H237," ")</f>
        <v xml:space="preserve"> </v>
      </c>
      <c r="J237" s="18"/>
      <c r="K237" s="175" t="str">
        <f>IFERROR(Summary!$AA$7*D237/J237," ")</f>
        <v xml:space="preserve"> </v>
      </c>
      <c r="L237" s="18"/>
      <c r="M237" s="175" t="str">
        <f>IFERROR(Summary!$AA$7*D237/L237," ")</f>
        <v xml:space="preserve"> </v>
      </c>
      <c r="N237" s="18"/>
      <c r="O237" s="175" t="str">
        <f>IFERROR(Summary!$AC$7*D237/N237," ")</f>
        <v xml:space="preserve"> </v>
      </c>
      <c r="P237" s="18"/>
      <c r="Q237" s="175" t="str">
        <f>IFERROR(Summary!$AC$7*D237/P237," ")</f>
        <v xml:space="preserve"> </v>
      </c>
      <c r="R237" s="24">
        <v>8</v>
      </c>
      <c r="S237" s="177" t="str">
        <f>IFERROR(Summary!$AE$7*E237/R237," ")</f>
        <v xml:space="preserve"> </v>
      </c>
    </row>
    <row r="238" spans="1:19" ht="16.8" customHeight="1" x14ac:dyDescent="0.25">
      <c r="A238" s="2" t="s">
        <v>463</v>
      </c>
      <c r="B238" s="2" t="s">
        <v>464</v>
      </c>
      <c r="C238" s="18"/>
      <c r="D238" s="56" t="str">
        <f>IFERROR(VLOOKUP($A238,'Emissions - TEU-2F'!$A$6:$H$58,5,0), " ")</f>
        <v xml:space="preserve"> </v>
      </c>
      <c r="E238" s="56" t="str">
        <f>IFERROR(VLOOKUP($A238,'Emissions - TEU-2F'!$A$6:$H$58,8,0), " ")</f>
        <v xml:space="preserve"> </v>
      </c>
      <c r="F238" s="18"/>
      <c r="G238" s="175" t="str">
        <f>IFERROR(Summary!$Y$7*D238/F238," ")</f>
        <v xml:space="preserve"> </v>
      </c>
      <c r="H238" s="8">
        <v>1000</v>
      </c>
      <c r="I238" s="175" t="str">
        <f>IFERROR(Summary!$Y$7*D238/H238," ")</f>
        <v xml:space="preserve"> </v>
      </c>
      <c r="J238" s="18"/>
      <c r="K238" s="175" t="str">
        <f>IFERROR(Summary!$AA$7*D238/J238," ")</f>
        <v xml:space="preserve"> </v>
      </c>
      <c r="L238" s="8">
        <v>4400</v>
      </c>
      <c r="M238" s="175" t="str">
        <f>IFERROR(Summary!$AA$7*D238/L238," ")</f>
        <v xml:space="preserve"> </v>
      </c>
      <c r="N238" s="18"/>
      <c r="O238" s="175" t="str">
        <f>IFERROR(Summary!$AC$7*D238/N238," ")</f>
        <v xml:space="preserve"> </v>
      </c>
      <c r="P238" s="8">
        <v>4400</v>
      </c>
      <c r="Q238" s="175" t="str">
        <f>IFERROR(Summary!$AC$7*D238/P238," ")</f>
        <v xml:space="preserve"> </v>
      </c>
      <c r="R238" s="23">
        <v>21000</v>
      </c>
      <c r="S238" s="177" t="str">
        <f>IFERROR(Summary!$AE$7*E238/R238," ")</f>
        <v xml:space="preserve"> </v>
      </c>
    </row>
    <row r="239" spans="1:19" ht="16.8" customHeight="1" x14ac:dyDescent="0.25">
      <c r="A239" s="2" t="s">
        <v>465</v>
      </c>
      <c r="B239" s="2" t="s">
        <v>466</v>
      </c>
      <c r="C239" s="18"/>
      <c r="D239" s="56" t="str">
        <f>IFERROR(VLOOKUP($A239,'Emissions - TEU-2F'!$A$6:$H$58,5,0), " ")</f>
        <v xml:space="preserve"> </v>
      </c>
      <c r="E239" s="56" t="str">
        <f>IFERROR(VLOOKUP($A239,'Emissions - TEU-2F'!$A$6:$H$58,8,0), " ")</f>
        <v xml:space="preserve"> </v>
      </c>
      <c r="F239" s="18"/>
      <c r="G239" s="175" t="str">
        <f>IFERROR(Summary!$Y$7*D239/F239," ")</f>
        <v xml:space="preserve"> </v>
      </c>
      <c r="H239" s="7">
        <v>1</v>
      </c>
      <c r="I239" s="175" t="str">
        <f>IFERROR(Summary!$Y$7*D239/H239," ")</f>
        <v xml:space="preserve"> </v>
      </c>
      <c r="J239" s="18"/>
      <c r="K239" s="175" t="str">
        <f>IFERROR(Summary!$AA$7*D239/J239," ")</f>
        <v xml:space="preserve"> </v>
      </c>
      <c r="L239" s="7">
        <v>4.4000000000000004</v>
      </c>
      <c r="M239" s="175" t="str">
        <f>IFERROR(Summary!$AA$7*D239/L239," ")</f>
        <v xml:space="preserve"> </v>
      </c>
      <c r="N239" s="18"/>
      <c r="O239" s="175" t="str">
        <f>IFERROR(Summary!$AC$7*D239/N239," ")</f>
        <v xml:space="preserve"> </v>
      </c>
      <c r="P239" s="7">
        <v>4.4000000000000004</v>
      </c>
      <c r="Q239" s="175" t="str">
        <f>IFERROR(Summary!$AC$7*D239/P239," ")</f>
        <v xml:space="preserve"> </v>
      </c>
      <c r="R239" s="21">
        <v>120</v>
      </c>
      <c r="S239" s="177" t="str">
        <f>IFERROR(Summary!$AE$7*E239/R239," ")</f>
        <v xml:space="preserve"> </v>
      </c>
    </row>
    <row r="240" spans="1:19" ht="16.95" customHeight="1" x14ac:dyDescent="0.25">
      <c r="A240" s="2" t="s">
        <v>467</v>
      </c>
      <c r="B240" s="2" t="s">
        <v>468</v>
      </c>
      <c r="C240" s="18"/>
      <c r="D240" s="56" t="str">
        <f>IFERROR(VLOOKUP($A240,'Emissions - TEU-2F'!$A$6:$H$58,5,0), " ")</f>
        <v xml:space="preserve"> </v>
      </c>
      <c r="E240" s="56" t="str">
        <f>IFERROR(VLOOKUP($A240,'Emissions - TEU-2F'!$A$6:$H$58,8,0), " ")</f>
        <v xml:space="preserve"> </v>
      </c>
      <c r="F240" s="18"/>
      <c r="G240" s="175" t="str">
        <f>IFERROR(Summary!$Y$7*D240/F240," ")</f>
        <v xml:space="preserve"> </v>
      </c>
      <c r="H240" s="18"/>
      <c r="I240" s="175" t="str">
        <f>IFERROR(Summary!$Y$7*D240/H240," ")</f>
        <v xml:space="preserve"> </v>
      </c>
      <c r="J240" s="18"/>
      <c r="K240" s="175" t="str">
        <f>IFERROR(Summary!$AA$7*D240/J240," ")</f>
        <v xml:space="preserve"> </v>
      </c>
      <c r="L240" s="18"/>
      <c r="M240" s="175" t="str">
        <f>IFERROR(Summary!$AA$7*D240/L240," ")</f>
        <v xml:space="preserve"> </v>
      </c>
      <c r="N240" s="18"/>
      <c r="O240" s="175" t="str">
        <f>IFERROR(Summary!$AC$7*D240/N240," ")</f>
        <v xml:space="preserve"> </v>
      </c>
      <c r="P240" s="18"/>
      <c r="Q240" s="175" t="str">
        <f>IFERROR(Summary!$AC$7*D240/P240," ")</f>
        <v xml:space="preserve"> </v>
      </c>
      <c r="R240" s="25">
        <v>0.7</v>
      </c>
      <c r="S240" s="177" t="str">
        <f>IFERROR(Summary!$AE$7*E240/R240," ")</f>
        <v xml:space="preserve"> </v>
      </c>
    </row>
    <row r="241" spans="1:19" ht="16.8" customHeight="1" x14ac:dyDescent="0.25">
      <c r="A241" s="2" t="s">
        <v>469</v>
      </c>
      <c r="B241" s="2" t="s">
        <v>470</v>
      </c>
      <c r="C241" s="18"/>
      <c r="D241" s="56" t="str">
        <f>IFERROR(VLOOKUP($A241,'Emissions - TEU-2F'!$A$6:$H$58,5,0), " ")</f>
        <v xml:space="preserve"> </v>
      </c>
      <c r="E241" s="56" t="str">
        <f>IFERROR(VLOOKUP($A241,'Emissions - TEU-2F'!$A$6:$H$58,8,0), " ")</f>
        <v xml:space="preserve"> </v>
      </c>
      <c r="F241" s="18"/>
      <c r="G241" s="175" t="str">
        <f>IFERROR(Summary!$Y$7*D241/F241," ")</f>
        <v xml:space="preserve"> </v>
      </c>
      <c r="H241" s="7">
        <v>1</v>
      </c>
      <c r="I241" s="175" t="str">
        <f>IFERROR(Summary!$Y$7*D241/H241," ")</f>
        <v xml:space="preserve"> </v>
      </c>
      <c r="J241" s="18"/>
      <c r="K241" s="175" t="str">
        <f>IFERROR(Summary!$AA$7*D241/J241," ")</f>
        <v xml:space="preserve"> </v>
      </c>
      <c r="L241" s="7">
        <v>4.4000000000000004</v>
      </c>
      <c r="M241" s="175" t="str">
        <f>IFERROR(Summary!$AA$7*D241/L241," ")</f>
        <v xml:space="preserve"> </v>
      </c>
      <c r="N241" s="18"/>
      <c r="O241" s="175" t="str">
        <f>IFERROR(Summary!$AC$7*D241/N241," ")</f>
        <v xml:space="preserve"> </v>
      </c>
      <c r="P241" s="7">
        <v>4.4000000000000004</v>
      </c>
      <c r="Q241" s="175" t="str">
        <f>IFERROR(Summary!$AC$7*D241/P241," ")</f>
        <v xml:space="preserve"> </v>
      </c>
      <c r="R241" s="21">
        <v>120</v>
      </c>
      <c r="S241" s="177" t="str">
        <f>IFERROR(Summary!$AE$7*E241/R241," ")</f>
        <v xml:space="preserve"> </v>
      </c>
    </row>
    <row r="242" spans="1:19" ht="16.95" customHeight="1" x14ac:dyDescent="0.25">
      <c r="A242" s="2" t="s">
        <v>471</v>
      </c>
      <c r="B242" s="2" t="s">
        <v>472</v>
      </c>
      <c r="C242" s="18"/>
      <c r="D242" s="56" t="str">
        <f>IFERROR(VLOOKUP($A242,'Emissions - TEU-2F'!$A$6:$H$58,5,0), " ")</f>
        <v xml:space="preserve"> </v>
      </c>
      <c r="E242" s="56" t="str">
        <f>IFERROR(VLOOKUP($A242,'Emissions - TEU-2F'!$A$6:$H$58,8,0), " ")</f>
        <v xml:space="preserve"> </v>
      </c>
      <c r="F242" s="9">
        <v>0.14000000000000001</v>
      </c>
      <c r="G242" s="175" t="str">
        <f>IFERROR(Summary!$Y$7*D242/F242," ")</f>
        <v xml:space="preserve"> </v>
      </c>
      <c r="H242" s="18"/>
      <c r="I242" s="175" t="str">
        <f>IFERROR(Summary!$Y$7*D242/H242," ")</f>
        <v xml:space="preserve"> </v>
      </c>
      <c r="J242" s="7">
        <v>3.5</v>
      </c>
      <c r="K242" s="175" t="str">
        <f>IFERROR(Summary!$AA$7*D242/J242," ")</f>
        <v xml:space="preserve"> </v>
      </c>
      <c r="L242" s="18"/>
      <c r="M242" s="175" t="str">
        <f>IFERROR(Summary!$AA$7*D242/L242," ")</f>
        <v xml:space="preserve"> </v>
      </c>
      <c r="N242" s="7">
        <v>1.6</v>
      </c>
      <c r="O242" s="175" t="str">
        <f>IFERROR(Summary!$AC$7*D242/N242," ")</f>
        <v xml:space="preserve"> </v>
      </c>
      <c r="P242" s="18"/>
      <c r="Q242" s="175" t="str">
        <f>IFERROR(Summary!$AC$7*D242/P242," ")</f>
        <v xml:space="preserve"> </v>
      </c>
      <c r="R242" s="22"/>
      <c r="S242" s="177" t="str">
        <f>IFERROR(Summary!$AE$7*E242/R242," ")</f>
        <v xml:space="preserve"> </v>
      </c>
    </row>
    <row r="243" spans="1:19" ht="16.8" customHeight="1" x14ac:dyDescent="0.25">
      <c r="A243" s="2" t="s">
        <v>473</v>
      </c>
      <c r="B243" s="2" t="s">
        <v>474</v>
      </c>
      <c r="C243" s="18"/>
      <c r="D243" s="56" t="str">
        <f>IFERROR(VLOOKUP($A243,'Emissions - TEU-2F'!$A$6:$H$58,5,0), " ")</f>
        <v xml:space="preserve"> </v>
      </c>
      <c r="E243" s="56" t="str">
        <f>IFERROR(VLOOKUP($A243,'Emissions - TEU-2F'!$A$6:$H$58,8,0), " ")</f>
        <v xml:space="preserve"> </v>
      </c>
      <c r="F243" s="4">
        <v>1.7000000000000001E-2</v>
      </c>
      <c r="G243" s="175" t="str">
        <f>IFERROR(Summary!$Y$7*D243/F243," ")</f>
        <v xml:space="preserve"> </v>
      </c>
      <c r="H243" s="18"/>
      <c r="I243" s="175" t="str">
        <f>IFERROR(Summary!$Y$7*D243/H243," ")</f>
        <v xml:space="preserve"> </v>
      </c>
      <c r="J243" s="9">
        <v>0.45</v>
      </c>
      <c r="K243" s="175" t="str">
        <f>IFERROR(Summary!$AA$7*D243/J243," ")</f>
        <v xml:space="preserve"> </v>
      </c>
      <c r="L243" s="18"/>
      <c r="M243" s="175" t="str">
        <f>IFERROR(Summary!$AA$7*D243/L243," ")</f>
        <v xml:space="preserve"> </v>
      </c>
      <c r="N243" s="9">
        <v>0.21</v>
      </c>
      <c r="O243" s="175" t="str">
        <f>IFERROR(Summary!$AC$7*D243/N243," ")</f>
        <v xml:space="preserve"> </v>
      </c>
      <c r="P243" s="18"/>
      <c r="Q243" s="175" t="str">
        <f>IFERROR(Summary!$AC$7*D243/P243," ")</f>
        <v xml:space="preserve"> </v>
      </c>
      <c r="R243" s="22"/>
      <c r="S243" s="177" t="str">
        <f>IFERROR(Summary!$AE$7*E243/R243," ")</f>
        <v xml:space="preserve"> </v>
      </c>
    </row>
    <row r="244" spans="1:19" ht="29.25" customHeight="1" x14ac:dyDescent="0.25">
      <c r="A244" s="2" t="s">
        <v>475</v>
      </c>
      <c r="B244" s="2" t="s">
        <v>476</v>
      </c>
      <c r="C244" s="18"/>
      <c r="D244" s="56" t="str">
        <f>IFERROR(VLOOKUP($A244,'Emissions - TEU-2F'!$A$6:$H$58,5,0), " ")</f>
        <v xml:space="preserve"> </v>
      </c>
      <c r="E244" s="56" t="str">
        <f>IFERROR(VLOOKUP($A244,'Emissions - TEU-2F'!$A$6:$H$58,8,0), " ")</f>
        <v xml:space="preserve"> </v>
      </c>
      <c r="F244" s="7">
        <v>3.8</v>
      </c>
      <c r="G244" s="175" t="str">
        <f>IFERROR(Summary!$Y$7*D244/F244," ")</f>
        <v xml:space="preserve"> </v>
      </c>
      <c r="H244" s="5">
        <v>41</v>
      </c>
      <c r="I244" s="175" t="str">
        <f>IFERROR(Summary!$Y$7*D244/H244," ")</f>
        <v xml:space="preserve"> </v>
      </c>
      <c r="J244" s="5">
        <v>100</v>
      </c>
      <c r="K244" s="175" t="str">
        <f>IFERROR(Summary!$AA$7*D244/J244," ")</f>
        <v xml:space="preserve"> </v>
      </c>
      <c r="L244" s="5">
        <v>180</v>
      </c>
      <c r="M244" s="175" t="str">
        <f>IFERROR(Summary!$AA$7*D244/L244," ")</f>
        <v xml:space="preserve"> </v>
      </c>
      <c r="N244" s="5">
        <v>46</v>
      </c>
      <c r="O244" s="175" t="str">
        <f>IFERROR(Summary!$AC$7*D244/N244," ")</f>
        <v xml:space="preserve"> </v>
      </c>
      <c r="P244" s="5">
        <v>180</v>
      </c>
      <c r="Q244" s="175" t="str">
        <f>IFERROR(Summary!$AC$7*D244/P244," ")</f>
        <v xml:space="preserve"> </v>
      </c>
      <c r="R244" s="21">
        <v>41</v>
      </c>
      <c r="S244" s="177" t="str">
        <f>IFERROR(Summary!$AE$7*E244/R244," ")</f>
        <v xml:space="preserve"> </v>
      </c>
    </row>
    <row r="245" spans="1:19" ht="16.8" customHeight="1" x14ac:dyDescent="0.25">
      <c r="A245" s="2" t="s">
        <v>477</v>
      </c>
      <c r="B245" s="2" t="s">
        <v>478</v>
      </c>
      <c r="C245" s="18"/>
      <c r="D245" s="56" t="str">
        <f>IFERROR(VLOOKUP($A245,'Emissions - TEU-2F'!$A$6:$H$58,5,0), " ")</f>
        <v xml:space="preserve"> </v>
      </c>
      <c r="E245" s="56" t="str">
        <f>IFERROR(VLOOKUP($A245,'Emissions - TEU-2F'!$A$6:$H$58,8,0), " ")</f>
        <v xml:space="preserve"> </v>
      </c>
      <c r="F245" s="18"/>
      <c r="G245" s="175" t="str">
        <f>IFERROR(Summary!$Y$7*D245/F245," ")</f>
        <v xml:space="preserve"> </v>
      </c>
      <c r="H245" s="8">
        <v>80000</v>
      </c>
      <c r="I245" s="175" t="str">
        <f>IFERROR(Summary!$Y$7*D245/H245," ")</f>
        <v xml:space="preserve"> </v>
      </c>
      <c r="J245" s="18"/>
      <c r="K245" s="175" t="str">
        <f>IFERROR(Summary!$AA$7*D245/J245," ")</f>
        <v xml:space="preserve"> </v>
      </c>
      <c r="L245" s="8">
        <v>350000</v>
      </c>
      <c r="M245" s="175" t="str">
        <f>IFERROR(Summary!$AA$7*D245/L245," ")</f>
        <v xml:space="preserve"> </v>
      </c>
      <c r="N245" s="18"/>
      <c r="O245" s="175" t="str">
        <f>IFERROR(Summary!$AC$7*D245/N245," ")</f>
        <v xml:space="preserve"> </v>
      </c>
      <c r="P245" s="8">
        <v>350000</v>
      </c>
      <c r="Q245" s="175" t="str">
        <f>IFERROR(Summary!$AC$7*D245/P245," ")</f>
        <v xml:space="preserve"> </v>
      </c>
      <c r="R245" s="22"/>
      <c r="S245" s="177" t="str">
        <f>IFERROR(Summary!$AE$7*E245/R245," ")</f>
        <v xml:space="preserve"> </v>
      </c>
    </row>
    <row r="246" spans="1:19" ht="16.95" customHeight="1" x14ac:dyDescent="0.25">
      <c r="A246" s="2" t="s">
        <v>479</v>
      </c>
      <c r="B246" s="2" t="s">
        <v>480</v>
      </c>
      <c r="C246" s="18"/>
      <c r="D246" s="56" t="str">
        <f>IFERROR(VLOOKUP($A246,'Emissions - TEU-2F'!$A$6:$H$58,5,0), " ")</f>
        <v xml:space="preserve"> </v>
      </c>
      <c r="E246" s="56" t="str">
        <f>IFERROR(VLOOKUP($A246,'Emissions - TEU-2F'!$A$6:$H$58,8,0), " ")</f>
        <v xml:space="preserve"> </v>
      </c>
      <c r="F246" s="11">
        <v>5.9000000000000003E-4</v>
      </c>
      <c r="G246" s="175" t="str">
        <f>IFERROR(Summary!$Y$7*D246/F246," ")</f>
        <v xml:space="preserve"> </v>
      </c>
      <c r="H246" s="18"/>
      <c r="I246" s="175" t="str">
        <f>IFERROR(Summary!$Y$7*D246/H246," ")</f>
        <v xml:space="preserve"> </v>
      </c>
      <c r="J246" s="4">
        <v>1.4999999999999999E-2</v>
      </c>
      <c r="K246" s="175" t="str">
        <f>IFERROR(Summary!$AA$7*D246/J246," ")</f>
        <v xml:space="preserve"> </v>
      </c>
      <c r="L246" s="18"/>
      <c r="M246" s="175" t="str">
        <f>IFERROR(Summary!$AA$7*D246/L246," ")</f>
        <v xml:space="preserve"> </v>
      </c>
      <c r="N246" s="3">
        <v>7.1000000000000004E-3</v>
      </c>
      <c r="O246" s="175" t="str">
        <f>IFERROR(Summary!$AC$7*D246/N246," ")</f>
        <v xml:space="preserve"> </v>
      </c>
      <c r="P246" s="18"/>
      <c r="Q246" s="175" t="str">
        <f>IFERROR(Summary!$AC$7*D246/P246," ")</f>
        <v xml:space="preserve"> </v>
      </c>
      <c r="R246" s="22"/>
      <c r="S246" s="177" t="str">
        <f>IFERROR(Summary!$AE$7*E246/R246," ")</f>
        <v xml:space="preserve"> </v>
      </c>
    </row>
    <row r="247" spans="1:19" ht="16.8" customHeight="1" x14ac:dyDescent="0.25">
      <c r="A247" s="2" t="s">
        <v>481</v>
      </c>
      <c r="B247" s="2" t="s">
        <v>482</v>
      </c>
      <c r="C247" s="18"/>
      <c r="D247" s="56" t="str">
        <f>IFERROR(VLOOKUP($A247,'Emissions - TEU-2F'!$A$6:$H$58,5,0), " ")</f>
        <v xml:space="preserve"> </v>
      </c>
      <c r="E247" s="56" t="str">
        <f>IFERROR(VLOOKUP($A247,'Emissions - TEU-2F'!$A$6:$H$58,8,0), " ")</f>
        <v xml:space="preserve"> </v>
      </c>
      <c r="F247" s="18"/>
      <c r="G247" s="175" t="str">
        <f>IFERROR(Summary!$Y$7*D247/F247," ")</f>
        <v xml:space="preserve"> </v>
      </c>
      <c r="H247" s="9">
        <v>0.1</v>
      </c>
      <c r="I247" s="175" t="str">
        <f>IFERROR(Summary!$Y$7*D247/H247," ")</f>
        <v xml:space="preserve"> </v>
      </c>
      <c r="J247" s="18"/>
      <c r="K247" s="175" t="str">
        <f>IFERROR(Summary!$AA$7*D247/J247," ")</f>
        <v xml:space="preserve"> </v>
      </c>
      <c r="L247" s="9">
        <v>0.44</v>
      </c>
      <c r="M247" s="175" t="str">
        <f>IFERROR(Summary!$AA$7*D247/L247," ")</f>
        <v xml:space="preserve"> </v>
      </c>
      <c r="N247" s="18"/>
      <c r="O247" s="175" t="str">
        <f>IFERROR(Summary!$AC$7*D247/N247," ")</f>
        <v xml:space="preserve"> </v>
      </c>
      <c r="P247" s="9">
        <v>0.44</v>
      </c>
      <c r="Q247" s="175" t="str">
        <f>IFERROR(Summary!$AC$7*D247/P247," ")</f>
        <v xml:space="preserve"> </v>
      </c>
      <c r="R247" s="21">
        <v>10</v>
      </c>
      <c r="S247" s="177" t="str">
        <f>IFERROR(Summary!$AE$7*E247/R247," ")</f>
        <v xml:space="preserve"> </v>
      </c>
    </row>
    <row r="248" spans="1:19" ht="16.8" customHeight="1" x14ac:dyDescent="0.25">
      <c r="A248" s="2" t="s">
        <v>483</v>
      </c>
      <c r="B248" s="2" t="s">
        <v>484</v>
      </c>
      <c r="C248" s="18"/>
      <c r="D248" s="56">
        <f>IFERROR(VLOOKUP($A248,'Emissions - TEU-2F'!$A$6:$H$58,5,0), " ")</f>
        <v>0.32983286430986392</v>
      </c>
      <c r="E248" s="56">
        <f>IFERROR(VLOOKUP($A248,'Emissions - TEU-2F'!$A$6:$H$58,8,0), " ")</f>
        <v>5.5527418233983824E-3</v>
      </c>
      <c r="F248" s="18"/>
      <c r="G248" s="175" t="str">
        <f>IFERROR(Summary!$Y$7*D248/F248," ")</f>
        <v xml:space="preserve"> </v>
      </c>
      <c r="H248" s="8">
        <v>5000</v>
      </c>
      <c r="I248" s="175">
        <f>IFERROR(Summary!$Y$7*D248/H248," ")</f>
        <v>6.5966572861972782E-9</v>
      </c>
      <c r="J248" s="18"/>
      <c r="K248" s="175" t="str">
        <f>IFERROR(Summary!$AA$7*D248/J248," ")</f>
        <v xml:space="preserve"> </v>
      </c>
      <c r="L248" s="8">
        <v>22000</v>
      </c>
      <c r="M248" s="175">
        <f>IFERROR(Summary!$AA$7*D248/L248," ")</f>
        <v>1.4992402923175631E-9</v>
      </c>
      <c r="N248" s="18"/>
      <c r="O248" s="175" t="str">
        <f>IFERROR(Summary!$AC$7*D248/N248," ")</f>
        <v xml:space="preserve"> </v>
      </c>
      <c r="P248" s="8">
        <v>22000</v>
      </c>
      <c r="Q248" s="175">
        <f>IFERROR(Summary!$AC$7*D248/P248," ")</f>
        <v>6.7465813154290347E-8</v>
      </c>
      <c r="R248" s="23">
        <v>7500</v>
      </c>
      <c r="S248" s="177">
        <f>IFERROR(Summary!$AE$7*E248/R248," ")</f>
        <v>3.5537547669749648E-6</v>
      </c>
    </row>
    <row r="249" spans="1:19" ht="29.25" customHeight="1" x14ac:dyDescent="0.25">
      <c r="A249" s="2" t="s">
        <v>485</v>
      </c>
      <c r="B249" s="2" t="s">
        <v>486</v>
      </c>
      <c r="C249" s="18"/>
      <c r="D249" s="56" t="str">
        <f>IFERROR(VLOOKUP($A249,'Emissions - TEU-2F'!$A$6:$H$58,5,0), " ")</f>
        <v xml:space="preserve"> </v>
      </c>
      <c r="E249" s="56" t="str">
        <f>IFERROR(VLOOKUP($A249,'Emissions - TEU-2F'!$A$6:$H$58,8,0), " ")</f>
        <v xml:space="preserve"> </v>
      </c>
      <c r="F249" s="4">
        <v>9.0999999999999998E-2</v>
      </c>
      <c r="G249" s="175" t="str">
        <f>IFERROR(Summary!$Y$7*D249/F249," ")</f>
        <v xml:space="preserve"> </v>
      </c>
      <c r="H249" s="4">
        <v>2.1000000000000001E-2</v>
      </c>
      <c r="I249" s="175" t="str">
        <f>IFERROR(Summary!$Y$7*D249/H249," ")</f>
        <v xml:space="preserve"> </v>
      </c>
      <c r="J249" s="7">
        <v>2.4</v>
      </c>
      <c r="K249" s="175" t="str">
        <f>IFERROR(Summary!$AA$7*D249/J249," ")</f>
        <v xml:space="preserve"> </v>
      </c>
      <c r="L249" s="4">
        <v>9.1999999999999998E-2</v>
      </c>
      <c r="M249" s="175" t="str">
        <f>IFERROR(Summary!$AA$7*D249/L249," ")</f>
        <v xml:space="preserve"> </v>
      </c>
      <c r="N249" s="7">
        <v>1.1000000000000001</v>
      </c>
      <c r="O249" s="175" t="str">
        <f>IFERROR(Summary!$AC$7*D249/N249," ")</f>
        <v xml:space="preserve"> </v>
      </c>
      <c r="P249" s="4">
        <v>9.1999999999999998E-2</v>
      </c>
      <c r="Q249" s="175" t="str">
        <f>IFERROR(Summary!$AC$7*D249/P249," ")</f>
        <v xml:space="preserve"> </v>
      </c>
      <c r="R249" s="26">
        <v>7.0999999999999994E-2</v>
      </c>
      <c r="S249" s="177" t="str">
        <f>IFERROR(Summary!$AE$7*E249/R249," ")</f>
        <v xml:space="preserve"> </v>
      </c>
    </row>
    <row r="250" spans="1:19" ht="42" customHeight="1" x14ac:dyDescent="0.25">
      <c r="A250" s="2" t="s">
        <v>487</v>
      </c>
      <c r="B250" s="2" t="s">
        <v>488</v>
      </c>
      <c r="C250" s="18"/>
      <c r="D250" s="56" t="str">
        <f>IFERROR(VLOOKUP($A250,'Emissions - TEU-2F'!$A$6:$H$58,5,0), " ")</f>
        <v xml:space="preserve"> </v>
      </c>
      <c r="E250" s="56" t="str">
        <f>IFERROR(VLOOKUP($A250,'Emissions - TEU-2F'!$A$6:$H$58,8,0), " ")</f>
        <v xml:space="preserve"> </v>
      </c>
      <c r="F250" s="3">
        <v>3.0999999999999999E-3</v>
      </c>
      <c r="G250" s="175" t="str">
        <f>IFERROR(Summary!$Y$7*D250/F250," ")</f>
        <v xml:space="preserve"> </v>
      </c>
      <c r="H250" s="18"/>
      <c r="I250" s="175" t="str">
        <f>IFERROR(Summary!$Y$7*D250/H250," ")</f>
        <v xml:space="preserve"> </v>
      </c>
      <c r="J250" s="4">
        <v>8.1000000000000003E-2</v>
      </c>
      <c r="K250" s="175" t="str">
        <f>IFERROR(Summary!$AA$7*D250/J250," ")</f>
        <v xml:space="preserve"> </v>
      </c>
      <c r="L250" s="18"/>
      <c r="M250" s="175" t="str">
        <f>IFERROR(Summary!$AA$7*D250/L250," ")</f>
        <v xml:space="preserve"> </v>
      </c>
      <c r="N250" s="4">
        <v>3.7999999999999999E-2</v>
      </c>
      <c r="O250" s="175" t="str">
        <f>IFERROR(Summary!$AC$7*D250/N250," ")</f>
        <v xml:space="preserve"> </v>
      </c>
      <c r="P250" s="18"/>
      <c r="Q250" s="175" t="str">
        <f>IFERROR(Summary!$AC$7*D250/P250," ")</f>
        <v xml:space="preserve"> </v>
      </c>
      <c r="R250" s="22"/>
      <c r="S250" s="177" t="str">
        <f>IFERROR(Summary!$AE$7*E250/R250," ")</f>
        <v xml:space="preserve"> </v>
      </c>
    </row>
    <row r="251" spans="1:19" ht="29.25" customHeight="1" x14ac:dyDescent="0.25">
      <c r="A251" s="2" t="s">
        <v>489</v>
      </c>
      <c r="B251" s="2" t="s">
        <v>490</v>
      </c>
      <c r="C251" s="18"/>
      <c r="D251" s="56" t="str">
        <f>IFERROR(VLOOKUP($A251,'Emissions - TEU-2F'!$A$6:$H$58,5,0), " ")</f>
        <v xml:space="preserve"> </v>
      </c>
      <c r="E251" s="56" t="str">
        <f>IFERROR(VLOOKUP($A251,'Emissions - TEU-2F'!$A$6:$H$58,8,0), " ")</f>
        <v xml:space="preserve"> </v>
      </c>
      <c r="F251" s="18"/>
      <c r="G251" s="175" t="str">
        <f>IFERROR(Summary!$Y$7*D251/F251," ")</f>
        <v xml:space="preserve"> </v>
      </c>
      <c r="H251" s="8">
        <v>5000</v>
      </c>
      <c r="I251" s="175" t="str">
        <f>IFERROR(Summary!$Y$7*D251/H251," ")</f>
        <v xml:space="preserve"> </v>
      </c>
      <c r="J251" s="18"/>
      <c r="K251" s="175" t="str">
        <f>IFERROR(Summary!$AA$7*D251/J251," ")</f>
        <v xml:space="preserve"> </v>
      </c>
      <c r="L251" s="8">
        <v>22000</v>
      </c>
      <c r="M251" s="175" t="str">
        <f>IFERROR(Summary!$AA$7*D251/L251," ")</f>
        <v xml:space="preserve"> </v>
      </c>
      <c r="N251" s="18"/>
      <c r="O251" s="175" t="str">
        <f>IFERROR(Summary!$AC$7*D251/N251," ")</f>
        <v xml:space="preserve"> </v>
      </c>
      <c r="P251" s="8">
        <v>22000</v>
      </c>
      <c r="Q251" s="175" t="str">
        <f>IFERROR(Summary!$AC$7*D251/P251," ")</f>
        <v xml:space="preserve"> </v>
      </c>
      <c r="R251" s="23">
        <v>11000</v>
      </c>
      <c r="S251" s="177" t="str">
        <f>IFERROR(Summary!$AE$7*E251/R251," ")</f>
        <v xml:space="preserve"> </v>
      </c>
    </row>
    <row r="252" spans="1:19" ht="29.25" customHeight="1" x14ac:dyDescent="0.25">
      <c r="A252" s="2" t="s">
        <v>491</v>
      </c>
      <c r="B252" s="2" t="s">
        <v>492</v>
      </c>
      <c r="C252" s="18"/>
      <c r="D252" s="56" t="str">
        <f>IFERROR(VLOOKUP($A252,'Emissions - TEU-2F'!$A$6:$H$58,5,0), " ")</f>
        <v xml:space="preserve"> </v>
      </c>
      <c r="E252" s="56" t="str">
        <f>IFERROR(VLOOKUP($A252,'Emissions - TEU-2F'!$A$6:$H$58,8,0), " ")</f>
        <v xml:space="preserve"> </v>
      </c>
      <c r="F252" s="4">
        <v>6.3E-2</v>
      </c>
      <c r="G252" s="175" t="str">
        <f>IFERROR(Summary!$Y$7*D252/F252," ")</f>
        <v xml:space="preserve"> </v>
      </c>
      <c r="H252" s="18"/>
      <c r="I252" s="175" t="str">
        <f>IFERROR(Summary!$Y$7*D252/H252," ")</f>
        <v xml:space="preserve"> </v>
      </c>
      <c r="J252" s="7">
        <v>1.6</v>
      </c>
      <c r="K252" s="175" t="str">
        <f>IFERROR(Summary!$AA$7*D252/J252," ")</f>
        <v xml:space="preserve"> </v>
      </c>
      <c r="L252" s="18"/>
      <c r="M252" s="175" t="str">
        <f>IFERROR(Summary!$AA$7*D252/L252," ")</f>
        <v xml:space="preserve"> </v>
      </c>
      <c r="N252" s="9">
        <v>0.75</v>
      </c>
      <c r="O252" s="175" t="str">
        <f>IFERROR(Summary!$AC$7*D252/N252," ")</f>
        <v xml:space="preserve"> </v>
      </c>
      <c r="P252" s="18"/>
      <c r="Q252" s="175" t="str">
        <f>IFERROR(Summary!$AC$7*D252/P252," ")</f>
        <v xml:space="preserve"> </v>
      </c>
      <c r="R252" s="22"/>
      <c r="S252" s="177" t="str">
        <f>IFERROR(Summary!$AE$7*E252/R252," ")</f>
        <v xml:space="preserve"> </v>
      </c>
    </row>
    <row r="253" spans="1:19" ht="29.25" customHeight="1" x14ac:dyDescent="0.25">
      <c r="A253" s="12">
        <v>65386</v>
      </c>
      <c r="B253" s="2" t="s">
        <v>493</v>
      </c>
      <c r="C253" s="6" t="s">
        <v>23</v>
      </c>
      <c r="D253" s="56" t="str">
        <f>IFERROR(VLOOKUP($A253,'Emissions - TEU-2F'!$A$6:$H$58,5,0), " ")</f>
        <v xml:space="preserve"> </v>
      </c>
      <c r="E253" s="56" t="str">
        <f>IFERROR(VLOOKUP($A253,'Emissions - TEU-2F'!$A$6:$H$58,8,0), " ")</f>
        <v xml:space="preserve"> </v>
      </c>
      <c r="F253" s="9">
        <v>0.2</v>
      </c>
      <c r="G253" s="175" t="str">
        <f>IFERROR(Summary!$Y$7*D253/F253," ")</f>
        <v xml:space="preserve"> </v>
      </c>
      <c r="H253" s="7">
        <v>2.1</v>
      </c>
      <c r="I253" s="175" t="str">
        <f>IFERROR(Summary!$Y$7*D253/H253," ")</f>
        <v xml:space="preserve"> </v>
      </c>
      <c r="J253" s="7">
        <v>3.5</v>
      </c>
      <c r="K253" s="175" t="str">
        <f>IFERROR(Summary!$AA$7*D253/J253," ")</f>
        <v xml:space="preserve"> </v>
      </c>
      <c r="L253" s="7">
        <v>9.1999999999999993</v>
      </c>
      <c r="M253" s="175" t="str">
        <f>IFERROR(Summary!$AA$7*D253/L253," ")</f>
        <v xml:space="preserve"> </v>
      </c>
      <c r="N253" s="7">
        <v>2.9</v>
      </c>
      <c r="O253" s="175" t="str">
        <f>IFERROR(Summary!$AC$7*D253/N253," ")</f>
        <v xml:space="preserve"> </v>
      </c>
      <c r="P253" s="7">
        <v>9.1999999999999993</v>
      </c>
      <c r="Q253" s="175" t="str">
        <f>IFERROR(Summary!$AC$7*D253/P253," ")</f>
        <v xml:space="preserve"> </v>
      </c>
      <c r="R253" s="24">
        <v>2.1</v>
      </c>
      <c r="S253" s="177" t="str">
        <f>IFERROR(Summary!$AE$7*E253/R253," ")</f>
        <v xml:space="preserve"> </v>
      </c>
    </row>
    <row r="254" spans="1:19" ht="16.8" customHeight="1" x14ac:dyDescent="0.25">
      <c r="A254" s="12">
        <v>68821</v>
      </c>
      <c r="B254" s="2" t="s">
        <v>494</v>
      </c>
      <c r="C254" s="18"/>
      <c r="D254" s="56" t="str">
        <f>IFERROR(VLOOKUP($A254,'Emissions - TEU-2F'!$A$6:$H$58,5,0), " ")</f>
        <v xml:space="preserve"> </v>
      </c>
      <c r="E254" s="56" t="str">
        <f>IFERROR(VLOOKUP($A254,'Emissions - TEU-2F'!$A$6:$H$58,8,0), " ")</f>
        <v xml:space="preserve"> </v>
      </c>
      <c r="F254" s="4">
        <v>0.05</v>
      </c>
      <c r="G254" s="175" t="str">
        <f>IFERROR(Summary!$Y$7*D254/F254," ")</f>
        <v xml:space="preserve"> </v>
      </c>
      <c r="H254" s="18"/>
      <c r="I254" s="175" t="str">
        <f>IFERROR(Summary!$Y$7*D254/H254," ")</f>
        <v xml:space="preserve"> </v>
      </c>
      <c r="J254" s="7">
        <v>1.3</v>
      </c>
      <c r="K254" s="175" t="str">
        <f>IFERROR(Summary!$AA$7*D254/J254," ")</f>
        <v xml:space="preserve"> </v>
      </c>
      <c r="L254" s="18"/>
      <c r="M254" s="175" t="str">
        <f>IFERROR(Summary!$AA$7*D254/L254," ")</f>
        <v xml:space="preserve"> </v>
      </c>
      <c r="N254" s="9">
        <v>0.6</v>
      </c>
      <c r="O254" s="175" t="str">
        <f>IFERROR(Summary!$AC$7*D254/N254," ")</f>
        <v xml:space="preserve"> </v>
      </c>
      <c r="P254" s="18"/>
      <c r="Q254" s="175" t="str">
        <f>IFERROR(Summary!$AC$7*D254/P254," ")</f>
        <v xml:space="preserve"> </v>
      </c>
      <c r="R254" s="22"/>
      <c r="S254" s="177" t="str">
        <f>IFERROR(Summary!$AE$7*E254/R254," ")</f>
        <v xml:space="preserve"> </v>
      </c>
    </row>
    <row r="255" spans="1:19" ht="16.95" customHeight="1" x14ac:dyDescent="0.25">
      <c r="A255" s="2" t="s">
        <v>495</v>
      </c>
      <c r="B255" s="2" t="s">
        <v>496</v>
      </c>
      <c r="C255" s="18"/>
      <c r="D255" s="56" t="str">
        <f>IFERROR(VLOOKUP($A255,'Emissions - TEU-2F'!$A$6:$H$58,5,0), " ")</f>
        <v xml:space="preserve"> </v>
      </c>
      <c r="E255" s="56" t="str">
        <f>IFERROR(VLOOKUP($A255,'Emissions - TEU-2F'!$A$6:$H$58,8,0), " ")</f>
        <v xml:space="preserve"> </v>
      </c>
      <c r="F255" s="18"/>
      <c r="G255" s="175" t="str">
        <f>IFERROR(Summary!$Y$7*D255/F255," ")</f>
        <v xml:space="preserve"> </v>
      </c>
      <c r="H255" s="9">
        <v>0.3</v>
      </c>
      <c r="I255" s="175" t="str">
        <f>IFERROR(Summary!$Y$7*D255/H255," ")</f>
        <v xml:space="preserve"> </v>
      </c>
      <c r="J255" s="18"/>
      <c r="K255" s="175" t="str">
        <f>IFERROR(Summary!$AA$7*D255/J255," ")</f>
        <v xml:space="preserve"> </v>
      </c>
      <c r="L255" s="7">
        <v>1.3</v>
      </c>
      <c r="M255" s="175" t="str">
        <f>IFERROR(Summary!$AA$7*D255/L255," ")</f>
        <v xml:space="preserve"> </v>
      </c>
      <c r="N255" s="18"/>
      <c r="O255" s="175" t="str">
        <f>IFERROR(Summary!$AC$7*D255/N255," ")</f>
        <v xml:space="preserve"> </v>
      </c>
      <c r="P255" s="7">
        <v>1.3</v>
      </c>
      <c r="Q255" s="175" t="str">
        <f>IFERROR(Summary!$AC$7*D255/P255," ")</f>
        <v xml:space="preserve"> </v>
      </c>
      <c r="R255" s="24">
        <v>1.8</v>
      </c>
      <c r="S255" s="177" t="str">
        <f>IFERROR(Summary!$AE$7*E255/R255," ")</f>
        <v xml:space="preserve"> </v>
      </c>
    </row>
    <row r="256" spans="1:19" ht="16.8" customHeight="1" x14ac:dyDescent="0.25">
      <c r="A256" s="2" t="s">
        <v>497</v>
      </c>
      <c r="B256" s="2" t="s">
        <v>498</v>
      </c>
      <c r="C256" s="18"/>
      <c r="D256" s="56" t="str">
        <f>IFERROR(VLOOKUP($A256,'Emissions - TEU-2F'!$A$6:$H$58,5,0), " ")</f>
        <v xml:space="preserve"> </v>
      </c>
      <c r="E256" s="56" t="str">
        <f>IFERROR(VLOOKUP($A256,'Emissions - TEU-2F'!$A$6:$H$58,8,0), " ")</f>
        <v xml:space="preserve"> </v>
      </c>
      <c r="F256" s="18"/>
      <c r="G256" s="175" t="str">
        <f>IFERROR(Summary!$Y$7*D256/F256," ")</f>
        <v xml:space="preserve"> </v>
      </c>
      <c r="H256" s="5">
        <v>200</v>
      </c>
      <c r="I256" s="175" t="str">
        <f>IFERROR(Summary!$Y$7*D256/H256," ")</f>
        <v xml:space="preserve"> </v>
      </c>
      <c r="J256" s="18"/>
      <c r="K256" s="175" t="str">
        <f>IFERROR(Summary!$AA$7*D256/J256," ")</f>
        <v xml:space="preserve"> </v>
      </c>
      <c r="L256" s="5">
        <v>880</v>
      </c>
      <c r="M256" s="175" t="str">
        <f>IFERROR(Summary!$AA$7*D256/L256," ")</f>
        <v xml:space="preserve"> </v>
      </c>
      <c r="N256" s="18"/>
      <c r="O256" s="175" t="str">
        <f>IFERROR(Summary!$AC$7*D256/N256," ")</f>
        <v xml:space="preserve"> </v>
      </c>
      <c r="P256" s="5">
        <v>880</v>
      </c>
      <c r="Q256" s="175" t="str">
        <f>IFERROR(Summary!$AC$7*D256/P256," ")</f>
        <v xml:space="preserve"> </v>
      </c>
      <c r="R256" s="23">
        <v>2800</v>
      </c>
      <c r="S256" s="177" t="str">
        <f>IFERROR(Summary!$AE$7*E256/R256," ")</f>
        <v xml:space="preserve"> </v>
      </c>
    </row>
    <row r="257" spans="1:19" ht="16.95" customHeight="1" x14ac:dyDescent="0.25">
      <c r="A257" s="2" t="s">
        <v>499</v>
      </c>
      <c r="B257" s="2" t="s">
        <v>500</v>
      </c>
      <c r="C257" s="18"/>
      <c r="D257" s="56" t="str">
        <f>IFERROR(VLOOKUP($A257,'Emissions - TEU-2F'!$A$6:$H$58,5,0), " ")</f>
        <v xml:space="preserve"> </v>
      </c>
      <c r="E257" s="56" t="str">
        <f>IFERROR(VLOOKUP($A257,'Emissions - TEU-2F'!$A$6:$H$58,8,0), " ")</f>
        <v xml:space="preserve"> </v>
      </c>
      <c r="F257" s="18"/>
      <c r="G257" s="175" t="str">
        <f>IFERROR(Summary!$Y$7*D257/F257," ")</f>
        <v xml:space="preserve"> </v>
      </c>
      <c r="H257" s="5">
        <v>60</v>
      </c>
      <c r="I257" s="175" t="str">
        <f>IFERROR(Summary!$Y$7*D257/H257," ")</f>
        <v xml:space="preserve"> </v>
      </c>
      <c r="J257" s="18"/>
      <c r="K257" s="175" t="str">
        <f>IFERROR(Summary!$AA$7*D257/J257," ")</f>
        <v xml:space="preserve"> </v>
      </c>
      <c r="L257" s="5">
        <v>260</v>
      </c>
      <c r="M257" s="175" t="str">
        <f>IFERROR(Summary!$AA$7*D257/L257," ")</f>
        <v xml:space="preserve"> </v>
      </c>
      <c r="N257" s="18"/>
      <c r="O257" s="175" t="str">
        <f>IFERROR(Summary!$AC$7*D257/N257," ")</f>
        <v xml:space="preserve"> </v>
      </c>
      <c r="P257" s="5">
        <v>260</v>
      </c>
      <c r="Q257" s="175" t="str">
        <f>IFERROR(Summary!$AC$7*D257/P257," ")</f>
        <v xml:space="preserve"> </v>
      </c>
      <c r="R257" s="22"/>
      <c r="S257" s="177" t="str">
        <f>IFERROR(Summary!$AE$7*E257/R257," ")</f>
        <v xml:space="preserve"> </v>
      </c>
    </row>
    <row r="258" spans="1:19" ht="16.8" customHeight="1" x14ac:dyDescent="0.25">
      <c r="A258" s="2" t="s">
        <v>501</v>
      </c>
      <c r="B258" s="2" t="s">
        <v>502</v>
      </c>
      <c r="C258" s="18"/>
      <c r="D258" s="56">
        <f>IFERROR(VLOOKUP($A258,'Emissions - TEU-2F'!$A$6:$H$58,5,0), " ")</f>
        <v>0</v>
      </c>
      <c r="E258" s="56">
        <f>IFERROR(VLOOKUP($A258,'Emissions - TEU-2F'!$A$6:$H$58,8,0), " ")</f>
        <v>0</v>
      </c>
      <c r="F258" s="18"/>
      <c r="G258" s="175" t="str">
        <f>IFERROR(Summary!$Y$7*D258/F258," ")</f>
        <v xml:space="preserve"> </v>
      </c>
      <c r="H258" s="5">
        <v>60</v>
      </c>
      <c r="I258" s="175">
        <f>IFERROR(Summary!$Y$7*D258/H258," ")</f>
        <v>0</v>
      </c>
      <c r="J258" s="18"/>
      <c r="K258" s="175" t="str">
        <f>IFERROR(Summary!$AA$7*D258/J258," ")</f>
        <v xml:space="preserve"> </v>
      </c>
      <c r="L258" s="5">
        <v>260</v>
      </c>
      <c r="M258" s="175">
        <f>IFERROR(Summary!$AA$7*D258/L258," ")</f>
        <v>0</v>
      </c>
      <c r="N258" s="18"/>
      <c r="O258" s="175" t="str">
        <f>IFERROR(Summary!$AC$7*D258/N258," ")</f>
        <v xml:space="preserve"> </v>
      </c>
      <c r="P258" s="5">
        <v>260</v>
      </c>
      <c r="Q258" s="175">
        <f>IFERROR(Summary!$AC$7*D258/P258," ")</f>
        <v>0</v>
      </c>
      <c r="R258" s="22"/>
      <c r="S258" s="177" t="str">
        <f>IFERROR(Summary!$AE$7*E258/R258," ")</f>
        <v xml:space="preserve"> </v>
      </c>
    </row>
    <row r="259" spans="1:19" ht="16.8" customHeight="1" x14ac:dyDescent="0.25">
      <c r="A259" s="2" t="s">
        <v>503</v>
      </c>
      <c r="B259" s="2" t="s">
        <v>504</v>
      </c>
      <c r="C259" s="18"/>
      <c r="D259" s="56" t="str">
        <f>IFERROR(VLOOKUP($A259,'Emissions - TEU-2F'!$A$6:$H$58,5,0), " ")</f>
        <v xml:space="preserve"> </v>
      </c>
      <c r="E259" s="56" t="str">
        <f>IFERROR(VLOOKUP($A259,'Emissions - TEU-2F'!$A$6:$H$58,8,0), " ")</f>
        <v xml:space="preserve"> </v>
      </c>
      <c r="F259" s="18"/>
      <c r="G259" s="175" t="str">
        <f>IFERROR(Summary!$Y$7*D259/F259," ")</f>
        <v xml:space="preserve"> </v>
      </c>
      <c r="H259" s="5">
        <v>60</v>
      </c>
      <c r="I259" s="175" t="str">
        <f>IFERROR(Summary!$Y$7*D259/H259," ")</f>
        <v xml:space="preserve"> </v>
      </c>
      <c r="J259" s="18"/>
      <c r="K259" s="175" t="str">
        <f>IFERROR(Summary!$AA$7*D259/J259," ")</f>
        <v xml:space="preserve"> </v>
      </c>
      <c r="L259" s="5">
        <v>260</v>
      </c>
      <c r="M259" s="175" t="str">
        <f>IFERROR(Summary!$AA$7*D259/L259," ")</f>
        <v xml:space="preserve"> </v>
      </c>
      <c r="N259" s="18"/>
      <c r="O259" s="175" t="str">
        <f>IFERROR(Summary!$AC$7*D259/N259," ")</f>
        <v xml:space="preserve"> </v>
      </c>
      <c r="P259" s="5">
        <v>260</v>
      </c>
      <c r="Q259" s="175" t="str">
        <f>IFERROR(Summary!$AC$7*D259/P259," ")</f>
        <v xml:space="preserve"> </v>
      </c>
      <c r="R259" s="22"/>
      <c r="S259" s="177" t="str">
        <f>IFERROR(Summary!$AE$7*E259/R259," ")</f>
        <v xml:space="preserve"> </v>
      </c>
    </row>
    <row r="260" spans="1:19" ht="29.25" customHeight="1" x14ac:dyDescent="0.25">
      <c r="A260" s="2" t="s">
        <v>505</v>
      </c>
      <c r="B260" s="2" t="s">
        <v>506</v>
      </c>
      <c r="C260" s="6" t="s">
        <v>23</v>
      </c>
      <c r="D260" s="56" t="str">
        <f>IFERROR(VLOOKUP($A260,'Emissions - TEU-2F'!$A$6:$H$58,5,0), " ")</f>
        <v xml:space="preserve"> </v>
      </c>
      <c r="E260" s="56" t="str">
        <f>IFERROR(VLOOKUP($A260,'Emissions - TEU-2F'!$A$6:$H$58,8,0), " ")</f>
        <v xml:space="preserve"> </v>
      </c>
      <c r="F260" s="3">
        <v>2E-3</v>
      </c>
      <c r="G260" s="175" t="str">
        <f>IFERROR(Summary!$Y$7*D260/F260," ")</f>
        <v xml:space="preserve"> </v>
      </c>
      <c r="H260" s="18"/>
      <c r="I260" s="175" t="str">
        <f>IFERROR(Summary!$Y$7*D260/H260," ")</f>
        <v xml:space="preserve"> </v>
      </c>
      <c r="J260" s="4">
        <v>2.1000000000000001E-2</v>
      </c>
      <c r="K260" s="175" t="str">
        <f>IFERROR(Summary!$AA$7*D260/J260," ")</f>
        <v xml:space="preserve"> </v>
      </c>
      <c r="L260" s="18"/>
      <c r="M260" s="175" t="str">
        <f>IFERROR(Summary!$AA$7*D260/L260," ")</f>
        <v xml:space="preserve"> </v>
      </c>
      <c r="N260" s="4">
        <v>4.1000000000000002E-2</v>
      </c>
      <c r="O260" s="175" t="str">
        <f>IFERROR(Summary!$AC$7*D260/N260," ")</f>
        <v xml:space="preserve"> </v>
      </c>
      <c r="P260" s="18"/>
      <c r="Q260" s="175" t="str">
        <f>IFERROR(Summary!$AC$7*D260/P260," ")</f>
        <v xml:space="preserve"> </v>
      </c>
      <c r="R260" s="22"/>
      <c r="S260" s="177" t="str">
        <f>IFERROR(Summary!$AE$7*E260/R260," ")</f>
        <v xml:space="preserve"> </v>
      </c>
    </row>
    <row r="261" spans="1:19" ht="16.8" customHeight="1" x14ac:dyDescent="0.25">
      <c r="A261" s="2" t="s">
        <v>507</v>
      </c>
      <c r="B261" s="2" t="s">
        <v>508</v>
      </c>
      <c r="C261" s="18"/>
      <c r="D261" s="56" t="str">
        <f>IFERROR(VLOOKUP($A261,'Emissions - TEU-2F'!$A$6:$H$58,5,0), " ")</f>
        <v xml:space="preserve"> </v>
      </c>
      <c r="E261" s="56" t="str">
        <f>IFERROR(VLOOKUP($A261,'Emissions - TEU-2F'!$A$6:$H$58,8,0), " ")</f>
        <v xml:space="preserve"> </v>
      </c>
      <c r="F261" s="18"/>
      <c r="G261" s="175" t="str">
        <f>IFERROR(Summary!$Y$7*D261/F261," ")</f>
        <v xml:space="preserve"> </v>
      </c>
      <c r="H261" s="9">
        <v>0.1</v>
      </c>
      <c r="I261" s="175" t="str">
        <f>IFERROR(Summary!$Y$7*D261/H261," ")</f>
        <v xml:space="preserve"> </v>
      </c>
      <c r="J261" s="18"/>
      <c r="K261" s="175" t="str">
        <f>IFERROR(Summary!$AA$7*D261/J261," ")</f>
        <v xml:space="preserve"> </v>
      </c>
      <c r="L261" s="9">
        <v>0.44</v>
      </c>
      <c r="M261" s="175" t="str">
        <f>IFERROR(Summary!$AA$7*D261/L261," ")</f>
        <v xml:space="preserve"> </v>
      </c>
      <c r="N261" s="18"/>
      <c r="O261" s="175" t="str">
        <f>IFERROR(Summary!$AC$7*D261/N261," ")</f>
        <v xml:space="preserve"> </v>
      </c>
      <c r="P261" s="9">
        <v>0.44</v>
      </c>
      <c r="Q261" s="175" t="str">
        <f>IFERROR(Summary!$AC$7*D261/P261," ")</f>
        <v xml:space="preserve"> </v>
      </c>
      <c r="R261" s="25">
        <v>0.8</v>
      </c>
      <c r="S261" s="177" t="str">
        <f>IFERROR(Summary!$AE$7*E261/R261," ")</f>
        <v xml:space="preserve"> </v>
      </c>
    </row>
    <row r="262" spans="1:19" ht="16.95" customHeight="1" x14ac:dyDescent="0.25">
      <c r="A262" s="2" t="s">
        <v>509</v>
      </c>
      <c r="B262" s="2" t="s">
        <v>510</v>
      </c>
      <c r="C262" s="18"/>
      <c r="D262" s="56" t="str">
        <f>IFERROR(VLOOKUP($A262,'Emissions - TEU-2F'!$A$6:$H$58,5,0), " ")</f>
        <v xml:space="preserve"> </v>
      </c>
      <c r="E262" s="56" t="str">
        <f>IFERROR(VLOOKUP($A262,'Emissions - TEU-2F'!$A$6:$H$58,8,0), " ")</f>
        <v xml:space="preserve"> </v>
      </c>
      <c r="F262" s="11">
        <v>1.2E-4</v>
      </c>
      <c r="G262" s="175" t="str">
        <f>IFERROR(Summary!$Y$7*D262/F262," ")</f>
        <v xml:space="preserve"> </v>
      </c>
      <c r="H262" s="3">
        <v>7.0000000000000001E-3</v>
      </c>
      <c r="I262" s="175" t="str">
        <f>IFERROR(Summary!$Y$7*D262/H262," ")</f>
        <v xml:space="preserve"> </v>
      </c>
      <c r="J262" s="3">
        <v>3.0999999999999999E-3</v>
      </c>
      <c r="K262" s="175" t="str">
        <f>IFERROR(Summary!$AA$7*D262/J262," ")</f>
        <v xml:space="preserve"> </v>
      </c>
      <c r="L262" s="4">
        <v>3.1E-2</v>
      </c>
      <c r="M262" s="175" t="str">
        <f>IFERROR(Summary!$AA$7*D262/L262," ")</f>
        <v xml:space="preserve"> </v>
      </c>
      <c r="N262" s="3">
        <v>1.4E-3</v>
      </c>
      <c r="O262" s="175" t="str">
        <f>IFERROR(Summary!$AC$7*D262/N262," ")</f>
        <v xml:space="preserve"> </v>
      </c>
      <c r="P262" s="4">
        <v>3.1E-2</v>
      </c>
      <c r="Q262" s="175" t="str">
        <f>IFERROR(Summary!$AC$7*D262/P262," ")</f>
        <v xml:space="preserve"> </v>
      </c>
      <c r="R262" s="21">
        <v>30</v>
      </c>
      <c r="S262" s="177" t="str">
        <f>IFERROR(Summary!$AE$7*E262/R262," ")</f>
        <v xml:space="preserve"> </v>
      </c>
    </row>
    <row r="263" spans="1:19" ht="16.8" customHeight="1" x14ac:dyDescent="0.25">
      <c r="A263" s="2" t="s">
        <v>511</v>
      </c>
      <c r="B263" s="2" t="s">
        <v>512</v>
      </c>
      <c r="C263" s="18"/>
      <c r="D263" s="56" t="str">
        <f>IFERROR(VLOOKUP($A263,'Emissions - TEU-2F'!$A$6:$H$58,5,0), " ")</f>
        <v xml:space="preserve"> </v>
      </c>
      <c r="E263" s="56" t="str">
        <f>IFERROR(VLOOKUP($A263,'Emissions - TEU-2F'!$A$6:$H$58,8,0), " ")</f>
        <v xml:space="preserve"> </v>
      </c>
      <c r="F263" s="18"/>
      <c r="G263" s="175" t="str">
        <f>IFERROR(Summary!$Y$7*D263/F263," ")</f>
        <v xml:space="preserve"> </v>
      </c>
      <c r="H263" s="5">
        <v>200</v>
      </c>
      <c r="I263" s="175" t="str">
        <f>IFERROR(Summary!$Y$7*D263/H263," ")</f>
        <v xml:space="preserve"> </v>
      </c>
      <c r="J263" s="18"/>
      <c r="K263" s="175" t="str">
        <f>IFERROR(Summary!$AA$7*D263/J263," ")</f>
        <v xml:space="preserve"> </v>
      </c>
      <c r="L263" s="5">
        <v>880</v>
      </c>
      <c r="M263" s="175" t="str">
        <f>IFERROR(Summary!$AA$7*D263/L263," ")</f>
        <v xml:space="preserve"> </v>
      </c>
      <c r="N263" s="18"/>
      <c r="O263" s="175" t="str">
        <f>IFERROR(Summary!$AC$7*D263/N263," ")</f>
        <v xml:space="preserve"> </v>
      </c>
      <c r="P263" s="5">
        <v>880</v>
      </c>
      <c r="Q263" s="175" t="str">
        <f>IFERROR(Summary!$AC$7*D263/P263," ")</f>
        <v xml:space="preserve"> </v>
      </c>
      <c r="R263" s="21">
        <v>200</v>
      </c>
      <c r="S263" s="177" t="str">
        <f>IFERROR(Summary!$AE$7*E263/R263," ")</f>
        <v xml:space="preserve"> </v>
      </c>
    </row>
    <row r="264" spans="1:19" ht="16.95" customHeight="1" x14ac:dyDescent="0.25">
      <c r="A264" s="2" t="s">
        <v>513</v>
      </c>
      <c r="B264" s="2" t="s">
        <v>514</v>
      </c>
      <c r="C264" s="18"/>
      <c r="D264" s="56" t="str">
        <f>IFERROR(VLOOKUP($A264,'Emissions - TEU-2F'!$A$6:$H$58,5,0), " ")</f>
        <v xml:space="preserve"> </v>
      </c>
      <c r="E264" s="56" t="str">
        <f>IFERROR(VLOOKUP($A264,'Emissions - TEU-2F'!$A$6:$H$58,8,0), " ")</f>
        <v xml:space="preserve"> </v>
      </c>
      <c r="F264" s="18"/>
      <c r="G264" s="175" t="str">
        <f>IFERROR(Summary!$Y$7*D264/F264," ")</f>
        <v xml:space="preserve"> </v>
      </c>
      <c r="H264" s="7">
        <v>3</v>
      </c>
      <c r="I264" s="175" t="str">
        <f>IFERROR(Summary!$Y$7*D264/H264," ")</f>
        <v xml:space="preserve"> </v>
      </c>
      <c r="J264" s="18"/>
      <c r="K264" s="175" t="str">
        <f>IFERROR(Summary!$AA$7*D264/J264," ")</f>
        <v xml:space="preserve"> </v>
      </c>
      <c r="L264" s="5">
        <v>13</v>
      </c>
      <c r="M264" s="175" t="str">
        <f>IFERROR(Summary!$AA$7*D264/L264," ")</f>
        <v xml:space="preserve"> </v>
      </c>
      <c r="N264" s="18"/>
      <c r="O264" s="175" t="str">
        <f>IFERROR(Summary!$AC$7*D264/N264," ")</f>
        <v xml:space="preserve"> </v>
      </c>
      <c r="P264" s="5">
        <v>13</v>
      </c>
      <c r="Q264" s="175" t="str">
        <f>IFERROR(Summary!$AC$7*D264/P264," ")</f>
        <v xml:space="preserve"> </v>
      </c>
      <c r="R264" s="22"/>
      <c r="S264" s="177" t="str">
        <f>IFERROR(Summary!$AE$7*E264/R264," ")</f>
        <v xml:space="preserve"> </v>
      </c>
    </row>
    <row r="265" spans="1:19" ht="16.8" customHeight="1" x14ac:dyDescent="0.25">
      <c r="A265" s="12">
        <v>63923</v>
      </c>
      <c r="B265" s="2" t="s">
        <v>515</v>
      </c>
      <c r="C265" s="6" t="s">
        <v>516</v>
      </c>
      <c r="D265" s="56" t="str">
        <f>IFERROR(VLOOKUP($A265,'Emissions - TEU-2F'!$A$6:$H$58,5,0), " ")</f>
        <v xml:space="preserve"> </v>
      </c>
      <c r="E265" s="56" t="str">
        <f>IFERROR(VLOOKUP($A265,'Emissions - TEU-2F'!$A$6:$H$58,8,0), " ")</f>
        <v xml:space="preserve"> </v>
      </c>
      <c r="F265" s="9">
        <v>0.11</v>
      </c>
      <c r="G265" s="175" t="str">
        <f>IFERROR(Summary!$Y$7*D265/F265," ")</f>
        <v xml:space="preserve"> </v>
      </c>
      <c r="H265" s="5">
        <v>100</v>
      </c>
      <c r="I265" s="175" t="str">
        <f>IFERROR(Summary!$Y$7*D265/H265," ")</f>
        <v xml:space="preserve"> </v>
      </c>
      <c r="J265" s="9">
        <v>0.22</v>
      </c>
      <c r="K265" s="175" t="str">
        <f>IFERROR(Summary!$AA$7*D265/J265," ")</f>
        <v xml:space="preserve"> </v>
      </c>
      <c r="L265" s="5">
        <v>440</v>
      </c>
      <c r="M265" s="175" t="str">
        <f>IFERROR(Summary!$AA$7*D265/L265," ")</f>
        <v xml:space="preserve"> </v>
      </c>
      <c r="N265" s="7">
        <v>2.7</v>
      </c>
      <c r="O265" s="175" t="str">
        <f>IFERROR(Summary!$AC$7*D265/N265," ")</f>
        <v xml:space="preserve"> </v>
      </c>
      <c r="P265" s="5">
        <v>440</v>
      </c>
      <c r="Q265" s="175" t="str">
        <f>IFERROR(Summary!$AC$7*D265/P265," ")</f>
        <v xml:space="preserve"> </v>
      </c>
      <c r="R265" s="23">
        <v>1300</v>
      </c>
      <c r="S265" s="177" t="str">
        <f>IFERROR(Summary!$AE$7*E265/R265," ")</f>
        <v xml:space="preserve"> </v>
      </c>
    </row>
    <row r="266" spans="1:19" ht="16.8" customHeight="1" x14ac:dyDescent="0.25">
      <c r="A266" s="2" t="s">
        <v>517</v>
      </c>
      <c r="B266" s="2" t="s">
        <v>518</v>
      </c>
      <c r="C266" s="18"/>
      <c r="D266" s="56" t="str">
        <f>IFERROR(VLOOKUP($A266,'Emissions - TEU-2F'!$A$6:$H$58,5,0), " ")</f>
        <v xml:space="preserve"> </v>
      </c>
      <c r="E266" s="56" t="str">
        <f>IFERROR(VLOOKUP($A266,'Emissions - TEU-2F'!$A$6:$H$58,8,0), " ")</f>
        <v xml:space="preserve"> </v>
      </c>
      <c r="F266" s="18"/>
      <c r="G266" s="175" t="str">
        <f>IFERROR(Summary!$Y$7*D266/F266," ")</f>
        <v xml:space="preserve"> </v>
      </c>
      <c r="H266" s="5">
        <v>200</v>
      </c>
      <c r="I266" s="175" t="str">
        <f>IFERROR(Summary!$Y$7*D266/H266," ")</f>
        <v xml:space="preserve"> </v>
      </c>
      <c r="J266" s="18"/>
      <c r="K266" s="175" t="str">
        <f>IFERROR(Summary!$AA$7*D266/J266," ")</f>
        <v xml:space="preserve"> </v>
      </c>
      <c r="L266" s="5">
        <v>880</v>
      </c>
      <c r="M266" s="175" t="str">
        <f>IFERROR(Summary!$AA$7*D266/L266," ")</f>
        <v xml:space="preserve"> </v>
      </c>
      <c r="N266" s="18"/>
      <c r="O266" s="175" t="str">
        <f>IFERROR(Summary!$AC$7*D266/N266," ")</f>
        <v xml:space="preserve"> </v>
      </c>
      <c r="P266" s="5">
        <v>880</v>
      </c>
      <c r="Q266" s="175" t="str">
        <f>IFERROR(Summary!$AC$7*D266/P266," ")</f>
        <v xml:space="preserve"> </v>
      </c>
      <c r="R266" s="21">
        <v>200</v>
      </c>
      <c r="S266" s="177" t="str">
        <f>IFERROR(Summary!$AE$7*E266/R266," ")</f>
        <v xml:space="preserve"> </v>
      </c>
    </row>
    <row r="267" spans="1:19" ht="42" customHeight="1" x14ac:dyDescent="0.25">
      <c r="A267" s="42" t="s">
        <v>590</v>
      </c>
      <c r="B267" s="1" t="s">
        <v>520</v>
      </c>
      <c r="C267" s="18"/>
      <c r="D267" s="56">
        <f>IFERROR(VLOOKUP($A267,'Emissions - TEU-2F'!$A$6:$H$58,5,0), " ")</f>
        <v>0.20264388044490972</v>
      </c>
      <c r="E267" s="56">
        <f>IFERROR(VLOOKUP($A267,'Emissions - TEU-2F'!$A$6:$H$58,8,0), " ")</f>
        <v>3.4115131388031939E-3</v>
      </c>
      <c r="F267" s="18"/>
      <c r="G267" s="175" t="str">
        <f>IFERROR(Summary!$Y$7*D267/F267," ")</f>
        <v xml:space="preserve"> </v>
      </c>
      <c r="H267" s="5">
        <v>220</v>
      </c>
      <c r="I267" s="175">
        <f>IFERROR(Summary!$Y$7*D267/H267," ")</f>
        <v>9.2110854747686249E-8</v>
      </c>
      <c r="J267" s="18"/>
      <c r="K267" s="175" t="str">
        <f>IFERROR(Summary!$AA$7*D267/J267," ")</f>
        <v xml:space="preserve"> </v>
      </c>
      <c r="L267" s="5">
        <v>970</v>
      </c>
      <c r="M267" s="175">
        <f>IFERROR(Summary!$AA$7*D267/L267," ")</f>
        <v>2.0891121695351519E-8</v>
      </c>
      <c r="N267" s="18"/>
      <c r="O267" s="175" t="str">
        <f>IFERROR(Summary!$AC$7*D267/N267," ")</f>
        <v xml:space="preserve"> </v>
      </c>
      <c r="P267" s="5">
        <v>970</v>
      </c>
      <c r="Q267" s="175">
        <f>IFERROR(Summary!$AC$7*D267/P267," ")</f>
        <v>9.4010047629081821E-7</v>
      </c>
      <c r="R267" s="23">
        <v>8700</v>
      </c>
      <c r="S267" s="177">
        <f>IFERROR(Summary!$AE$7*E267/R267," ")</f>
        <v>1.8822141455465894E-6</v>
      </c>
    </row>
    <row r="268" spans="1:19" ht="42" customHeight="1" x14ac:dyDescent="0.25">
      <c r="A268" s="49"/>
      <c r="B268" s="48"/>
      <c r="C268" s="50"/>
      <c r="D268" s="57">
        <f>COUNT(D7:D267)</f>
        <v>9</v>
      </c>
      <c r="E268" s="57"/>
      <c r="F268" s="57"/>
      <c r="G268" s="57">
        <f>COUNT(G7:G267)</f>
        <v>5</v>
      </c>
      <c r="H268" s="57"/>
      <c r="I268" s="57">
        <f>COUNT(I7:I267)</f>
        <v>7</v>
      </c>
      <c r="J268" s="50"/>
      <c r="K268" s="57">
        <f>COUNT(K7:K267)</f>
        <v>5</v>
      </c>
      <c r="L268" s="52"/>
      <c r="M268" s="53"/>
      <c r="N268" s="50"/>
      <c r="O268" s="53"/>
      <c r="P268" s="52"/>
      <c r="Q268" s="53"/>
      <c r="R268" s="54"/>
      <c r="S268" s="53"/>
    </row>
    <row r="269" spans="1:19" ht="63" customHeight="1" x14ac:dyDescent="0.25">
      <c r="A269" s="49"/>
      <c r="B269" s="48"/>
      <c r="C269" s="50"/>
      <c r="D269" s="51"/>
      <c r="E269" s="51"/>
      <c r="F269" s="33" t="s">
        <v>535</v>
      </c>
      <c r="G269" s="178" t="s">
        <v>743</v>
      </c>
      <c r="H269" s="33" t="s">
        <v>536</v>
      </c>
      <c r="I269" s="178" t="s">
        <v>750</v>
      </c>
      <c r="J269" s="33" t="s">
        <v>537</v>
      </c>
      <c r="K269" s="178" t="s">
        <v>746</v>
      </c>
      <c r="L269" s="33" t="s">
        <v>538</v>
      </c>
      <c r="M269" s="178" t="s">
        <v>747</v>
      </c>
      <c r="N269" s="33" t="s">
        <v>539</v>
      </c>
      <c r="O269" s="178" t="s">
        <v>748</v>
      </c>
      <c r="P269" s="33" t="s">
        <v>540</v>
      </c>
      <c r="Q269" s="178" t="s">
        <v>749</v>
      </c>
      <c r="R269" s="33" t="s">
        <v>536</v>
      </c>
      <c r="S269" s="178" t="s">
        <v>750</v>
      </c>
    </row>
    <row r="270" spans="1:19" ht="42" customHeight="1" x14ac:dyDescent="0.25">
      <c r="A270" s="49"/>
      <c r="B270" s="48"/>
      <c r="C270" s="50"/>
      <c r="D270" s="51"/>
      <c r="E270" s="51"/>
      <c r="F270" s="33" t="s">
        <v>542</v>
      </c>
      <c r="G270" s="32" t="s">
        <v>524</v>
      </c>
      <c r="H270" s="35" t="s">
        <v>542</v>
      </c>
      <c r="I270" s="32" t="s">
        <v>524</v>
      </c>
      <c r="J270" s="33" t="s">
        <v>542</v>
      </c>
      <c r="K270" s="32" t="s">
        <v>524</v>
      </c>
      <c r="L270" s="33" t="s">
        <v>542</v>
      </c>
      <c r="M270" s="32" t="s">
        <v>524</v>
      </c>
      <c r="N270" s="33" t="s">
        <v>542</v>
      </c>
      <c r="O270" s="32" t="s">
        <v>524</v>
      </c>
      <c r="P270" s="33" t="s">
        <v>542</v>
      </c>
      <c r="Q270" s="32" t="s">
        <v>524</v>
      </c>
      <c r="R270" s="33" t="s">
        <v>542</v>
      </c>
      <c r="S270" s="34" t="s">
        <v>524</v>
      </c>
    </row>
    <row r="271" spans="1:19" ht="42" customHeight="1" x14ac:dyDescent="0.25">
      <c r="A271" s="60" t="s">
        <v>677</v>
      </c>
      <c r="B271" s="61"/>
      <c r="C271" s="62"/>
      <c r="D271" s="63"/>
      <c r="E271" s="63"/>
      <c r="F271" s="59"/>
      <c r="G271" s="58">
        <f t="shared" ref="G271:S271" si="0">SUM(G7:G267)</f>
        <v>5.6003952588566268E-5</v>
      </c>
      <c r="H271" s="58"/>
      <c r="I271" s="58">
        <f t="shared" si="0"/>
        <v>1.3830619515610887E-6</v>
      </c>
      <c r="J271" s="58"/>
      <c r="K271" s="58">
        <f t="shared" si="0"/>
        <v>2.2152975363279573E-6</v>
      </c>
      <c r="L271" s="58"/>
      <c r="M271" s="58">
        <f t="shared" si="0"/>
        <v>3.1894887636403796E-7</v>
      </c>
      <c r="N271" s="58"/>
      <c r="O271" s="58">
        <f t="shared" si="0"/>
        <v>2.1408459003431781E-4</v>
      </c>
      <c r="P271" s="58"/>
      <c r="Q271" s="58">
        <f t="shared" si="0"/>
        <v>1.4352699436381709E-5</v>
      </c>
      <c r="R271" s="58"/>
      <c r="S271" s="58">
        <f t="shared" si="0"/>
        <v>1.068396735466003E-4</v>
      </c>
    </row>
    <row r="272" spans="1:19" ht="230.7" customHeight="1" x14ac:dyDescent="0.25">
      <c r="A272" s="257" t="s">
        <v>521</v>
      </c>
      <c r="B272" s="257"/>
      <c r="C272" s="257"/>
      <c r="D272" s="257"/>
      <c r="E272" s="257"/>
      <c r="F272" s="257"/>
      <c r="G272" s="257"/>
      <c r="H272" s="257"/>
      <c r="I272" s="257"/>
      <c r="J272" s="257"/>
      <c r="K272" s="257"/>
      <c r="L272" s="257"/>
      <c r="M272" s="257"/>
      <c r="N272" s="257"/>
      <c r="O272" s="257"/>
      <c r="P272" s="257"/>
      <c r="Q272" s="257"/>
      <c r="R272" s="257"/>
      <c r="S272" s="257"/>
    </row>
    <row r="273" spans="1:19" ht="126" customHeight="1" x14ac:dyDescent="0.25">
      <c r="A273" s="257" t="s">
        <v>522</v>
      </c>
      <c r="B273" s="257"/>
      <c r="C273" s="257"/>
      <c r="D273" s="257"/>
      <c r="E273" s="257"/>
      <c r="F273" s="257"/>
      <c r="G273" s="257"/>
      <c r="H273" s="257"/>
      <c r="I273" s="257"/>
      <c r="J273" s="257"/>
      <c r="K273" s="257"/>
      <c r="L273" s="257"/>
      <c r="M273" s="257"/>
      <c r="N273" s="257"/>
      <c r="O273" s="257"/>
      <c r="P273" s="257"/>
      <c r="Q273" s="257"/>
      <c r="R273" s="257"/>
      <c r="S273" s="257"/>
    </row>
    <row r="274" spans="1:19" ht="45" customHeight="1" x14ac:dyDescent="0.25">
      <c r="A274" s="258" t="s">
        <v>523</v>
      </c>
      <c r="B274" s="258"/>
      <c r="C274" s="258"/>
      <c r="D274" s="258"/>
      <c r="E274" s="258"/>
      <c r="F274" s="258"/>
      <c r="G274" s="258"/>
      <c r="H274" s="258"/>
      <c r="I274" s="258"/>
      <c r="J274" s="258"/>
      <c r="K274" s="258"/>
      <c r="L274" s="258"/>
      <c r="M274" s="258"/>
      <c r="N274" s="258"/>
      <c r="O274" s="258"/>
      <c r="P274" s="258"/>
      <c r="Q274" s="258"/>
      <c r="R274" s="258"/>
      <c r="S274" s="258"/>
    </row>
    <row r="276" spans="1:19" ht="35.4" customHeight="1" x14ac:dyDescent="0.25">
      <c r="A276" s="259" t="s">
        <v>525</v>
      </c>
      <c r="B276" s="259"/>
      <c r="C276" s="259"/>
      <c r="D276" s="259"/>
      <c r="E276" s="259"/>
      <c r="F276" s="259"/>
      <c r="G276" s="259"/>
      <c r="H276" s="259"/>
    </row>
  </sheetData>
  <mergeCells count="10">
    <mergeCell ref="A272:S272"/>
    <mergeCell ref="A273:S273"/>
    <mergeCell ref="A274:S274"/>
    <mergeCell ref="A276:H276"/>
    <mergeCell ref="A3:S3"/>
    <mergeCell ref="A4:C5"/>
    <mergeCell ref="D4:E4"/>
    <mergeCell ref="F4:I4"/>
    <mergeCell ref="J4:Q4"/>
    <mergeCell ref="R4:S4"/>
  </mergeCells>
  <pageMargins left="0.7" right="0.7" top="0.75" bottom="0.75" header="0.3" footer="0.3"/>
  <pageSetup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CD86A-B3F4-4A1B-B589-556132B51447}">
  <dimension ref="A1:S276"/>
  <sheetViews>
    <sheetView workbookViewId="0">
      <selection activeCell="A2" sqref="A2"/>
    </sheetView>
  </sheetViews>
  <sheetFormatPr defaultRowHeight="13.2" x14ac:dyDescent="0.25"/>
  <cols>
    <col min="1" max="1" width="15.6640625" style="15" customWidth="1"/>
    <col min="2" max="2" width="25.5546875" style="15" customWidth="1"/>
    <col min="3" max="5" width="9.33203125" style="15" customWidth="1"/>
    <col min="6" max="13" width="10.44140625" style="15" customWidth="1"/>
    <col min="14" max="19" width="9.33203125" style="15" customWidth="1"/>
    <col min="20" max="16384" width="8.88671875" style="15"/>
  </cols>
  <sheetData>
    <row r="1" spans="1:19" ht="40.200000000000003" customHeight="1" x14ac:dyDescent="0.25">
      <c r="A1" s="31" t="s">
        <v>867</v>
      </c>
      <c r="B1" s="31"/>
    </row>
    <row r="2" spans="1:19" s="30" customFormat="1" ht="30" customHeight="1" x14ac:dyDescent="0.25">
      <c r="A2" s="43" t="str" cm="1">
        <f t="array" ref="A2:B2">Summary!A31:B31</f>
        <v>TEU-2PWA</v>
      </c>
      <c r="B2" s="44" t="str">
        <v>Process Water Storage Tank</v>
      </c>
      <c r="C2" s="44"/>
      <c r="D2" s="44"/>
      <c r="G2" s="46"/>
    </row>
    <row r="3" spans="1:19" ht="48.75" customHeight="1" x14ac:dyDescent="0.25">
      <c r="A3" s="260" t="s">
        <v>526</v>
      </c>
      <c r="B3" s="261"/>
      <c r="C3" s="261"/>
      <c r="D3" s="261"/>
      <c r="E3" s="261"/>
      <c r="F3" s="261"/>
      <c r="G3" s="261"/>
      <c r="H3" s="261"/>
      <c r="I3" s="261"/>
      <c r="J3" s="261"/>
      <c r="K3" s="261"/>
      <c r="L3" s="261"/>
      <c r="M3" s="261"/>
      <c r="N3" s="261"/>
      <c r="O3" s="261"/>
      <c r="P3" s="261"/>
      <c r="Q3" s="261"/>
      <c r="R3" s="261"/>
      <c r="S3" s="261"/>
    </row>
    <row r="4" spans="1:19" ht="23.55" customHeight="1" x14ac:dyDescent="0.25">
      <c r="A4" s="262"/>
      <c r="B4" s="263"/>
      <c r="C4" s="264"/>
      <c r="D4" s="268" t="s">
        <v>527</v>
      </c>
      <c r="E4" s="269"/>
      <c r="F4" s="268" t="s">
        <v>530</v>
      </c>
      <c r="G4" s="269"/>
      <c r="H4" s="269"/>
      <c r="I4" s="270"/>
      <c r="J4" s="268" t="s">
        <v>531</v>
      </c>
      <c r="K4" s="269"/>
      <c r="L4" s="269"/>
      <c r="M4" s="269"/>
      <c r="N4" s="269"/>
      <c r="O4" s="269"/>
      <c r="P4" s="269"/>
      <c r="Q4" s="270"/>
      <c r="R4" s="268" t="s">
        <v>532</v>
      </c>
      <c r="S4" s="270"/>
    </row>
    <row r="5" spans="1:19" ht="61.8" customHeight="1" x14ac:dyDescent="0.25">
      <c r="A5" s="265"/>
      <c r="B5" s="266"/>
      <c r="C5" s="267"/>
      <c r="D5" s="32" t="s">
        <v>528</v>
      </c>
      <c r="E5" s="32" t="s">
        <v>529</v>
      </c>
      <c r="F5" s="33" t="s">
        <v>535</v>
      </c>
      <c r="G5" s="178" t="s">
        <v>743</v>
      </c>
      <c r="H5" s="33" t="s">
        <v>536</v>
      </c>
      <c r="I5" s="178" t="s">
        <v>750</v>
      </c>
      <c r="J5" s="33" t="s">
        <v>537</v>
      </c>
      <c r="K5" s="178" t="s">
        <v>746</v>
      </c>
      <c r="L5" s="33" t="s">
        <v>538</v>
      </c>
      <c r="M5" s="178" t="s">
        <v>747</v>
      </c>
      <c r="N5" s="33" t="s">
        <v>539</v>
      </c>
      <c r="O5" s="178" t="s">
        <v>748</v>
      </c>
      <c r="P5" s="33" t="s">
        <v>540</v>
      </c>
      <c r="Q5" s="178" t="s">
        <v>749</v>
      </c>
      <c r="R5" s="33" t="s">
        <v>536</v>
      </c>
      <c r="S5" s="178" t="s">
        <v>750</v>
      </c>
    </row>
    <row r="6" spans="1:19" ht="17.55" customHeight="1" x14ac:dyDescent="0.25">
      <c r="A6" s="33" t="s">
        <v>541</v>
      </c>
      <c r="B6" s="35" t="s">
        <v>533</v>
      </c>
      <c r="C6" s="35" t="s">
        <v>534</v>
      </c>
      <c r="D6" s="35" t="s">
        <v>543</v>
      </c>
      <c r="E6" s="35" t="s">
        <v>544</v>
      </c>
      <c r="F6" s="33" t="s">
        <v>542</v>
      </c>
      <c r="G6" s="32" t="s">
        <v>524</v>
      </c>
      <c r="H6" s="35" t="s">
        <v>542</v>
      </c>
      <c r="I6" s="32" t="s">
        <v>524</v>
      </c>
      <c r="J6" s="33" t="s">
        <v>542</v>
      </c>
      <c r="K6" s="32" t="s">
        <v>524</v>
      </c>
      <c r="L6" s="33" t="s">
        <v>542</v>
      </c>
      <c r="M6" s="32" t="s">
        <v>524</v>
      </c>
      <c r="N6" s="33" t="s">
        <v>542</v>
      </c>
      <c r="O6" s="32" t="s">
        <v>524</v>
      </c>
      <c r="P6" s="33" t="s">
        <v>542</v>
      </c>
      <c r="Q6" s="32" t="s">
        <v>524</v>
      </c>
      <c r="R6" s="33" t="s">
        <v>542</v>
      </c>
      <c r="S6" s="34" t="s">
        <v>524</v>
      </c>
    </row>
    <row r="7" spans="1:19" ht="16.8" customHeight="1" x14ac:dyDescent="0.25">
      <c r="A7" s="2" t="s">
        <v>13</v>
      </c>
      <c r="B7" s="2" t="s">
        <v>14</v>
      </c>
      <c r="C7" s="18"/>
      <c r="D7" s="56" t="str">
        <f>IFERROR(VLOOKUP($A7,'Emissions - TEU-2PWA'!$A$6:$H$58,5,0), " ")</f>
        <v xml:space="preserve"> </v>
      </c>
      <c r="E7" s="56" t="str">
        <f>IFERROR(VLOOKUP($A7,'Emissions - TEU-2PWA'!$A$6:$H$58,8,0), " ")</f>
        <v xml:space="preserve"> </v>
      </c>
      <c r="F7" s="9">
        <v>0.45</v>
      </c>
      <c r="G7" s="175" t="str">
        <f>IFERROR(Summary!$Y$7*D7/F7," ")</f>
        <v xml:space="preserve"> </v>
      </c>
      <c r="H7" s="5">
        <v>140</v>
      </c>
      <c r="I7" s="175" t="str">
        <f>IFERROR(Summary!$Y$7*D7/H7," ")</f>
        <v xml:space="preserve"> </v>
      </c>
      <c r="J7" s="5">
        <v>12</v>
      </c>
      <c r="K7" s="175" t="str">
        <f>IFERROR(Summary!$AA$7*D7/J7," ")</f>
        <v xml:space="preserve"> </v>
      </c>
      <c r="L7" s="5">
        <v>620</v>
      </c>
      <c r="M7" s="175" t="str">
        <f>IFERROR(Summary!$AA$7*D7/L7," ")</f>
        <v xml:space="preserve"> </v>
      </c>
      <c r="N7" s="7">
        <v>5.5</v>
      </c>
      <c r="O7" s="175" t="str">
        <f>IFERROR(Summary!$AC$7*D7/N7," ")</f>
        <v xml:space="preserve"> </v>
      </c>
      <c r="P7" s="5">
        <v>620</v>
      </c>
      <c r="Q7" s="175" t="str">
        <f>IFERROR(Summary!$AC$7*D7/P7," ")</f>
        <v xml:space="preserve"> </v>
      </c>
      <c r="R7" s="21">
        <v>470</v>
      </c>
      <c r="S7" s="177" t="str">
        <f>IFERROR(Summary!$AE$7*E7/R7," ")</f>
        <v xml:space="preserve"> </v>
      </c>
    </row>
    <row r="8" spans="1:19" ht="16.8" customHeight="1" x14ac:dyDescent="0.25">
      <c r="A8" s="2" t="s">
        <v>15</v>
      </c>
      <c r="B8" s="2" t="s">
        <v>16</v>
      </c>
      <c r="C8" s="18"/>
      <c r="D8" s="56" t="str">
        <f>IFERROR(VLOOKUP($A8,'Emissions - TEU-2PWA'!$A$6:$H$58,5,0), " ")</f>
        <v xml:space="preserve"> </v>
      </c>
      <c r="E8" s="56" t="str">
        <f>IFERROR(VLOOKUP($A8,'Emissions - TEU-2PWA'!$A$6:$H$58,8,0), " ")</f>
        <v xml:space="preserve"> </v>
      </c>
      <c r="F8" s="4">
        <v>0.05</v>
      </c>
      <c r="G8" s="175" t="str">
        <f>IFERROR(Summary!$Y$7*D8/F8," ")</f>
        <v xml:space="preserve"> </v>
      </c>
      <c r="H8" s="18"/>
      <c r="I8" s="175" t="str">
        <f>IFERROR(Summary!$Y$7*D8/H8," ")</f>
        <v xml:space="preserve"> </v>
      </c>
      <c r="J8" s="7">
        <v>1.3</v>
      </c>
      <c r="K8" s="175" t="str">
        <f>IFERROR(Summary!$AA$7*D8/J8," ")</f>
        <v xml:space="preserve"> </v>
      </c>
      <c r="L8" s="18"/>
      <c r="M8" s="175" t="str">
        <f>IFERROR(Summary!$AA$7*D8/L8," ")</f>
        <v xml:space="preserve"> </v>
      </c>
      <c r="N8" s="9">
        <v>0.6</v>
      </c>
      <c r="O8" s="175" t="str">
        <f>IFERROR(Summary!$AC$7*D8/N8," ")</f>
        <v xml:space="preserve"> </v>
      </c>
      <c r="P8" s="18"/>
      <c r="Q8" s="175" t="str">
        <f>IFERROR(Summary!$AC$7*D8/P8," ")</f>
        <v xml:space="preserve"> </v>
      </c>
      <c r="R8" s="22"/>
      <c r="S8" s="177" t="str">
        <f>IFERROR(Summary!$AE$7*E8/R8," ")</f>
        <v xml:space="preserve"> </v>
      </c>
    </row>
    <row r="9" spans="1:19" ht="16.95" customHeight="1" x14ac:dyDescent="0.25">
      <c r="A9" s="2" t="s">
        <v>17</v>
      </c>
      <c r="B9" s="2" t="s">
        <v>18</v>
      </c>
      <c r="C9" s="18"/>
      <c r="D9" s="56" t="str">
        <f>IFERROR(VLOOKUP($A9,'Emissions - TEU-2PWA'!$A$6:$H$58,5,0), " ")</f>
        <v xml:space="preserve"> </v>
      </c>
      <c r="E9" s="56" t="str">
        <f>IFERROR(VLOOKUP($A9,'Emissions - TEU-2PWA'!$A$6:$H$58,8,0), " ")</f>
        <v xml:space="preserve"> </v>
      </c>
      <c r="F9" s="18"/>
      <c r="G9" s="175" t="str">
        <f>IFERROR(Summary!$Y$7*D9/F9," ")</f>
        <v xml:space="preserve"> </v>
      </c>
      <c r="H9" s="8">
        <v>31000</v>
      </c>
      <c r="I9" s="175" t="str">
        <f>IFERROR(Summary!$Y$7*D9/H9," ")</f>
        <v xml:space="preserve"> </v>
      </c>
      <c r="J9" s="18"/>
      <c r="K9" s="175" t="str">
        <f>IFERROR(Summary!$AA$7*D9/J9," ")</f>
        <v xml:space="preserve"> </v>
      </c>
      <c r="L9" s="8">
        <v>140000</v>
      </c>
      <c r="M9" s="175" t="str">
        <f>IFERROR(Summary!$AA$7*D9/L9," ")</f>
        <v xml:space="preserve"> </v>
      </c>
      <c r="N9" s="18"/>
      <c r="O9" s="175" t="str">
        <f>IFERROR(Summary!$AC$7*D9/N9," ")</f>
        <v xml:space="preserve"> </v>
      </c>
      <c r="P9" s="8">
        <v>140000</v>
      </c>
      <c r="Q9" s="175" t="str">
        <f>IFERROR(Summary!$AC$7*D9/P9," ")</f>
        <v xml:space="preserve"> </v>
      </c>
      <c r="R9" s="23">
        <v>62000</v>
      </c>
      <c r="S9" s="177" t="str">
        <f>IFERROR(Summary!$AE$7*E9/R9," ")</f>
        <v xml:space="preserve"> </v>
      </c>
    </row>
    <row r="10" spans="1:19" ht="16.8" customHeight="1" x14ac:dyDescent="0.25">
      <c r="A10" s="12">
        <v>64047</v>
      </c>
      <c r="B10" s="2" t="s">
        <v>19</v>
      </c>
      <c r="C10" s="18"/>
      <c r="D10" s="56" t="str">
        <f>IFERROR(VLOOKUP($A10,'Emissions - TEU-2PWA'!$A$6:$H$58,5,0), " ")</f>
        <v xml:space="preserve"> </v>
      </c>
      <c r="E10" s="56" t="str">
        <f>IFERROR(VLOOKUP($A10,'Emissions - TEU-2PWA'!$A$6:$H$58,8,0), " ")</f>
        <v xml:space="preserve"> </v>
      </c>
      <c r="F10" s="18"/>
      <c r="G10" s="175" t="str">
        <f>IFERROR(Summary!$Y$7*D10/F10," ")</f>
        <v xml:space="preserve"> </v>
      </c>
      <c r="H10" s="5">
        <v>60</v>
      </c>
      <c r="I10" s="175" t="str">
        <f>IFERROR(Summary!$Y$7*D10/H10," ")</f>
        <v xml:space="preserve"> </v>
      </c>
      <c r="J10" s="18"/>
      <c r="K10" s="175" t="str">
        <f>IFERROR(Summary!$AA$7*D10/J10," ")</f>
        <v xml:space="preserve"> </v>
      </c>
      <c r="L10" s="5">
        <v>260</v>
      </c>
      <c r="M10" s="175" t="str">
        <f>IFERROR(Summary!$AA$7*D10/L10," ")</f>
        <v xml:space="preserve"> </v>
      </c>
      <c r="N10" s="18"/>
      <c r="O10" s="175" t="str">
        <f>IFERROR(Summary!$AC$7*D10/N10," ")</f>
        <v xml:space="preserve"> </v>
      </c>
      <c r="P10" s="5">
        <v>260</v>
      </c>
      <c r="Q10" s="175" t="str">
        <f>IFERROR(Summary!$AC$7*D10/P10," ")</f>
        <v xml:space="preserve"> </v>
      </c>
      <c r="R10" s="22"/>
      <c r="S10" s="177" t="str">
        <f>IFERROR(Summary!$AE$7*E10/R10," ")</f>
        <v xml:space="preserve"> </v>
      </c>
    </row>
    <row r="11" spans="1:19" ht="16.95" customHeight="1" x14ac:dyDescent="0.25">
      <c r="A11" s="2" t="s">
        <v>20</v>
      </c>
      <c r="B11" s="2" t="s">
        <v>21</v>
      </c>
      <c r="C11" s="18"/>
      <c r="D11" s="56" t="str">
        <f>IFERROR(VLOOKUP($A11,'Emissions - TEU-2PWA'!$A$6:$H$58,5,0), " ")</f>
        <v xml:space="preserve"> </v>
      </c>
      <c r="E11" s="56" t="str">
        <f>IFERROR(VLOOKUP($A11,'Emissions - TEU-2PWA'!$A$6:$H$58,8,0), " ")</f>
        <v xml:space="preserve"> </v>
      </c>
      <c r="F11" s="18"/>
      <c r="G11" s="175" t="str">
        <f>IFERROR(Summary!$Y$7*D11/F11," ")</f>
        <v xml:space="preserve"> </v>
      </c>
      <c r="H11" s="9">
        <v>0.35</v>
      </c>
      <c r="I11" s="175" t="str">
        <f>IFERROR(Summary!$Y$7*D11/H11," ")</f>
        <v xml:space="preserve"> </v>
      </c>
      <c r="J11" s="18"/>
      <c r="K11" s="175" t="str">
        <f>IFERROR(Summary!$AA$7*D11/J11," ")</f>
        <v xml:space="preserve"> </v>
      </c>
      <c r="L11" s="7">
        <v>1.5</v>
      </c>
      <c r="M11" s="175" t="str">
        <f>IFERROR(Summary!$AA$7*D11/L11," ")</f>
        <v xml:space="preserve"> </v>
      </c>
      <c r="N11" s="18"/>
      <c r="O11" s="175" t="str">
        <f>IFERROR(Summary!$AC$7*D11/N11," ")</f>
        <v xml:space="preserve"> </v>
      </c>
      <c r="P11" s="7">
        <v>1.5</v>
      </c>
      <c r="Q11" s="175" t="str">
        <f>IFERROR(Summary!$AC$7*D11/P11," ")</f>
        <v xml:space="preserve"> </v>
      </c>
      <c r="R11" s="24">
        <v>6.9</v>
      </c>
      <c r="S11" s="177" t="str">
        <f>IFERROR(Summary!$AE$7*E11/R11," ")</f>
        <v xml:space="preserve"> </v>
      </c>
    </row>
    <row r="12" spans="1:19" ht="16.8" customHeight="1" x14ac:dyDescent="0.25">
      <c r="A12" s="12">
        <v>65532</v>
      </c>
      <c r="B12" s="2" t="s">
        <v>22</v>
      </c>
      <c r="C12" s="6" t="s">
        <v>23</v>
      </c>
      <c r="D12" s="56" t="str">
        <f>IFERROR(VLOOKUP($A12,'Emissions - TEU-2PWA'!$A$6:$H$58,5,0), " ")</f>
        <v xml:space="preserve"> </v>
      </c>
      <c r="E12" s="56" t="str">
        <f>IFERROR(VLOOKUP($A12,'Emissions - TEU-2PWA'!$A$6:$H$58,8,0), " ")</f>
        <v xml:space="preserve"> </v>
      </c>
      <c r="F12" s="3">
        <v>5.8999999999999999E-3</v>
      </c>
      <c r="G12" s="175" t="str">
        <f>IFERROR(Summary!$Y$7*D12/F12," ")</f>
        <v xml:space="preserve"> </v>
      </c>
      <c r="H12" s="7">
        <v>6</v>
      </c>
      <c r="I12" s="175" t="str">
        <f>IFERROR(Summary!$Y$7*D12/H12," ")</f>
        <v xml:space="preserve"> </v>
      </c>
      <c r="J12" s="4">
        <v>6.2E-2</v>
      </c>
      <c r="K12" s="175" t="str">
        <f>IFERROR(Summary!$AA$7*D12/J12," ")</f>
        <v xml:space="preserve"> </v>
      </c>
      <c r="L12" s="5">
        <v>26</v>
      </c>
      <c r="M12" s="175" t="str">
        <f>IFERROR(Summary!$AA$7*D12/L12," ")</f>
        <v xml:space="preserve"> </v>
      </c>
      <c r="N12" s="9">
        <v>0.12</v>
      </c>
      <c r="O12" s="175" t="str">
        <f>IFERROR(Summary!$AC$7*D12/N12," ")</f>
        <v xml:space="preserve"> </v>
      </c>
      <c r="P12" s="5">
        <v>26</v>
      </c>
      <c r="Q12" s="175" t="str">
        <f>IFERROR(Summary!$AC$7*D12/P12," ")</f>
        <v xml:space="preserve"> </v>
      </c>
      <c r="R12" s="22"/>
      <c r="S12" s="177" t="str">
        <f>IFERROR(Summary!$AE$7*E12/R12," ")</f>
        <v xml:space="preserve"> </v>
      </c>
    </row>
    <row r="13" spans="1:19" ht="16.8" customHeight="1" x14ac:dyDescent="0.25">
      <c r="A13" s="12">
        <v>65660</v>
      </c>
      <c r="B13" s="2" t="s">
        <v>24</v>
      </c>
      <c r="C13" s="18"/>
      <c r="D13" s="56" t="str">
        <f>IFERROR(VLOOKUP($A13,'Emissions - TEU-2PWA'!$A$6:$H$58,5,0), " ")</f>
        <v xml:space="preserve"> </v>
      </c>
      <c r="E13" s="56" t="str">
        <f>IFERROR(VLOOKUP($A13,'Emissions - TEU-2PWA'!$A$6:$H$58,8,0), " ")</f>
        <v xml:space="preserve"> </v>
      </c>
      <c r="F13" s="18"/>
      <c r="G13" s="175" t="str">
        <f>IFERROR(Summary!$Y$7*D13/F13," ")</f>
        <v xml:space="preserve"> </v>
      </c>
      <c r="H13" s="7">
        <v>1</v>
      </c>
      <c r="I13" s="175" t="str">
        <f>IFERROR(Summary!$Y$7*D13/H13," ")</f>
        <v xml:space="preserve"> </v>
      </c>
      <c r="J13" s="18"/>
      <c r="K13" s="175" t="str">
        <f>IFERROR(Summary!$AA$7*D13/J13," ")</f>
        <v xml:space="preserve"> </v>
      </c>
      <c r="L13" s="7">
        <v>4.4000000000000004</v>
      </c>
      <c r="M13" s="175" t="str">
        <f>IFERROR(Summary!$AA$7*D13/L13," ")</f>
        <v xml:space="preserve"> </v>
      </c>
      <c r="N13" s="18"/>
      <c r="O13" s="175" t="str">
        <f>IFERROR(Summary!$AC$7*D13/N13," ")</f>
        <v xml:space="preserve"> </v>
      </c>
      <c r="P13" s="7">
        <v>4.4000000000000004</v>
      </c>
      <c r="Q13" s="175" t="str">
        <f>IFERROR(Summary!$AC$7*D13/P13," ")</f>
        <v xml:space="preserve"> </v>
      </c>
      <c r="R13" s="23">
        <v>6000</v>
      </c>
      <c r="S13" s="177" t="str">
        <f>IFERROR(Summary!$AE$7*E13/R13," ")</f>
        <v xml:space="preserve"> </v>
      </c>
    </row>
    <row r="14" spans="1:19" ht="16.95" customHeight="1" x14ac:dyDescent="0.25">
      <c r="A14" s="2" t="s">
        <v>25</v>
      </c>
      <c r="B14" s="2" t="s">
        <v>26</v>
      </c>
      <c r="C14" s="18"/>
      <c r="D14" s="56" t="str">
        <f>IFERROR(VLOOKUP($A14,'Emissions - TEU-2PWA'!$A$6:$H$58,5,0), " ")</f>
        <v xml:space="preserve"> </v>
      </c>
      <c r="E14" s="56" t="str">
        <f>IFERROR(VLOOKUP($A14,'Emissions - TEU-2PWA'!$A$6:$H$58,8,0), " ")</f>
        <v xml:space="preserve"> </v>
      </c>
      <c r="F14" s="4">
        <v>1.4999999999999999E-2</v>
      </c>
      <c r="G14" s="175" t="str">
        <f>IFERROR(Summary!$Y$7*D14/F14," ")</f>
        <v xml:space="preserve"> </v>
      </c>
      <c r="H14" s="7">
        <v>5</v>
      </c>
      <c r="I14" s="175" t="str">
        <f>IFERROR(Summary!$Y$7*D14/H14," ")</f>
        <v xml:space="preserve"> </v>
      </c>
      <c r="J14" s="9">
        <v>0.38</v>
      </c>
      <c r="K14" s="175" t="str">
        <f>IFERROR(Summary!$AA$7*D14/J14," ")</f>
        <v xml:space="preserve"> </v>
      </c>
      <c r="L14" s="5">
        <v>22</v>
      </c>
      <c r="M14" s="175" t="str">
        <f>IFERROR(Summary!$AA$7*D14/L14," ")</f>
        <v xml:space="preserve"> </v>
      </c>
      <c r="N14" s="9">
        <v>0.18</v>
      </c>
      <c r="O14" s="175" t="str">
        <f>IFERROR(Summary!$AC$7*D14/N14," ")</f>
        <v xml:space="preserve"> </v>
      </c>
      <c r="P14" s="5">
        <v>22</v>
      </c>
      <c r="Q14" s="175" t="str">
        <f>IFERROR(Summary!$AC$7*D14/P14," ")</f>
        <v xml:space="preserve"> </v>
      </c>
      <c r="R14" s="21">
        <v>220</v>
      </c>
      <c r="S14" s="177" t="str">
        <f>IFERROR(Summary!$AE$7*E14/R14," ")</f>
        <v xml:space="preserve"> </v>
      </c>
    </row>
    <row r="15" spans="1:19" ht="16.8" customHeight="1" x14ac:dyDescent="0.25">
      <c r="A15" s="2" t="s">
        <v>27</v>
      </c>
      <c r="B15" s="2" t="s">
        <v>28</v>
      </c>
      <c r="C15" s="18"/>
      <c r="D15" s="56" t="str">
        <f>IFERROR(VLOOKUP($A15,'Emissions - TEU-2PWA'!$A$6:$H$58,5,0), " ")</f>
        <v xml:space="preserve"> </v>
      </c>
      <c r="E15" s="56" t="str">
        <f>IFERROR(VLOOKUP($A15,'Emissions - TEU-2PWA'!$A$6:$H$58,8,0), " ")</f>
        <v xml:space="preserve"> </v>
      </c>
      <c r="F15" s="11">
        <v>2.0000000000000001E-4</v>
      </c>
      <c r="G15" s="175" t="str">
        <f>IFERROR(Summary!$Y$7*D15/F15," ")</f>
        <v xml:space="preserve"> </v>
      </c>
      <c r="H15" s="18"/>
      <c r="I15" s="175" t="str">
        <f>IFERROR(Summary!$Y$7*D15/H15," ")</f>
        <v xml:space="preserve"> </v>
      </c>
      <c r="J15" s="3">
        <v>5.3E-3</v>
      </c>
      <c r="K15" s="175" t="str">
        <f>IFERROR(Summary!$AA$7*D15/J15," ")</f>
        <v xml:space="preserve"> </v>
      </c>
      <c r="L15" s="18"/>
      <c r="M15" s="175" t="str">
        <f>IFERROR(Summary!$AA$7*D15/L15," ")</f>
        <v xml:space="preserve"> </v>
      </c>
      <c r="N15" s="3">
        <v>2.3999999999999998E-3</v>
      </c>
      <c r="O15" s="175" t="str">
        <f>IFERROR(Summary!$AC$7*D15/N15," ")</f>
        <v xml:space="preserve"> </v>
      </c>
      <c r="P15" s="18"/>
      <c r="Q15" s="175" t="str">
        <f>IFERROR(Summary!$AC$7*D15/P15," ")</f>
        <v xml:space="preserve"> </v>
      </c>
      <c r="R15" s="22"/>
      <c r="S15" s="177" t="str">
        <f>IFERROR(Summary!$AE$7*E15/R15," ")</f>
        <v xml:space="preserve"> </v>
      </c>
    </row>
    <row r="16" spans="1:19" ht="16.95" customHeight="1" x14ac:dyDescent="0.25">
      <c r="A16" s="2" t="s">
        <v>29</v>
      </c>
      <c r="B16" s="2" t="s">
        <v>30</v>
      </c>
      <c r="C16" s="18"/>
      <c r="D16" s="56" t="str">
        <f>IFERROR(VLOOKUP($A16,'Emissions - TEU-2PWA'!$A$6:$H$58,5,0), " ")</f>
        <v xml:space="preserve"> </v>
      </c>
      <c r="E16" s="56" t="str">
        <f>IFERROR(VLOOKUP($A16,'Emissions - TEU-2PWA'!$A$6:$H$58,8,0), " ")</f>
        <v xml:space="preserve"> </v>
      </c>
      <c r="F16" s="9">
        <v>0.17</v>
      </c>
      <c r="G16" s="175" t="str">
        <f>IFERROR(Summary!$Y$7*D16/F16," ")</f>
        <v xml:space="preserve"> </v>
      </c>
      <c r="H16" s="7">
        <v>1</v>
      </c>
      <c r="I16" s="175" t="str">
        <f>IFERROR(Summary!$Y$7*D16/H16," ")</f>
        <v xml:space="preserve"> </v>
      </c>
      <c r="J16" s="7">
        <v>4.3</v>
      </c>
      <c r="K16" s="175" t="str">
        <f>IFERROR(Summary!$AA$7*D16/J16," ")</f>
        <v xml:space="preserve"> </v>
      </c>
      <c r="L16" s="7">
        <v>4.4000000000000004</v>
      </c>
      <c r="M16" s="175" t="str">
        <f>IFERROR(Summary!$AA$7*D16/L16," ")</f>
        <v xml:space="preserve"> </v>
      </c>
      <c r="N16" s="7">
        <v>2</v>
      </c>
      <c r="O16" s="175" t="str">
        <f>IFERROR(Summary!$AC$7*D16/N16," ")</f>
        <v xml:space="preserve"> </v>
      </c>
      <c r="P16" s="7">
        <v>4.4000000000000004</v>
      </c>
      <c r="Q16" s="175" t="str">
        <f>IFERROR(Summary!$AC$7*D16/P16," ")</f>
        <v xml:space="preserve"> </v>
      </c>
      <c r="R16" s="22"/>
      <c r="S16" s="177" t="str">
        <f>IFERROR(Summary!$AE$7*E16/R16," ")</f>
        <v xml:space="preserve"> </v>
      </c>
    </row>
    <row r="17" spans="1:19" ht="16.8" customHeight="1" x14ac:dyDescent="0.25">
      <c r="A17" s="2" t="s">
        <v>31</v>
      </c>
      <c r="B17" s="2" t="s">
        <v>32</v>
      </c>
      <c r="C17" s="6" t="s">
        <v>33</v>
      </c>
      <c r="D17" s="56" t="str">
        <f>IFERROR(VLOOKUP($A17,'Emissions - TEU-2PWA'!$A$6:$H$58,5,0), " ")</f>
        <v xml:space="preserve"> </v>
      </c>
      <c r="E17" s="56" t="str">
        <f>IFERROR(VLOOKUP($A17,'Emissions - TEU-2PWA'!$A$6:$H$58,8,0), " ")</f>
        <v xml:space="preserve"> </v>
      </c>
      <c r="F17" s="18"/>
      <c r="G17" s="175" t="str">
        <f>IFERROR(Summary!$Y$7*D17/F17," ")</f>
        <v xml:space="preserve"> </v>
      </c>
      <c r="H17" s="7">
        <v>5</v>
      </c>
      <c r="I17" s="175" t="str">
        <f>IFERROR(Summary!$Y$7*D17/H17," ")</f>
        <v xml:space="preserve"> </v>
      </c>
      <c r="J17" s="18"/>
      <c r="K17" s="175" t="str">
        <f>IFERROR(Summary!$AA$7*D17/J17," ")</f>
        <v xml:space="preserve"> </v>
      </c>
      <c r="L17" s="5">
        <v>22</v>
      </c>
      <c r="M17" s="175" t="str">
        <f>IFERROR(Summary!$AA$7*D17/L17," ")</f>
        <v xml:space="preserve"> </v>
      </c>
      <c r="N17" s="18"/>
      <c r="O17" s="175" t="str">
        <f>IFERROR(Summary!$AC$7*D17/N17," ")</f>
        <v xml:space="preserve"> </v>
      </c>
      <c r="P17" s="5">
        <v>22</v>
      </c>
      <c r="Q17" s="175" t="str">
        <f>IFERROR(Summary!$AC$7*D17/P17," ")</f>
        <v xml:space="preserve"> </v>
      </c>
      <c r="R17" s="22"/>
      <c r="S17" s="177" t="str">
        <f>IFERROR(Summary!$AE$7*E17/R17," ")</f>
        <v xml:space="preserve"> </v>
      </c>
    </row>
    <row r="18" spans="1:19" ht="16.8" customHeight="1" x14ac:dyDescent="0.25">
      <c r="A18" s="2" t="s">
        <v>34</v>
      </c>
      <c r="B18" s="2" t="s">
        <v>35</v>
      </c>
      <c r="C18" s="18"/>
      <c r="D18" s="56" t="str">
        <f>IFERROR(VLOOKUP($A18,'Emissions - TEU-2PWA'!$A$6:$H$58,5,0), " ")</f>
        <v xml:space="preserve"> </v>
      </c>
      <c r="E18" s="56" t="str">
        <f>IFERROR(VLOOKUP($A18,'Emissions - TEU-2PWA'!$A$6:$H$58,8,0), " ")</f>
        <v xml:space="preserve"> </v>
      </c>
      <c r="F18" s="18"/>
      <c r="G18" s="175" t="str">
        <f>IFERROR(Summary!$Y$7*D18/F18," ")</f>
        <v xml:space="preserve"> </v>
      </c>
      <c r="H18" s="5">
        <v>500</v>
      </c>
      <c r="I18" s="175" t="str">
        <f>IFERROR(Summary!$Y$7*D18/H18," ")</f>
        <v xml:space="preserve"> </v>
      </c>
      <c r="J18" s="18"/>
      <c r="K18" s="175" t="str">
        <f>IFERROR(Summary!$AA$7*D18/J18," ")</f>
        <v xml:space="preserve"> </v>
      </c>
      <c r="L18" s="8">
        <v>2200</v>
      </c>
      <c r="M18" s="175" t="str">
        <f>IFERROR(Summary!$AA$7*D18/L18," ")</f>
        <v xml:space="preserve"> </v>
      </c>
      <c r="N18" s="18"/>
      <c r="O18" s="175" t="str">
        <f>IFERROR(Summary!$AC$7*D18/N18," ")</f>
        <v xml:space="preserve"> </v>
      </c>
      <c r="P18" s="8">
        <v>2200</v>
      </c>
      <c r="Q18" s="175" t="str">
        <f>IFERROR(Summary!$AC$7*D18/P18," ")</f>
        <v xml:space="preserve"> </v>
      </c>
      <c r="R18" s="23">
        <v>1200</v>
      </c>
      <c r="S18" s="177" t="str">
        <f>IFERROR(Summary!$AE$7*E18/R18," ")</f>
        <v xml:space="preserve"> </v>
      </c>
    </row>
    <row r="19" spans="1:19" ht="16.95" customHeight="1" x14ac:dyDescent="0.25">
      <c r="A19" s="2" t="s">
        <v>36</v>
      </c>
      <c r="B19" s="2" t="s">
        <v>37</v>
      </c>
      <c r="C19" s="18"/>
      <c r="D19" s="56" t="str">
        <f>IFERROR(VLOOKUP($A19,'Emissions - TEU-2PWA'!$A$6:$H$58,5,0), " ")</f>
        <v xml:space="preserve"> </v>
      </c>
      <c r="E19" s="56" t="str">
        <f>IFERROR(VLOOKUP($A19,'Emissions - TEU-2PWA'!$A$6:$H$58,8,0), " ")</f>
        <v xml:space="preserve"> </v>
      </c>
      <c r="F19" s="9">
        <v>0.63</v>
      </c>
      <c r="G19" s="175" t="str">
        <f>IFERROR(Summary!$Y$7*D19/F19," ")</f>
        <v xml:space="preserve"> </v>
      </c>
      <c r="H19" s="7">
        <v>1</v>
      </c>
      <c r="I19" s="175" t="str">
        <f>IFERROR(Summary!$Y$7*D19/H19," ")</f>
        <v xml:space="preserve"> </v>
      </c>
      <c r="J19" s="5">
        <v>16</v>
      </c>
      <c r="K19" s="175" t="str">
        <f>IFERROR(Summary!$AA$7*D19/J19," ")</f>
        <v xml:space="preserve"> </v>
      </c>
      <c r="L19" s="7">
        <v>4.4000000000000004</v>
      </c>
      <c r="M19" s="175" t="str">
        <f>IFERROR(Summary!$AA$7*D19/L19," ")</f>
        <v xml:space="preserve"> </v>
      </c>
      <c r="N19" s="7">
        <v>7.5</v>
      </c>
      <c r="O19" s="175" t="str">
        <f>IFERROR(Summary!$AC$7*D19/N19," ")</f>
        <v xml:space="preserve"> </v>
      </c>
      <c r="P19" s="7">
        <v>4.4000000000000004</v>
      </c>
      <c r="Q19" s="175" t="str">
        <f>IFERROR(Summary!$AC$7*D19/P19," ")</f>
        <v xml:space="preserve"> </v>
      </c>
      <c r="R19" s="22"/>
      <c r="S19" s="177" t="str">
        <f>IFERROR(Summary!$AE$7*E19/R19," ")</f>
        <v xml:space="preserve"> </v>
      </c>
    </row>
    <row r="20" spans="1:19" ht="16.8" customHeight="1" x14ac:dyDescent="0.25">
      <c r="A20" s="2" t="s">
        <v>38</v>
      </c>
      <c r="B20" s="2" t="s">
        <v>39</v>
      </c>
      <c r="C20" s="6" t="s">
        <v>33</v>
      </c>
      <c r="D20" s="56" t="str">
        <f>IFERROR(VLOOKUP($A20,'Emissions - TEU-2PWA'!$A$6:$H$58,5,0), " ")</f>
        <v xml:space="preserve"> </v>
      </c>
      <c r="E20" s="56" t="str">
        <f>IFERROR(VLOOKUP($A20,'Emissions - TEU-2PWA'!$A$6:$H$58,8,0), " ")</f>
        <v xml:space="preserve"> </v>
      </c>
      <c r="F20" s="18"/>
      <c r="G20" s="175" t="str">
        <f>IFERROR(Summary!$Y$7*D20/F20," ")</f>
        <v xml:space="preserve"> </v>
      </c>
      <c r="H20" s="9">
        <v>0.3</v>
      </c>
      <c r="I20" s="175" t="str">
        <f>IFERROR(Summary!$Y$7*D20/H20," ")</f>
        <v xml:space="preserve"> </v>
      </c>
      <c r="J20" s="18"/>
      <c r="K20" s="175" t="str">
        <f>IFERROR(Summary!$AA$7*D20/J20," ")</f>
        <v xml:space="preserve"> </v>
      </c>
      <c r="L20" s="7">
        <v>1.3</v>
      </c>
      <c r="M20" s="175" t="str">
        <f>IFERROR(Summary!$AA$7*D20/L20," ")</f>
        <v xml:space="preserve"> </v>
      </c>
      <c r="N20" s="18"/>
      <c r="O20" s="175" t="str">
        <f>IFERROR(Summary!$AC$7*D20/N20," ")</f>
        <v xml:space="preserve"> </v>
      </c>
      <c r="P20" s="7">
        <v>1.3</v>
      </c>
      <c r="Q20" s="175" t="str">
        <f>IFERROR(Summary!$AC$7*D20/P20," ")</f>
        <v xml:space="preserve"> </v>
      </c>
      <c r="R20" s="22"/>
      <c r="S20" s="177" t="str">
        <f>IFERROR(Summary!$AE$7*E20/R20," ")</f>
        <v xml:space="preserve"> </v>
      </c>
    </row>
    <row r="21" spans="1:19" ht="16.95" customHeight="1" x14ac:dyDescent="0.25">
      <c r="A21" s="2" t="s">
        <v>40</v>
      </c>
      <c r="B21" s="2" t="s">
        <v>41</v>
      </c>
      <c r="C21" s="18"/>
      <c r="D21" s="56" t="str">
        <f>IFERROR(VLOOKUP($A21,'Emissions - TEU-2PWA'!$A$6:$H$58,5,0), " ")</f>
        <v xml:space="preserve"> </v>
      </c>
      <c r="E21" s="56" t="str">
        <f>IFERROR(VLOOKUP($A21,'Emissions - TEU-2PWA'!$A$6:$H$58,8,0), " ")</f>
        <v xml:space="preserve"> </v>
      </c>
      <c r="F21" s="9">
        <v>0.14000000000000001</v>
      </c>
      <c r="G21" s="175" t="str">
        <f>IFERROR(Summary!$Y$7*D21/F21," ")</f>
        <v xml:space="preserve"> </v>
      </c>
      <c r="H21" s="18"/>
      <c r="I21" s="175" t="str">
        <f>IFERROR(Summary!$Y$7*D21/H21," ")</f>
        <v xml:space="preserve"> </v>
      </c>
      <c r="J21" s="7">
        <v>3.7</v>
      </c>
      <c r="K21" s="175" t="str">
        <f>IFERROR(Summary!$AA$7*D21/J21," ")</f>
        <v xml:space="preserve"> </v>
      </c>
      <c r="L21" s="18"/>
      <c r="M21" s="175" t="str">
        <f>IFERROR(Summary!$AA$7*D21/L21," ")</f>
        <v xml:space="preserve"> </v>
      </c>
      <c r="N21" s="7">
        <v>1.7</v>
      </c>
      <c r="O21" s="175" t="str">
        <f>IFERROR(Summary!$AC$7*D21/N21," ")</f>
        <v xml:space="preserve"> </v>
      </c>
      <c r="P21" s="18"/>
      <c r="Q21" s="175" t="str">
        <f>IFERROR(Summary!$AC$7*D21/P21," ")</f>
        <v xml:space="preserve"> </v>
      </c>
      <c r="R21" s="22"/>
      <c r="S21" s="177" t="str">
        <f>IFERROR(Summary!$AE$7*E21/R21," ")</f>
        <v xml:space="preserve"> </v>
      </c>
    </row>
    <row r="22" spans="1:19" ht="16.8" customHeight="1" x14ac:dyDescent="0.25">
      <c r="A22" s="2" t="s">
        <v>42</v>
      </c>
      <c r="B22" s="2" t="s">
        <v>43</v>
      </c>
      <c r="C22" s="6" t="s">
        <v>33</v>
      </c>
      <c r="D22" s="56" t="str">
        <f>IFERROR(VLOOKUP($A22,'Emissions - TEU-2PWA'!$A$6:$H$58,5,0), " ")</f>
        <v xml:space="preserve"> </v>
      </c>
      <c r="E22" s="56" t="str">
        <f>IFERROR(VLOOKUP($A22,'Emissions - TEU-2PWA'!$A$6:$H$58,8,0), " ")</f>
        <v xml:space="preserve"> </v>
      </c>
      <c r="F22" s="10">
        <v>2.4000000000000001E-5</v>
      </c>
      <c r="G22" s="175" t="str">
        <f>IFERROR(Summary!$Y$7*D22/F22," ")</f>
        <v xml:space="preserve"> </v>
      </c>
      <c r="H22" s="11">
        <v>1.7000000000000001E-4</v>
      </c>
      <c r="I22" s="175" t="str">
        <f>IFERROR(Summary!$Y$7*D22/H22," ")</f>
        <v xml:space="preserve"> </v>
      </c>
      <c r="J22" s="3">
        <v>1.2999999999999999E-3</v>
      </c>
      <c r="K22" s="175" t="str">
        <f>IFERROR(Summary!$AA$7*D22/J22," ")</f>
        <v xml:space="preserve"> </v>
      </c>
      <c r="L22" s="3">
        <v>2.3999999999999998E-3</v>
      </c>
      <c r="M22" s="175" t="str">
        <f>IFERROR(Summary!$AA$7*D22/L22," ")</f>
        <v xml:space="preserve"> </v>
      </c>
      <c r="N22" s="11">
        <v>6.2E-4</v>
      </c>
      <c r="O22" s="175" t="str">
        <f>IFERROR(Summary!$AC$7*D22/N22," ")</f>
        <v xml:space="preserve"> </v>
      </c>
      <c r="P22" s="3">
        <v>2.3999999999999998E-3</v>
      </c>
      <c r="Q22" s="175" t="str">
        <f>IFERROR(Summary!$AC$7*D22/P22," ")</f>
        <v xml:space="preserve"> </v>
      </c>
      <c r="R22" s="25">
        <v>0.2</v>
      </c>
      <c r="S22" s="177" t="str">
        <f>IFERROR(Summary!$AE$7*E22/R22," ")</f>
        <v xml:space="preserve"> </v>
      </c>
    </row>
    <row r="23" spans="1:19" ht="16.8" customHeight="1" x14ac:dyDescent="0.25">
      <c r="A23" s="2" t="s">
        <v>44</v>
      </c>
      <c r="B23" s="2" t="s">
        <v>45</v>
      </c>
      <c r="C23" s="18"/>
      <c r="D23" s="56" t="str">
        <f>IFERROR(VLOOKUP($A23,'Emissions - TEU-2PWA'!$A$6:$H$58,5,0), " ")</f>
        <v xml:space="preserve"> </v>
      </c>
      <c r="E23" s="56" t="str">
        <f>IFERROR(VLOOKUP($A23,'Emissions - TEU-2PWA'!$A$6:$H$58,8,0), " ")</f>
        <v xml:space="preserve"> </v>
      </c>
      <c r="F23" s="18"/>
      <c r="G23" s="175" t="str">
        <f>IFERROR(Summary!$Y$7*D23/F23," ")</f>
        <v xml:space="preserve"> </v>
      </c>
      <c r="H23" s="4">
        <v>1.4999999999999999E-2</v>
      </c>
      <c r="I23" s="175" t="str">
        <f>IFERROR(Summary!$Y$7*D23/H23," ")</f>
        <v xml:space="preserve"> </v>
      </c>
      <c r="J23" s="18"/>
      <c r="K23" s="175" t="str">
        <f>IFERROR(Summary!$AA$7*D23/J23," ")</f>
        <v xml:space="preserve"> </v>
      </c>
      <c r="L23" s="4">
        <v>6.6000000000000003E-2</v>
      </c>
      <c r="M23" s="175" t="str">
        <f>IFERROR(Summary!$AA$7*D23/L23," ")</f>
        <v xml:space="preserve"> </v>
      </c>
      <c r="N23" s="18"/>
      <c r="O23" s="175" t="str">
        <f>IFERROR(Summary!$AC$7*D23/N23," ")</f>
        <v xml:space="preserve"> </v>
      </c>
      <c r="P23" s="4">
        <v>6.6000000000000003E-2</v>
      </c>
      <c r="Q23" s="175" t="str">
        <f>IFERROR(Summary!$AC$7*D23/P23," ")</f>
        <v xml:space="preserve"> </v>
      </c>
      <c r="R23" s="25">
        <v>0.2</v>
      </c>
      <c r="S23" s="177" t="str">
        <f>IFERROR(Summary!$AE$7*E23/R23," ")</f>
        <v xml:space="preserve"> </v>
      </c>
    </row>
    <row r="24" spans="1:19" ht="16.95" customHeight="1" x14ac:dyDescent="0.25">
      <c r="A24" s="2" t="s">
        <v>46</v>
      </c>
      <c r="B24" s="2" t="s">
        <v>47</v>
      </c>
      <c r="C24" s="6" t="s">
        <v>48</v>
      </c>
      <c r="D24" s="56" t="str">
        <f>IFERROR(VLOOKUP($A24,'Emissions - TEU-2PWA'!$A$6:$H$58,5,0), " ")</f>
        <v xml:space="preserve"> </v>
      </c>
      <c r="E24" s="56" t="str">
        <f>IFERROR(VLOOKUP($A24,'Emissions - TEU-2PWA'!$A$6:$H$58,8,0), " ")</f>
        <v xml:space="preserve"> </v>
      </c>
      <c r="F24" s="10">
        <v>4.3000000000000003E-6</v>
      </c>
      <c r="G24" s="175" t="str">
        <f>IFERROR(Summary!$Y$7*D24/F24," ")</f>
        <v xml:space="preserve"> </v>
      </c>
      <c r="H24" s="18"/>
      <c r="I24" s="175" t="str">
        <f>IFERROR(Summary!$Y$7*D24/H24," ")</f>
        <v xml:space="preserve"> </v>
      </c>
      <c r="J24" s="11">
        <v>1.1E-4</v>
      </c>
      <c r="K24" s="175" t="str">
        <f>IFERROR(Summary!$AA$7*D24/J24," ")</f>
        <v xml:space="preserve"> </v>
      </c>
      <c r="L24" s="18"/>
      <c r="M24" s="175" t="str">
        <f>IFERROR(Summary!$AA$7*D24/L24," ")</f>
        <v xml:space="preserve"> </v>
      </c>
      <c r="N24" s="10">
        <v>5.1999999999999997E-5</v>
      </c>
      <c r="O24" s="175" t="str">
        <f>IFERROR(Summary!$AC$7*D24/N24," ")</f>
        <v xml:space="preserve"> </v>
      </c>
      <c r="P24" s="18"/>
      <c r="Q24" s="175" t="str">
        <f>IFERROR(Summary!$AC$7*D24/P24," ")</f>
        <v xml:space="preserve"> </v>
      </c>
      <c r="R24" s="22"/>
      <c r="S24" s="177" t="str">
        <f>IFERROR(Summary!$AE$7*E24/R24," ")</f>
        <v xml:space="preserve"> </v>
      </c>
    </row>
    <row r="25" spans="1:19" ht="16.8" customHeight="1" x14ac:dyDescent="0.25">
      <c r="A25" s="2" t="s">
        <v>49</v>
      </c>
      <c r="B25" s="2" t="s">
        <v>50</v>
      </c>
      <c r="C25" s="18"/>
      <c r="D25" s="56" t="str">
        <f>IFERROR(VLOOKUP($A25,'Emissions - TEU-2PWA'!$A$6:$H$58,5,0), " ")</f>
        <v xml:space="preserve"> </v>
      </c>
      <c r="E25" s="56" t="str">
        <f>IFERROR(VLOOKUP($A25,'Emissions - TEU-2PWA'!$A$6:$H$58,8,0), " ")</f>
        <v xml:space="preserve"> </v>
      </c>
      <c r="F25" s="4">
        <v>3.2000000000000001E-2</v>
      </c>
      <c r="G25" s="175" t="str">
        <f>IFERROR(Summary!$Y$7*D25/F25," ")</f>
        <v xml:space="preserve"> </v>
      </c>
      <c r="H25" s="18"/>
      <c r="I25" s="175" t="str">
        <f>IFERROR(Summary!$Y$7*D25/H25," ")</f>
        <v xml:space="preserve"> </v>
      </c>
      <c r="J25" s="9">
        <v>0.84</v>
      </c>
      <c r="K25" s="175" t="str">
        <f>IFERROR(Summary!$AA$7*D25/J25," ")</f>
        <v xml:space="preserve"> </v>
      </c>
      <c r="L25" s="18"/>
      <c r="M25" s="175" t="str">
        <f>IFERROR(Summary!$AA$7*D25/L25," ")</f>
        <v xml:space="preserve"> </v>
      </c>
      <c r="N25" s="9">
        <v>0.39</v>
      </c>
      <c r="O25" s="175" t="str">
        <f>IFERROR(Summary!$AC$7*D25/N25," ")</f>
        <v xml:space="preserve"> </v>
      </c>
      <c r="P25" s="18"/>
      <c r="Q25" s="175" t="str">
        <f>IFERROR(Summary!$AC$7*D25/P25," ")</f>
        <v xml:space="preserve"> </v>
      </c>
      <c r="R25" s="22"/>
      <c r="S25" s="177" t="str">
        <f>IFERROR(Summary!$AE$7*E25/R25," ")</f>
        <v xml:space="preserve"> </v>
      </c>
    </row>
    <row r="26" spans="1:19" ht="16.95" customHeight="1" x14ac:dyDescent="0.25">
      <c r="A26" s="2" t="s">
        <v>51</v>
      </c>
      <c r="B26" s="2" t="s">
        <v>52</v>
      </c>
      <c r="C26" s="18"/>
      <c r="D26" s="56">
        <f>IFERROR(VLOOKUP($A26,'Emissions - TEU-2PWA'!$A$6:$H$58,5,0), " ")</f>
        <v>0.16736807688954958</v>
      </c>
      <c r="E26" s="56">
        <f>IFERROR(VLOOKUP($A26,'Emissions - TEU-2PWA'!$A$6:$H$58,8,0), " ")</f>
        <v>4.3037505485884172E-3</v>
      </c>
      <c r="F26" s="9">
        <v>0.13</v>
      </c>
      <c r="G26" s="175">
        <f>IFERROR(Summary!$Y$7*D26/F26," ")</f>
        <v>1.2874467453042275E-4</v>
      </c>
      <c r="H26" s="7">
        <v>3</v>
      </c>
      <c r="I26" s="175">
        <f>IFERROR(Summary!$Y$7*D26/H26," ")</f>
        <v>5.5789358963183191E-6</v>
      </c>
      <c r="J26" s="7">
        <v>3.3</v>
      </c>
      <c r="K26" s="175">
        <f>IFERROR(Summary!$AA$7*D26/J26," ")</f>
        <v>5.071759905743927E-6</v>
      </c>
      <c r="L26" s="5">
        <v>13</v>
      </c>
      <c r="M26" s="175">
        <f>IFERROR(Summary!$AA$7*D26/L26," ")</f>
        <v>1.2874467453042276E-6</v>
      </c>
      <c r="N26" s="7">
        <v>1.5</v>
      </c>
      <c r="O26" s="175">
        <f>IFERROR(Summary!$AC$7*D26/N26," ")</f>
        <v>5.0210423066864875E-4</v>
      </c>
      <c r="P26" s="5">
        <v>13</v>
      </c>
      <c r="Q26" s="175">
        <f>IFERROR(Summary!$AC$7*D26/P26," ")</f>
        <v>5.7935103538690236E-5</v>
      </c>
      <c r="R26" s="21">
        <v>29</v>
      </c>
      <c r="S26" s="177">
        <f>IFERROR(Summary!$AE$7*E26/R26," ")</f>
        <v>7.1234491838704833E-4</v>
      </c>
    </row>
    <row r="27" spans="1:19" ht="19.8" customHeight="1" x14ac:dyDescent="0.25">
      <c r="A27" s="2" t="s">
        <v>53</v>
      </c>
      <c r="B27" s="2" t="s">
        <v>54</v>
      </c>
      <c r="C27" s="6" t="s">
        <v>23</v>
      </c>
      <c r="D27" s="56" t="str">
        <f>IFERROR(VLOOKUP($A27,'Emissions - TEU-2PWA'!$A$6:$H$58,5,0), " ")</f>
        <v xml:space="preserve"> </v>
      </c>
      <c r="E27" s="56" t="str">
        <f>IFERROR(VLOOKUP($A27,'Emissions - TEU-2PWA'!$A$6:$H$58,8,0), " ")</f>
        <v xml:space="preserve"> </v>
      </c>
      <c r="F27" s="10">
        <v>4.1999999999999996E-6</v>
      </c>
      <c r="G27" s="175" t="str">
        <f>IFERROR(Summary!$Y$7*D27/F27," ")</f>
        <v xml:space="preserve"> </v>
      </c>
      <c r="H27" s="18"/>
      <c r="I27" s="175" t="str">
        <f>IFERROR(Summary!$Y$7*D27/H27," ")</f>
        <v xml:space="preserve"> </v>
      </c>
      <c r="J27" s="10">
        <v>4.3999999999999999E-5</v>
      </c>
      <c r="K27" s="175" t="str">
        <f>IFERROR(Summary!$AA$7*D27/J27," ")</f>
        <v xml:space="preserve"> </v>
      </c>
      <c r="L27" s="18"/>
      <c r="M27" s="175" t="str">
        <f>IFERROR(Summary!$AA$7*D27/L27," ")</f>
        <v xml:space="preserve"> </v>
      </c>
      <c r="N27" s="10">
        <v>8.6000000000000003E-5</v>
      </c>
      <c r="O27" s="175" t="str">
        <f>IFERROR(Summary!$AC$7*D27/N27," ")</f>
        <v xml:space="preserve"> </v>
      </c>
      <c r="P27" s="18"/>
      <c r="Q27" s="175" t="str">
        <f>IFERROR(Summary!$AC$7*D27/P27," ")</f>
        <v xml:space="preserve"> </v>
      </c>
      <c r="R27" s="22"/>
      <c r="S27" s="177" t="str">
        <f>IFERROR(Summary!$AE$7*E27/R27," ")</f>
        <v xml:space="preserve"> </v>
      </c>
    </row>
    <row r="28" spans="1:19" ht="16.8" customHeight="1" x14ac:dyDescent="0.25">
      <c r="A28" s="2" t="s">
        <v>55</v>
      </c>
      <c r="B28" s="2" t="s">
        <v>56</v>
      </c>
      <c r="C28" s="18"/>
      <c r="D28" s="56" t="str">
        <f>IFERROR(VLOOKUP($A28,'Emissions - TEU-2PWA'!$A$6:$H$58,5,0), " ")</f>
        <v xml:space="preserve"> </v>
      </c>
      <c r="E28" s="56" t="str">
        <f>IFERROR(VLOOKUP($A28,'Emissions - TEU-2PWA'!$A$6:$H$58,8,0), " ")</f>
        <v xml:space="preserve"> </v>
      </c>
      <c r="F28" s="4">
        <v>0.02</v>
      </c>
      <c r="G28" s="175" t="str">
        <f>IFERROR(Summary!$Y$7*D28/F28," ")</f>
        <v xml:space="preserve"> </v>
      </c>
      <c r="H28" s="7">
        <v>1</v>
      </c>
      <c r="I28" s="175" t="str">
        <f>IFERROR(Summary!$Y$7*D28/H28," ")</f>
        <v xml:space="preserve"> </v>
      </c>
      <c r="J28" s="9">
        <v>0.53</v>
      </c>
      <c r="K28" s="175" t="str">
        <f>IFERROR(Summary!$AA$7*D28/J28," ")</f>
        <v xml:space="preserve"> </v>
      </c>
      <c r="L28" s="7">
        <v>4.4000000000000004</v>
      </c>
      <c r="M28" s="175" t="str">
        <f>IFERROR(Summary!$AA$7*D28/L28," ")</f>
        <v xml:space="preserve"> </v>
      </c>
      <c r="N28" s="9">
        <v>0.24</v>
      </c>
      <c r="O28" s="175" t="str">
        <f>IFERROR(Summary!$AC$7*D28/N28," ")</f>
        <v xml:space="preserve"> </v>
      </c>
      <c r="P28" s="7">
        <v>4.4000000000000004</v>
      </c>
      <c r="Q28" s="175" t="str">
        <f>IFERROR(Summary!$AC$7*D28/P28," ")</f>
        <v xml:space="preserve"> </v>
      </c>
      <c r="R28" s="21">
        <v>240</v>
      </c>
      <c r="S28" s="177" t="str">
        <f>IFERROR(Summary!$AE$7*E28/R28," ")</f>
        <v xml:space="preserve"> </v>
      </c>
    </row>
    <row r="29" spans="1:19" ht="16.95" customHeight="1" x14ac:dyDescent="0.25">
      <c r="A29" s="2" t="s">
        <v>57</v>
      </c>
      <c r="B29" s="2" t="s">
        <v>58</v>
      </c>
      <c r="C29" s="6" t="s">
        <v>33</v>
      </c>
      <c r="D29" s="56" t="str">
        <f>IFERROR(VLOOKUP($A29,'Emissions - TEU-2PWA'!$A$6:$H$58,5,0), " ")</f>
        <v xml:space="preserve"> </v>
      </c>
      <c r="E29" s="56" t="str">
        <f>IFERROR(VLOOKUP($A29,'Emissions - TEU-2PWA'!$A$6:$H$58,8,0), " ")</f>
        <v xml:space="preserve"> </v>
      </c>
      <c r="F29" s="11">
        <v>4.2000000000000002E-4</v>
      </c>
      <c r="G29" s="175" t="str">
        <f>IFERROR(Summary!$Y$7*D29/F29," ")</f>
        <v xml:space="preserve"> </v>
      </c>
      <c r="H29" s="3">
        <v>7.0000000000000001E-3</v>
      </c>
      <c r="I29" s="175" t="str">
        <f>IFERROR(Summary!$Y$7*D29/H29," ")</f>
        <v xml:space="preserve"> </v>
      </c>
      <c r="J29" s="4">
        <v>1.0999999999999999E-2</v>
      </c>
      <c r="K29" s="175" t="str">
        <f>IFERROR(Summary!$AA$7*D29/J29," ")</f>
        <v xml:space="preserve"> </v>
      </c>
      <c r="L29" s="4">
        <v>3.1E-2</v>
      </c>
      <c r="M29" s="175" t="str">
        <f>IFERROR(Summary!$AA$7*D29/L29," ")</f>
        <v xml:space="preserve"> </v>
      </c>
      <c r="N29" s="3">
        <v>5.0000000000000001E-3</v>
      </c>
      <c r="O29" s="175" t="str">
        <f>IFERROR(Summary!$AC$7*D29/N29," ")</f>
        <v xml:space="preserve"> </v>
      </c>
      <c r="P29" s="4">
        <v>3.1E-2</v>
      </c>
      <c r="Q29" s="175" t="str">
        <f>IFERROR(Summary!$AC$7*D29/P29," ")</f>
        <v xml:space="preserve"> </v>
      </c>
      <c r="R29" s="26">
        <v>0.02</v>
      </c>
      <c r="S29" s="177" t="str">
        <f>IFERROR(Summary!$AE$7*E29/R29," ")</f>
        <v xml:space="preserve"> </v>
      </c>
    </row>
    <row r="30" spans="1:19" ht="29.25" customHeight="1" x14ac:dyDescent="0.25">
      <c r="A30" s="2" t="s">
        <v>59</v>
      </c>
      <c r="B30" s="1" t="s">
        <v>60</v>
      </c>
      <c r="C30" s="18"/>
      <c r="D30" s="56" t="str">
        <f>IFERROR(VLOOKUP($A30,'Emissions - TEU-2PWA'!$A$6:$H$58,5,0), " ")</f>
        <v xml:space="preserve"> </v>
      </c>
      <c r="E30" s="56" t="str">
        <f>IFERROR(VLOOKUP($A30,'Emissions - TEU-2PWA'!$A$6:$H$58,8,0), " ")</f>
        <v xml:space="preserve"> </v>
      </c>
      <c r="F30" s="3">
        <v>1.4E-3</v>
      </c>
      <c r="G30" s="175" t="str">
        <f>IFERROR(Summary!$Y$7*D30/F30," ")</f>
        <v xml:space="preserve"> </v>
      </c>
      <c r="H30" s="18"/>
      <c r="I30" s="175" t="str">
        <f>IFERROR(Summary!$Y$7*D30/H30," ")</f>
        <v xml:space="preserve"> </v>
      </c>
      <c r="J30" s="4">
        <v>3.6999999999999998E-2</v>
      </c>
      <c r="K30" s="175" t="str">
        <f>IFERROR(Summary!$AA$7*D30/J30," ")</f>
        <v xml:space="preserve"> </v>
      </c>
      <c r="L30" s="18"/>
      <c r="M30" s="175" t="str">
        <f>IFERROR(Summary!$AA$7*D30/L30," ")</f>
        <v xml:space="preserve"> </v>
      </c>
      <c r="N30" s="4">
        <v>1.7000000000000001E-2</v>
      </c>
      <c r="O30" s="175" t="str">
        <f>IFERROR(Summary!$AC$7*D30/N30," ")</f>
        <v xml:space="preserve"> </v>
      </c>
      <c r="P30" s="18"/>
      <c r="Q30" s="175" t="str">
        <f>IFERROR(Summary!$AC$7*D30/P30," ")</f>
        <v xml:space="preserve"> </v>
      </c>
      <c r="R30" s="21">
        <v>120</v>
      </c>
      <c r="S30" s="177" t="str">
        <f>IFERROR(Summary!$AE$7*E30/R30," ")</f>
        <v xml:space="preserve"> </v>
      </c>
    </row>
    <row r="31" spans="1:19" ht="16.95" customHeight="1" x14ac:dyDescent="0.25">
      <c r="A31" s="2" t="s">
        <v>61</v>
      </c>
      <c r="B31" s="1" t="s">
        <v>62</v>
      </c>
      <c r="C31" s="18"/>
      <c r="D31" s="56" t="str">
        <f>IFERROR(VLOOKUP($A31,'Emissions - TEU-2PWA'!$A$6:$H$58,5,0), " ")</f>
        <v xml:space="preserve"> </v>
      </c>
      <c r="E31" s="56" t="str">
        <f>IFERROR(VLOOKUP($A31,'Emissions - TEU-2PWA'!$A$6:$H$58,8,0), " ")</f>
        <v xml:space="preserve"> </v>
      </c>
      <c r="F31" s="10">
        <v>7.7000000000000001E-5</v>
      </c>
      <c r="G31" s="175" t="str">
        <f>IFERROR(Summary!$Y$7*D31/F31," ")</f>
        <v xml:space="preserve"> </v>
      </c>
      <c r="H31" s="18"/>
      <c r="I31" s="175" t="str">
        <f>IFERROR(Summary!$Y$7*D31/H31," ")</f>
        <v xml:space="preserve"> </v>
      </c>
      <c r="J31" s="3">
        <v>2E-3</v>
      </c>
      <c r="K31" s="175" t="str">
        <f>IFERROR(Summary!$AA$7*D31/J31," ")</f>
        <v xml:space="preserve"> </v>
      </c>
      <c r="L31" s="18"/>
      <c r="M31" s="175" t="str">
        <f>IFERROR(Summary!$AA$7*D31/L31," ")</f>
        <v xml:space="preserve"> </v>
      </c>
      <c r="N31" s="11">
        <v>9.2000000000000003E-4</v>
      </c>
      <c r="O31" s="175" t="str">
        <f>IFERROR(Summary!$AC$7*D31/N31," ")</f>
        <v xml:space="preserve"> </v>
      </c>
      <c r="P31" s="18"/>
      <c r="Q31" s="175" t="str">
        <f>IFERROR(Summary!$AC$7*D31/P31," ")</f>
        <v xml:space="preserve"> </v>
      </c>
      <c r="R31" s="24">
        <v>1.4</v>
      </c>
      <c r="S31" s="177" t="str">
        <f>IFERROR(Summary!$AE$7*E31/R31," ")</f>
        <v xml:space="preserve"> </v>
      </c>
    </row>
    <row r="32" spans="1:19" ht="29.25" customHeight="1" x14ac:dyDescent="0.25">
      <c r="A32" s="2" t="s">
        <v>63</v>
      </c>
      <c r="B32" s="1" t="s">
        <v>64</v>
      </c>
      <c r="C32" s="6" t="s">
        <v>65</v>
      </c>
      <c r="D32" s="56" t="str">
        <f>IFERROR(VLOOKUP($A32,'Emissions - TEU-2PWA'!$A$6:$H$58,5,0), " ")</f>
        <v xml:space="preserve"> </v>
      </c>
      <c r="E32" s="56" t="str">
        <f>IFERROR(VLOOKUP($A32,'Emissions - TEU-2PWA'!$A$6:$H$58,8,0), " ")</f>
        <v xml:space="preserve"> </v>
      </c>
      <c r="F32" s="4">
        <v>0.08</v>
      </c>
      <c r="G32" s="175" t="str">
        <f>IFERROR(Summary!$Y$7*D32/F32," ")</f>
        <v xml:space="preserve"> </v>
      </c>
      <c r="H32" s="18"/>
      <c r="I32" s="175" t="str">
        <f>IFERROR(Summary!$Y$7*D32/H32," ")</f>
        <v xml:space="preserve"> </v>
      </c>
      <c r="J32" s="5">
        <v>11</v>
      </c>
      <c r="K32" s="175" t="str">
        <f>IFERROR(Summary!$AA$7*D32/J32," ")</f>
        <v xml:space="preserve"> </v>
      </c>
      <c r="L32" s="18"/>
      <c r="M32" s="175" t="str">
        <f>IFERROR(Summary!$AA$7*D32/L32," ")</f>
        <v xml:space="preserve"> </v>
      </c>
      <c r="N32" s="7">
        <v>5</v>
      </c>
      <c r="O32" s="175" t="str">
        <f>IFERROR(Summary!$AC$7*D32/N32," ")</f>
        <v xml:space="preserve"> </v>
      </c>
      <c r="P32" s="18"/>
      <c r="Q32" s="175" t="str">
        <f>IFERROR(Summary!$AC$7*D32/P32," ")</f>
        <v xml:space="preserve"> </v>
      </c>
      <c r="R32" s="22"/>
      <c r="S32" s="177" t="str">
        <f>IFERROR(Summary!$AE$7*E32/R32," ")</f>
        <v xml:space="preserve"> </v>
      </c>
    </row>
    <row r="33" spans="1:19" ht="16.95" customHeight="1" x14ac:dyDescent="0.25">
      <c r="A33" s="2" t="s">
        <v>66</v>
      </c>
      <c r="B33" s="2" t="s">
        <v>67</v>
      </c>
      <c r="C33" s="18"/>
      <c r="D33" s="56" t="str">
        <f>IFERROR(VLOOKUP($A33,'Emissions - TEU-2PWA'!$A$6:$H$58,5,0), " ")</f>
        <v xml:space="preserve"> </v>
      </c>
      <c r="E33" s="56" t="str">
        <f>IFERROR(VLOOKUP($A33,'Emissions - TEU-2PWA'!$A$6:$H$58,8,0), " ")</f>
        <v xml:space="preserve"> </v>
      </c>
      <c r="F33" s="9">
        <v>0.91</v>
      </c>
      <c r="G33" s="175" t="str">
        <f>IFERROR(Summary!$Y$7*D33/F33," ")</f>
        <v xml:space="preserve"> </v>
      </c>
      <c r="H33" s="18"/>
      <c r="I33" s="175" t="str">
        <f>IFERROR(Summary!$Y$7*D33/H33," ")</f>
        <v xml:space="preserve"> </v>
      </c>
      <c r="J33" s="5">
        <v>24</v>
      </c>
      <c r="K33" s="175" t="str">
        <f>IFERROR(Summary!$AA$7*D33/J33," ")</f>
        <v xml:space="preserve"> </v>
      </c>
      <c r="L33" s="18"/>
      <c r="M33" s="175" t="str">
        <f>IFERROR(Summary!$AA$7*D33/L33," ")</f>
        <v xml:space="preserve"> </v>
      </c>
      <c r="N33" s="5">
        <v>11</v>
      </c>
      <c r="O33" s="175" t="str">
        <f>IFERROR(Summary!$AC$7*D33/N33," ")</f>
        <v xml:space="preserve"> </v>
      </c>
      <c r="P33" s="18"/>
      <c r="Q33" s="175" t="str">
        <f>IFERROR(Summary!$AC$7*D33/P33," ")</f>
        <v xml:space="preserve"> </v>
      </c>
      <c r="R33" s="22"/>
      <c r="S33" s="177" t="str">
        <f>IFERROR(Summary!$AE$7*E33/R33," ")</f>
        <v xml:space="preserve"> </v>
      </c>
    </row>
    <row r="34" spans="1:19" ht="29.25" customHeight="1" x14ac:dyDescent="0.25">
      <c r="A34" s="2" t="s">
        <v>68</v>
      </c>
      <c r="B34" s="2" t="s">
        <v>69</v>
      </c>
      <c r="C34" s="18"/>
      <c r="D34" s="56" t="str">
        <f>IFERROR(VLOOKUP($A34,'Emissions - TEU-2PWA'!$A$6:$H$58,5,0), " ")</f>
        <v xml:space="preserve"> </v>
      </c>
      <c r="E34" s="56" t="str">
        <f>IFERROR(VLOOKUP($A34,'Emissions - TEU-2PWA'!$A$6:$H$58,8,0), " ")</f>
        <v xml:space="preserve"> </v>
      </c>
      <c r="F34" s="18"/>
      <c r="G34" s="175" t="str">
        <f>IFERROR(Summary!$Y$7*D34/F34," ")</f>
        <v xml:space="preserve"> </v>
      </c>
      <c r="H34" s="7">
        <v>5</v>
      </c>
      <c r="I34" s="175" t="str">
        <f>IFERROR(Summary!$Y$7*D34/H34," ")</f>
        <v xml:space="preserve"> </v>
      </c>
      <c r="J34" s="18"/>
      <c r="K34" s="175" t="str">
        <f>IFERROR(Summary!$AA$7*D34/J34," ")</f>
        <v xml:space="preserve"> </v>
      </c>
      <c r="L34" s="5">
        <v>22</v>
      </c>
      <c r="M34" s="175" t="str">
        <f>IFERROR(Summary!$AA$7*D34/L34," ")</f>
        <v xml:space="preserve"> </v>
      </c>
      <c r="N34" s="18"/>
      <c r="O34" s="175" t="str">
        <f>IFERROR(Summary!$AC$7*D34/N34," ")</f>
        <v xml:space="preserve"> </v>
      </c>
      <c r="P34" s="5">
        <v>22</v>
      </c>
      <c r="Q34" s="175" t="str">
        <f>IFERROR(Summary!$AC$7*D34/P34," ")</f>
        <v xml:space="preserve"> </v>
      </c>
      <c r="R34" s="23">
        <v>3900</v>
      </c>
      <c r="S34" s="177" t="str">
        <f>IFERROR(Summary!$AE$7*E34/R34," ")</f>
        <v xml:space="preserve"> </v>
      </c>
    </row>
    <row r="35" spans="1:19" ht="29.25" customHeight="1" x14ac:dyDescent="0.25">
      <c r="A35" s="2" t="s">
        <v>70</v>
      </c>
      <c r="B35" s="2" t="s">
        <v>71</v>
      </c>
      <c r="C35" s="18"/>
      <c r="D35" s="56" t="str">
        <f>IFERROR(VLOOKUP($A35,'Emissions - TEU-2PWA'!$A$6:$H$58,5,0), " ")</f>
        <v xml:space="preserve"> </v>
      </c>
      <c r="E35" s="56" t="str">
        <f>IFERROR(VLOOKUP($A35,'Emissions - TEU-2PWA'!$A$6:$H$58,8,0), " ")</f>
        <v xml:space="preserve"> </v>
      </c>
      <c r="F35" s="9">
        <v>0.48</v>
      </c>
      <c r="G35" s="175" t="str">
        <f>IFERROR(Summary!$Y$7*D35/F35," ")</f>
        <v xml:space="preserve"> </v>
      </c>
      <c r="H35" s="5">
        <v>33</v>
      </c>
      <c r="I35" s="175" t="str">
        <f>IFERROR(Summary!$Y$7*D35/H35," ")</f>
        <v xml:space="preserve"> </v>
      </c>
      <c r="J35" s="5">
        <v>12</v>
      </c>
      <c r="K35" s="175" t="str">
        <f>IFERROR(Summary!$AA$7*D35/J35," ")</f>
        <v xml:space="preserve"> </v>
      </c>
      <c r="L35" s="5">
        <v>150</v>
      </c>
      <c r="M35" s="175" t="str">
        <f>IFERROR(Summary!$AA$7*D35/L35," ")</f>
        <v xml:space="preserve"> </v>
      </c>
      <c r="N35" s="7">
        <v>5.7</v>
      </c>
      <c r="O35" s="175" t="str">
        <f>IFERROR(Summary!$AC$7*D35/N35," ")</f>
        <v xml:space="preserve"> </v>
      </c>
      <c r="P35" s="5">
        <v>150</v>
      </c>
      <c r="Q35" s="175" t="str">
        <f>IFERROR(Summary!$AC$7*D35/P35," ")</f>
        <v xml:space="preserve"> </v>
      </c>
      <c r="R35" s="23">
        <v>1700</v>
      </c>
      <c r="S35" s="177" t="str">
        <f>IFERROR(Summary!$AE$7*E35/R35," ")</f>
        <v xml:space="preserve"> </v>
      </c>
    </row>
    <row r="36" spans="1:19" ht="16.8" customHeight="1" x14ac:dyDescent="0.25">
      <c r="A36" s="2" t="s">
        <v>72</v>
      </c>
      <c r="B36" s="2" t="s">
        <v>73</v>
      </c>
      <c r="C36" s="18"/>
      <c r="D36" s="56" t="str">
        <f>IFERROR(VLOOKUP($A36,'Emissions - TEU-2PWA'!$A$6:$H$58,5,0), " ")</f>
        <v xml:space="preserve"> </v>
      </c>
      <c r="E36" s="56" t="str">
        <f>IFERROR(VLOOKUP($A36,'Emissions - TEU-2PWA'!$A$6:$H$58,8,0), " ")</f>
        <v xml:space="preserve"> </v>
      </c>
      <c r="F36" s="4">
        <v>3.3000000000000002E-2</v>
      </c>
      <c r="G36" s="175" t="str">
        <f>IFERROR(Summary!$Y$7*D36/F36," ")</f>
        <v xml:space="preserve"> </v>
      </c>
      <c r="H36" s="7">
        <v>2</v>
      </c>
      <c r="I36" s="175" t="str">
        <f>IFERROR(Summary!$Y$7*D36/H36," ")</f>
        <v xml:space="preserve"> </v>
      </c>
      <c r="J36" s="9">
        <v>0.86</v>
      </c>
      <c r="K36" s="175" t="str">
        <f>IFERROR(Summary!$AA$7*D36/J36," ")</f>
        <v xml:space="preserve"> </v>
      </c>
      <c r="L36" s="7">
        <v>8.8000000000000007</v>
      </c>
      <c r="M36" s="175" t="str">
        <f>IFERROR(Summary!$AA$7*D36/L36," ")</f>
        <v xml:space="preserve"> </v>
      </c>
      <c r="N36" s="9">
        <v>0.4</v>
      </c>
      <c r="O36" s="175" t="str">
        <f>IFERROR(Summary!$AC$7*D36/N36," ")</f>
        <v xml:space="preserve"> </v>
      </c>
      <c r="P36" s="7">
        <v>8.8000000000000007</v>
      </c>
      <c r="Q36" s="175" t="str">
        <f>IFERROR(Summary!$AC$7*D36/P36," ")</f>
        <v xml:space="preserve"> </v>
      </c>
      <c r="R36" s="21">
        <v>660</v>
      </c>
      <c r="S36" s="177" t="str">
        <f>IFERROR(Summary!$AE$7*E36/R36," ")</f>
        <v xml:space="preserve"> </v>
      </c>
    </row>
    <row r="37" spans="1:19" ht="29.25" customHeight="1" x14ac:dyDescent="0.25">
      <c r="A37" s="2" t="s">
        <v>74</v>
      </c>
      <c r="B37" s="2" t="s">
        <v>75</v>
      </c>
      <c r="C37" s="18"/>
      <c r="D37" s="56" t="str">
        <f>IFERROR(VLOOKUP($A37,'Emissions - TEU-2PWA'!$A$6:$H$58,5,0), " ")</f>
        <v xml:space="preserve"> </v>
      </c>
      <c r="E37" s="56" t="str">
        <f>IFERROR(VLOOKUP($A37,'Emissions - TEU-2PWA'!$A$6:$H$58,8,0), " ")</f>
        <v xml:space="preserve"> </v>
      </c>
      <c r="F37" s="18"/>
      <c r="G37" s="175" t="str">
        <f>IFERROR(Summary!$Y$7*D37/F37," ")</f>
        <v xml:space="preserve"> </v>
      </c>
      <c r="H37" s="8">
        <v>5000</v>
      </c>
      <c r="I37" s="175" t="str">
        <f>IFERROR(Summary!$Y$7*D37/H37," ")</f>
        <v xml:space="preserve"> </v>
      </c>
      <c r="J37" s="18"/>
      <c r="K37" s="175" t="str">
        <f>IFERROR(Summary!$AA$7*D37/J37," ")</f>
        <v xml:space="preserve"> </v>
      </c>
      <c r="L37" s="8">
        <v>22000</v>
      </c>
      <c r="M37" s="175" t="str">
        <f>IFERROR(Summary!$AA$7*D37/L37," ")</f>
        <v xml:space="preserve"> </v>
      </c>
      <c r="N37" s="18"/>
      <c r="O37" s="175" t="str">
        <f>IFERROR(Summary!$AC$7*D37/N37," ")</f>
        <v xml:space="preserve"> </v>
      </c>
      <c r="P37" s="8">
        <v>22000</v>
      </c>
      <c r="Q37" s="175" t="str">
        <f>IFERROR(Summary!$AC$7*D37/P37," ")</f>
        <v xml:space="preserve"> </v>
      </c>
      <c r="R37" s="23">
        <v>5000</v>
      </c>
      <c r="S37" s="177" t="str">
        <f>IFERROR(Summary!$AE$7*E37/R37," ")</f>
        <v xml:space="preserve"> </v>
      </c>
    </row>
    <row r="38" spans="1:19" ht="16.8" customHeight="1" x14ac:dyDescent="0.25">
      <c r="A38" s="2" t="s">
        <v>76</v>
      </c>
      <c r="B38" s="1" t="s">
        <v>77</v>
      </c>
      <c r="C38" s="18"/>
      <c r="D38" s="56" t="str">
        <f>IFERROR(VLOOKUP($A38,'Emissions - TEU-2PWA'!$A$6:$H$58,5,0), " ")</f>
        <v xml:space="preserve"> </v>
      </c>
      <c r="E38" s="56" t="str">
        <f>IFERROR(VLOOKUP($A38,'Emissions - TEU-2PWA'!$A$6:$H$58,8,0), " ")</f>
        <v xml:space="preserve"> </v>
      </c>
      <c r="F38" s="18"/>
      <c r="G38" s="175" t="str">
        <f>IFERROR(Summary!$Y$7*D38/F38," ")</f>
        <v xml:space="preserve"> </v>
      </c>
      <c r="H38" s="8">
        <v>30000</v>
      </c>
      <c r="I38" s="175" t="str">
        <f>IFERROR(Summary!$Y$7*D38/H38," ")</f>
        <v xml:space="preserve"> </v>
      </c>
      <c r="J38" s="18"/>
      <c r="K38" s="175" t="str">
        <f>IFERROR(Summary!$AA$7*D38/J38," ")</f>
        <v xml:space="preserve"> </v>
      </c>
      <c r="L38" s="8">
        <v>130000</v>
      </c>
      <c r="M38" s="175" t="str">
        <f>IFERROR(Summary!$AA$7*D38/L38," ")</f>
        <v xml:space="preserve"> </v>
      </c>
      <c r="N38" s="18"/>
      <c r="O38" s="175" t="str">
        <f>IFERROR(Summary!$AC$7*D38/N38," ")</f>
        <v xml:space="preserve"> </v>
      </c>
      <c r="P38" s="8">
        <v>130000</v>
      </c>
      <c r="Q38" s="175" t="str">
        <f>IFERROR(Summary!$AC$7*D38/P38," ")</f>
        <v xml:space="preserve"> </v>
      </c>
      <c r="R38" s="22"/>
      <c r="S38" s="177" t="str">
        <f>IFERROR(Summary!$AE$7*E38/R38," ")</f>
        <v xml:space="preserve"> </v>
      </c>
    </row>
    <row r="39" spans="1:19" ht="16.95" customHeight="1" x14ac:dyDescent="0.25">
      <c r="A39" s="2" t="s">
        <v>78</v>
      </c>
      <c r="B39" s="2" t="s">
        <v>79</v>
      </c>
      <c r="C39" s="6" t="s">
        <v>80</v>
      </c>
      <c r="D39" s="56" t="str">
        <f>IFERROR(VLOOKUP($A39,'Emissions - TEU-2PWA'!$A$6:$H$58,5,0), " ")</f>
        <v xml:space="preserve"> </v>
      </c>
      <c r="E39" s="56" t="str">
        <f>IFERROR(VLOOKUP($A39,'Emissions - TEU-2PWA'!$A$6:$H$58,8,0), " ")</f>
        <v xml:space="preserve"> </v>
      </c>
      <c r="F39" s="11">
        <v>5.5999999999999995E-4</v>
      </c>
      <c r="G39" s="175" t="str">
        <f>IFERROR(Summary!$Y$7*D39/F39," ")</f>
        <v xml:space="preserve"> </v>
      </c>
      <c r="H39" s="3">
        <v>5.0000000000000001E-3</v>
      </c>
      <c r="I39" s="175" t="str">
        <f>IFERROR(Summary!$Y$7*D39/H39," ")</f>
        <v xml:space="preserve"> </v>
      </c>
      <c r="J39" s="4">
        <v>1.4E-2</v>
      </c>
      <c r="K39" s="175" t="str">
        <f>IFERROR(Summary!$AA$7*D39/J39," ")</f>
        <v xml:space="preserve"> </v>
      </c>
      <c r="L39" s="4">
        <v>3.6999999999999998E-2</v>
      </c>
      <c r="M39" s="175" t="str">
        <f>IFERROR(Summary!$AA$7*D39/L39," ")</f>
        <v xml:space="preserve"> </v>
      </c>
      <c r="N39" s="3">
        <v>6.7000000000000002E-3</v>
      </c>
      <c r="O39" s="175" t="str">
        <f>IFERROR(Summary!$AC$7*D39/N39," ")</f>
        <v xml:space="preserve"> </v>
      </c>
      <c r="P39" s="4">
        <v>3.6999999999999998E-2</v>
      </c>
      <c r="Q39" s="175" t="str">
        <f>IFERROR(Summary!$AC$7*D39/P39," ")</f>
        <v xml:space="preserve"> </v>
      </c>
      <c r="R39" s="26">
        <v>0.03</v>
      </c>
      <c r="S39" s="177" t="str">
        <f>IFERROR(Summary!$AE$7*E39/R39," ")</f>
        <v xml:space="preserve"> </v>
      </c>
    </row>
    <row r="40" spans="1:19" ht="16.8" customHeight="1" x14ac:dyDescent="0.25">
      <c r="A40" s="2" t="s">
        <v>81</v>
      </c>
      <c r="B40" s="2" t="s">
        <v>82</v>
      </c>
      <c r="C40" s="18"/>
      <c r="D40" s="56" t="str">
        <f>IFERROR(VLOOKUP($A40,'Emissions - TEU-2PWA'!$A$6:$H$58,5,0), " ")</f>
        <v xml:space="preserve"> </v>
      </c>
      <c r="E40" s="56" t="str">
        <f>IFERROR(VLOOKUP($A40,'Emissions - TEU-2PWA'!$A$6:$H$58,8,0), " ")</f>
        <v xml:space="preserve"> </v>
      </c>
      <c r="F40" s="18"/>
      <c r="G40" s="175" t="str">
        <f>IFERROR(Summary!$Y$7*D40/F40," ")</f>
        <v xml:space="preserve"> </v>
      </c>
      <c r="H40" s="7">
        <v>2.2000000000000002</v>
      </c>
      <c r="I40" s="175" t="str">
        <f>IFERROR(Summary!$Y$7*D40/H40," ")</f>
        <v xml:space="preserve"> </v>
      </c>
      <c r="J40" s="18"/>
      <c r="K40" s="175" t="str">
        <f>IFERROR(Summary!$AA$7*D40/J40," ")</f>
        <v xml:space="preserve"> </v>
      </c>
      <c r="L40" s="7">
        <v>9.6999999999999993</v>
      </c>
      <c r="M40" s="175" t="str">
        <f>IFERROR(Summary!$AA$7*D40/L40," ")</f>
        <v xml:space="preserve"> </v>
      </c>
      <c r="N40" s="18"/>
      <c r="O40" s="175" t="str">
        <f>IFERROR(Summary!$AC$7*D40/N40," ")</f>
        <v xml:space="preserve"> </v>
      </c>
      <c r="P40" s="7">
        <v>9.6999999999999993</v>
      </c>
      <c r="Q40" s="175" t="str">
        <f>IFERROR(Summary!$AC$7*D40/P40," ")</f>
        <v xml:space="preserve"> </v>
      </c>
      <c r="R40" s="21">
        <v>50</v>
      </c>
      <c r="S40" s="177" t="str">
        <f>IFERROR(Summary!$AE$7*E40/R40," ")</f>
        <v xml:space="preserve"> </v>
      </c>
    </row>
    <row r="41" spans="1:19" ht="16.95" customHeight="1" x14ac:dyDescent="0.25">
      <c r="A41" s="2" t="s">
        <v>83</v>
      </c>
      <c r="B41" s="2" t="s">
        <v>84</v>
      </c>
      <c r="C41" s="18"/>
      <c r="D41" s="56" t="str">
        <f>IFERROR(VLOOKUP($A41,'Emissions - TEU-2PWA'!$A$6:$H$58,5,0), " ")</f>
        <v xml:space="preserve"> </v>
      </c>
      <c r="E41" s="56" t="str">
        <f>IFERROR(VLOOKUP($A41,'Emissions - TEU-2PWA'!$A$6:$H$58,8,0), " ")</f>
        <v xml:space="preserve"> </v>
      </c>
      <c r="F41" s="18"/>
      <c r="G41" s="175" t="str">
        <f>IFERROR(Summary!$Y$7*D41/F41," ")</f>
        <v xml:space="preserve"> </v>
      </c>
      <c r="H41" s="5">
        <v>800</v>
      </c>
      <c r="I41" s="175" t="str">
        <f>IFERROR(Summary!$Y$7*D41/H41," ")</f>
        <v xml:space="preserve"> </v>
      </c>
      <c r="J41" s="18"/>
      <c r="K41" s="175" t="str">
        <f>IFERROR(Summary!$AA$7*D41/J41," ")</f>
        <v xml:space="preserve"> </v>
      </c>
      <c r="L41" s="8">
        <v>3500</v>
      </c>
      <c r="M41" s="175" t="str">
        <f>IFERROR(Summary!$AA$7*D41/L41," ")</f>
        <v xml:space="preserve"> </v>
      </c>
      <c r="N41" s="18"/>
      <c r="O41" s="175" t="str">
        <f>IFERROR(Summary!$AC$7*D41/N41," ")</f>
        <v xml:space="preserve"> </v>
      </c>
      <c r="P41" s="8">
        <v>3500</v>
      </c>
      <c r="Q41" s="175" t="str">
        <f>IFERROR(Summary!$AC$7*D41/P41," ")</f>
        <v xml:space="preserve"> </v>
      </c>
      <c r="R41" s="23">
        <v>6200</v>
      </c>
      <c r="S41" s="177" t="str">
        <f>IFERROR(Summary!$AE$7*E41/R41," ")</f>
        <v xml:space="preserve"> </v>
      </c>
    </row>
    <row r="42" spans="1:19" ht="16.8" customHeight="1" x14ac:dyDescent="0.25">
      <c r="A42" s="2" t="s">
        <v>85</v>
      </c>
      <c r="B42" s="2" t="s">
        <v>86</v>
      </c>
      <c r="C42" s="18"/>
      <c r="D42" s="56" t="str">
        <f>IFERROR(VLOOKUP($A42,'Emissions - TEU-2PWA'!$A$6:$H$58,5,0), " ")</f>
        <v xml:space="preserve"> </v>
      </c>
      <c r="E42" s="56" t="str">
        <f>IFERROR(VLOOKUP($A42,'Emissions - TEU-2PWA'!$A$6:$H$58,8,0), " ")</f>
        <v xml:space="preserve"> </v>
      </c>
      <c r="F42" s="9">
        <v>0.17</v>
      </c>
      <c r="G42" s="175" t="str">
        <f>IFERROR(Summary!$Y$7*D42/F42," ")</f>
        <v xml:space="preserve"> </v>
      </c>
      <c r="H42" s="5">
        <v>100</v>
      </c>
      <c r="I42" s="175" t="str">
        <f>IFERROR(Summary!$Y$7*D42/H42," ")</f>
        <v xml:space="preserve"> </v>
      </c>
      <c r="J42" s="7">
        <v>4.3</v>
      </c>
      <c r="K42" s="175" t="str">
        <f>IFERROR(Summary!$AA$7*D42/J42," ")</f>
        <v xml:space="preserve"> </v>
      </c>
      <c r="L42" s="5">
        <v>440</v>
      </c>
      <c r="M42" s="175" t="str">
        <f>IFERROR(Summary!$AA$7*D42/L42," ")</f>
        <v xml:space="preserve"> </v>
      </c>
      <c r="N42" s="7">
        <v>2</v>
      </c>
      <c r="O42" s="175" t="str">
        <f>IFERROR(Summary!$AC$7*D42/N42," ")</f>
        <v xml:space="preserve"> </v>
      </c>
      <c r="P42" s="5">
        <v>440</v>
      </c>
      <c r="Q42" s="175" t="str">
        <f>IFERROR(Summary!$AC$7*D42/P42," ")</f>
        <v xml:space="preserve"> </v>
      </c>
      <c r="R42" s="23">
        <v>1900</v>
      </c>
      <c r="S42" s="177" t="str">
        <f>IFERROR(Summary!$AE$7*E42/R42," ")</f>
        <v xml:space="preserve"> </v>
      </c>
    </row>
    <row r="43" spans="1:19" ht="16.95" customHeight="1" x14ac:dyDescent="0.25">
      <c r="A43" s="2" t="s">
        <v>87</v>
      </c>
      <c r="B43" s="2" t="s">
        <v>88</v>
      </c>
      <c r="C43" s="18"/>
      <c r="D43" s="56" t="str">
        <f>IFERROR(VLOOKUP($A43,'Emissions - TEU-2PWA'!$A$6:$H$58,5,0), " ")</f>
        <v xml:space="preserve"> </v>
      </c>
      <c r="E43" s="56" t="str">
        <f>IFERROR(VLOOKUP($A43,'Emissions - TEU-2PWA'!$A$6:$H$58,8,0), " ")</f>
        <v xml:space="preserve"> </v>
      </c>
      <c r="F43" s="18"/>
      <c r="G43" s="175" t="str">
        <f>IFERROR(Summary!$Y$7*D43/F43," ")</f>
        <v xml:space="preserve"> </v>
      </c>
      <c r="H43" s="5">
        <v>10</v>
      </c>
      <c r="I43" s="175" t="str">
        <f>IFERROR(Summary!$Y$7*D43/H43," ")</f>
        <v xml:space="preserve"> </v>
      </c>
      <c r="J43" s="18"/>
      <c r="K43" s="175" t="str">
        <f>IFERROR(Summary!$AA$7*D43/J43," ")</f>
        <v xml:space="preserve"> </v>
      </c>
      <c r="L43" s="5">
        <v>44</v>
      </c>
      <c r="M43" s="175" t="str">
        <f>IFERROR(Summary!$AA$7*D43/L43," ")</f>
        <v xml:space="preserve"> </v>
      </c>
      <c r="N43" s="18"/>
      <c r="O43" s="175" t="str">
        <f>IFERROR(Summary!$AC$7*D43/N43," ")</f>
        <v xml:space="preserve"> </v>
      </c>
      <c r="P43" s="5">
        <v>44</v>
      </c>
      <c r="Q43" s="175" t="str">
        <f>IFERROR(Summary!$AC$7*D43/P43," ")</f>
        <v xml:space="preserve"> </v>
      </c>
      <c r="R43" s="21">
        <v>660</v>
      </c>
      <c r="S43" s="177" t="str">
        <f>IFERROR(Summary!$AE$7*E43/R43," ")</f>
        <v xml:space="preserve"> </v>
      </c>
    </row>
    <row r="44" spans="1:19" ht="16.8" customHeight="1" x14ac:dyDescent="0.25">
      <c r="A44" s="2" t="s">
        <v>89</v>
      </c>
      <c r="B44" s="2" t="s">
        <v>90</v>
      </c>
      <c r="C44" s="18"/>
      <c r="D44" s="56" t="str">
        <f>IFERROR(VLOOKUP($A44,'Emissions - TEU-2PWA'!$A$6:$H$58,5,0), " ")</f>
        <v xml:space="preserve"> </v>
      </c>
      <c r="E44" s="56" t="str">
        <f>IFERROR(VLOOKUP($A44,'Emissions - TEU-2PWA'!$A$6:$H$58,8,0), " ")</f>
        <v xml:space="preserve"> </v>
      </c>
      <c r="F44" s="4">
        <v>0.01</v>
      </c>
      <c r="G44" s="175" t="str">
        <f>IFERROR(Summary!$Y$7*D44/F44," ")</f>
        <v xml:space="preserve"> </v>
      </c>
      <c r="H44" s="4">
        <v>0.02</v>
      </c>
      <c r="I44" s="175" t="str">
        <f>IFERROR(Summary!$Y$7*D44/H44," ")</f>
        <v xml:space="preserve"> </v>
      </c>
      <c r="J44" s="9">
        <v>0.26</v>
      </c>
      <c r="K44" s="175" t="str">
        <f>IFERROR(Summary!$AA$7*D44/J44," ")</f>
        <v xml:space="preserve"> </v>
      </c>
      <c r="L44" s="4">
        <v>8.7999999999999995E-2</v>
      </c>
      <c r="M44" s="175" t="str">
        <f>IFERROR(Summary!$AA$7*D44/L44," ")</f>
        <v xml:space="preserve"> </v>
      </c>
      <c r="N44" s="9">
        <v>0.12</v>
      </c>
      <c r="O44" s="175" t="str">
        <f>IFERROR(Summary!$AC$7*D44/N44," ")</f>
        <v xml:space="preserve"> </v>
      </c>
      <c r="P44" s="4">
        <v>8.7999999999999995E-2</v>
      </c>
      <c r="Q44" s="175" t="str">
        <f>IFERROR(Summary!$AC$7*D44/P44," ")</f>
        <v xml:space="preserve"> </v>
      </c>
      <c r="R44" s="25">
        <v>0.2</v>
      </c>
      <c r="S44" s="177" t="str">
        <f>IFERROR(Summary!$AE$7*E44/R44," ")</f>
        <v xml:space="preserve"> </v>
      </c>
    </row>
    <row r="45" spans="1:19" ht="16.8" customHeight="1" x14ac:dyDescent="0.25">
      <c r="A45" s="2" t="s">
        <v>91</v>
      </c>
      <c r="B45" s="2" t="s">
        <v>92</v>
      </c>
      <c r="C45" s="6" t="s">
        <v>93</v>
      </c>
      <c r="D45" s="56" t="str">
        <f>IFERROR(VLOOKUP($A45,'Emissions - TEU-2PWA'!$A$6:$H$58,5,0), " ")</f>
        <v xml:space="preserve"> </v>
      </c>
      <c r="E45" s="56" t="str">
        <f>IFERROR(VLOOKUP($A45,'Emissions - TEU-2PWA'!$A$6:$H$58,8,0), " ")</f>
        <v xml:space="preserve"> </v>
      </c>
      <c r="F45" s="4">
        <v>0.04</v>
      </c>
      <c r="G45" s="175" t="str">
        <f>IFERROR(Summary!$Y$7*D45/F45," ")</f>
        <v xml:space="preserve"> </v>
      </c>
      <c r="H45" s="18"/>
      <c r="I45" s="175" t="str">
        <f>IFERROR(Summary!$Y$7*D45/H45," ")</f>
        <v xml:space="preserve"> </v>
      </c>
      <c r="J45" s="7">
        <v>1</v>
      </c>
      <c r="K45" s="175" t="str">
        <f>IFERROR(Summary!$AA$7*D45/J45," ")</f>
        <v xml:space="preserve"> </v>
      </c>
      <c r="L45" s="18"/>
      <c r="M45" s="175" t="str">
        <f>IFERROR(Summary!$AA$7*D45/L45," ")</f>
        <v xml:space="preserve"> </v>
      </c>
      <c r="N45" s="9">
        <v>0.48</v>
      </c>
      <c r="O45" s="175" t="str">
        <f>IFERROR(Summary!$AC$7*D45/N45," ")</f>
        <v xml:space="preserve"> </v>
      </c>
      <c r="P45" s="18"/>
      <c r="Q45" s="175" t="str">
        <f>IFERROR(Summary!$AC$7*D45/P45," ")</f>
        <v xml:space="preserve"> </v>
      </c>
      <c r="R45" s="22"/>
      <c r="S45" s="177" t="str">
        <f>IFERROR(Summary!$AE$7*E45/R45," ")</f>
        <v xml:space="preserve"> </v>
      </c>
    </row>
    <row r="46" spans="1:19" ht="16.95" customHeight="1" x14ac:dyDescent="0.25">
      <c r="A46" s="2" t="s">
        <v>94</v>
      </c>
      <c r="B46" s="2" t="s">
        <v>95</v>
      </c>
      <c r="C46" s="18"/>
      <c r="D46" s="56" t="str">
        <f>IFERROR(VLOOKUP($A46,'Emissions - TEU-2PWA'!$A$6:$H$58,5,0), " ")</f>
        <v xml:space="preserve"> </v>
      </c>
      <c r="E46" s="56" t="str">
        <f>IFERROR(VLOOKUP($A46,'Emissions - TEU-2PWA'!$A$6:$H$58,8,0), " ")</f>
        <v xml:space="preserve"> </v>
      </c>
      <c r="F46" s="18"/>
      <c r="G46" s="175" t="str">
        <f>IFERROR(Summary!$Y$7*D46/F46," ")</f>
        <v xml:space="preserve"> </v>
      </c>
      <c r="H46" s="9">
        <v>0.15</v>
      </c>
      <c r="I46" s="175" t="str">
        <f>IFERROR(Summary!$Y$7*D46/H46," ")</f>
        <v xml:space="preserve"> </v>
      </c>
      <c r="J46" s="18"/>
      <c r="K46" s="175" t="str">
        <f>IFERROR(Summary!$AA$7*D46/J46," ")</f>
        <v xml:space="preserve"> </v>
      </c>
      <c r="L46" s="9">
        <v>0.66</v>
      </c>
      <c r="M46" s="175" t="str">
        <f>IFERROR(Summary!$AA$7*D46/L46," ")</f>
        <v xml:space="preserve"> </v>
      </c>
      <c r="N46" s="18"/>
      <c r="O46" s="175" t="str">
        <f>IFERROR(Summary!$AC$7*D46/N46," ")</f>
        <v xml:space="preserve"> </v>
      </c>
      <c r="P46" s="9">
        <v>0.66</v>
      </c>
      <c r="Q46" s="175" t="str">
        <f>IFERROR(Summary!$AC$7*D46/P46," ")</f>
        <v xml:space="preserve"> </v>
      </c>
      <c r="R46" s="21">
        <v>170</v>
      </c>
      <c r="S46" s="177" t="str">
        <f>IFERROR(Summary!$AE$7*E46/R46," ")</f>
        <v xml:space="preserve"> </v>
      </c>
    </row>
    <row r="47" spans="1:19" ht="16.8" customHeight="1" x14ac:dyDescent="0.25">
      <c r="A47" s="2" t="s">
        <v>96</v>
      </c>
      <c r="B47" s="2" t="s">
        <v>97</v>
      </c>
      <c r="C47" s="18"/>
      <c r="D47" s="56" t="str">
        <f>IFERROR(VLOOKUP($A47,'Emissions - TEU-2PWA'!$A$6:$H$58,5,0), " ")</f>
        <v xml:space="preserve"> </v>
      </c>
      <c r="E47" s="56" t="str">
        <f>IFERROR(VLOOKUP($A47,'Emissions - TEU-2PWA'!$A$6:$H$58,8,0), " ")</f>
        <v xml:space="preserve"> </v>
      </c>
      <c r="F47" s="18"/>
      <c r="G47" s="175" t="str">
        <f>IFERROR(Summary!$Y$7*D47/F47," ")</f>
        <v xml:space="preserve"> </v>
      </c>
      <c r="H47" s="9">
        <v>0.6</v>
      </c>
      <c r="I47" s="175" t="str">
        <f>IFERROR(Summary!$Y$7*D47/H47," ")</f>
        <v xml:space="preserve"> </v>
      </c>
      <c r="J47" s="18"/>
      <c r="K47" s="175" t="str">
        <f>IFERROR(Summary!$AA$7*D47/J47," ")</f>
        <v xml:space="preserve"> </v>
      </c>
      <c r="L47" s="7">
        <v>2.6</v>
      </c>
      <c r="M47" s="175" t="str">
        <f>IFERROR(Summary!$AA$7*D47/L47," ")</f>
        <v xml:space="preserve"> </v>
      </c>
      <c r="N47" s="18"/>
      <c r="O47" s="175" t="str">
        <f>IFERROR(Summary!$AC$7*D47/N47," ")</f>
        <v xml:space="preserve"> </v>
      </c>
      <c r="P47" s="7">
        <v>2.6</v>
      </c>
      <c r="Q47" s="175" t="str">
        <f>IFERROR(Summary!$AC$7*D47/P47," ")</f>
        <v xml:space="preserve"> </v>
      </c>
      <c r="R47" s="24">
        <v>2.8</v>
      </c>
      <c r="S47" s="177" t="str">
        <f>IFERROR(Summary!$AE$7*E47/R47," ")</f>
        <v xml:space="preserve"> </v>
      </c>
    </row>
    <row r="48" spans="1:19" ht="16.95" customHeight="1" x14ac:dyDescent="0.25">
      <c r="A48" s="2" t="s">
        <v>98</v>
      </c>
      <c r="B48" s="2" t="s">
        <v>99</v>
      </c>
      <c r="C48" s="18"/>
      <c r="D48" s="56" t="str">
        <f>IFERROR(VLOOKUP($A48,'Emissions - TEU-2PWA'!$A$6:$H$58,5,0), " ")</f>
        <v xml:space="preserve"> </v>
      </c>
      <c r="E48" s="56" t="str">
        <f>IFERROR(VLOOKUP($A48,'Emissions - TEU-2PWA'!$A$6:$H$58,8,0), " ")</f>
        <v xml:space="preserve"> </v>
      </c>
      <c r="F48" s="18"/>
      <c r="G48" s="175" t="str">
        <f>IFERROR(Summary!$Y$7*D48/F48," ")</f>
        <v xml:space="preserve"> </v>
      </c>
      <c r="H48" s="4">
        <v>0.03</v>
      </c>
      <c r="I48" s="175" t="str">
        <f>IFERROR(Summary!$Y$7*D48/H48," ")</f>
        <v xml:space="preserve"> </v>
      </c>
      <c r="J48" s="18"/>
      <c r="K48" s="175" t="str">
        <f>IFERROR(Summary!$AA$7*D48/J48," ")</f>
        <v xml:space="preserve"> </v>
      </c>
      <c r="L48" s="9">
        <v>0.13</v>
      </c>
      <c r="M48" s="175" t="str">
        <f>IFERROR(Summary!$AA$7*D48/L48," ")</f>
        <v xml:space="preserve"> </v>
      </c>
      <c r="N48" s="18"/>
      <c r="O48" s="175" t="str">
        <f>IFERROR(Summary!$AC$7*D48/N48," ")</f>
        <v xml:space="preserve"> </v>
      </c>
      <c r="P48" s="9">
        <v>0.13</v>
      </c>
      <c r="Q48" s="175" t="str">
        <f>IFERROR(Summary!$AC$7*D48/P48," ")</f>
        <v xml:space="preserve"> </v>
      </c>
      <c r="R48" s="22"/>
      <c r="S48" s="177" t="str">
        <f>IFERROR(Summary!$AE$7*E48/R48," ")</f>
        <v xml:space="preserve"> </v>
      </c>
    </row>
    <row r="49" spans="1:19" ht="16.8" customHeight="1" x14ac:dyDescent="0.25">
      <c r="A49" s="2" t="s">
        <v>100</v>
      </c>
      <c r="B49" s="2" t="s">
        <v>101</v>
      </c>
      <c r="C49" s="18"/>
      <c r="D49" s="56" t="str">
        <f>IFERROR(VLOOKUP($A49,'Emissions - TEU-2PWA'!$A$6:$H$58,5,0), " ")</f>
        <v xml:space="preserve"> </v>
      </c>
      <c r="E49" s="56" t="str">
        <f>IFERROR(VLOOKUP($A49,'Emissions - TEU-2PWA'!$A$6:$H$58,8,0), " ")</f>
        <v xml:space="preserve"> </v>
      </c>
      <c r="F49" s="18"/>
      <c r="G49" s="175" t="str">
        <f>IFERROR(Summary!$Y$7*D49/F49," ")</f>
        <v xml:space="preserve"> </v>
      </c>
      <c r="H49" s="5">
        <v>50</v>
      </c>
      <c r="I49" s="175" t="str">
        <f>IFERROR(Summary!$Y$7*D49/H49," ")</f>
        <v xml:space="preserve"> </v>
      </c>
      <c r="J49" s="18"/>
      <c r="K49" s="175" t="str">
        <f>IFERROR(Summary!$AA$7*D49/J49," ")</f>
        <v xml:space="preserve"> </v>
      </c>
      <c r="L49" s="5">
        <v>220</v>
      </c>
      <c r="M49" s="175" t="str">
        <f>IFERROR(Summary!$AA$7*D49/L49," ")</f>
        <v xml:space="preserve"> </v>
      </c>
      <c r="N49" s="18"/>
      <c r="O49" s="175" t="str">
        <f>IFERROR(Summary!$AC$7*D49/N49," ")</f>
        <v xml:space="preserve"> </v>
      </c>
      <c r="P49" s="5">
        <v>220</v>
      </c>
      <c r="Q49" s="175" t="str">
        <f>IFERROR(Summary!$AC$7*D49/P49," ")</f>
        <v xml:space="preserve"> </v>
      </c>
      <c r="R49" s="22"/>
      <c r="S49" s="177" t="str">
        <f>IFERROR(Summary!$AE$7*E49/R49," ")</f>
        <v xml:space="preserve"> </v>
      </c>
    </row>
    <row r="50" spans="1:19" ht="29.25" customHeight="1" x14ac:dyDescent="0.25">
      <c r="A50" s="2" t="s">
        <v>102</v>
      </c>
      <c r="B50" s="2" t="s">
        <v>103</v>
      </c>
      <c r="C50" s="18"/>
      <c r="D50" s="56" t="str">
        <f>IFERROR(VLOOKUP($A50,'Emissions - TEU-2PWA'!$A$6:$H$58,5,0), " ")</f>
        <v xml:space="preserve"> </v>
      </c>
      <c r="E50" s="56" t="str">
        <f>IFERROR(VLOOKUP($A50,'Emissions - TEU-2PWA'!$A$6:$H$58,8,0), " ")</f>
        <v xml:space="preserve"> </v>
      </c>
      <c r="F50" s="18"/>
      <c r="G50" s="175" t="str">
        <f>IFERROR(Summary!$Y$7*D50/F50," ")</f>
        <v xml:space="preserve"> </v>
      </c>
      <c r="H50" s="8">
        <v>50000</v>
      </c>
      <c r="I50" s="175" t="str">
        <f>IFERROR(Summary!$Y$7*D50/H50," ")</f>
        <v xml:space="preserve"> </v>
      </c>
      <c r="J50" s="18"/>
      <c r="K50" s="175" t="str">
        <f>IFERROR(Summary!$AA$7*D50/J50," ")</f>
        <v xml:space="preserve"> </v>
      </c>
      <c r="L50" s="8">
        <v>220000</v>
      </c>
      <c r="M50" s="175" t="str">
        <f>IFERROR(Summary!$AA$7*D50/L50," ")</f>
        <v xml:space="preserve"> </v>
      </c>
      <c r="N50" s="18"/>
      <c r="O50" s="175" t="str">
        <f>IFERROR(Summary!$AC$7*D50/N50," ")</f>
        <v xml:space="preserve"> </v>
      </c>
      <c r="P50" s="8">
        <v>220000</v>
      </c>
      <c r="Q50" s="175" t="str">
        <f>IFERROR(Summary!$AC$7*D50/P50," ")</f>
        <v xml:space="preserve"> </v>
      </c>
      <c r="R50" s="22"/>
      <c r="S50" s="177" t="str">
        <f>IFERROR(Summary!$AE$7*E50/R50," ")</f>
        <v xml:space="preserve"> </v>
      </c>
    </row>
    <row r="51" spans="1:19" ht="29.25" customHeight="1" x14ac:dyDescent="0.25">
      <c r="A51" s="2" t="s">
        <v>104</v>
      </c>
      <c r="B51" s="2" t="s">
        <v>105</v>
      </c>
      <c r="C51" s="18"/>
      <c r="D51" s="56" t="str">
        <f>IFERROR(VLOOKUP($A51,'Emissions - TEU-2PWA'!$A$6:$H$58,5,0), " ")</f>
        <v xml:space="preserve"> </v>
      </c>
      <c r="E51" s="56" t="str">
        <f>IFERROR(VLOOKUP($A51,'Emissions - TEU-2PWA'!$A$6:$H$58,8,0), " ")</f>
        <v xml:space="preserve"> </v>
      </c>
      <c r="F51" s="18"/>
      <c r="G51" s="175" t="str">
        <f>IFERROR(Summary!$Y$7*D51/F51," ")</f>
        <v xml:space="preserve"> </v>
      </c>
      <c r="H51" s="8">
        <v>50000</v>
      </c>
      <c r="I51" s="175" t="str">
        <f>IFERROR(Summary!$Y$7*D51/H51," ")</f>
        <v xml:space="preserve"> </v>
      </c>
      <c r="J51" s="18"/>
      <c r="K51" s="175" t="str">
        <f>IFERROR(Summary!$AA$7*D51/J51," ")</f>
        <v xml:space="preserve"> </v>
      </c>
      <c r="L51" s="8">
        <v>220000</v>
      </c>
      <c r="M51" s="175" t="str">
        <f>IFERROR(Summary!$AA$7*D51/L51," ")</f>
        <v xml:space="preserve"> </v>
      </c>
      <c r="N51" s="18"/>
      <c r="O51" s="175" t="str">
        <f>IFERROR(Summary!$AC$7*D51/N51," ")</f>
        <v xml:space="preserve"> </v>
      </c>
      <c r="P51" s="8">
        <v>220000</v>
      </c>
      <c r="Q51" s="175" t="str">
        <f>IFERROR(Summary!$AC$7*D51/P51," ")</f>
        <v xml:space="preserve"> </v>
      </c>
      <c r="R51" s="22"/>
      <c r="S51" s="177" t="str">
        <f>IFERROR(Summary!$AE$7*E51/R51," ")</f>
        <v xml:space="preserve"> </v>
      </c>
    </row>
    <row r="52" spans="1:19" ht="29.25" customHeight="1" x14ac:dyDescent="0.25">
      <c r="A52" s="2" t="s">
        <v>106</v>
      </c>
      <c r="B52" s="2" t="s">
        <v>107</v>
      </c>
      <c r="C52" s="18"/>
      <c r="D52" s="56" t="str">
        <f>IFERROR(VLOOKUP($A52,'Emissions - TEU-2PWA'!$A$6:$H$58,5,0), " ")</f>
        <v xml:space="preserve"> </v>
      </c>
      <c r="E52" s="56" t="str">
        <f>IFERROR(VLOOKUP($A52,'Emissions - TEU-2PWA'!$A$6:$H$58,8,0), " ")</f>
        <v xml:space="preserve"> </v>
      </c>
      <c r="F52" s="18"/>
      <c r="G52" s="175" t="str">
        <f>IFERROR(Summary!$Y$7*D52/F52," ")</f>
        <v xml:space="preserve"> </v>
      </c>
      <c r="H52" s="8">
        <v>30000</v>
      </c>
      <c r="I52" s="175" t="str">
        <f>IFERROR(Summary!$Y$7*D52/H52," ")</f>
        <v xml:space="preserve"> </v>
      </c>
      <c r="J52" s="18"/>
      <c r="K52" s="175" t="str">
        <f>IFERROR(Summary!$AA$7*D52/J52," ")</f>
        <v xml:space="preserve"> </v>
      </c>
      <c r="L52" s="8">
        <v>130000</v>
      </c>
      <c r="M52" s="175" t="str">
        <f>IFERROR(Summary!$AA$7*D52/L52," ")</f>
        <v xml:space="preserve"> </v>
      </c>
      <c r="N52" s="18"/>
      <c r="O52" s="175" t="str">
        <f>IFERROR(Summary!$AC$7*D52/N52," ")</f>
        <v xml:space="preserve"> </v>
      </c>
      <c r="P52" s="8">
        <v>130000</v>
      </c>
      <c r="Q52" s="175" t="str">
        <f>IFERROR(Summary!$AC$7*D52/P52," ")</f>
        <v xml:space="preserve"> </v>
      </c>
      <c r="R52" s="23">
        <v>40000</v>
      </c>
      <c r="S52" s="177" t="str">
        <f>IFERROR(Summary!$AE$7*E52/R52," ")</f>
        <v xml:space="preserve"> </v>
      </c>
    </row>
    <row r="53" spans="1:19" ht="16.95" customHeight="1" x14ac:dyDescent="0.25">
      <c r="A53" s="2" t="s">
        <v>108</v>
      </c>
      <c r="B53" s="2" t="s">
        <v>109</v>
      </c>
      <c r="C53" s="18"/>
      <c r="D53" s="56" t="str">
        <f>IFERROR(VLOOKUP($A53,'Emissions - TEU-2PWA'!$A$6:$H$58,5,0), " ")</f>
        <v xml:space="preserve"> </v>
      </c>
      <c r="E53" s="56" t="str">
        <f>IFERROR(VLOOKUP($A53,'Emissions - TEU-2PWA'!$A$6:$H$58,8,0), " ")</f>
        <v xml:space="preserve"> </v>
      </c>
      <c r="F53" s="18"/>
      <c r="G53" s="175" t="str">
        <f>IFERROR(Summary!$Y$7*D53/F53," ")</f>
        <v xml:space="preserve"> </v>
      </c>
      <c r="H53" s="5">
        <v>300</v>
      </c>
      <c r="I53" s="175" t="str">
        <f>IFERROR(Summary!$Y$7*D53/H53," ")</f>
        <v xml:space="preserve"> </v>
      </c>
      <c r="J53" s="18"/>
      <c r="K53" s="175" t="str">
        <f>IFERROR(Summary!$AA$7*D53/J53," ")</f>
        <v xml:space="preserve"> </v>
      </c>
      <c r="L53" s="8">
        <v>1300</v>
      </c>
      <c r="M53" s="175" t="str">
        <f>IFERROR(Summary!$AA$7*D53/L53," ")</f>
        <v xml:space="preserve"> </v>
      </c>
      <c r="N53" s="18"/>
      <c r="O53" s="175" t="str">
        <f>IFERROR(Summary!$AC$7*D53/N53," ")</f>
        <v xml:space="preserve"> </v>
      </c>
      <c r="P53" s="8">
        <v>1300</v>
      </c>
      <c r="Q53" s="175" t="str">
        <f>IFERROR(Summary!$AC$7*D53/P53," ")</f>
        <v xml:space="preserve"> </v>
      </c>
      <c r="R53" s="21">
        <v>490</v>
      </c>
      <c r="S53" s="177" t="str">
        <f>IFERROR(Summary!$AE$7*E53/R53," ")</f>
        <v xml:space="preserve"> </v>
      </c>
    </row>
    <row r="54" spans="1:19" ht="29.25" customHeight="1" x14ac:dyDescent="0.25">
      <c r="A54" s="2" t="s">
        <v>110</v>
      </c>
      <c r="B54" s="2" t="s">
        <v>111</v>
      </c>
      <c r="C54" s="18"/>
      <c r="D54" s="56" t="str">
        <f>IFERROR(VLOOKUP($A54,'Emissions - TEU-2PWA'!$A$6:$H$58,5,0), " ")</f>
        <v xml:space="preserve"> </v>
      </c>
      <c r="E54" s="56" t="str">
        <f>IFERROR(VLOOKUP($A54,'Emissions - TEU-2PWA'!$A$6:$H$58,8,0), " ")</f>
        <v xml:space="preserve"> </v>
      </c>
      <c r="F54" s="18"/>
      <c r="G54" s="175" t="str">
        <f>IFERROR(Summary!$Y$7*D54/F54," ")</f>
        <v xml:space="preserve"> </v>
      </c>
      <c r="H54" s="5">
        <v>90</v>
      </c>
      <c r="I54" s="175" t="str">
        <f>IFERROR(Summary!$Y$7*D54/H54," ")</f>
        <v xml:space="preserve"> </v>
      </c>
      <c r="J54" s="18"/>
      <c r="K54" s="175" t="str">
        <f>IFERROR(Summary!$AA$7*D54/J54," ")</f>
        <v xml:space="preserve"> </v>
      </c>
      <c r="L54" s="5">
        <v>400</v>
      </c>
      <c r="M54" s="175" t="str">
        <f>IFERROR(Summary!$AA$7*D54/L54," ")</f>
        <v xml:space="preserve"> </v>
      </c>
      <c r="N54" s="18"/>
      <c r="O54" s="175" t="str">
        <f>IFERROR(Summary!$AC$7*D54/N54," ")</f>
        <v xml:space="preserve"> </v>
      </c>
      <c r="P54" s="5">
        <v>400</v>
      </c>
      <c r="Q54" s="175" t="str">
        <f>IFERROR(Summary!$AC$7*D54/P54," ")</f>
        <v xml:space="preserve"> </v>
      </c>
      <c r="R54" s="23">
        <v>1000</v>
      </c>
      <c r="S54" s="177" t="str">
        <f>IFERROR(Summary!$AE$7*E54/R54," ")</f>
        <v xml:space="preserve"> </v>
      </c>
    </row>
    <row r="55" spans="1:19" ht="29.25" customHeight="1" x14ac:dyDescent="0.25">
      <c r="A55" s="2" t="s">
        <v>112</v>
      </c>
      <c r="B55" s="1" t="s">
        <v>113</v>
      </c>
      <c r="C55" s="18"/>
      <c r="D55" s="56" t="str">
        <f>IFERROR(VLOOKUP($A55,'Emissions - TEU-2PWA'!$A$6:$H$58,5,0), " ")</f>
        <v xml:space="preserve"> </v>
      </c>
      <c r="E55" s="56" t="str">
        <f>IFERROR(VLOOKUP($A55,'Emissions - TEU-2PWA'!$A$6:$H$58,8,0), " ")</f>
        <v xml:space="preserve"> </v>
      </c>
      <c r="F55" s="9">
        <v>0.22</v>
      </c>
      <c r="G55" s="175" t="str">
        <f>IFERROR(Summary!$Y$7*D55/F55," ")</f>
        <v xml:space="preserve"> </v>
      </c>
      <c r="H55" s="18"/>
      <c r="I55" s="175" t="str">
        <f>IFERROR(Summary!$Y$7*D55/H55," ")</f>
        <v xml:space="preserve"> </v>
      </c>
      <c r="J55" s="7">
        <v>5.7</v>
      </c>
      <c r="K55" s="175" t="str">
        <f>IFERROR(Summary!$AA$7*D55/J55," ")</f>
        <v xml:space="preserve"> </v>
      </c>
      <c r="L55" s="18"/>
      <c r="M55" s="175" t="str">
        <f>IFERROR(Summary!$AA$7*D55/L55," ")</f>
        <v xml:space="preserve"> </v>
      </c>
      <c r="N55" s="7">
        <v>2.6</v>
      </c>
      <c r="O55" s="175" t="str">
        <f>IFERROR(Summary!$AC$7*D55/N55," ")</f>
        <v xml:space="preserve"> </v>
      </c>
      <c r="P55" s="18"/>
      <c r="Q55" s="175" t="str">
        <f>IFERROR(Summary!$AC$7*D55/P55," ")</f>
        <v xml:space="preserve"> </v>
      </c>
      <c r="R55" s="22"/>
      <c r="S55" s="177" t="str">
        <f>IFERROR(Summary!$AE$7*E55/R55," ")</f>
        <v xml:space="preserve"> </v>
      </c>
    </row>
    <row r="56" spans="1:19" ht="16.8" customHeight="1" x14ac:dyDescent="0.25">
      <c r="A56" s="12">
        <v>64438</v>
      </c>
      <c r="B56" s="2" t="s">
        <v>114</v>
      </c>
      <c r="C56" s="18"/>
      <c r="D56" s="56" t="str">
        <f>IFERROR(VLOOKUP($A56,'Emissions - TEU-2PWA'!$A$6:$H$58,5,0), " ")</f>
        <v xml:space="preserve"> </v>
      </c>
      <c r="E56" s="56" t="str">
        <f>IFERROR(VLOOKUP($A56,'Emissions - TEU-2PWA'!$A$6:$H$58,8,0), " ")</f>
        <v xml:space="preserve"> </v>
      </c>
      <c r="F56" s="18"/>
      <c r="G56" s="175" t="str">
        <f>IFERROR(Summary!$Y$7*D56/F56," ")</f>
        <v xml:space="preserve"> </v>
      </c>
      <c r="H56" s="9">
        <v>0.4</v>
      </c>
      <c r="I56" s="175" t="str">
        <f>IFERROR(Summary!$Y$7*D56/H56," ")</f>
        <v xml:space="preserve"> </v>
      </c>
      <c r="J56" s="18"/>
      <c r="K56" s="175" t="str">
        <f>IFERROR(Summary!$AA$7*D56/J56," ")</f>
        <v xml:space="preserve"> </v>
      </c>
      <c r="L56" s="7">
        <v>1.8</v>
      </c>
      <c r="M56" s="175" t="str">
        <f>IFERROR(Summary!$AA$7*D56/L56," ")</f>
        <v xml:space="preserve"> </v>
      </c>
      <c r="N56" s="18"/>
      <c r="O56" s="175" t="str">
        <f>IFERROR(Summary!$AC$7*D56/N56," ")</f>
        <v xml:space="preserve"> </v>
      </c>
      <c r="P56" s="7">
        <v>1.8</v>
      </c>
      <c r="Q56" s="175" t="str">
        <f>IFERROR(Summary!$AC$7*D56/P56," ")</f>
        <v xml:space="preserve"> </v>
      </c>
      <c r="R56" s="21">
        <v>29</v>
      </c>
      <c r="S56" s="177" t="str">
        <f>IFERROR(Summary!$AE$7*E56/R56," ")</f>
        <v xml:space="preserve"> </v>
      </c>
    </row>
    <row r="57" spans="1:19" ht="16.95" customHeight="1" x14ac:dyDescent="0.25">
      <c r="A57" s="2" t="s">
        <v>115</v>
      </c>
      <c r="B57" s="2" t="s">
        <v>116</v>
      </c>
      <c r="C57" s="18"/>
      <c r="D57" s="56" t="str">
        <f>IFERROR(VLOOKUP($A57,'Emissions - TEU-2PWA'!$A$6:$H$58,5,0), " ")</f>
        <v xml:space="preserve"> </v>
      </c>
      <c r="E57" s="56" t="str">
        <f>IFERROR(VLOOKUP($A57,'Emissions - TEU-2PWA'!$A$6:$H$58,8,0), " ")</f>
        <v xml:space="preserve"> </v>
      </c>
      <c r="F57" s="3">
        <v>3.3E-3</v>
      </c>
      <c r="G57" s="175" t="str">
        <f>IFERROR(Summary!$Y$7*D57/F57," ")</f>
        <v xml:space="preserve"> </v>
      </c>
      <c r="H57" s="5">
        <v>20</v>
      </c>
      <c r="I57" s="175" t="str">
        <f>IFERROR(Summary!$Y$7*D57/H57," ")</f>
        <v xml:space="preserve"> </v>
      </c>
      <c r="J57" s="4">
        <v>8.6999999999999994E-2</v>
      </c>
      <c r="K57" s="175" t="str">
        <f>IFERROR(Summary!$AA$7*D57/J57," ")</f>
        <v xml:space="preserve"> </v>
      </c>
      <c r="L57" s="5">
        <v>88</v>
      </c>
      <c r="M57" s="175" t="str">
        <f>IFERROR(Summary!$AA$7*D57/L57," ")</f>
        <v xml:space="preserve"> </v>
      </c>
      <c r="N57" s="4">
        <v>0.04</v>
      </c>
      <c r="O57" s="175" t="str">
        <f>IFERROR(Summary!$AC$7*D57/N57," ")</f>
        <v xml:space="preserve"> </v>
      </c>
      <c r="P57" s="5">
        <v>88</v>
      </c>
      <c r="Q57" s="175" t="str">
        <f>IFERROR(Summary!$AC$7*D57/P57," ")</f>
        <v xml:space="preserve"> </v>
      </c>
      <c r="R57" s="22"/>
      <c r="S57" s="177" t="str">
        <f>IFERROR(Summary!$AE$7*E57/R57," ")</f>
        <v xml:space="preserve"> </v>
      </c>
    </row>
    <row r="58" spans="1:19" ht="16.8" customHeight="1" x14ac:dyDescent="0.25">
      <c r="A58" s="2" t="s">
        <v>117</v>
      </c>
      <c r="B58" s="1" t="s">
        <v>118</v>
      </c>
      <c r="C58" s="18"/>
      <c r="D58" s="56" t="str">
        <f>IFERROR(VLOOKUP($A58,'Emissions - TEU-2PWA'!$A$6:$H$58,5,0), " ")</f>
        <v xml:space="preserve"> </v>
      </c>
      <c r="E58" s="56" t="str">
        <f>IFERROR(VLOOKUP($A58,'Emissions - TEU-2PWA'!$A$6:$H$58,8,0), " ")</f>
        <v xml:space="preserve"> </v>
      </c>
      <c r="F58" s="4">
        <v>1.2999999999999999E-2</v>
      </c>
      <c r="G58" s="175" t="str">
        <f>IFERROR(Summary!$Y$7*D58/F58," ")</f>
        <v xml:space="preserve"> </v>
      </c>
      <c r="H58" s="18"/>
      <c r="I58" s="175" t="str">
        <f>IFERROR(Summary!$Y$7*D58/H58," ")</f>
        <v xml:space="preserve"> </v>
      </c>
      <c r="J58" s="9">
        <v>0.34</v>
      </c>
      <c r="K58" s="175" t="str">
        <f>IFERROR(Summary!$AA$7*D58/J58," ")</f>
        <v xml:space="preserve"> </v>
      </c>
      <c r="L58" s="18"/>
      <c r="M58" s="175" t="str">
        <f>IFERROR(Summary!$AA$7*D58/L58," ")</f>
        <v xml:space="preserve"> </v>
      </c>
      <c r="N58" s="9">
        <v>0.16</v>
      </c>
      <c r="O58" s="175" t="str">
        <f>IFERROR(Summary!$AC$7*D58/N58," ")</f>
        <v xml:space="preserve"> </v>
      </c>
      <c r="P58" s="18"/>
      <c r="Q58" s="175" t="str">
        <f>IFERROR(Summary!$AC$7*D58/P58," ")</f>
        <v xml:space="preserve"> </v>
      </c>
      <c r="R58" s="22"/>
      <c r="S58" s="177" t="str">
        <f>IFERROR(Summary!$AE$7*E58/R58," ")</f>
        <v xml:space="preserve"> </v>
      </c>
    </row>
    <row r="59" spans="1:19" ht="29.25" customHeight="1" x14ac:dyDescent="0.25">
      <c r="A59" s="2" t="s">
        <v>119</v>
      </c>
      <c r="B59" s="2" t="s">
        <v>120</v>
      </c>
      <c r="C59" s="6" t="s">
        <v>121</v>
      </c>
      <c r="D59" s="56" t="str">
        <f>IFERROR(VLOOKUP($A59,'Emissions - TEU-2PWA'!$A$6:$H$58,5,0), " ")</f>
        <v xml:space="preserve"> </v>
      </c>
      <c r="E59" s="56" t="str">
        <f>IFERROR(VLOOKUP($A59,'Emissions - TEU-2PWA'!$A$6:$H$58,8,0), " ")</f>
        <v xml:space="preserve"> </v>
      </c>
      <c r="F59" s="10">
        <v>3.1000000000000001E-5</v>
      </c>
      <c r="G59" s="175" t="str">
        <f>IFERROR(Summary!$Y$7*D59/F59," ")</f>
        <v xml:space="preserve"> </v>
      </c>
      <c r="H59" s="4">
        <v>8.3000000000000004E-2</v>
      </c>
      <c r="I59" s="175" t="str">
        <f>IFERROR(Summary!$Y$7*D59/H59," ")</f>
        <v xml:space="preserve"> </v>
      </c>
      <c r="J59" s="11">
        <v>5.1999999999999995E-4</v>
      </c>
      <c r="K59" s="175" t="str">
        <f>IFERROR(Summary!$AA$7*D59/J59," ")</f>
        <v xml:space="preserve"> </v>
      </c>
      <c r="L59" s="9">
        <v>0.88</v>
      </c>
      <c r="M59" s="175" t="str">
        <f>IFERROR(Summary!$AA$7*D59/L59," ")</f>
        <v xml:space="preserve"> </v>
      </c>
      <c r="N59" s="3">
        <v>1E-3</v>
      </c>
      <c r="O59" s="175" t="str">
        <f>IFERROR(Summary!$AC$7*D59/N59," ")</f>
        <v xml:space="preserve"> </v>
      </c>
      <c r="P59" s="9">
        <v>0.88</v>
      </c>
      <c r="Q59" s="175" t="str">
        <f>IFERROR(Summary!$AC$7*D59/P59," ")</f>
        <v xml:space="preserve"> </v>
      </c>
      <c r="R59" s="25">
        <v>0.3</v>
      </c>
      <c r="S59" s="177" t="str">
        <f>IFERROR(Summary!$AE$7*E59/R59," ")</f>
        <v xml:space="preserve"> </v>
      </c>
    </row>
    <row r="60" spans="1:19" ht="29.25" customHeight="1" x14ac:dyDescent="0.25">
      <c r="A60" s="2" t="s">
        <v>119</v>
      </c>
      <c r="B60" s="2" t="s">
        <v>122</v>
      </c>
      <c r="C60" s="6" t="s">
        <v>121</v>
      </c>
      <c r="D60" s="56" t="str">
        <f>IFERROR(VLOOKUP($A60,'Emissions - TEU-2PWA'!$A$6:$H$58,5,0), " ")</f>
        <v xml:space="preserve"> </v>
      </c>
      <c r="E60" s="56" t="str">
        <f>IFERROR(VLOOKUP($A60,'Emissions - TEU-2PWA'!$A$6:$H$58,8,0), " ")</f>
        <v xml:space="preserve"> </v>
      </c>
      <c r="F60" s="10">
        <v>3.1000000000000001E-5</v>
      </c>
      <c r="G60" s="175" t="str">
        <f>IFERROR(Summary!$Y$7*D60/F60," ")</f>
        <v xml:space="preserve"> </v>
      </c>
      <c r="H60" s="3">
        <v>2.0999999999999999E-3</v>
      </c>
      <c r="I60" s="175" t="str">
        <f>IFERROR(Summary!$Y$7*D60/H60," ")</f>
        <v xml:space="preserve"> </v>
      </c>
      <c r="J60" s="11">
        <v>5.1999999999999995E-4</v>
      </c>
      <c r="K60" s="175" t="str">
        <f>IFERROR(Summary!$AA$7*D60/J60," ")</f>
        <v xml:space="preserve"> </v>
      </c>
      <c r="L60" s="4">
        <v>2.1999999999999999E-2</v>
      </c>
      <c r="M60" s="175" t="str">
        <f>IFERROR(Summary!$AA$7*D60/L60," ")</f>
        <v xml:space="preserve"> </v>
      </c>
      <c r="N60" s="3">
        <v>1E-3</v>
      </c>
      <c r="O60" s="175" t="str">
        <f>IFERROR(Summary!$AC$7*D60/N60," ")</f>
        <v xml:space="preserve"> </v>
      </c>
      <c r="P60" s="4">
        <v>2.1999999999999999E-2</v>
      </c>
      <c r="Q60" s="175" t="str">
        <f>IFERROR(Summary!$AC$7*D60/P60," ")</f>
        <v xml:space="preserve"> </v>
      </c>
      <c r="R60" s="27">
        <v>5.0000000000000001E-3</v>
      </c>
      <c r="S60" s="177" t="str">
        <f>IFERROR(Summary!$AE$7*E60/R60," ")</f>
        <v xml:space="preserve"> </v>
      </c>
    </row>
    <row r="61" spans="1:19" ht="16.95" customHeight="1" x14ac:dyDescent="0.25">
      <c r="A61" s="2" t="s">
        <v>123</v>
      </c>
      <c r="B61" s="2" t="s">
        <v>124</v>
      </c>
      <c r="C61" s="6" t="s">
        <v>33</v>
      </c>
      <c r="D61" s="56" t="str">
        <f>IFERROR(VLOOKUP($A61,'Emissions - TEU-2PWA'!$A$6:$H$58,5,0), " ")</f>
        <v xml:space="preserve"> </v>
      </c>
      <c r="E61" s="56" t="str">
        <f>IFERROR(VLOOKUP($A61,'Emissions - TEU-2PWA'!$A$6:$H$58,8,0), " ")</f>
        <v xml:space="preserve"> </v>
      </c>
      <c r="F61" s="18"/>
      <c r="G61" s="175" t="str">
        <f>IFERROR(Summary!$Y$7*D61/F61," ")</f>
        <v xml:space="preserve"> </v>
      </c>
      <c r="H61" s="9">
        <v>0.1</v>
      </c>
      <c r="I61" s="175" t="str">
        <f>IFERROR(Summary!$Y$7*D61/H61," ")</f>
        <v xml:space="preserve"> </v>
      </c>
      <c r="J61" s="18"/>
      <c r="K61" s="175" t="str">
        <f>IFERROR(Summary!$AA$7*D61/J61," ")</f>
        <v xml:space="preserve"> </v>
      </c>
      <c r="L61" s="9">
        <v>0.44</v>
      </c>
      <c r="M61" s="175" t="str">
        <f>IFERROR(Summary!$AA$7*D61/L61," ")</f>
        <v xml:space="preserve"> </v>
      </c>
      <c r="N61" s="18"/>
      <c r="O61" s="175" t="str">
        <f>IFERROR(Summary!$AC$7*D61/N61," ")</f>
        <v xml:space="preserve"> </v>
      </c>
      <c r="P61" s="9">
        <v>0.44</v>
      </c>
      <c r="Q61" s="175" t="str">
        <f>IFERROR(Summary!$AC$7*D61/P61," ")</f>
        <v xml:space="preserve"> </v>
      </c>
      <c r="R61" s="22"/>
      <c r="S61" s="177" t="str">
        <f>IFERROR(Summary!$AE$7*E61/R61," ")</f>
        <v xml:space="preserve"> </v>
      </c>
    </row>
    <row r="62" spans="1:19" ht="16.8" customHeight="1" x14ac:dyDescent="0.25">
      <c r="A62" s="1"/>
      <c r="B62" s="2" t="s">
        <v>125</v>
      </c>
      <c r="C62" s="6" t="s">
        <v>23</v>
      </c>
      <c r="D62" s="56" t="str">
        <f>IFERROR(VLOOKUP($A62,'Emissions - TEU-2PWA'!$A$6:$H$58,5,0), " ")</f>
        <v xml:space="preserve"> </v>
      </c>
      <c r="E62" s="56" t="str">
        <f>IFERROR(VLOOKUP($A62,'Emissions - TEU-2PWA'!$A$6:$H$58,8,0), " ")</f>
        <v xml:space="preserve"> </v>
      </c>
      <c r="F62" s="11">
        <v>9.5E-4</v>
      </c>
      <c r="G62" s="175" t="str">
        <f>IFERROR(Summary!$Y$7*D62/F62," ")</f>
        <v xml:space="preserve"> </v>
      </c>
      <c r="H62" s="18"/>
      <c r="I62" s="175" t="str">
        <f>IFERROR(Summary!$Y$7*D62/H62," ")</f>
        <v xml:space="preserve"> </v>
      </c>
      <c r="J62" s="3">
        <v>0.01</v>
      </c>
      <c r="K62" s="175" t="str">
        <f>IFERROR(Summary!$AA$7*D62/J62," ")</f>
        <v xml:space="preserve"> </v>
      </c>
      <c r="L62" s="18"/>
      <c r="M62" s="175" t="str">
        <f>IFERROR(Summary!$AA$7*D62/L62," ")</f>
        <v xml:space="preserve"> </v>
      </c>
      <c r="N62" s="4">
        <v>1.9E-2</v>
      </c>
      <c r="O62" s="175" t="str">
        <f>IFERROR(Summary!$AC$7*D62/N62," ")</f>
        <v xml:space="preserve"> </v>
      </c>
      <c r="P62" s="18"/>
      <c r="Q62" s="175" t="str">
        <f>IFERROR(Summary!$AC$7*D62/P62," ")</f>
        <v xml:space="preserve"> </v>
      </c>
      <c r="R62" s="22"/>
      <c r="S62" s="177" t="str">
        <f>IFERROR(Summary!$AE$7*E62/R62," ")</f>
        <v xml:space="preserve"> </v>
      </c>
    </row>
    <row r="63" spans="1:19" ht="16.95" customHeight="1" x14ac:dyDescent="0.25">
      <c r="A63" s="2" t="s">
        <v>126</v>
      </c>
      <c r="B63" s="2" t="s">
        <v>127</v>
      </c>
      <c r="C63" s="6" t="s">
        <v>33</v>
      </c>
      <c r="D63" s="56" t="str">
        <f>IFERROR(VLOOKUP($A63,'Emissions - TEU-2PWA'!$A$6:$H$58,5,0), " ")</f>
        <v xml:space="preserve"> </v>
      </c>
      <c r="E63" s="56" t="str">
        <f>IFERROR(VLOOKUP($A63,'Emissions - TEU-2PWA'!$A$6:$H$58,8,0), " ")</f>
        <v xml:space="preserve"> </v>
      </c>
      <c r="F63" s="18"/>
      <c r="G63" s="175" t="str">
        <f>IFERROR(Summary!$Y$7*D63/F63," ")</f>
        <v xml:space="preserve"> </v>
      </c>
      <c r="H63" s="18"/>
      <c r="I63" s="175" t="str">
        <f>IFERROR(Summary!$Y$7*D63/H63," ")</f>
        <v xml:space="preserve"> </v>
      </c>
      <c r="J63" s="18"/>
      <c r="K63" s="175" t="str">
        <f>IFERROR(Summary!$AA$7*D63/J63," ")</f>
        <v xml:space="preserve"> </v>
      </c>
      <c r="L63" s="18"/>
      <c r="M63" s="175" t="str">
        <f>IFERROR(Summary!$AA$7*D63/L63," ")</f>
        <v xml:space="preserve"> </v>
      </c>
      <c r="N63" s="18"/>
      <c r="O63" s="175" t="str">
        <f>IFERROR(Summary!$AC$7*D63/N63," ")</f>
        <v xml:space="preserve"> </v>
      </c>
      <c r="P63" s="18"/>
      <c r="Q63" s="175" t="str">
        <f>IFERROR(Summary!$AC$7*D63/P63," ")</f>
        <v xml:space="preserve"> </v>
      </c>
      <c r="R63" s="21">
        <v>100</v>
      </c>
      <c r="S63" s="177" t="str">
        <f>IFERROR(Summary!$AE$7*E63/R63," ")</f>
        <v xml:space="preserve"> </v>
      </c>
    </row>
    <row r="64" spans="1:19" ht="16.8" customHeight="1" x14ac:dyDescent="0.25">
      <c r="A64" s="2" t="s">
        <v>128</v>
      </c>
      <c r="B64" s="1" t="s">
        <v>129</v>
      </c>
      <c r="C64" s="18"/>
      <c r="D64" s="56" t="str">
        <f>IFERROR(VLOOKUP($A64,'Emissions - TEU-2PWA'!$A$6:$H$58,5,0), " ")</f>
        <v xml:space="preserve"> </v>
      </c>
      <c r="E64" s="56" t="str">
        <f>IFERROR(VLOOKUP($A64,'Emissions - TEU-2PWA'!$A$6:$H$58,8,0), " ")</f>
        <v xml:space="preserve"> </v>
      </c>
      <c r="F64" s="4">
        <v>2.3E-2</v>
      </c>
      <c r="G64" s="175" t="str">
        <f>IFERROR(Summary!$Y$7*D64/F64," ")</f>
        <v xml:space="preserve"> </v>
      </c>
      <c r="H64" s="18"/>
      <c r="I64" s="175" t="str">
        <f>IFERROR(Summary!$Y$7*D64/H64," ")</f>
        <v xml:space="preserve"> </v>
      </c>
      <c r="J64" s="9">
        <v>0.6</v>
      </c>
      <c r="K64" s="175" t="str">
        <f>IFERROR(Summary!$AA$7*D64/J64," ")</f>
        <v xml:space="preserve"> </v>
      </c>
      <c r="L64" s="18"/>
      <c r="M64" s="175" t="str">
        <f>IFERROR(Summary!$AA$7*D64/L64," ")</f>
        <v xml:space="preserve"> </v>
      </c>
      <c r="N64" s="9">
        <v>0.28000000000000003</v>
      </c>
      <c r="O64" s="175" t="str">
        <f>IFERROR(Summary!$AC$7*D64/N64," ")</f>
        <v xml:space="preserve"> </v>
      </c>
      <c r="P64" s="18"/>
      <c r="Q64" s="175" t="str">
        <f>IFERROR(Summary!$AC$7*D64/P64," ")</f>
        <v xml:space="preserve"> </v>
      </c>
      <c r="R64" s="22"/>
      <c r="S64" s="177" t="str">
        <f>IFERROR(Summary!$AE$7*E64/R64," ")</f>
        <v xml:space="preserve"> </v>
      </c>
    </row>
    <row r="65" spans="1:19" ht="42" customHeight="1" x14ac:dyDescent="0.25">
      <c r="A65" s="2" t="s">
        <v>130</v>
      </c>
      <c r="B65" s="1" t="s">
        <v>131</v>
      </c>
      <c r="C65" s="18"/>
      <c r="D65" s="56" t="str">
        <f>IFERROR(VLOOKUP($A65,'Emissions - TEU-2PWA'!$A$6:$H$58,5,0), " ")</f>
        <v xml:space="preserve"> </v>
      </c>
      <c r="E65" s="56" t="str">
        <f>IFERROR(VLOOKUP($A65,'Emissions - TEU-2PWA'!$A$6:$H$58,8,0), " ")</f>
        <v xml:space="preserve"> </v>
      </c>
      <c r="F65" s="18"/>
      <c r="G65" s="175" t="str">
        <f>IFERROR(Summary!$Y$7*D65/F65," ")</f>
        <v xml:space="preserve"> </v>
      </c>
      <c r="H65" s="5">
        <v>600</v>
      </c>
      <c r="I65" s="175" t="str">
        <f>IFERROR(Summary!$Y$7*D65/H65," ")</f>
        <v xml:space="preserve"> </v>
      </c>
      <c r="J65" s="18"/>
      <c r="K65" s="175" t="str">
        <f>IFERROR(Summary!$AA$7*D65/J65," ")</f>
        <v xml:space="preserve"> </v>
      </c>
      <c r="L65" s="8">
        <v>2600</v>
      </c>
      <c r="M65" s="175" t="str">
        <f>IFERROR(Summary!$AA$7*D65/L65," ")</f>
        <v xml:space="preserve"> </v>
      </c>
      <c r="N65" s="18"/>
      <c r="O65" s="175" t="str">
        <f>IFERROR(Summary!$AC$7*D65/N65," ")</f>
        <v xml:space="preserve"> </v>
      </c>
      <c r="P65" s="8">
        <v>2600</v>
      </c>
      <c r="Q65" s="175" t="str">
        <f>IFERROR(Summary!$AC$7*D65/P65," ")</f>
        <v xml:space="preserve"> </v>
      </c>
      <c r="R65" s="22"/>
      <c r="S65" s="177" t="str">
        <f>IFERROR(Summary!$AE$7*E65/R65," ")</f>
        <v xml:space="preserve"> </v>
      </c>
    </row>
    <row r="66" spans="1:19" ht="16.8" customHeight="1" x14ac:dyDescent="0.25">
      <c r="A66" s="2" t="s">
        <v>132</v>
      </c>
      <c r="B66" s="2" t="s">
        <v>133</v>
      </c>
      <c r="C66" s="18"/>
      <c r="D66" s="56" t="str">
        <f>IFERROR(VLOOKUP($A66,'Emissions - TEU-2PWA'!$A$6:$H$58,5,0), " ")</f>
        <v xml:space="preserve"> </v>
      </c>
      <c r="E66" s="56" t="str">
        <f>IFERROR(VLOOKUP($A66,'Emissions - TEU-2PWA'!$A$6:$H$58,8,0), " ")</f>
        <v xml:space="preserve"> </v>
      </c>
      <c r="F66" s="4">
        <v>1.6E-2</v>
      </c>
      <c r="G66" s="175" t="str">
        <f>IFERROR(Summary!$Y$7*D66/F66," ")</f>
        <v xml:space="preserve"> </v>
      </c>
      <c r="H66" s="18"/>
      <c r="I66" s="175" t="str">
        <f>IFERROR(Summary!$Y$7*D66/H66," ")</f>
        <v xml:space="preserve"> </v>
      </c>
      <c r="J66" s="9">
        <v>0.41</v>
      </c>
      <c r="K66" s="175" t="str">
        <f>IFERROR(Summary!$AA$7*D66/J66," ")</f>
        <v xml:space="preserve"> </v>
      </c>
      <c r="L66" s="18"/>
      <c r="M66" s="175" t="str">
        <f>IFERROR(Summary!$AA$7*D66/L66," ")</f>
        <v xml:space="preserve"> </v>
      </c>
      <c r="N66" s="9">
        <v>0.19</v>
      </c>
      <c r="O66" s="175" t="str">
        <f>IFERROR(Summary!$AC$7*D66/N66," ")</f>
        <v xml:space="preserve"> </v>
      </c>
      <c r="P66" s="18"/>
      <c r="Q66" s="175" t="str">
        <f>IFERROR(Summary!$AC$7*D66/P66," ")</f>
        <v xml:space="preserve"> </v>
      </c>
      <c r="R66" s="22"/>
      <c r="S66" s="177" t="str">
        <f>IFERROR(Summary!$AE$7*E66/R66," ")</f>
        <v xml:space="preserve"> </v>
      </c>
    </row>
    <row r="67" spans="1:19" ht="16.95" customHeight="1" x14ac:dyDescent="0.25">
      <c r="A67" s="2" t="s">
        <v>134</v>
      </c>
      <c r="B67" s="2" t="s">
        <v>135</v>
      </c>
      <c r="C67" s="18"/>
      <c r="D67" s="56" t="str">
        <f>IFERROR(VLOOKUP($A67,'Emissions - TEU-2PWA'!$A$6:$H$58,5,0), " ")</f>
        <v xml:space="preserve"> </v>
      </c>
      <c r="E67" s="56" t="str">
        <f>IFERROR(VLOOKUP($A67,'Emissions - TEU-2PWA'!$A$6:$H$58,8,0), " ")</f>
        <v xml:space="preserve"> </v>
      </c>
      <c r="F67" s="18"/>
      <c r="G67" s="175" t="str">
        <f>IFERROR(Summary!$Y$7*D67/F67," ")</f>
        <v xml:space="preserve"> </v>
      </c>
      <c r="H67" s="9">
        <v>0.8</v>
      </c>
      <c r="I67" s="175" t="str">
        <f>IFERROR(Summary!$Y$7*D67/H67," ")</f>
        <v xml:space="preserve"> </v>
      </c>
      <c r="J67" s="18"/>
      <c r="K67" s="175" t="str">
        <f>IFERROR(Summary!$AA$7*D67/J67," ")</f>
        <v xml:space="preserve"> </v>
      </c>
      <c r="L67" s="7">
        <v>3.5</v>
      </c>
      <c r="M67" s="175" t="str">
        <f>IFERROR(Summary!$AA$7*D67/L67," ")</f>
        <v xml:space="preserve"> </v>
      </c>
      <c r="N67" s="18"/>
      <c r="O67" s="175" t="str">
        <f>IFERROR(Summary!$AC$7*D67/N67," ")</f>
        <v xml:space="preserve"> </v>
      </c>
      <c r="P67" s="7">
        <v>3.5</v>
      </c>
      <c r="Q67" s="175" t="str">
        <f>IFERROR(Summary!$AC$7*D67/P67," ")</f>
        <v xml:space="preserve"> </v>
      </c>
      <c r="R67" s="21">
        <v>340</v>
      </c>
      <c r="S67" s="177" t="str">
        <f>IFERROR(Summary!$AE$7*E67/R67," ")</f>
        <v xml:space="preserve"> </v>
      </c>
    </row>
    <row r="68" spans="1:19" ht="16.8" customHeight="1" x14ac:dyDescent="0.25">
      <c r="A68" s="2" t="s">
        <v>136</v>
      </c>
      <c r="B68" s="2" t="s">
        <v>137</v>
      </c>
      <c r="C68" s="18"/>
      <c r="D68" s="56" t="str">
        <f>IFERROR(VLOOKUP($A68,'Emissions - TEU-2PWA'!$A$6:$H$58,5,0), " ")</f>
        <v xml:space="preserve"> </v>
      </c>
      <c r="E68" s="56" t="str">
        <f>IFERROR(VLOOKUP($A68,'Emissions - TEU-2PWA'!$A$6:$H$58,8,0), " ")</f>
        <v xml:space="preserve"> </v>
      </c>
      <c r="F68" s="18"/>
      <c r="G68" s="175" t="str">
        <f>IFERROR(Summary!$Y$7*D68/F68," ")</f>
        <v xml:space="preserve"> </v>
      </c>
      <c r="H68" s="8">
        <v>6000</v>
      </c>
      <c r="I68" s="175" t="str">
        <f>IFERROR(Summary!$Y$7*D68/H68," ")</f>
        <v xml:space="preserve"> </v>
      </c>
      <c r="J68" s="18"/>
      <c r="K68" s="175" t="str">
        <f>IFERROR(Summary!$AA$7*D68/J68," ")</f>
        <v xml:space="preserve"> </v>
      </c>
      <c r="L68" s="8">
        <v>26000</v>
      </c>
      <c r="M68" s="175" t="str">
        <f>IFERROR(Summary!$AA$7*D68/L68," ")</f>
        <v xml:space="preserve"> </v>
      </c>
      <c r="N68" s="18"/>
      <c r="O68" s="175" t="str">
        <f>IFERROR(Summary!$AC$7*D68/N68," ")</f>
        <v xml:space="preserve"> </v>
      </c>
      <c r="P68" s="8">
        <v>26000</v>
      </c>
      <c r="Q68" s="175" t="str">
        <f>IFERROR(Summary!$AC$7*D68/P68," ")</f>
        <v xml:space="preserve"> </v>
      </c>
      <c r="R68" s="22"/>
      <c r="S68" s="177" t="str">
        <f>IFERROR(Summary!$AE$7*E68/R68," ")</f>
        <v xml:space="preserve"> </v>
      </c>
    </row>
    <row r="69" spans="1:19" ht="16.95" customHeight="1" x14ac:dyDescent="0.25">
      <c r="A69" s="2" t="s">
        <v>138</v>
      </c>
      <c r="B69" s="2" t="s">
        <v>139</v>
      </c>
      <c r="C69" s="6" t="s">
        <v>140</v>
      </c>
      <c r="D69" s="56" t="str">
        <f>IFERROR(VLOOKUP($A69,'Emissions - TEU-2PWA'!$A$6:$H$58,5,0), " ")</f>
        <v xml:space="preserve"> </v>
      </c>
      <c r="E69" s="56" t="str">
        <f>IFERROR(VLOOKUP($A69,'Emissions - TEU-2PWA'!$A$6:$H$58,8,0), " ")</f>
        <v xml:space="preserve"> </v>
      </c>
      <c r="F69" s="4">
        <v>0.01</v>
      </c>
      <c r="G69" s="175" t="str">
        <f>IFERROR(Summary!$Y$7*D69/F69," ")</f>
        <v xml:space="preserve"> </v>
      </c>
      <c r="H69" s="18"/>
      <c r="I69" s="175" t="str">
        <f>IFERROR(Summary!$Y$7*D69/H69," ")</f>
        <v xml:space="preserve"> </v>
      </c>
      <c r="J69" s="9">
        <v>0.27</v>
      </c>
      <c r="K69" s="175" t="str">
        <f>IFERROR(Summary!$AA$7*D69/J69," ")</f>
        <v xml:space="preserve"> </v>
      </c>
      <c r="L69" s="18"/>
      <c r="M69" s="175" t="str">
        <f>IFERROR(Summary!$AA$7*D69/L69," ")</f>
        <v xml:space="preserve"> </v>
      </c>
      <c r="N69" s="9">
        <v>0.12</v>
      </c>
      <c r="O69" s="175" t="str">
        <f>IFERROR(Summary!$AC$7*D69/N69," ")</f>
        <v xml:space="preserve"> </v>
      </c>
      <c r="P69" s="18"/>
      <c r="Q69" s="175" t="str">
        <f>IFERROR(Summary!$AC$7*D69/P69," ")</f>
        <v xml:space="preserve"> </v>
      </c>
      <c r="R69" s="22"/>
      <c r="S69" s="177" t="str">
        <f>IFERROR(Summary!$AE$7*E69/R69," ")</f>
        <v xml:space="preserve"> </v>
      </c>
    </row>
    <row r="70" spans="1:19" ht="16.8" customHeight="1" x14ac:dyDescent="0.25">
      <c r="A70" s="2" t="s">
        <v>141</v>
      </c>
      <c r="B70" s="2" t="s">
        <v>142</v>
      </c>
      <c r="C70" s="18"/>
      <c r="D70" s="56" t="str">
        <f>IFERROR(VLOOKUP($A70,'Emissions - TEU-2PWA'!$A$6:$H$58,5,0), " ")</f>
        <v xml:space="preserve"> </v>
      </c>
      <c r="E70" s="56" t="str">
        <f>IFERROR(VLOOKUP($A70,'Emissions - TEU-2PWA'!$A$6:$H$58,8,0), " ")</f>
        <v xml:space="preserve"> </v>
      </c>
      <c r="F70" s="9">
        <v>0.15</v>
      </c>
      <c r="G70" s="175" t="str">
        <f>IFERROR(Summary!$Y$7*D70/F70," ")</f>
        <v xml:space="preserve"> </v>
      </c>
      <c r="H70" s="18"/>
      <c r="I70" s="175" t="str">
        <f>IFERROR(Summary!$Y$7*D70/H70," ")</f>
        <v xml:space="preserve"> </v>
      </c>
      <c r="J70" s="7">
        <v>3.9</v>
      </c>
      <c r="K70" s="175" t="str">
        <f>IFERROR(Summary!$AA$7*D70/J70," ")</f>
        <v xml:space="preserve"> </v>
      </c>
      <c r="L70" s="18"/>
      <c r="M70" s="175" t="str">
        <f>IFERROR(Summary!$AA$7*D70/L70," ")</f>
        <v xml:space="preserve"> </v>
      </c>
      <c r="N70" s="7">
        <v>1.8</v>
      </c>
      <c r="O70" s="175" t="str">
        <f>IFERROR(Summary!$AC$7*D70/N70," ")</f>
        <v xml:space="preserve"> </v>
      </c>
      <c r="P70" s="18"/>
      <c r="Q70" s="175" t="str">
        <f>IFERROR(Summary!$AC$7*D70/P70," ")</f>
        <v xml:space="preserve"> </v>
      </c>
      <c r="R70" s="22"/>
      <c r="S70" s="177" t="str">
        <f>IFERROR(Summary!$AE$7*E70/R70," ")</f>
        <v xml:space="preserve"> </v>
      </c>
    </row>
    <row r="71" spans="1:19" ht="29.25" customHeight="1" x14ac:dyDescent="0.25">
      <c r="A71" s="2" t="s">
        <v>143</v>
      </c>
      <c r="B71" s="2" t="s">
        <v>144</v>
      </c>
      <c r="C71" s="18"/>
      <c r="D71" s="56" t="str">
        <f>IFERROR(VLOOKUP($A71,'Emissions - TEU-2PWA'!$A$6:$H$58,5,0), " ")</f>
        <v xml:space="preserve"> </v>
      </c>
      <c r="E71" s="56" t="str">
        <f>IFERROR(VLOOKUP($A71,'Emissions - TEU-2PWA'!$A$6:$H$58,8,0), " ")</f>
        <v xml:space="preserve"> </v>
      </c>
      <c r="F71" s="11">
        <v>9.1E-4</v>
      </c>
      <c r="G71" s="175" t="str">
        <f>IFERROR(Summary!$Y$7*D71/F71," ")</f>
        <v xml:space="preserve"> </v>
      </c>
      <c r="H71" s="18"/>
      <c r="I71" s="175" t="str">
        <f>IFERROR(Summary!$Y$7*D71/H71," ")</f>
        <v xml:space="preserve"> </v>
      </c>
      <c r="J71" s="4">
        <v>2.4E-2</v>
      </c>
      <c r="K71" s="175" t="str">
        <f>IFERROR(Summary!$AA$7*D71/J71," ")</f>
        <v xml:space="preserve"> </v>
      </c>
      <c r="L71" s="18"/>
      <c r="M71" s="175" t="str">
        <f>IFERROR(Summary!$AA$7*D71/L71," ")</f>
        <v xml:space="preserve"> </v>
      </c>
      <c r="N71" s="4">
        <v>1.0999999999999999E-2</v>
      </c>
      <c r="O71" s="175" t="str">
        <f>IFERROR(Summary!$AC$7*D71/N71," ")</f>
        <v xml:space="preserve"> </v>
      </c>
      <c r="P71" s="18"/>
      <c r="Q71" s="175" t="str">
        <f>IFERROR(Summary!$AC$7*D71/P71," ")</f>
        <v xml:space="preserve"> </v>
      </c>
      <c r="R71" s="22"/>
      <c r="S71" s="177" t="str">
        <f>IFERROR(Summary!$AE$7*E71/R71," ")</f>
        <v xml:space="preserve"> </v>
      </c>
    </row>
    <row r="72" spans="1:19" ht="16.8" customHeight="1" x14ac:dyDescent="0.25">
      <c r="A72" s="2" t="s">
        <v>145</v>
      </c>
      <c r="B72" s="2" t="s">
        <v>146</v>
      </c>
      <c r="C72" s="18"/>
      <c r="D72" s="56" t="str">
        <f>IFERROR(VLOOKUP($A72,'Emissions - TEU-2PWA'!$A$6:$H$58,5,0), " ")</f>
        <v xml:space="preserve"> </v>
      </c>
      <c r="E72" s="56" t="str">
        <f>IFERROR(VLOOKUP($A72,'Emissions - TEU-2PWA'!$A$6:$H$58,8,0), " ")</f>
        <v xml:space="preserve"> </v>
      </c>
      <c r="F72" s="18"/>
      <c r="G72" s="175" t="str">
        <f>IFERROR(Summary!$Y$7*D72/F72," ")</f>
        <v xml:space="preserve"> </v>
      </c>
      <c r="H72" s="18"/>
      <c r="I72" s="175" t="str">
        <f>IFERROR(Summary!$Y$7*D72/H72," ")</f>
        <v xml:space="preserve"> </v>
      </c>
      <c r="J72" s="18"/>
      <c r="K72" s="175" t="str">
        <f>IFERROR(Summary!$AA$7*D72/J72," ")</f>
        <v xml:space="preserve"> </v>
      </c>
      <c r="L72" s="18"/>
      <c r="M72" s="175" t="str">
        <f>IFERROR(Summary!$AA$7*D72/L72," ")</f>
        <v xml:space="preserve"> </v>
      </c>
      <c r="N72" s="18"/>
      <c r="O72" s="175" t="str">
        <f>IFERROR(Summary!$AC$7*D72/N72," ")</f>
        <v xml:space="preserve"> </v>
      </c>
      <c r="P72" s="18"/>
      <c r="Q72" s="175" t="str">
        <f>IFERROR(Summary!$AC$7*D72/P72," ")</f>
        <v xml:space="preserve"> </v>
      </c>
      <c r="R72" s="21">
        <v>10</v>
      </c>
      <c r="S72" s="177" t="str">
        <f>IFERROR(Summary!$AE$7*E72/R72," ")</f>
        <v xml:space="preserve"> </v>
      </c>
    </row>
    <row r="73" spans="1:19" ht="29.25" customHeight="1" x14ac:dyDescent="0.25">
      <c r="A73" s="12">
        <v>71932</v>
      </c>
      <c r="B73" s="2" t="s">
        <v>147</v>
      </c>
      <c r="C73" s="6" t="s">
        <v>23</v>
      </c>
      <c r="D73" s="56" t="str">
        <f>IFERROR(VLOOKUP($A73,'Emissions - TEU-2PWA'!$A$6:$H$58,5,0), " ")</f>
        <v xml:space="preserve"> </v>
      </c>
      <c r="E73" s="56" t="str">
        <f>IFERROR(VLOOKUP($A73,'Emissions - TEU-2PWA'!$A$6:$H$58,8,0), " ")</f>
        <v xml:space="preserve"> </v>
      </c>
      <c r="F73" s="10">
        <v>9.7999999999999997E-5</v>
      </c>
      <c r="G73" s="175" t="str">
        <f>IFERROR(Summary!$Y$7*D73/F73," ")</f>
        <v xml:space="preserve"> </v>
      </c>
      <c r="H73" s="9">
        <v>0.2</v>
      </c>
      <c r="I73" s="175" t="str">
        <f>IFERROR(Summary!$Y$7*D73/H73," ")</f>
        <v xml:space="preserve"> </v>
      </c>
      <c r="J73" s="3">
        <v>1E-3</v>
      </c>
      <c r="K73" s="175" t="str">
        <f>IFERROR(Summary!$AA$7*D73/J73," ")</f>
        <v xml:space="preserve"> </v>
      </c>
      <c r="L73" s="9">
        <v>0.88</v>
      </c>
      <c r="M73" s="175" t="str">
        <f>IFERROR(Summary!$AA$7*D73/L73," ")</f>
        <v xml:space="preserve"> </v>
      </c>
      <c r="N73" s="3">
        <v>2E-3</v>
      </c>
      <c r="O73" s="175" t="str">
        <f>IFERROR(Summary!$AC$7*D73/N73," ")</f>
        <v xml:space="preserve"> </v>
      </c>
      <c r="P73" s="9">
        <v>0.88</v>
      </c>
      <c r="Q73" s="175" t="str">
        <f>IFERROR(Summary!$AC$7*D73/P73," ")</f>
        <v xml:space="preserve"> </v>
      </c>
      <c r="R73" s="24">
        <v>1.9</v>
      </c>
      <c r="S73" s="177" t="str">
        <f>IFERROR(Summary!$AE$7*E73/R73," ")</f>
        <v xml:space="preserve"> </v>
      </c>
    </row>
    <row r="74" spans="1:19" ht="29.25" customHeight="1" x14ac:dyDescent="0.25">
      <c r="A74" s="2" t="s">
        <v>148</v>
      </c>
      <c r="B74" s="1" t="s">
        <v>149</v>
      </c>
      <c r="C74" s="18"/>
      <c r="D74" s="56" t="str">
        <f>IFERROR(VLOOKUP($A74,'Emissions - TEU-2PWA'!$A$6:$H$58,5,0), " ")</f>
        <v xml:space="preserve"> </v>
      </c>
      <c r="E74" s="56" t="str">
        <f>IFERROR(VLOOKUP($A74,'Emissions - TEU-2PWA'!$A$6:$H$58,8,0), " ")</f>
        <v xml:space="preserve"> </v>
      </c>
      <c r="F74" s="4">
        <v>9.0999999999999998E-2</v>
      </c>
      <c r="G74" s="175" t="str">
        <f>IFERROR(Summary!$Y$7*D74/F74," ")</f>
        <v xml:space="preserve"> </v>
      </c>
      <c r="H74" s="5">
        <v>60</v>
      </c>
      <c r="I74" s="175" t="str">
        <f>IFERROR(Summary!$Y$7*D74/H74," ")</f>
        <v xml:space="preserve"> </v>
      </c>
      <c r="J74" s="7">
        <v>2.4</v>
      </c>
      <c r="K74" s="175" t="str">
        <f>IFERROR(Summary!$AA$7*D74/J74," ")</f>
        <v xml:space="preserve"> </v>
      </c>
      <c r="L74" s="5">
        <v>260</v>
      </c>
      <c r="M74" s="175" t="str">
        <f>IFERROR(Summary!$AA$7*D74/L74," ")</f>
        <v xml:space="preserve"> </v>
      </c>
      <c r="N74" s="7">
        <v>1.1000000000000001</v>
      </c>
      <c r="O74" s="175" t="str">
        <f>IFERROR(Summary!$AC$7*D74/N74," ")</f>
        <v xml:space="preserve"> </v>
      </c>
      <c r="P74" s="5">
        <v>260</v>
      </c>
      <c r="Q74" s="175" t="str">
        <f>IFERROR(Summary!$AC$7*D74/P74," ")</f>
        <v xml:space="preserve"> </v>
      </c>
      <c r="R74" s="23">
        <v>12000</v>
      </c>
      <c r="S74" s="177" t="str">
        <f>IFERROR(Summary!$AE$7*E74/R74," ")</f>
        <v xml:space="preserve"> </v>
      </c>
    </row>
    <row r="75" spans="1:19" ht="16.95" customHeight="1" x14ac:dyDescent="0.25">
      <c r="A75" s="2" t="s">
        <v>150</v>
      </c>
      <c r="B75" s="2" t="s">
        <v>151</v>
      </c>
      <c r="C75" s="18"/>
      <c r="D75" s="56" t="str">
        <f>IFERROR(VLOOKUP($A75,'Emissions - TEU-2PWA'!$A$6:$H$58,5,0), " ")</f>
        <v xml:space="preserve"> </v>
      </c>
      <c r="E75" s="56" t="str">
        <f>IFERROR(VLOOKUP($A75,'Emissions - TEU-2PWA'!$A$6:$H$58,8,0), " ")</f>
        <v xml:space="preserve"> </v>
      </c>
      <c r="F75" s="3">
        <v>2.8999999999999998E-3</v>
      </c>
      <c r="G75" s="175" t="str">
        <f>IFERROR(Summary!$Y$7*D75/F75," ")</f>
        <v xml:space="preserve"> </v>
      </c>
      <c r="H75" s="18"/>
      <c r="I75" s="175" t="str">
        <f>IFERROR(Summary!$Y$7*D75/H75," ")</f>
        <v xml:space="preserve"> </v>
      </c>
      <c r="J75" s="4">
        <v>7.5999999999999998E-2</v>
      </c>
      <c r="K75" s="175" t="str">
        <f>IFERROR(Summary!$AA$7*D75/J75," ")</f>
        <v xml:space="preserve"> </v>
      </c>
      <c r="L75" s="18"/>
      <c r="M75" s="175" t="str">
        <f>IFERROR(Summary!$AA$7*D75/L75," ")</f>
        <v xml:space="preserve"> </v>
      </c>
      <c r="N75" s="4">
        <v>3.5000000000000003E-2</v>
      </c>
      <c r="O75" s="175" t="str">
        <f>IFERROR(Summary!$AC$7*D75/N75," ")</f>
        <v xml:space="preserve"> </v>
      </c>
      <c r="P75" s="18"/>
      <c r="Q75" s="175" t="str">
        <f>IFERROR(Summary!$AC$7*D75/P75," ")</f>
        <v xml:space="preserve"> </v>
      </c>
      <c r="R75" s="22"/>
      <c r="S75" s="177" t="str">
        <f>IFERROR(Summary!$AE$7*E75/R75," ")</f>
        <v xml:space="preserve"> </v>
      </c>
    </row>
    <row r="76" spans="1:19" ht="29.25" customHeight="1" x14ac:dyDescent="0.25">
      <c r="A76" s="2" t="s">
        <v>152</v>
      </c>
      <c r="B76" s="2" t="s">
        <v>153</v>
      </c>
      <c r="C76" s="18"/>
      <c r="D76" s="56" t="str">
        <f>IFERROR(VLOOKUP($A76,'Emissions - TEU-2PWA'!$A$6:$H$58,5,0), " ")</f>
        <v xml:space="preserve"> </v>
      </c>
      <c r="E76" s="56" t="str">
        <f>IFERROR(VLOOKUP($A76,'Emissions - TEU-2PWA'!$A$6:$H$58,8,0), " ")</f>
        <v xml:space="preserve"> </v>
      </c>
      <c r="F76" s="9">
        <v>0.63</v>
      </c>
      <c r="G76" s="175" t="str">
        <f>IFERROR(Summary!$Y$7*D76/F76," ")</f>
        <v xml:space="preserve"> </v>
      </c>
      <c r="H76" s="18"/>
      <c r="I76" s="175" t="str">
        <f>IFERROR(Summary!$Y$7*D76/H76," ")</f>
        <v xml:space="preserve"> </v>
      </c>
      <c r="J76" s="5">
        <v>16</v>
      </c>
      <c r="K76" s="175" t="str">
        <f>IFERROR(Summary!$AA$7*D76/J76," ")</f>
        <v xml:space="preserve"> </v>
      </c>
      <c r="L76" s="18"/>
      <c r="M76" s="175" t="str">
        <f>IFERROR(Summary!$AA$7*D76/L76," ")</f>
        <v xml:space="preserve"> </v>
      </c>
      <c r="N76" s="7">
        <v>7.5</v>
      </c>
      <c r="O76" s="175" t="str">
        <f>IFERROR(Summary!$AC$7*D76/N76," ")</f>
        <v xml:space="preserve"> </v>
      </c>
      <c r="P76" s="18"/>
      <c r="Q76" s="175" t="str">
        <f>IFERROR(Summary!$AC$7*D76/P76," ")</f>
        <v xml:space="preserve"> </v>
      </c>
      <c r="R76" s="22"/>
      <c r="S76" s="177" t="str">
        <f>IFERROR(Summary!$AE$7*E76/R76," ")</f>
        <v xml:space="preserve"> </v>
      </c>
    </row>
    <row r="77" spans="1:19" ht="16.95" customHeight="1" x14ac:dyDescent="0.25">
      <c r="A77" s="2" t="s">
        <v>154</v>
      </c>
      <c r="B77" s="1" t="s">
        <v>155</v>
      </c>
      <c r="C77" s="18"/>
      <c r="D77" s="56" t="str">
        <f>IFERROR(VLOOKUP($A77,'Emissions - TEU-2PWA'!$A$6:$H$58,5,0), " ")</f>
        <v xml:space="preserve"> </v>
      </c>
      <c r="E77" s="56" t="str">
        <f>IFERROR(VLOOKUP($A77,'Emissions - TEU-2PWA'!$A$6:$H$58,8,0), " ")</f>
        <v xml:space="preserve"> </v>
      </c>
      <c r="F77" s="18"/>
      <c r="G77" s="175" t="str">
        <f>IFERROR(Summary!$Y$7*D77/F77," ")</f>
        <v xml:space="preserve"> </v>
      </c>
      <c r="H77" s="18"/>
      <c r="I77" s="175" t="str">
        <f>IFERROR(Summary!$Y$7*D77/H77," ")</f>
        <v xml:space="preserve"> </v>
      </c>
      <c r="J77" s="18"/>
      <c r="K77" s="175" t="str">
        <f>IFERROR(Summary!$AA$7*D77/J77," ")</f>
        <v xml:space="preserve"> </v>
      </c>
      <c r="L77" s="18"/>
      <c r="M77" s="175" t="str">
        <f>IFERROR(Summary!$AA$7*D77/L77," ")</f>
        <v xml:space="preserve"> </v>
      </c>
      <c r="N77" s="18"/>
      <c r="O77" s="175" t="str">
        <f>IFERROR(Summary!$AC$7*D77/N77," ")</f>
        <v xml:space="preserve"> </v>
      </c>
      <c r="P77" s="18"/>
      <c r="Q77" s="175" t="str">
        <f>IFERROR(Summary!$AC$7*D77/P77," ")</f>
        <v xml:space="preserve"> </v>
      </c>
      <c r="R77" s="21">
        <v>790</v>
      </c>
      <c r="S77" s="177" t="str">
        <f>IFERROR(Summary!$AE$7*E77/R77," ")</f>
        <v xml:space="preserve"> </v>
      </c>
    </row>
    <row r="78" spans="1:19" ht="29.25" customHeight="1" x14ac:dyDescent="0.25">
      <c r="A78" s="12">
        <v>64164</v>
      </c>
      <c r="B78" s="2" t="s">
        <v>156</v>
      </c>
      <c r="C78" s="18"/>
      <c r="D78" s="56" t="str">
        <f>IFERROR(VLOOKUP($A78,'Emissions - TEU-2PWA'!$A$6:$H$58,5,0), " ")</f>
        <v xml:space="preserve"> </v>
      </c>
      <c r="E78" s="56" t="str">
        <f>IFERROR(VLOOKUP($A78,'Emissions - TEU-2PWA'!$A$6:$H$58,8,0), " ")</f>
        <v xml:space="preserve"> </v>
      </c>
      <c r="F78" s="5">
        <v>59</v>
      </c>
      <c r="G78" s="175" t="str">
        <f>IFERROR(Summary!$Y$7*D78/F78," ")</f>
        <v xml:space="preserve"> </v>
      </c>
      <c r="H78" s="5">
        <v>600</v>
      </c>
      <c r="I78" s="175" t="str">
        <f>IFERROR(Summary!$Y$7*D78/H78," ")</f>
        <v xml:space="preserve"> </v>
      </c>
      <c r="J78" s="5">
        <v>620</v>
      </c>
      <c r="K78" s="175" t="str">
        <f>IFERROR(Summary!$AA$7*D78/J78," ")</f>
        <v xml:space="preserve"> </v>
      </c>
      <c r="L78" s="8">
        <v>2600</v>
      </c>
      <c r="M78" s="175" t="str">
        <f>IFERROR(Summary!$AA$7*D78/L78," ")</f>
        <v xml:space="preserve"> </v>
      </c>
      <c r="N78" s="8">
        <v>1200</v>
      </c>
      <c r="O78" s="175" t="str">
        <f>IFERROR(Summary!$AC$7*D78/N78," ")</f>
        <v xml:space="preserve"> </v>
      </c>
      <c r="P78" s="8">
        <v>2600</v>
      </c>
      <c r="Q78" s="175" t="str">
        <f>IFERROR(Summary!$AC$7*D78/P78," ")</f>
        <v xml:space="preserve"> </v>
      </c>
      <c r="R78" s="23">
        <v>2100</v>
      </c>
      <c r="S78" s="177" t="str">
        <f>IFERROR(Summary!$AE$7*E78/R78," ")</f>
        <v xml:space="preserve"> </v>
      </c>
    </row>
    <row r="79" spans="1:19" ht="29.25" customHeight="1" x14ac:dyDescent="0.25">
      <c r="A79" s="2" t="s">
        <v>157</v>
      </c>
      <c r="B79" s="2" t="s">
        <v>158</v>
      </c>
      <c r="C79" s="18"/>
      <c r="D79" s="56" t="str">
        <f>IFERROR(VLOOKUP($A79,'Emissions - TEU-2PWA'!$A$6:$H$58,5,0), " ")</f>
        <v xml:space="preserve"> </v>
      </c>
      <c r="E79" s="56" t="str">
        <f>IFERROR(VLOOKUP($A79,'Emissions - TEU-2PWA'!$A$6:$H$58,8,0), " ")</f>
        <v xml:space="preserve"> </v>
      </c>
      <c r="F79" s="18"/>
      <c r="G79" s="175" t="str">
        <f>IFERROR(Summary!$Y$7*D79/F79," ")</f>
        <v xml:space="preserve"> </v>
      </c>
      <c r="H79" s="7">
        <v>4</v>
      </c>
      <c r="I79" s="175" t="str">
        <f>IFERROR(Summary!$Y$7*D79/H79," ")</f>
        <v xml:space="preserve"> </v>
      </c>
      <c r="J79" s="18"/>
      <c r="K79" s="175" t="str">
        <f>IFERROR(Summary!$AA$7*D79/J79," ")</f>
        <v xml:space="preserve"> </v>
      </c>
      <c r="L79" s="5">
        <v>18</v>
      </c>
      <c r="M79" s="175" t="str">
        <f>IFERROR(Summary!$AA$7*D79/L79," ")</f>
        <v xml:space="preserve"> </v>
      </c>
      <c r="N79" s="18"/>
      <c r="O79" s="175" t="str">
        <f>IFERROR(Summary!$AC$7*D79/N79," ")</f>
        <v xml:space="preserve"> </v>
      </c>
      <c r="P79" s="5">
        <v>18</v>
      </c>
      <c r="Q79" s="175" t="str">
        <f>IFERROR(Summary!$AC$7*D79/P79," ")</f>
        <v xml:space="preserve"> </v>
      </c>
      <c r="R79" s="21">
        <v>230</v>
      </c>
      <c r="S79" s="177" t="str">
        <f>IFERROR(Summary!$AE$7*E79/R79," ")</f>
        <v xml:space="preserve"> </v>
      </c>
    </row>
    <row r="80" spans="1:19" ht="16.8" customHeight="1" x14ac:dyDescent="0.25">
      <c r="A80" s="2" t="s">
        <v>159</v>
      </c>
      <c r="B80" s="2" t="s">
        <v>160</v>
      </c>
      <c r="C80" s="18"/>
      <c r="D80" s="56" t="str">
        <f>IFERROR(VLOOKUP($A80,'Emissions - TEU-2PWA'!$A$6:$H$58,5,0), " ")</f>
        <v xml:space="preserve"> </v>
      </c>
      <c r="E80" s="56" t="str">
        <f>IFERROR(VLOOKUP($A80,'Emissions - TEU-2PWA'!$A$6:$H$58,8,0), " ")</f>
        <v xml:space="preserve"> </v>
      </c>
      <c r="F80" s="9">
        <v>0.25</v>
      </c>
      <c r="G80" s="175" t="str">
        <f>IFERROR(Summary!$Y$7*D80/F80," ")</f>
        <v xml:space="preserve"> </v>
      </c>
      <c r="H80" s="5">
        <v>32</v>
      </c>
      <c r="I80" s="175" t="str">
        <f>IFERROR(Summary!$Y$7*D80/H80," ")</f>
        <v xml:space="preserve"> </v>
      </c>
      <c r="J80" s="7">
        <v>6.5</v>
      </c>
      <c r="K80" s="175" t="str">
        <f>IFERROR(Summary!$AA$7*D80/J80," ")</f>
        <v xml:space="preserve"> </v>
      </c>
      <c r="L80" s="5">
        <v>140</v>
      </c>
      <c r="M80" s="175" t="str">
        <f>IFERROR(Summary!$AA$7*D80/L80," ")</f>
        <v xml:space="preserve"> </v>
      </c>
      <c r="N80" s="7">
        <v>3</v>
      </c>
      <c r="O80" s="175" t="str">
        <f>IFERROR(Summary!$AC$7*D80/N80," ")</f>
        <v xml:space="preserve"> </v>
      </c>
      <c r="P80" s="5">
        <v>140</v>
      </c>
      <c r="Q80" s="175" t="str">
        <f>IFERROR(Summary!$AC$7*D80/P80," ")</f>
        <v xml:space="preserve"> </v>
      </c>
      <c r="R80" s="21">
        <v>36</v>
      </c>
      <c r="S80" s="177" t="str">
        <f>IFERROR(Summary!$AE$7*E80/R80," ")</f>
        <v xml:space="preserve"> </v>
      </c>
    </row>
    <row r="81" spans="1:19" ht="16.95" customHeight="1" x14ac:dyDescent="0.25">
      <c r="A81" s="2" t="s">
        <v>161</v>
      </c>
      <c r="B81" s="2" t="s">
        <v>162</v>
      </c>
      <c r="C81" s="18"/>
      <c r="D81" s="56" t="str">
        <f>IFERROR(VLOOKUP($A81,'Emissions - TEU-2PWA'!$A$6:$H$58,5,0), " ")</f>
        <v xml:space="preserve"> </v>
      </c>
      <c r="E81" s="56" t="str">
        <f>IFERROR(VLOOKUP($A81,'Emissions - TEU-2PWA'!$A$6:$H$58,8,0), " ")</f>
        <v xml:space="preserve"> </v>
      </c>
      <c r="F81" s="18"/>
      <c r="G81" s="175" t="str">
        <f>IFERROR(Summary!$Y$7*D81/F81," ")</f>
        <v xml:space="preserve"> </v>
      </c>
      <c r="H81" s="9">
        <v>0.54</v>
      </c>
      <c r="I81" s="175" t="str">
        <f>IFERROR(Summary!$Y$7*D81/H81," ")</f>
        <v xml:space="preserve"> </v>
      </c>
      <c r="J81" s="18"/>
      <c r="K81" s="175" t="str">
        <f>IFERROR(Summary!$AA$7*D81/J81," ")</f>
        <v xml:space="preserve"> </v>
      </c>
      <c r="L81" s="7">
        <v>2.4</v>
      </c>
      <c r="M81" s="175" t="str">
        <f>IFERROR(Summary!$AA$7*D81/L81," ")</f>
        <v xml:space="preserve"> </v>
      </c>
      <c r="N81" s="18"/>
      <c r="O81" s="175" t="str">
        <f>IFERROR(Summary!$AC$7*D81/N81," ")</f>
        <v xml:space="preserve"> </v>
      </c>
      <c r="P81" s="7">
        <v>2.4</v>
      </c>
      <c r="Q81" s="175" t="str">
        <f>IFERROR(Summary!$AC$7*D81/P81," ")</f>
        <v xml:space="preserve"> </v>
      </c>
      <c r="R81" s="21">
        <v>18</v>
      </c>
      <c r="S81" s="177" t="str">
        <f>IFERROR(Summary!$AE$7*E81/R81," ")</f>
        <v xml:space="preserve"> </v>
      </c>
    </row>
    <row r="82" spans="1:19" ht="16.8" customHeight="1" x14ac:dyDescent="0.25">
      <c r="A82" s="2" t="s">
        <v>163</v>
      </c>
      <c r="B82" s="2" t="s">
        <v>164</v>
      </c>
      <c r="C82" s="18"/>
      <c r="D82" s="56" t="str">
        <f>IFERROR(VLOOKUP($A82,'Emissions - TEU-2PWA'!$A$6:$H$58,5,0), " ")</f>
        <v xml:space="preserve"> </v>
      </c>
      <c r="E82" s="56" t="str">
        <f>IFERROR(VLOOKUP($A82,'Emissions - TEU-2PWA'!$A$6:$H$58,8,0), " ")</f>
        <v xml:space="preserve"> </v>
      </c>
      <c r="F82" s="11">
        <v>2.2000000000000001E-4</v>
      </c>
      <c r="G82" s="175" t="str">
        <f>IFERROR(Summary!$Y$7*D82/F82," ")</f>
        <v xml:space="preserve"> </v>
      </c>
      <c r="H82" s="18"/>
      <c r="I82" s="175" t="str">
        <f>IFERROR(Summary!$Y$7*D82/H82," ")</f>
        <v xml:space="preserve"> </v>
      </c>
      <c r="J82" s="3">
        <v>5.7000000000000002E-3</v>
      </c>
      <c r="K82" s="175" t="str">
        <f>IFERROR(Summary!$AA$7*D82/J82," ")</f>
        <v xml:space="preserve"> </v>
      </c>
      <c r="L82" s="18"/>
      <c r="M82" s="175" t="str">
        <f>IFERROR(Summary!$AA$7*D82/L82," ")</f>
        <v xml:space="preserve"> </v>
      </c>
      <c r="N82" s="3">
        <v>2.5999999999999999E-3</v>
      </c>
      <c r="O82" s="175" t="str">
        <f>IFERROR(Summary!$AC$7*D82/N82," ")</f>
        <v xml:space="preserve"> </v>
      </c>
      <c r="P82" s="18"/>
      <c r="Q82" s="175" t="str">
        <f>IFERROR(Summary!$AC$7*D82/P82," ")</f>
        <v xml:space="preserve"> </v>
      </c>
      <c r="R82" s="22"/>
      <c r="S82" s="177" t="str">
        <f>IFERROR(Summary!$AE$7*E82/R82," ")</f>
        <v xml:space="preserve"> </v>
      </c>
    </row>
    <row r="83" spans="1:19" ht="16.95" customHeight="1" x14ac:dyDescent="0.25">
      <c r="A83" s="1"/>
      <c r="B83" s="2" t="s">
        <v>165</v>
      </c>
      <c r="C83" s="18"/>
      <c r="D83" s="56" t="str">
        <f>IFERROR(VLOOKUP($A83,'Emissions - TEU-2PWA'!$A$6:$H$58,5,0), " ")</f>
        <v xml:space="preserve"> </v>
      </c>
      <c r="E83" s="56" t="str">
        <f>IFERROR(VLOOKUP($A83,'Emissions - TEU-2PWA'!$A$6:$H$58,8,0), " ")</f>
        <v xml:space="preserve"> </v>
      </c>
      <c r="F83" s="9">
        <v>0.1</v>
      </c>
      <c r="G83" s="175" t="str">
        <f>IFERROR(Summary!$Y$7*D83/F83," ")</f>
        <v xml:space="preserve"> </v>
      </c>
      <c r="H83" s="7">
        <v>5</v>
      </c>
      <c r="I83" s="175" t="str">
        <f>IFERROR(Summary!$Y$7*D83/H83," ")</f>
        <v xml:space="preserve"> </v>
      </c>
      <c r="J83" s="7">
        <v>2.6</v>
      </c>
      <c r="K83" s="175" t="str">
        <f>IFERROR(Summary!$AA$7*D83/J83," ")</f>
        <v xml:space="preserve"> </v>
      </c>
      <c r="L83" s="5">
        <v>22</v>
      </c>
      <c r="M83" s="175" t="str">
        <f>IFERROR(Summary!$AA$7*D83/L83," ")</f>
        <v xml:space="preserve"> </v>
      </c>
      <c r="N83" s="7">
        <v>1.2</v>
      </c>
      <c r="O83" s="175" t="str">
        <f>IFERROR(Summary!$AC$7*D83/N83," ")</f>
        <v xml:space="preserve"> </v>
      </c>
      <c r="P83" s="5">
        <v>22</v>
      </c>
      <c r="Q83" s="175" t="str">
        <f>IFERROR(Summary!$AC$7*D83/P83," ")</f>
        <v xml:space="preserve"> </v>
      </c>
      <c r="R83" s="22"/>
      <c r="S83" s="177" t="str">
        <f>IFERROR(Summary!$AE$7*E83/R83," ")</f>
        <v xml:space="preserve"> </v>
      </c>
    </row>
    <row r="84" spans="1:19" ht="16.8" customHeight="1" x14ac:dyDescent="0.25">
      <c r="A84" s="2" t="s">
        <v>166</v>
      </c>
      <c r="B84" s="2" t="s">
        <v>167</v>
      </c>
      <c r="C84" s="18"/>
      <c r="D84" s="56" t="str">
        <f>IFERROR(VLOOKUP($A84,'Emissions - TEU-2PWA'!$A$6:$H$58,5,0), " ")</f>
        <v xml:space="preserve"> </v>
      </c>
      <c r="E84" s="56" t="str">
        <f>IFERROR(VLOOKUP($A84,'Emissions - TEU-2PWA'!$A$6:$H$58,8,0), " ")</f>
        <v xml:space="preserve"> </v>
      </c>
      <c r="F84" s="18"/>
      <c r="G84" s="175" t="str">
        <f>IFERROR(Summary!$Y$7*D84/F84," ")</f>
        <v xml:space="preserve"> </v>
      </c>
      <c r="H84" s="9">
        <v>0.2</v>
      </c>
      <c r="I84" s="175" t="str">
        <f>IFERROR(Summary!$Y$7*D84/H84," ")</f>
        <v xml:space="preserve"> </v>
      </c>
      <c r="J84" s="18"/>
      <c r="K84" s="175" t="str">
        <f>IFERROR(Summary!$AA$7*D84/J84," ")</f>
        <v xml:space="preserve"> </v>
      </c>
      <c r="L84" s="9">
        <v>0.88</v>
      </c>
      <c r="M84" s="175" t="str">
        <f>IFERROR(Summary!$AA$7*D84/L84," ")</f>
        <v xml:space="preserve"> </v>
      </c>
      <c r="N84" s="18"/>
      <c r="O84" s="175" t="str">
        <f>IFERROR(Summary!$AC$7*D84/N84," ")</f>
        <v xml:space="preserve"> </v>
      </c>
      <c r="P84" s="9">
        <v>0.88</v>
      </c>
      <c r="Q84" s="175" t="str">
        <f>IFERROR(Summary!$AC$7*D84/P84," ")</f>
        <v xml:space="preserve"> </v>
      </c>
      <c r="R84" s="22"/>
      <c r="S84" s="177" t="str">
        <f>IFERROR(Summary!$AE$7*E84/R84," ")</f>
        <v xml:space="preserve"> </v>
      </c>
    </row>
    <row r="85" spans="1:19" ht="29.25" customHeight="1" x14ac:dyDescent="0.25">
      <c r="A85" s="2" t="s">
        <v>168</v>
      </c>
      <c r="B85" s="2" t="s">
        <v>169</v>
      </c>
      <c r="C85" s="18"/>
      <c r="D85" s="56" t="str">
        <f>IFERROR(VLOOKUP($A85,'Emissions - TEU-2PWA'!$A$6:$H$58,5,0), " ")</f>
        <v xml:space="preserve"> </v>
      </c>
      <c r="E85" s="56" t="str">
        <f>IFERROR(VLOOKUP($A85,'Emissions - TEU-2PWA'!$A$6:$H$58,8,0), " ")</f>
        <v xml:space="preserve"> </v>
      </c>
      <c r="F85" s="18"/>
      <c r="G85" s="175" t="str">
        <f>IFERROR(Summary!$Y$7*D85/F85," ")</f>
        <v xml:space="preserve"> </v>
      </c>
      <c r="H85" s="9">
        <v>0.1</v>
      </c>
      <c r="I85" s="175" t="str">
        <f>IFERROR(Summary!$Y$7*D85/H85," ")</f>
        <v xml:space="preserve"> </v>
      </c>
      <c r="J85" s="18"/>
      <c r="K85" s="175" t="str">
        <f>IFERROR(Summary!$AA$7*D85/J85," ")</f>
        <v xml:space="preserve"> </v>
      </c>
      <c r="L85" s="9">
        <v>0.44</v>
      </c>
      <c r="M85" s="175" t="str">
        <f>IFERROR(Summary!$AA$7*D85/L85," ")</f>
        <v xml:space="preserve"> </v>
      </c>
      <c r="N85" s="18"/>
      <c r="O85" s="175" t="str">
        <f>IFERROR(Summary!$AC$7*D85/N85," ")</f>
        <v xml:space="preserve"> </v>
      </c>
      <c r="P85" s="9">
        <v>0.44</v>
      </c>
      <c r="Q85" s="175" t="str">
        <f>IFERROR(Summary!$AC$7*D85/P85," ")</f>
        <v xml:space="preserve"> </v>
      </c>
      <c r="R85" s="22"/>
      <c r="S85" s="177" t="str">
        <f>IFERROR(Summary!$AE$7*E85/R85," ")</f>
        <v xml:space="preserve"> </v>
      </c>
    </row>
    <row r="86" spans="1:19" ht="29.25" customHeight="1" x14ac:dyDescent="0.25">
      <c r="A86" s="2" t="s">
        <v>170</v>
      </c>
      <c r="B86" s="2" t="s">
        <v>171</v>
      </c>
      <c r="C86" s="18"/>
      <c r="D86" s="56" t="str">
        <f>IFERROR(VLOOKUP($A86,'Emissions - TEU-2PWA'!$A$6:$H$58,5,0), " ")</f>
        <v xml:space="preserve"> </v>
      </c>
      <c r="E86" s="56" t="str">
        <f>IFERROR(VLOOKUP($A86,'Emissions - TEU-2PWA'!$A$6:$H$58,8,0), " ")</f>
        <v xml:space="preserve"> </v>
      </c>
      <c r="F86" s="18"/>
      <c r="G86" s="175" t="str">
        <f>IFERROR(Summary!$Y$7*D86/F86," ")</f>
        <v xml:space="preserve"> </v>
      </c>
      <c r="H86" s="9">
        <v>0.3</v>
      </c>
      <c r="I86" s="175" t="str">
        <f>IFERROR(Summary!$Y$7*D86/H86," ")</f>
        <v xml:space="preserve"> </v>
      </c>
      <c r="J86" s="18"/>
      <c r="K86" s="175" t="str">
        <f>IFERROR(Summary!$AA$7*D86/J86," ")</f>
        <v xml:space="preserve"> </v>
      </c>
      <c r="L86" s="7">
        <v>1.3</v>
      </c>
      <c r="M86" s="175" t="str">
        <f>IFERROR(Summary!$AA$7*D86/L86," ")</f>
        <v xml:space="preserve"> </v>
      </c>
      <c r="N86" s="18"/>
      <c r="O86" s="175" t="str">
        <f>IFERROR(Summary!$AC$7*D86/N86," ")</f>
        <v xml:space="preserve"> </v>
      </c>
      <c r="P86" s="7">
        <v>1.3</v>
      </c>
      <c r="Q86" s="175" t="str">
        <f>IFERROR(Summary!$AC$7*D86/P86," ")</f>
        <v xml:space="preserve"> </v>
      </c>
      <c r="R86" s="22"/>
      <c r="S86" s="177" t="str">
        <f>IFERROR(Summary!$AE$7*E86/R86," ")</f>
        <v xml:space="preserve"> </v>
      </c>
    </row>
    <row r="87" spans="1:19" ht="16.95" customHeight="1" x14ac:dyDescent="0.25">
      <c r="A87" s="2" t="s">
        <v>172</v>
      </c>
      <c r="B87" s="2" t="s">
        <v>173</v>
      </c>
      <c r="C87" s="18"/>
      <c r="D87" s="56" t="str">
        <f>IFERROR(VLOOKUP($A87,'Emissions - TEU-2PWA'!$A$6:$H$58,5,0), " ")</f>
        <v xml:space="preserve"> </v>
      </c>
      <c r="E87" s="56" t="str">
        <f>IFERROR(VLOOKUP($A87,'Emissions - TEU-2PWA'!$A$6:$H$58,8,0), " ")</f>
        <v xml:space="preserve"> </v>
      </c>
      <c r="F87" s="18"/>
      <c r="G87" s="175" t="str">
        <f>IFERROR(Summary!$Y$7*D87/F87," ")</f>
        <v xml:space="preserve"> </v>
      </c>
      <c r="H87" s="8">
        <v>40000</v>
      </c>
      <c r="I87" s="175" t="str">
        <f>IFERROR(Summary!$Y$7*D87/H87," ")</f>
        <v xml:space="preserve"> </v>
      </c>
      <c r="J87" s="18"/>
      <c r="K87" s="175" t="str">
        <f>IFERROR(Summary!$AA$7*D87/J87," ")</f>
        <v xml:space="preserve"> </v>
      </c>
      <c r="L87" s="8">
        <v>180000</v>
      </c>
      <c r="M87" s="175" t="str">
        <f>IFERROR(Summary!$AA$7*D87/L87," ")</f>
        <v xml:space="preserve"> </v>
      </c>
      <c r="N87" s="18"/>
      <c r="O87" s="175" t="str">
        <f>IFERROR(Summary!$AC$7*D87/N87," ")</f>
        <v xml:space="preserve"> </v>
      </c>
      <c r="P87" s="8">
        <v>180000</v>
      </c>
      <c r="Q87" s="175" t="str">
        <f>IFERROR(Summary!$AC$7*D87/P87," ")</f>
        <v xml:space="preserve"> </v>
      </c>
      <c r="R87" s="22"/>
      <c r="S87" s="177" t="str">
        <f>IFERROR(Summary!$AE$7*E87/R87," ")</f>
        <v xml:space="preserve"> </v>
      </c>
    </row>
    <row r="88" spans="1:19" ht="42" customHeight="1" x14ac:dyDescent="0.25">
      <c r="A88" s="12">
        <v>58752</v>
      </c>
      <c r="B88" s="1" t="s">
        <v>174</v>
      </c>
      <c r="C88" s="18"/>
      <c r="D88" s="56" t="str">
        <f>IFERROR(VLOOKUP($A88,'Emissions - TEU-2PWA'!$A$6:$H$58,5,0), " ")</f>
        <v xml:space="preserve"> </v>
      </c>
      <c r="E88" s="56" t="str">
        <f>IFERROR(VLOOKUP($A88,'Emissions - TEU-2PWA'!$A$6:$H$58,8,0), " ")</f>
        <v xml:space="preserve"> </v>
      </c>
      <c r="F88" s="11">
        <v>7.6999999999999996E-4</v>
      </c>
      <c r="G88" s="175" t="str">
        <f>IFERROR(Summary!$Y$7*D88/F88," ")</f>
        <v xml:space="preserve"> </v>
      </c>
      <c r="H88" s="18"/>
      <c r="I88" s="175" t="str">
        <f>IFERROR(Summary!$Y$7*D88/H88," ")</f>
        <v xml:space="preserve"> </v>
      </c>
      <c r="J88" s="4">
        <v>0.02</v>
      </c>
      <c r="K88" s="175" t="str">
        <f>IFERROR(Summary!$AA$7*D88/J88," ")</f>
        <v xml:space="preserve"> </v>
      </c>
      <c r="L88" s="18"/>
      <c r="M88" s="175" t="str">
        <f>IFERROR(Summary!$AA$7*D88/L88," ")</f>
        <v xml:space="preserve"> </v>
      </c>
      <c r="N88" s="3">
        <v>9.1999999999999998E-3</v>
      </c>
      <c r="O88" s="175" t="str">
        <f>IFERROR(Summary!$AC$7*D88/N88," ")</f>
        <v xml:space="preserve"> </v>
      </c>
      <c r="P88" s="18"/>
      <c r="Q88" s="175" t="str">
        <f>IFERROR(Summary!$AC$7*D88/P88," ")</f>
        <v xml:space="preserve"> </v>
      </c>
      <c r="R88" s="22"/>
      <c r="S88" s="177" t="str">
        <f>IFERROR(Summary!$AE$7*E88/R88," ")</f>
        <v xml:space="preserve"> </v>
      </c>
    </row>
    <row r="89" spans="1:19" ht="16.8" customHeight="1" x14ac:dyDescent="0.25">
      <c r="A89" s="12">
        <v>61699</v>
      </c>
      <c r="B89" s="2" t="s">
        <v>175</v>
      </c>
      <c r="C89" s="18"/>
      <c r="D89" s="56" t="str">
        <f>IFERROR(VLOOKUP($A89,'Emissions - TEU-2PWA'!$A$6:$H$58,5,0), " ")</f>
        <v xml:space="preserve"> </v>
      </c>
      <c r="E89" s="56" t="str">
        <f>IFERROR(VLOOKUP($A89,'Emissions - TEU-2PWA'!$A$6:$H$58,8,0), " ")</f>
        <v xml:space="preserve"> </v>
      </c>
      <c r="F89" s="18"/>
      <c r="G89" s="175" t="str">
        <f>IFERROR(Summary!$Y$7*D89/F89," ")</f>
        <v xml:space="preserve"> </v>
      </c>
      <c r="H89" s="5">
        <v>80</v>
      </c>
      <c r="I89" s="175" t="str">
        <f>IFERROR(Summary!$Y$7*D89/H89," ")</f>
        <v xml:space="preserve"> </v>
      </c>
      <c r="J89" s="18"/>
      <c r="K89" s="175" t="str">
        <f>IFERROR(Summary!$AA$7*D89/J89," ")</f>
        <v xml:space="preserve"> </v>
      </c>
      <c r="L89" s="5">
        <v>350</v>
      </c>
      <c r="M89" s="175" t="str">
        <f>IFERROR(Summary!$AA$7*D89/L89," ")</f>
        <v xml:space="preserve"> </v>
      </c>
      <c r="N89" s="18"/>
      <c r="O89" s="175" t="str">
        <f>IFERROR(Summary!$AC$7*D89/N89," ")</f>
        <v xml:space="preserve"> </v>
      </c>
      <c r="P89" s="5">
        <v>350</v>
      </c>
      <c r="Q89" s="175" t="str">
        <f>IFERROR(Summary!$AC$7*D89/P89," ")</f>
        <v xml:space="preserve"> </v>
      </c>
      <c r="R89" s="22"/>
      <c r="S89" s="177" t="str">
        <f>IFERROR(Summary!$AE$7*E89/R89," ")</f>
        <v xml:space="preserve"> </v>
      </c>
    </row>
    <row r="90" spans="1:19" ht="16.8" customHeight="1" x14ac:dyDescent="0.25">
      <c r="A90" s="2" t="s">
        <v>176</v>
      </c>
      <c r="B90" s="2" t="s">
        <v>177</v>
      </c>
      <c r="C90" s="18"/>
      <c r="D90" s="56" t="str">
        <f>IFERROR(VLOOKUP($A90,'Emissions - TEU-2PWA'!$A$6:$H$58,5,0), " ")</f>
        <v xml:space="preserve"> </v>
      </c>
      <c r="E90" s="56" t="str">
        <f>IFERROR(VLOOKUP($A90,'Emissions - TEU-2PWA'!$A$6:$H$58,8,0), " ")</f>
        <v xml:space="preserve"> </v>
      </c>
      <c r="F90" s="18"/>
      <c r="G90" s="175" t="str">
        <f>IFERROR(Summary!$Y$7*D90/F90," ")</f>
        <v xml:space="preserve"> </v>
      </c>
      <c r="H90" s="18"/>
      <c r="I90" s="175" t="str">
        <f>IFERROR(Summary!$Y$7*D90/H90," ")</f>
        <v xml:space="preserve"> </v>
      </c>
      <c r="J90" s="18"/>
      <c r="K90" s="175" t="str">
        <f>IFERROR(Summary!$AA$7*D90/J90," ")</f>
        <v xml:space="preserve"> </v>
      </c>
      <c r="L90" s="18"/>
      <c r="M90" s="175" t="str">
        <f>IFERROR(Summary!$AA$7*D90/L90," ")</f>
        <v xml:space="preserve"> </v>
      </c>
      <c r="N90" s="18"/>
      <c r="O90" s="175" t="str">
        <f>IFERROR(Summary!$AC$7*D90/N90," ")</f>
        <v xml:space="preserve"> </v>
      </c>
      <c r="P90" s="18"/>
      <c r="Q90" s="175" t="str">
        <f>IFERROR(Summary!$AC$7*D90/P90," ")</f>
        <v xml:space="preserve"> </v>
      </c>
      <c r="R90" s="25">
        <v>0.49</v>
      </c>
      <c r="S90" s="177" t="str">
        <f>IFERROR(Summary!$AE$7*E90/R90," ")</f>
        <v xml:space="preserve"> </v>
      </c>
    </row>
    <row r="91" spans="1:19" ht="16.95" customHeight="1" x14ac:dyDescent="0.25">
      <c r="A91" s="2" t="s">
        <v>178</v>
      </c>
      <c r="B91" s="2" t="s">
        <v>179</v>
      </c>
      <c r="C91" s="18"/>
      <c r="D91" s="56" t="str">
        <f>IFERROR(VLOOKUP($A91,'Emissions - TEU-2PWA'!$A$6:$H$58,5,0), " ")</f>
        <v xml:space="preserve"> </v>
      </c>
      <c r="E91" s="56" t="str">
        <f>IFERROR(VLOOKUP($A91,'Emissions - TEU-2PWA'!$A$6:$H$58,8,0), " ")</f>
        <v xml:space="preserve"> </v>
      </c>
      <c r="F91" s="4">
        <v>1.0999999999999999E-2</v>
      </c>
      <c r="G91" s="175" t="str">
        <f>IFERROR(Summary!$Y$7*D91/F91," ")</f>
        <v xml:space="preserve"> </v>
      </c>
      <c r="H91" s="18"/>
      <c r="I91" s="175" t="str">
        <f>IFERROR(Summary!$Y$7*D91/H91," ")</f>
        <v xml:space="preserve"> </v>
      </c>
      <c r="J91" s="9">
        <v>0.28999999999999998</v>
      </c>
      <c r="K91" s="175" t="str">
        <f>IFERROR(Summary!$AA$7*D91/J91," ")</f>
        <v xml:space="preserve"> </v>
      </c>
      <c r="L91" s="18"/>
      <c r="M91" s="175" t="str">
        <f>IFERROR(Summary!$AA$7*D91/L91," ")</f>
        <v xml:space="preserve"> </v>
      </c>
      <c r="N91" s="9">
        <v>0.13</v>
      </c>
      <c r="O91" s="175" t="str">
        <f>IFERROR(Summary!$AC$7*D91/N91," ")</f>
        <v xml:space="preserve"> </v>
      </c>
      <c r="P91" s="18"/>
      <c r="Q91" s="175" t="str">
        <f>IFERROR(Summary!$AC$7*D91/P91," ")</f>
        <v xml:space="preserve"> </v>
      </c>
      <c r="R91" s="22"/>
      <c r="S91" s="177" t="str">
        <f>IFERROR(Summary!$AE$7*E91/R91," ")</f>
        <v xml:space="preserve"> </v>
      </c>
    </row>
    <row r="92" spans="1:19" ht="16.8" customHeight="1" x14ac:dyDescent="0.25">
      <c r="A92" s="2" t="s">
        <v>180</v>
      </c>
      <c r="B92" s="2" t="s">
        <v>181</v>
      </c>
      <c r="C92" s="18"/>
      <c r="D92" s="56" t="str">
        <f>IFERROR(VLOOKUP($A92,'Emissions - TEU-2PWA'!$A$6:$H$58,5,0), " ")</f>
        <v xml:space="preserve"> </v>
      </c>
      <c r="E92" s="56" t="str">
        <f>IFERROR(VLOOKUP($A92,'Emissions - TEU-2PWA'!$A$6:$H$58,8,0), " ")</f>
        <v xml:space="preserve"> </v>
      </c>
      <c r="F92" s="9">
        <v>0.2</v>
      </c>
      <c r="G92" s="175" t="str">
        <f>IFERROR(Summary!$Y$7*D92/F92," ")</f>
        <v xml:space="preserve"> </v>
      </c>
      <c r="H92" s="5">
        <v>30</v>
      </c>
      <c r="I92" s="175" t="str">
        <f>IFERROR(Summary!$Y$7*D92/H92," ")</f>
        <v xml:space="preserve"> </v>
      </c>
      <c r="J92" s="7">
        <v>5.2</v>
      </c>
      <c r="K92" s="175" t="str">
        <f>IFERROR(Summary!$AA$7*D92/J92," ")</f>
        <v xml:space="preserve"> </v>
      </c>
      <c r="L92" s="5">
        <v>130</v>
      </c>
      <c r="M92" s="175" t="str">
        <f>IFERROR(Summary!$AA$7*D92/L92," ")</f>
        <v xml:space="preserve"> </v>
      </c>
      <c r="N92" s="7">
        <v>2.4</v>
      </c>
      <c r="O92" s="175" t="str">
        <f>IFERROR(Summary!$AC$7*D92/N92," ")</f>
        <v xml:space="preserve"> </v>
      </c>
      <c r="P92" s="5">
        <v>130</v>
      </c>
      <c r="Q92" s="175" t="str">
        <f>IFERROR(Summary!$AC$7*D92/P92," ")</f>
        <v xml:space="preserve"> </v>
      </c>
      <c r="R92" s="23">
        <v>7200</v>
      </c>
      <c r="S92" s="177" t="str">
        <f>IFERROR(Summary!$AE$7*E92/R92," ")</f>
        <v xml:space="preserve"> </v>
      </c>
    </row>
    <row r="93" spans="1:19" ht="29.25" customHeight="1" x14ac:dyDescent="0.25">
      <c r="A93" s="2" t="s">
        <v>182</v>
      </c>
      <c r="B93" s="2" t="s">
        <v>183</v>
      </c>
      <c r="C93" s="18"/>
      <c r="D93" s="56" t="str">
        <f>IFERROR(VLOOKUP($A93,'Emissions - TEU-2PWA'!$A$6:$H$58,5,0), " ")</f>
        <v xml:space="preserve"> </v>
      </c>
      <c r="E93" s="56" t="str">
        <f>IFERROR(VLOOKUP($A93,'Emissions - TEU-2PWA'!$A$6:$H$58,8,0), " ")</f>
        <v xml:space="preserve"> </v>
      </c>
      <c r="F93" s="3">
        <v>4.4999999999999997E-3</v>
      </c>
      <c r="G93" s="175" t="str">
        <f>IFERROR(Summary!$Y$7*D93/F93," ")</f>
        <v xml:space="preserve"> </v>
      </c>
      <c r="H93" s="18"/>
      <c r="I93" s="175" t="str">
        <f>IFERROR(Summary!$Y$7*D93/H93," ")</f>
        <v xml:space="preserve"> </v>
      </c>
      <c r="J93" s="9">
        <v>0.12</v>
      </c>
      <c r="K93" s="175" t="str">
        <f>IFERROR(Summary!$AA$7*D93/J93," ")</f>
        <v xml:space="preserve"> </v>
      </c>
      <c r="L93" s="18"/>
      <c r="M93" s="175" t="str">
        <f>IFERROR(Summary!$AA$7*D93/L93," ")</f>
        <v xml:space="preserve"> </v>
      </c>
      <c r="N93" s="4">
        <v>5.5E-2</v>
      </c>
      <c r="O93" s="175" t="str">
        <f>IFERROR(Summary!$AC$7*D93/N93," ")</f>
        <v xml:space="preserve"> </v>
      </c>
      <c r="P93" s="18"/>
      <c r="Q93" s="175" t="str">
        <f>IFERROR(Summary!$AC$7*D93/P93," ")</f>
        <v xml:space="preserve"> </v>
      </c>
      <c r="R93" s="22"/>
      <c r="S93" s="177" t="str">
        <f>IFERROR(Summary!$AE$7*E93/R93," ")</f>
        <v xml:space="preserve"> </v>
      </c>
    </row>
    <row r="94" spans="1:19" ht="16.8" customHeight="1" x14ac:dyDescent="0.25">
      <c r="A94" s="2" t="s">
        <v>184</v>
      </c>
      <c r="B94" s="2" t="s">
        <v>185</v>
      </c>
      <c r="C94" s="18"/>
      <c r="D94" s="56" t="str">
        <f>IFERROR(VLOOKUP($A94,'Emissions - TEU-2PWA'!$A$6:$H$58,5,0), " ")</f>
        <v xml:space="preserve"> </v>
      </c>
      <c r="E94" s="56" t="str">
        <f>IFERROR(VLOOKUP($A94,'Emissions - TEU-2PWA'!$A$6:$H$58,8,0), " ")</f>
        <v xml:space="preserve"> </v>
      </c>
      <c r="F94" s="10">
        <v>7.0999999999999998E-6</v>
      </c>
      <c r="G94" s="175" t="str">
        <f>IFERROR(Summary!$Y$7*D94/F94," ")</f>
        <v xml:space="preserve"> </v>
      </c>
      <c r="H94" s="18"/>
      <c r="I94" s="175" t="str">
        <f>IFERROR(Summary!$Y$7*D94/H94," ")</f>
        <v xml:space="preserve"> </v>
      </c>
      <c r="J94" s="11">
        <v>1.9000000000000001E-4</v>
      </c>
      <c r="K94" s="175" t="str">
        <f>IFERROR(Summary!$AA$7*D94/J94," ")</f>
        <v xml:space="preserve"> </v>
      </c>
      <c r="L94" s="18"/>
      <c r="M94" s="175" t="str">
        <f>IFERROR(Summary!$AA$7*D94/L94," ")</f>
        <v xml:space="preserve"> </v>
      </c>
      <c r="N94" s="10">
        <v>8.6000000000000003E-5</v>
      </c>
      <c r="O94" s="175" t="str">
        <f>IFERROR(Summary!$AC$7*D94/N94," ")</f>
        <v xml:space="preserve"> </v>
      </c>
      <c r="P94" s="18"/>
      <c r="Q94" s="175" t="str">
        <f>IFERROR(Summary!$AC$7*D94/P94," ")</f>
        <v xml:space="preserve"> </v>
      </c>
      <c r="R94" s="22"/>
      <c r="S94" s="177" t="str">
        <f>IFERROR(Summary!$AE$7*E94/R94," ")</f>
        <v xml:space="preserve"> </v>
      </c>
    </row>
    <row r="95" spans="1:19" ht="16.95" customHeight="1" x14ac:dyDescent="0.25">
      <c r="A95" s="2" t="s">
        <v>186</v>
      </c>
      <c r="B95" s="2" t="s">
        <v>187</v>
      </c>
      <c r="C95" s="18"/>
      <c r="D95" s="56" t="str">
        <f>IFERROR(VLOOKUP($A95,'Emissions - TEU-2PWA'!$A$6:$H$58,5,0), " ")</f>
        <v xml:space="preserve"> </v>
      </c>
      <c r="E95" s="56" t="str">
        <f>IFERROR(VLOOKUP($A95,'Emissions - TEU-2PWA'!$A$6:$H$58,8,0), " ")</f>
        <v xml:space="preserve"> </v>
      </c>
      <c r="F95" s="10">
        <v>7.0999999999999998E-6</v>
      </c>
      <c r="G95" s="175" t="str">
        <f>IFERROR(Summary!$Y$7*D95/F95," ")</f>
        <v xml:space="preserve"> </v>
      </c>
      <c r="H95" s="18"/>
      <c r="I95" s="175" t="str">
        <f>IFERROR(Summary!$Y$7*D95/H95," ")</f>
        <v xml:space="preserve"> </v>
      </c>
      <c r="J95" s="11">
        <v>1.9000000000000001E-4</v>
      </c>
      <c r="K95" s="175" t="str">
        <f>IFERROR(Summary!$AA$7*D95/J95," ")</f>
        <v xml:space="preserve"> </v>
      </c>
      <c r="L95" s="18"/>
      <c r="M95" s="175" t="str">
        <f>IFERROR(Summary!$AA$7*D95/L95," ")</f>
        <v xml:space="preserve"> </v>
      </c>
      <c r="N95" s="10">
        <v>8.6000000000000003E-5</v>
      </c>
      <c r="O95" s="175" t="str">
        <f>IFERROR(Summary!$AC$7*D95/N95," ")</f>
        <v xml:space="preserve"> </v>
      </c>
      <c r="P95" s="18"/>
      <c r="Q95" s="175" t="str">
        <f>IFERROR(Summary!$AC$7*D95/P95," ")</f>
        <v xml:space="preserve"> </v>
      </c>
      <c r="R95" s="22"/>
      <c r="S95" s="177" t="str">
        <f>IFERROR(Summary!$AE$7*E95/R95," ")</f>
        <v xml:space="preserve"> </v>
      </c>
    </row>
    <row r="96" spans="1:19" ht="29.25" customHeight="1" x14ac:dyDescent="0.25">
      <c r="A96" s="2" t="s">
        <v>188</v>
      </c>
      <c r="B96" s="2" t="s">
        <v>189</v>
      </c>
      <c r="C96" s="18"/>
      <c r="D96" s="56" t="str">
        <f>IFERROR(VLOOKUP($A96,'Emissions - TEU-2PWA'!$A$6:$H$58,5,0), " ")</f>
        <v xml:space="preserve"> </v>
      </c>
      <c r="E96" s="56" t="str">
        <f>IFERROR(VLOOKUP($A96,'Emissions - TEU-2PWA'!$A$6:$H$58,8,0), " ")</f>
        <v xml:space="preserve"> </v>
      </c>
      <c r="F96" s="10">
        <v>7.0999999999999998E-6</v>
      </c>
      <c r="G96" s="175" t="str">
        <f>IFERROR(Summary!$Y$7*D96/F96," ")</f>
        <v xml:space="preserve"> </v>
      </c>
      <c r="H96" s="18"/>
      <c r="I96" s="175" t="str">
        <f>IFERROR(Summary!$Y$7*D96/H96," ")</f>
        <v xml:space="preserve"> </v>
      </c>
      <c r="J96" s="11">
        <v>1.9000000000000001E-4</v>
      </c>
      <c r="K96" s="175" t="str">
        <f>IFERROR(Summary!$AA$7*D96/J96," ")</f>
        <v xml:space="preserve"> </v>
      </c>
      <c r="L96" s="18"/>
      <c r="M96" s="175" t="str">
        <f>IFERROR(Summary!$AA$7*D96/L96," ")</f>
        <v xml:space="preserve"> </v>
      </c>
      <c r="N96" s="10">
        <v>8.6000000000000003E-5</v>
      </c>
      <c r="O96" s="175" t="str">
        <f>IFERROR(Summary!$AC$7*D96/N96," ")</f>
        <v xml:space="preserve"> </v>
      </c>
      <c r="P96" s="18"/>
      <c r="Q96" s="175" t="str">
        <f>IFERROR(Summary!$AC$7*D96/P96," ")</f>
        <v xml:space="preserve"> </v>
      </c>
      <c r="R96" s="22"/>
      <c r="S96" s="177" t="str">
        <f>IFERROR(Summary!$AE$7*E96/R96," ")</f>
        <v xml:space="preserve"> </v>
      </c>
    </row>
    <row r="97" spans="1:19" ht="16.95" customHeight="1" x14ac:dyDescent="0.25">
      <c r="A97" s="2" t="s">
        <v>190</v>
      </c>
      <c r="B97" s="2" t="s">
        <v>191</v>
      </c>
      <c r="C97" s="18"/>
      <c r="D97" s="56" t="str">
        <f>IFERROR(VLOOKUP($A97,'Emissions - TEU-2PWA'!$A$6:$H$58,5,0), " ")</f>
        <v xml:space="preserve"> </v>
      </c>
      <c r="E97" s="56" t="str">
        <f>IFERROR(VLOOKUP($A97,'Emissions - TEU-2PWA'!$A$6:$H$58,8,0), " ")</f>
        <v xml:space="preserve"> </v>
      </c>
      <c r="F97" s="18"/>
      <c r="G97" s="175" t="str">
        <f>IFERROR(Summary!$Y$7*D97/F97," ")</f>
        <v xml:space="preserve"> </v>
      </c>
      <c r="H97" s="18"/>
      <c r="I97" s="175" t="str">
        <f>IFERROR(Summary!$Y$7*D97/H97," ")</f>
        <v xml:space="preserve"> </v>
      </c>
      <c r="J97" s="18"/>
      <c r="K97" s="175" t="str">
        <f>IFERROR(Summary!$AA$7*D97/J97," ")</f>
        <v xml:space="preserve"> </v>
      </c>
      <c r="L97" s="18"/>
      <c r="M97" s="175" t="str">
        <f>IFERROR(Summary!$AA$7*D97/L97," ")</f>
        <v xml:space="preserve"> </v>
      </c>
      <c r="N97" s="18"/>
      <c r="O97" s="175" t="str">
        <f>IFERROR(Summary!$AC$7*D97/N97," ")</f>
        <v xml:space="preserve"> </v>
      </c>
      <c r="P97" s="18"/>
      <c r="Q97" s="175" t="str">
        <f>IFERROR(Summary!$AC$7*D97/P97," ")</f>
        <v xml:space="preserve"> </v>
      </c>
      <c r="R97" s="24">
        <v>6</v>
      </c>
      <c r="S97" s="177" t="str">
        <f>IFERROR(Summary!$AE$7*E97/R97," ")</f>
        <v xml:space="preserve"> </v>
      </c>
    </row>
    <row r="98" spans="1:19" ht="16.8" customHeight="1" x14ac:dyDescent="0.25">
      <c r="A98" s="2" t="s">
        <v>192</v>
      </c>
      <c r="B98" s="2" t="s">
        <v>193</v>
      </c>
      <c r="C98" s="18"/>
      <c r="D98" s="56" t="str">
        <f>IFERROR(VLOOKUP($A98,'Emissions - TEU-2PWA'!$A$6:$H$58,5,0), " ")</f>
        <v xml:space="preserve"> </v>
      </c>
      <c r="E98" s="56" t="str">
        <f>IFERROR(VLOOKUP($A98,'Emissions - TEU-2PWA'!$A$6:$H$58,8,0), " ")</f>
        <v xml:space="preserve"> </v>
      </c>
      <c r="F98" s="4">
        <v>4.2999999999999997E-2</v>
      </c>
      <c r="G98" s="175" t="str">
        <f>IFERROR(Summary!$Y$7*D98/F98," ")</f>
        <v xml:space="preserve"> </v>
      </c>
      <c r="H98" s="7">
        <v>3</v>
      </c>
      <c r="I98" s="175" t="str">
        <f>IFERROR(Summary!$Y$7*D98/H98," ")</f>
        <v xml:space="preserve"> </v>
      </c>
      <c r="J98" s="7">
        <v>1.1000000000000001</v>
      </c>
      <c r="K98" s="175" t="str">
        <f>IFERROR(Summary!$AA$7*D98/J98," ")</f>
        <v xml:space="preserve"> </v>
      </c>
      <c r="L98" s="5">
        <v>13</v>
      </c>
      <c r="M98" s="175" t="str">
        <f>IFERROR(Summary!$AA$7*D98/L98," ")</f>
        <v xml:space="preserve"> </v>
      </c>
      <c r="N98" s="9">
        <v>0.52</v>
      </c>
      <c r="O98" s="175" t="str">
        <f>IFERROR(Summary!$AC$7*D98/N98," ")</f>
        <v xml:space="preserve"> </v>
      </c>
      <c r="P98" s="5">
        <v>13</v>
      </c>
      <c r="Q98" s="175" t="str">
        <f>IFERROR(Summary!$AC$7*D98/P98," ")</f>
        <v xml:space="preserve"> </v>
      </c>
      <c r="R98" s="23">
        <v>1300</v>
      </c>
      <c r="S98" s="177" t="str">
        <f>IFERROR(Summary!$AE$7*E98/R98," ")</f>
        <v xml:space="preserve"> </v>
      </c>
    </row>
    <row r="99" spans="1:19" ht="16.8" customHeight="1" x14ac:dyDescent="0.25">
      <c r="A99" s="2" t="s">
        <v>194</v>
      </c>
      <c r="B99" s="2" t="s">
        <v>195</v>
      </c>
      <c r="C99" s="18"/>
      <c r="D99" s="56" t="str">
        <f>IFERROR(VLOOKUP($A99,'Emissions - TEU-2PWA'!$A$6:$H$58,5,0), " ")</f>
        <v xml:space="preserve"> </v>
      </c>
      <c r="E99" s="56" t="str">
        <f>IFERROR(VLOOKUP($A99,'Emissions - TEU-2PWA'!$A$6:$H$58,8,0), " ")</f>
        <v xml:space="preserve"> </v>
      </c>
      <c r="F99" s="18"/>
      <c r="G99" s="175" t="str">
        <f>IFERROR(Summary!$Y$7*D99/F99," ")</f>
        <v xml:space="preserve"> </v>
      </c>
      <c r="H99" s="5">
        <v>20</v>
      </c>
      <c r="I99" s="175" t="str">
        <f>IFERROR(Summary!$Y$7*D99/H99," ")</f>
        <v xml:space="preserve"> </v>
      </c>
      <c r="J99" s="18"/>
      <c r="K99" s="175" t="str">
        <f>IFERROR(Summary!$AA$7*D99/J99," ")</f>
        <v xml:space="preserve"> </v>
      </c>
      <c r="L99" s="5">
        <v>88</v>
      </c>
      <c r="M99" s="175" t="str">
        <f>IFERROR(Summary!$AA$7*D99/L99," ")</f>
        <v xml:space="preserve"> </v>
      </c>
      <c r="N99" s="18"/>
      <c r="O99" s="175" t="str">
        <f>IFERROR(Summary!$AC$7*D99/N99," ")</f>
        <v xml:space="preserve"> </v>
      </c>
      <c r="P99" s="5">
        <v>88</v>
      </c>
      <c r="Q99" s="175" t="str">
        <f>IFERROR(Summary!$AC$7*D99/P99," ")</f>
        <v xml:space="preserve"> </v>
      </c>
      <c r="R99" s="22"/>
      <c r="S99" s="177" t="str">
        <f>IFERROR(Summary!$AE$7*E99/R99," ")</f>
        <v xml:space="preserve"> </v>
      </c>
    </row>
    <row r="100" spans="1:19" ht="16.95" customHeight="1" x14ac:dyDescent="0.25">
      <c r="A100" s="2" t="s">
        <v>196</v>
      </c>
      <c r="B100" s="2" t="s">
        <v>197</v>
      </c>
      <c r="C100" s="18"/>
      <c r="D100" s="56" t="str">
        <f>IFERROR(VLOOKUP($A100,'Emissions - TEU-2PWA'!$A$6:$H$58,5,0), " ")</f>
        <v xml:space="preserve"> </v>
      </c>
      <c r="E100" s="56" t="str">
        <f>IFERROR(VLOOKUP($A100,'Emissions - TEU-2PWA'!$A$6:$H$58,8,0), " ")</f>
        <v xml:space="preserve"> </v>
      </c>
      <c r="F100" s="18"/>
      <c r="G100" s="175" t="str">
        <f>IFERROR(Summary!$Y$7*D100/F100," ")</f>
        <v xml:space="preserve"> </v>
      </c>
      <c r="H100" s="7">
        <v>8</v>
      </c>
      <c r="I100" s="175" t="str">
        <f>IFERROR(Summary!$Y$7*D100/H100," ")</f>
        <v xml:space="preserve"> </v>
      </c>
      <c r="J100" s="18"/>
      <c r="K100" s="175" t="str">
        <f>IFERROR(Summary!$AA$7*D100/J100," ")</f>
        <v xml:space="preserve"> </v>
      </c>
      <c r="L100" s="5">
        <v>35</v>
      </c>
      <c r="M100" s="175" t="str">
        <f>IFERROR(Summary!$AA$7*D100/L100," ")</f>
        <v xml:space="preserve"> </v>
      </c>
      <c r="N100" s="18"/>
      <c r="O100" s="175" t="str">
        <f>IFERROR(Summary!$AC$7*D100/N100," ")</f>
        <v xml:space="preserve"> </v>
      </c>
      <c r="P100" s="5">
        <v>35</v>
      </c>
      <c r="Q100" s="175" t="str">
        <f>IFERROR(Summary!$AC$7*D100/P100," ")</f>
        <v xml:space="preserve"> </v>
      </c>
      <c r="R100" s="22"/>
      <c r="S100" s="177" t="str">
        <f>IFERROR(Summary!$AE$7*E100/R100," ")</f>
        <v xml:space="preserve"> </v>
      </c>
    </row>
    <row r="101" spans="1:19" ht="16.8" customHeight="1" x14ac:dyDescent="0.25">
      <c r="A101" s="2" t="s">
        <v>198</v>
      </c>
      <c r="B101" s="2" t="s">
        <v>199</v>
      </c>
      <c r="C101" s="18"/>
      <c r="D101" s="56">
        <f>IFERROR(VLOOKUP($A101,'Emissions - TEU-2PWA'!$A$6:$H$58,5,0), " ")</f>
        <v>0.44254177130994427</v>
      </c>
      <c r="E101" s="56">
        <f>IFERROR(VLOOKUP($A101,'Emissions - TEU-2PWA'!$A$6:$H$58,8,0), " ")</f>
        <v>1.1379645547969995E-2</v>
      </c>
      <c r="F101" s="9">
        <v>0.4</v>
      </c>
      <c r="G101" s="175">
        <f>IFERROR(Summary!$Y$7*D101/F101," ")</f>
        <v>1.1063544282748607E-4</v>
      </c>
      <c r="H101" s="5">
        <v>260</v>
      </c>
      <c r="I101" s="175">
        <f>IFERROR(Summary!$Y$7*D101/H101," ")</f>
        <v>1.702083735807478E-7</v>
      </c>
      <c r="J101" s="5">
        <v>10</v>
      </c>
      <c r="K101" s="175">
        <f>IFERROR(Summary!$AA$7*D101/J101," ")</f>
        <v>4.4254177130994427E-6</v>
      </c>
      <c r="L101" s="8">
        <v>1100</v>
      </c>
      <c r="M101" s="175">
        <f>IFERROR(Summary!$AA$7*D101/L101," ")</f>
        <v>4.0231070119085845E-8</v>
      </c>
      <c r="N101" s="7">
        <v>4.8</v>
      </c>
      <c r="O101" s="175">
        <f>IFERROR(Summary!$AC$7*D101/N101," ")</f>
        <v>4.1488291060307275E-4</v>
      </c>
      <c r="P101" s="8">
        <v>1100</v>
      </c>
      <c r="Q101" s="175">
        <f>IFERROR(Summary!$AC$7*D101/P101," ")</f>
        <v>1.8103981553588629E-6</v>
      </c>
      <c r="R101" s="23">
        <v>22000</v>
      </c>
      <c r="S101" s="177">
        <f>IFERROR(Summary!$AE$7*E101/R101," ")</f>
        <v>2.4828317559207259E-6</v>
      </c>
    </row>
    <row r="102" spans="1:19" ht="29.25" customHeight="1" x14ac:dyDescent="0.25">
      <c r="A102" s="2" t="s">
        <v>200</v>
      </c>
      <c r="B102" s="2" t="s">
        <v>201</v>
      </c>
      <c r="C102" s="18"/>
      <c r="D102" s="56" t="str">
        <f>IFERROR(VLOOKUP($A102,'Emissions - TEU-2PWA'!$A$6:$H$58,5,0), " ")</f>
        <v xml:space="preserve"> </v>
      </c>
      <c r="E102" s="56" t="str">
        <f>IFERROR(VLOOKUP($A102,'Emissions - TEU-2PWA'!$A$6:$H$58,8,0), " ")</f>
        <v xml:space="preserve"> </v>
      </c>
      <c r="F102" s="3">
        <v>1.6999999999999999E-3</v>
      </c>
      <c r="G102" s="175" t="str">
        <f>IFERROR(Summary!$Y$7*D102/F102," ")</f>
        <v xml:space="preserve"> </v>
      </c>
      <c r="H102" s="7">
        <v>9</v>
      </c>
      <c r="I102" s="175" t="str">
        <f>IFERROR(Summary!$Y$7*D102/H102," ")</f>
        <v xml:space="preserve"> </v>
      </c>
      <c r="J102" s="4">
        <v>4.2999999999999997E-2</v>
      </c>
      <c r="K102" s="175" t="str">
        <f>IFERROR(Summary!$AA$7*D102/J102," ")</f>
        <v xml:space="preserve"> </v>
      </c>
      <c r="L102" s="5">
        <v>40</v>
      </c>
      <c r="M102" s="175" t="str">
        <f>IFERROR(Summary!$AA$7*D102/L102," ")</f>
        <v xml:space="preserve"> </v>
      </c>
      <c r="N102" s="4">
        <v>0.02</v>
      </c>
      <c r="O102" s="175" t="str">
        <f>IFERROR(Summary!$AC$7*D102/N102," ")</f>
        <v xml:space="preserve"> </v>
      </c>
      <c r="P102" s="5">
        <v>40</v>
      </c>
      <c r="Q102" s="175" t="str">
        <f>IFERROR(Summary!$AC$7*D102/P102," ")</f>
        <v xml:space="preserve"> </v>
      </c>
      <c r="R102" s="22"/>
      <c r="S102" s="177" t="str">
        <f>IFERROR(Summary!$AE$7*E102/R102," ")</f>
        <v xml:space="preserve"> </v>
      </c>
    </row>
    <row r="103" spans="1:19" ht="29.25" customHeight="1" x14ac:dyDescent="0.25">
      <c r="A103" s="2" t="s">
        <v>202</v>
      </c>
      <c r="B103" s="2" t="s">
        <v>203</v>
      </c>
      <c r="C103" s="18"/>
      <c r="D103" s="56" t="str">
        <f>IFERROR(VLOOKUP($A103,'Emissions - TEU-2PWA'!$A$6:$H$58,5,0), " ")</f>
        <v xml:space="preserve"> </v>
      </c>
      <c r="E103" s="56" t="str">
        <f>IFERROR(VLOOKUP($A103,'Emissions - TEU-2PWA'!$A$6:$H$58,8,0), " ")</f>
        <v xml:space="preserve"> </v>
      </c>
      <c r="F103" s="4">
        <v>3.7999999999999999E-2</v>
      </c>
      <c r="G103" s="175" t="str">
        <f>IFERROR(Summary!$Y$7*D103/F103," ")</f>
        <v xml:space="preserve"> </v>
      </c>
      <c r="H103" s="7">
        <v>7</v>
      </c>
      <c r="I103" s="175" t="str">
        <f>IFERROR(Summary!$Y$7*D103/H103," ")</f>
        <v xml:space="preserve"> </v>
      </c>
      <c r="J103" s="7">
        <v>1</v>
      </c>
      <c r="K103" s="175" t="str">
        <f>IFERROR(Summary!$AA$7*D103/J103," ")</f>
        <v xml:space="preserve"> </v>
      </c>
      <c r="L103" s="5">
        <v>31</v>
      </c>
      <c r="M103" s="175" t="str">
        <f>IFERROR(Summary!$AA$7*D103/L103," ")</f>
        <v xml:space="preserve"> </v>
      </c>
      <c r="N103" s="9">
        <v>0.46</v>
      </c>
      <c r="O103" s="175" t="str">
        <f>IFERROR(Summary!$AC$7*D103/N103," ")</f>
        <v xml:space="preserve"> </v>
      </c>
      <c r="P103" s="5">
        <v>31</v>
      </c>
      <c r="Q103" s="175" t="str">
        <f>IFERROR(Summary!$AC$7*D103/P103," ")</f>
        <v xml:space="preserve"> </v>
      </c>
      <c r="R103" s="22"/>
      <c r="S103" s="177" t="str">
        <f>IFERROR(Summary!$AE$7*E103/R103," ")</f>
        <v xml:space="preserve"> </v>
      </c>
    </row>
    <row r="104" spans="1:19" ht="16.8" customHeight="1" x14ac:dyDescent="0.25">
      <c r="A104" s="2" t="s">
        <v>204</v>
      </c>
      <c r="B104" s="2" t="s">
        <v>205</v>
      </c>
      <c r="C104" s="18"/>
      <c r="D104" s="56" t="str">
        <f>IFERROR(VLOOKUP($A104,'Emissions - TEU-2PWA'!$A$6:$H$58,5,0), " ")</f>
        <v xml:space="preserve"> </v>
      </c>
      <c r="E104" s="56" t="str">
        <f>IFERROR(VLOOKUP($A104,'Emissions - TEU-2PWA'!$A$6:$H$58,8,0), " ")</f>
        <v xml:space="preserve"> </v>
      </c>
      <c r="F104" s="18"/>
      <c r="G104" s="175" t="str">
        <f>IFERROR(Summary!$Y$7*D104/F104," ")</f>
        <v xml:space="preserve"> </v>
      </c>
      <c r="H104" s="5">
        <v>400</v>
      </c>
      <c r="I104" s="175" t="str">
        <f>IFERROR(Summary!$Y$7*D104/H104," ")</f>
        <v xml:space="preserve"> </v>
      </c>
      <c r="J104" s="18"/>
      <c r="K104" s="175" t="str">
        <f>IFERROR(Summary!$AA$7*D104/J104," ")</f>
        <v xml:space="preserve"> </v>
      </c>
      <c r="L104" s="8">
        <v>1800</v>
      </c>
      <c r="M104" s="175" t="str">
        <f>IFERROR(Summary!$AA$7*D104/L104," ")</f>
        <v xml:space="preserve"> </v>
      </c>
      <c r="N104" s="18"/>
      <c r="O104" s="175" t="str">
        <f>IFERROR(Summary!$AC$7*D104/N104," ")</f>
        <v xml:space="preserve"> </v>
      </c>
      <c r="P104" s="8">
        <v>1800</v>
      </c>
      <c r="Q104" s="175" t="str">
        <f>IFERROR(Summary!$AC$7*D104/P104," ")</f>
        <v xml:space="preserve"> </v>
      </c>
      <c r="R104" s="23">
        <v>2000</v>
      </c>
      <c r="S104" s="177" t="str">
        <f>IFERROR(Summary!$AE$7*E104/R104," ")</f>
        <v xml:space="preserve"> </v>
      </c>
    </row>
    <row r="105" spans="1:19" ht="29.25" customHeight="1" x14ac:dyDescent="0.25">
      <c r="A105" s="2" t="s">
        <v>206</v>
      </c>
      <c r="B105" s="2" t="s">
        <v>207</v>
      </c>
      <c r="C105" s="18"/>
      <c r="D105" s="56" t="str">
        <f>IFERROR(VLOOKUP($A105,'Emissions - TEU-2PWA'!$A$6:$H$58,5,0), " ")</f>
        <v xml:space="preserve"> </v>
      </c>
      <c r="E105" s="56" t="str">
        <f>IFERROR(VLOOKUP($A105,'Emissions - TEU-2PWA'!$A$6:$H$58,8,0), " ")</f>
        <v xml:space="preserve"> </v>
      </c>
      <c r="F105" s="18"/>
      <c r="G105" s="175" t="str">
        <f>IFERROR(Summary!$Y$7*D105/F105," ")</f>
        <v xml:space="preserve"> </v>
      </c>
      <c r="H105" s="5">
        <v>82</v>
      </c>
      <c r="I105" s="175" t="str">
        <f>IFERROR(Summary!$Y$7*D105/H105," ")</f>
        <v xml:space="preserve"> </v>
      </c>
      <c r="J105" s="18"/>
      <c r="K105" s="175" t="str">
        <f>IFERROR(Summary!$AA$7*D105/J105," ")</f>
        <v xml:space="preserve"> </v>
      </c>
      <c r="L105" s="5">
        <v>360</v>
      </c>
      <c r="M105" s="175" t="str">
        <f>IFERROR(Summary!$AA$7*D105/L105," ")</f>
        <v xml:space="preserve"> </v>
      </c>
      <c r="N105" s="18"/>
      <c r="O105" s="175" t="str">
        <f>IFERROR(Summary!$AC$7*D105/N105," ")</f>
        <v xml:space="preserve"> </v>
      </c>
      <c r="P105" s="5">
        <v>360</v>
      </c>
      <c r="Q105" s="175" t="str">
        <f>IFERROR(Summary!$AC$7*D105/P105," ")</f>
        <v xml:space="preserve"> </v>
      </c>
      <c r="R105" s="23">
        <v>29000</v>
      </c>
      <c r="S105" s="177" t="str">
        <f>IFERROR(Summary!$AE$7*E105/R105," ")</f>
        <v xml:space="preserve"> </v>
      </c>
    </row>
    <row r="106" spans="1:19" ht="29.25" customHeight="1" x14ac:dyDescent="0.25">
      <c r="A106" s="2" t="s">
        <v>208</v>
      </c>
      <c r="B106" s="2" t="s">
        <v>209</v>
      </c>
      <c r="C106" s="18"/>
      <c r="D106" s="56" t="str">
        <f>IFERROR(VLOOKUP($A106,'Emissions - TEU-2PWA'!$A$6:$H$58,5,0), " ")</f>
        <v xml:space="preserve"> </v>
      </c>
      <c r="E106" s="56" t="str">
        <f>IFERROR(VLOOKUP($A106,'Emissions - TEU-2PWA'!$A$6:$H$58,8,0), " ")</f>
        <v xml:space="preserve"> </v>
      </c>
      <c r="F106" s="18"/>
      <c r="G106" s="175" t="str">
        <f>IFERROR(Summary!$Y$7*D106/F106," ")</f>
        <v xml:space="preserve"> </v>
      </c>
      <c r="H106" s="5">
        <v>70</v>
      </c>
      <c r="I106" s="175" t="str">
        <f>IFERROR(Summary!$Y$7*D106/H106," ")</f>
        <v xml:space="preserve"> </v>
      </c>
      <c r="J106" s="18"/>
      <c r="K106" s="175" t="str">
        <f>IFERROR(Summary!$AA$7*D106/J106," ")</f>
        <v xml:space="preserve"> </v>
      </c>
      <c r="L106" s="5">
        <v>310</v>
      </c>
      <c r="M106" s="175" t="str">
        <f>IFERROR(Summary!$AA$7*D106/L106," ")</f>
        <v xml:space="preserve"> </v>
      </c>
      <c r="N106" s="18"/>
      <c r="O106" s="175" t="str">
        <f>IFERROR(Summary!$AC$7*D106/N106," ")</f>
        <v xml:space="preserve"> </v>
      </c>
      <c r="P106" s="5">
        <v>310</v>
      </c>
      <c r="Q106" s="175" t="str">
        <f>IFERROR(Summary!$AC$7*D106/P106," ")</f>
        <v xml:space="preserve"> </v>
      </c>
      <c r="R106" s="21">
        <v>370</v>
      </c>
      <c r="S106" s="177" t="str">
        <f>IFERROR(Summary!$AE$7*E106/R106," ")</f>
        <v xml:space="preserve"> </v>
      </c>
    </row>
    <row r="107" spans="1:19" ht="29.25" customHeight="1" x14ac:dyDescent="0.25">
      <c r="A107" s="2" t="s">
        <v>210</v>
      </c>
      <c r="B107" s="2" t="s">
        <v>211</v>
      </c>
      <c r="C107" s="18"/>
      <c r="D107" s="56" t="str">
        <f>IFERROR(VLOOKUP($A107,'Emissions - TEU-2PWA'!$A$6:$H$58,5,0), " ")</f>
        <v xml:space="preserve"> </v>
      </c>
      <c r="E107" s="56" t="str">
        <f>IFERROR(VLOOKUP($A107,'Emissions - TEU-2PWA'!$A$6:$H$58,8,0), " ")</f>
        <v xml:space="preserve"> </v>
      </c>
      <c r="F107" s="18"/>
      <c r="G107" s="175" t="str">
        <f>IFERROR(Summary!$Y$7*D107/F107," ")</f>
        <v xml:space="preserve"> </v>
      </c>
      <c r="H107" s="5">
        <v>60</v>
      </c>
      <c r="I107" s="175" t="str">
        <f>IFERROR(Summary!$Y$7*D107/H107," ")</f>
        <v xml:space="preserve"> </v>
      </c>
      <c r="J107" s="18"/>
      <c r="K107" s="175" t="str">
        <f>IFERROR(Summary!$AA$7*D107/J107," ")</f>
        <v xml:space="preserve"> </v>
      </c>
      <c r="L107" s="5">
        <v>260</v>
      </c>
      <c r="M107" s="175" t="str">
        <f>IFERROR(Summary!$AA$7*D107/L107," ")</f>
        <v xml:space="preserve"> </v>
      </c>
      <c r="N107" s="18"/>
      <c r="O107" s="175" t="str">
        <f>IFERROR(Summary!$AC$7*D107/N107," ")</f>
        <v xml:space="preserve"> </v>
      </c>
      <c r="P107" s="5">
        <v>260</v>
      </c>
      <c r="Q107" s="175" t="str">
        <f>IFERROR(Summary!$AC$7*D107/P107," ")</f>
        <v xml:space="preserve"> </v>
      </c>
      <c r="R107" s="21">
        <v>140</v>
      </c>
      <c r="S107" s="177" t="str">
        <f>IFERROR(Summary!$AE$7*E107/R107," ")</f>
        <v xml:space="preserve"> </v>
      </c>
    </row>
    <row r="108" spans="1:19" ht="29.25" customHeight="1" x14ac:dyDescent="0.25">
      <c r="A108" s="2" t="s">
        <v>212</v>
      </c>
      <c r="B108" s="2" t="s">
        <v>213</v>
      </c>
      <c r="C108" s="18"/>
      <c r="D108" s="56" t="str">
        <f>IFERROR(VLOOKUP($A108,'Emissions - TEU-2PWA'!$A$6:$H$58,5,0), " ")</f>
        <v xml:space="preserve"> </v>
      </c>
      <c r="E108" s="56" t="str">
        <f>IFERROR(VLOOKUP($A108,'Emissions - TEU-2PWA'!$A$6:$H$58,8,0), " ")</f>
        <v xml:space="preserve"> </v>
      </c>
      <c r="F108" s="18"/>
      <c r="G108" s="175" t="str">
        <f>IFERROR(Summary!$Y$7*D108/F108," ")</f>
        <v xml:space="preserve"> </v>
      </c>
      <c r="H108" s="5">
        <v>60</v>
      </c>
      <c r="I108" s="175" t="str">
        <f>IFERROR(Summary!$Y$7*D108/H108," ")</f>
        <v xml:space="preserve"> </v>
      </c>
      <c r="J108" s="18"/>
      <c r="K108" s="175" t="str">
        <f>IFERROR(Summary!$AA$7*D108/J108," ")</f>
        <v xml:space="preserve"> </v>
      </c>
      <c r="L108" s="5">
        <v>260</v>
      </c>
      <c r="M108" s="175" t="str">
        <f>IFERROR(Summary!$AA$7*D108/L108," ")</f>
        <v xml:space="preserve"> </v>
      </c>
      <c r="N108" s="18"/>
      <c r="O108" s="175" t="str">
        <f>IFERROR(Summary!$AC$7*D108/N108," ")</f>
        <v xml:space="preserve"> </v>
      </c>
      <c r="P108" s="5">
        <v>260</v>
      </c>
      <c r="Q108" s="175" t="str">
        <f>IFERROR(Summary!$AC$7*D108/P108," ")</f>
        <v xml:space="preserve"> </v>
      </c>
      <c r="R108" s="21">
        <v>93</v>
      </c>
      <c r="S108" s="177" t="str">
        <f>IFERROR(Summary!$AE$7*E108/R108," ")</f>
        <v xml:space="preserve"> </v>
      </c>
    </row>
    <row r="109" spans="1:19" ht="29.25" customHeight="1" x14ac:dyDescent="0.25">
      <c r="A109" s="2" t="s">
        <v>214</v>
      </c>
      <c r="B109" s="2" t="s">
        <v>215</v>
      </c>
      <c r="C109" s="18"/>
      <c r="D109" s="56" t="str">
        <f>IFERROR(VLOOKUP($A109,'Emissions - TEU-2PWA'!$A$6:$H$58,5,0), " ")</f>
        <v xml:space="preserve"> </v>
      </c>
      <c r="E109" s="56" t="str">
        <f>IFERROR(VLOOKUP($A109,'Emissions - TEU-2PWA'!$A$6:$H$58,8,0), " ")</f>
        <v xml:space="preserve"> </v>
      </c>
      <c r="F109" s="18"/>
      <c r="G109" s="175" t="str">
        <f>IFERROR(Summary!$Y$7*D109/F109," ")</f>
        <v xml:space="preserve"> </v>
      </c>
      <c r="H109" s="7">
        <v>1</v>
      </c>
      <c r="I109" s="175" t="str">
        <f>IFERROR(Summary!$Y$7*D109/H109," ")</f>
        <v xml:space="preserve"> </v>
      </c>
      <c r="J109" s="18"/>
      <c r="K109" s="175" t="str">
        <f>IFERROR(Summary!$AA$7*D109/J109," ")</f>
        <v xml:space="preserve"> </v>
      </c>
      <c r="L109" s="7">
        <v>4.4000000000000004</v>
      </c>
      <c r="M109" s="175" t="str">
        <f>IFERROR(Summary!$AA$7*D109/L109," ")</f>
        <v xml:space="preserve"> </v>
      </c>
      <c r="N109" s="18"/>
      <c r="O109" s="175" t="str">
        <f>IFERROR(Summary!$AC$7*D109/N109," ")</f>
        <v xml:space="preserve"> </v>
      </c>
      <c r="P109" s="7">
        <v>4.4000000000000004</v>
      </c>
      <c r="Q109" s="175" t="str">
        <f>IFERROR(Summary!$AC$7*D109/P109," ")</f>
        <v xml:space="preserve"> </v>
      </c>
      <c r="R109" s="22"/>
      <c r="S109" s="177" t="str">
        <f>IFERROR(Summary!$AE$7*E109/R109," ")</f>
        <v xml:space="preserve"> </v>
      </c>
    </row>
    <row r="110" spans="1:19" ht="16.95" customHeight="1" x14ac:dyDescent="0.25">
      <c r="A110" s="2" t="s">
        <v>216</v>
      </c>
      <c r="B110" s="2" t="s">
        <v>217</v>
      </c>
      <c r="C110" s="6" t="s">
        <v>23</v>
      </c>
      <c r="D110" s="56" t="str">
        <f>IFERROR(VLOOKUP($A110,'Emissions - TEU-2PWA'!$A$6:$H$58,5,0), " ")</f>
        <v xml:space="preserve"> </v>
      </c>
      <c r="E110" s="56" t="str">
        <f>IFERROR(VLOOKUP($A110,'Emissions - TEU-2PWA'!$A$6:$H$58,8,0), " ")</f>
        <v xml:space="preserve"> </v>
      </c>
      <c r="F110" s="11">
        <v>2.0000000000000001E-4</v>
      </c>
      <c r="G110" s="175" t="str">
        <f>IFERROR(Summary!$Y$7*D110/F110," ")</f>
        <v xml:space="preserve"> </v>
      </c>
      <c r="H110" s="5">
        <v>30</v>
      </c>
      <c r="I110" s="175" t="str">
        <f>IFERROR(Summary!$Y$7*D110/H110," ")</f>
        <v xml:space="preserve"> </v>
      </c>
      <c r="J110" s="3">
        <v>2.0999999999999999E-3</v>
      </c>
      <c r="K110" s="175" t="str">
        <f>IFERROR(Summary!$AA$7*D110/J110," ")</f>
        <v xml:space="preserve"> </v>
      </c>
      <c r="L110" s="5">
        <v>130</v>
      </c>
      <c r="M110" s="175" t="str">
        <f>IFERROR(Summary!$AA$7*D110/L110," ")</f>
        <v xml:space="preserve"> </v>
      </c>
      <c r="N110" s="3">
        <v>4.0000000000000001E-3</v>
      </c>
      <c r="O110" s="175" t="str">
        <f>IFERROR(Summary!$AC$7*D110/N110," ")</f>
        <v xml:space="preserve"> </v>
      </c>
      <c r="P110" s="5">
        <v>130</v>
      </c>
      <c r="Q110" s="175" t="str">
        <f>IFERROR(Summary!$AC$7*D110/P110," ")</f>
        <v xml:space="preserve"> </v>
      </c>
      <c r="R110" s="21">
        <v>160</v>
      </c>
      <c r="S110" s="177" t="str">
        <f>IFERROR(Summary!$AE$7*E110/R110," ")</f>
        <v xml:space="preserve"> </v>
      </c>
    </row>
    <row r="111" spans="1:19" ht="16.8" customHeight="1" x14ac:dyDescent="0.25">
      <c r="A111" s="2" t="s">
        <v>218</v>
      </c>
      <c r="B111" s="2" t="s">
        <v>219</v>
      </c>
      <c r="C111" s="18"/>
      <c r="D111" s="56" t="str">
        <f>IFERROR(VLOOKUP($A111,'Emissions - TEU-2PWA'!$A$6:$H$58,5,0), " ")</f>
        <v xml:space="preserve"> </v>
      </c>
      <c r="E111" s="56" t="str">
        <f>IFERROR(VLOOKUP($A111,'Emissions - TEU-2PWA'!$A$6:$H$58,8,0), " ")</f>
        <v xml:space="preserve"> </v>
      </c>
      <c r="F111" s="4">
        <v>7.6999999999999999E-2</v>
      </c>
      <c r="G111" s="175" t="str">
        <f>IFERROR(Summary!$Y$7*D111/F111," ")</f>
        <v xml:space="preserve"> </v>
      </c>
      <c r="H111" s="18"/>
      <c r="I111" s="175" t="str">
        <f>IFERROR(Summary!$Y$7*D111/H111," ")</f>
        <v xml:space="preserve"> </v>
      </c>
      <c r="J111" s="7">
        <v>2</v>
      </c>
      <c r="K111" s="175" t="str">
        <f>IFERROR(Summary!$AA$7*D111/J111," ")</f>
        <v xml:space="preserve"> </v>
      </c>
      <c r="L111" s="18"/>
      <c r="M111" s="175" t="str">
        <f>IFERROR(Summary!$AA$7*D111/L111," ")</f>
        <v xml:space="preserve"> </v>
      </c>
      <c r="N111" s="9">
        <v>0.92</v>
      </c>
      <c r="O111" s="175" t="str">
        <f>IFERROR(Summary!$AC$7*D111/N111," ")</f>
        <v xml:space="preserve"> </v>
      </c>
      <c r="P111" s="18"/>
      <c r="Q111" s="175" t="str">
        <f>IFERROR(Summary!$AC$7*D111/P111," ")</f>
        <v xml:space="preserve"> </v>
      </c>
      <c r="R111" s="22"/>
      <c r="S111" s="177" t="str">
        <f>IFERROR(Summary!$AE$7*E111/R111," ")</f>
        <v xml:space="preserve"> </v>
      </c>
    </row>
    <row r="112" spans="1:19" ht="16.8" customHeight="1" x14ac:dyDescent="0.25">
      <c r="A112" s="1"/>
      <c r="B112" s="2" t="s">
        <v>220</v>
      </c>
      <c r="C112" s="6" t="s">
        <v>65</v>
      </c>
      <c r="D112" s="56" t="str">
        <f>IFERROR(VLOOKUP($A112,'Emissions - TEU-2PWA'!$A$6:$H$58,5,0), " ")</f>
        <v xml:space="preserve"> </v>
      </c>
      <c r="E112" s="56" t="str">
        <f>IFERROR(VLOOKUP($A112,'Emissions - TEU-2PWA'!$A$6:$H$58,8,0), " ")</f>
        <v xml:space="preserve"> </v>
      </c>
      <c r="F112" s="18"/>
      <c r="G112" s="175" t="str">
        <f>IFERROR(Summary!$Y$7*D112/F112," ")</f>
        <v xml:space="preserve"> </v>
      </c>
      <c r="H112" s="7">
        <v>2.2999999999999998</v>
      </c>
      <c r="I112" s="175" t="str">
        <f>IFERROR(Summary!$Y$7*D112/H112," ")</f>
        <v xml:space="preserve"> </v>
      </c>
      <c r="J112" s="18"/>
      <c r="K112" s="175" t="str">
        <f>IFERROR(Summary!$AA$7*D112/J112," ")</f>
        <v xml:space="preserve"> </v>
      </c>
      <c r="L112" s="5">
        <v>20</v>
      </c>
      <c r="M112" s="175" t="str">
        <f>IFERROR(Summary!$AA$7*D112/L112," ")</f>
        <v xml:space="preserve"> </v>
      </c>
      <c r="N112" s="18"/>
      <c r="O112" s="175" t="str">
        <f>IFERROR(Summary!$AC$7*D112/N112," ")</f>
        <v xml:space="preserve"> </v>
      </c>
      <c r="P112" s="5">
        <v>20</v>
      </c>
      <c r="Q112" s="175" t="str">
        <f>IFERROR(Summary!$AC$7*D112/P112," ")</f>
        <v xml:space="preserve"> </v>
      </c>
      <c r="R112" s="21">
        <v>240</v>
      </c>
      <c r="S112" s="177" t="str">
        <f>IFERROR(Summary!$AE$7*E112/R112," ")</f>
        <v xml:space="preserve"> </v>
      </c>
    </row>
    <row r="113" spans="1:19" ht="16.95" customHeight="1" x14ac:dyDescent="0.25">
      <c r="A113" s="2" t="s">
        <v>221</v>
      </c>
      <c r="B113" s="2" t="s">
        <v>222</v>
      </c>
      <c r="C113" s="18"/>
      <c r="D113" s="56" t="str">
        <f>IFERROR(VLOOKUP($A113,'Emissions - TEU-2PWA'!$A$6:$H$58,5,0), " ")</f>
        <v xml:space="preserve"> </v>
      </c>
      <c r="E113" s="56" t="str">
        <f>IFERROR(VLOOKUP($A113,'Emissions - TEU-2PWA'!$A$6:$H$58,8,0), " ")</f>
        <v xml:space="preserve"> </v>
      </c>
      <c r="F113" s="18"/>
      <c r="G113" s="175" t="str">
        <f>IFERROR(Summary!$Y$7*D113/F113," ")</f>
        <v xml:space="preserve"> </v>
      </c>
      <c r="H113" s="18"/>
      <c r="I113" s="175" t="str">
        <f>IFERROR(Summary!$Y$7*D113/H113," ")</f>
        <v xml:space="preserve"> </v>
      </c>
      <c r="J113" s="18"/>
      <c r="K113" s="175" t="str">
        <f>IFERROR(Summary!$AA$7*D113/J113," ")</f>
        <v xml:space="preserve"> </v>
      </c>
      <c r="L113" s="18"/>
      <c r="M113" s="175" t="str">
        <f>IFERROR(Summary!$AA$7*D113/L113," ")</f>
        <v xml:space="preserve"> </v>
      </c>
      <c r="N113" s="18"/>
      <c r="O113" s="175" t="str">
        <f>IFERROR(Summary!$AC$7*D113/N113," ")</f>
        <v xml:space="preserve"> </v>
      </c>
      <c r="P113" s="18"/>
      <c r="Q113" s="175" t="str">
        <f>IFERROR(Summary!$AC$7*D113/P113," ")</f>
        <v xml:space="preserve"> </v>
      </c>
      <c r="R113" s="21">
        <v>16</v>
      </c>
      <c r="S113" s="177" t="str">
        <f>IFERROR(Summary!$AE$7*E113/R113," ")</f>
        <v xml:space="preserve"> </v>
      </c>
    </row>
    <row r="114" spans="1:19" ht="16.8" customHeight="1" x14ac:dyDescent="0.25">
      <c r="A114" s="2" t="s">
        <v>223</v>
      </c>
      <c r="B114" s="2" t="s">
        <v>224</v>
      </c>
      <c r="C114" s="18"/>
      <c r="D114" s="56" t="str">
        <f>IFERROR(VLOOKUP($A114,'Emissions - TEU-2PWA'!$A$6:$H$58,5,0), " ")</f>
        <v xml:space="preserve"> </v>
      </c>
      <c r="E114" s="56" t="str">
        <f>IFERROR(VLOOKUP($A114,'Emissions - TEU-2PWA'!$A$6:$H$58,8,0), " ")</f>
        <v xml:space="preserve"> </v>
      </c>
      <c r="F114" s="9">
        <v>0.17</v>
      </c>
      <c r="G114" s="175" t="str">
        <f>IFERROR(Summary!$Y$7*D114/F114," ")</f>
        <v xml:space="preserve"> </v>
      </c>
      <c r="H114" s="7">
        <v>9</v>
      </c>
      <c r="I114" s="175" t="str">
        <f>IFERROR(Summary!$Y$7*D114/H114," ")</f>
        <v xml:space="preserve"> </v>
      </c>
      <c r="J114" s="7">
        <v>4.3</v>
      </c>
      <c r="K114" s="175" t="str">
        <f>IFERROR(Summary!$AA$7*D114/J114," ")</f>
        <v xml:space="preserve"> </v>
      </c>
      <c r="L114" s="5">
        <v>40</v>
      </c>
      <c r="M114" s="175" t="str">
        <f>IFERROR(Summary!$AA$7*D114/L114," ")</f>
        <v xml:space="preserve"> </v>
      </c>
      <c r="N114" s="7">
        <v>2</v>
      </c>
      <c r="O114" s="175" t="str">
        <f>IFERROR(Summary!$AC$7*D114/N114," ")</f>
        <v xml:space="preserve"> </v>
      </c>
      <c r="P114" s="5">
        <v>40</v>
      </c>
      <c r="Q114" s="175" t="str">
        <f>IFERROR(Summary!$AC$7*D114/P114," ")</f>
        <v xml:space="preserve"> </v>
      </c>
      <c r="R114" s="21">
        <v>49</v>
      </c>
      <c r="S114" s="177" t="str">
        <f>IFERROR(Summary!$AE$7*E114/R114," ")</f>
        <v xml:space="preserve"> </v>
      </c>
    </row>
    <row r="115" spans="1:19" ht="16.95" customHeight="1" x14ac:dyDescent="0.25">
      <c r="A115" s="2" t="s">
        <v>225</v>
      </c>
      <c r="B115" s="2" t="s">
        <v>226</v>
      </c>
      <c r="C115" s="18"/>
      <c r="D115" s="56" t="str">
        <f>IFERROR(VLOOKUP($A115,'Emissions - TEU-2PWA'!$A$6:$H$58,5,0), " ")</f>
        <v xml:space="preserve"> </v>
      </c>
      <c r="E115" s="56" t="str">
        <f>IFERROR(VLOOKUP($A115,'Emissions - TEU-2PWA'!$A$6:$H$58,8,0), " ")</f>
        <v xml:space="preserve"> </v>
      </c>
      <c r="F115" s="18"/>
      <c r="G115" s="175" t="str">
        <f>IFERROR(Summary!$Y$7*D115/F115," ")</f>
        <v xml:space="preserve"> </v>
      </c>
      <c r="H115" s="4">
        <v>0.08</v>
      </c>
      <c r="I115" s="175" t="str">
        <f>IFERROR(Summary!$Y$7*D115/H115," ")</f>
        <v xml:space="preserve"> </v>
      </c>
      <c r="J115" s="18"/>
      <c r="K115" s="175" t="str">
        <f>IFERROR(Summary!$AA$7*D115/J115," ")</f>
        <v xml:space="preserve"> </v>
      </c>
      <c r="L115" s="9">
        <v>0.35</v>
      </c>
      <c r="M115" s="175" t="str">
        <f>IFERROR(Summary!$AA$7*D115/L115," ")</f>
        <v xml:space="preserve"> </v>
      </c>
      <c r="N115" s="18"/>
      <c r="O115" s="175" t="str">
        <f>IFERROR(Summary!$AC$7*D115/N115," ")</f>
        <v xml:space="preserve"> </v>
      </c>
      <c r="P115" s="9">
        <v>0.35</v>
      </c>
      <c r="Q115" s="175" t="str">
        <f>IFERROR(Summary!$AC$7*D115/P115," ")</f>
        <v xml:space="preserve"> </v>
      </c>
      <c r="R115" s="24">
        <v>4.0999999999999996</v>
      </c>
      <c r="S115" s="177" t="str">
        <f>IFERROR(Summary!$AE$7*E115/R115," ")</f>
        <v xml:space="preserve"> </v>
      </c>
    </row>
    <row r="116" spans="1:19" ht="16.8" customHeight="1" x14ac:dyDescent="0.25">
      <c r="A116" s="2" t="s">
        <v>227</v>
      </c>
      <c r="B116" s="2" t="s">
        <v>228</v>
      </c>
      <c r="C116" s="18"/>
      <c r="D116" s="56" t="str">
        <f>IFERROR(VLOOKUP($A116,'Emissions - TEU-2PWA'!$A$6:$H$58,5,0), " ")</f>
        <v xml:space="preserve"> </v>
      </c>
      <c r="E116" s="56" t="str">
        <f>IFERROR(VLOOKUP($A116,'Emissions - TEU-2PWA'!$A$6:$H$58,8,0), " ")</f>
        <v xml:space="preserve"> </v>
      </c>
      <c r="F116" s="11">
        <v>7.6999999999999996E-4</v>
      </c>
      <c r="G116" s="175" t="str">
        <f>IFERROR(Summary!$Y$7*D116/F116," ")</f>
        <v xml:space="preserve"> </v>
      </c>
      <c r="H116" s="18"/>
      <c r="I116" s="175" t="str">
        <f>IFERROR(Summary!$Y$7*D116/H116," ")</f>
        <v xml:space="preserve"> </v>
      </c>
      <c r="J116" s="4">
        <v>0.02</v>
      </c>
      <c r="K116" s="175" t="str">
        <f>IFERROR(Summary!$AA$7*D116/J116," ")</f>
        <v xml:space="preserve"> </v>
      </c>
      <c r="L116" s="18"/>
      <c r="M116" s="175" t="str">
        <f>IFERROR(Summary!$AA$7*D116/L116," ")</f>
        <v xml:space="preserve"> </v>
      </c>
      <c r="N116" s="3">
        <v>9.1999999999999998E-3</v>
      </c>
      <c r="O116" s="175" t="str">
        <f>IFERROR(Summary!$AC$7*D116/N116," ")</f>
        <v xml:space="preserve"> </v>
      </c>
      <c r="P116" s="18"/>
      <c r="Q116" s="175" t="str">
        <f>IFERROR(Summary!$AC$7*D116/P116," ")</f>
        <v xml:space="preserve"> </v>
      </c>
      <c r="R116" s="22"/>
      <c r="S116" s="177" t="str">
        <f>IFERROR(Summary!$AE$7*E116/R116," ")</f>
        <v xml:space="preserve"> </v>
      </c>
    </row>
    <row r="117" spans="1:19" ht="16.95" customHeight="1" x14ac:dyDescent="0.25">
      <c r="A117" s="2" t="s">
        <v>229</v>
      </c>
      <c r="B117" s="2" t="s">
        <v>230</v>
      </c>
      <c r="C117" s="18"/>
      <c r="D117" s="56" t="str">
        <f>IFERROR(VLOOKUP($A117,'Emissions - TEU-2PWA'!$A$6:$H$58,5,0), " ")</f>
        <v xml:space="preserve"> </v>
      </c>
      <c r="E117" s="56" t="str">
        <f>IFERROR(VLOOKUP($A117,'Emissions - TEU-2PWA'!$A$6:$H$58,8,0), " ")</f>
        <v xml:space="preserve"> </v>
      </c>
      <c r="F117" s="11">
        <v>3.8000000000000002E-4</v>
      </c>
      <c r="G117" s="175" t="str">
        <f>IFERROR(Summary!$Y$7*D117/F117," ")</f>
        <v xml:space="preserve"> </v>
      </c>
      <c r="H117" s="18"/>
      <c r="I117" s="175" t="str">
        <f>IFERROR(Summary!$Y$7*D117/H117," ")</f>
        <v xml:space="preserve"> </v>
      </c>
      <c r="J117" s="4">
        <v>0.01</v>
      </c>
      <c r="K117" s="175" t="str">
        <f>IFERROR(Summary!$AA$7*D117/J117," ")</f>
        <v xml:space="preserve"> </v>
      </c>
      <c r="L117" s="18"/>
      <c r="M117" s="175" t="str">
        <f>IFERROR(Summary!$AA$7*D117/L117," ")</f>
        <v xml:space="preserve"> </v>
      </c>
      <c r="N117" s="3">
        <v>4.5999999999999999E-3</v>
      </c>
      <c r="O117" s="175" t="str">
        <f>IFERROR(Summary!$AC$7*D117/N117," ")</f>
        <v xml:space="preserve"> </v>
      </c>
      <c r="P117" s="18"/>
      <c r="Q117" s="175" t="str">
        <f>IFERROR(Summary!$AC$7*D117/P117," ")</f>
        <v xml:space="preserve"> </v>
      </c>
      <c r="R117" s="22"/>
      <c r="S117" s="177" t="str">
        <f>IFERROR(Summary!$AE$7*E117/R117," ")</f>
        <v xml:space="preserve"> </v>
      </c>
    </row>
    <row r="118" spans="1:19" ht="16.8" customHeight="1" x14ac:dyDescent="0.25">
      <c r="A118" s="2" t="s">
        <v>231</v>
      </c>
      <c r="B118" s="2" t="s">
        <v>232</v>
      </c>
      <c r="C118" s="18"/>
      <c r="D118" s="56" t="str">
        <f>IFERROR(VLOOKUP($A118,'Emissions - TEU-2PWA'!$A$6:$H$58,5,0), " ")</f>
        <v xml:space="preserve"> </v>
      </c>
      <c r="E118" s="56" t="str">
        <f>IFERROR(VLOOKUP($A118,'Emissions - TEU-2PWA'!$A$6:$H$58,8,0), " ")</f>
        <v xml:space="preserve"> </v>
      </c>
      <c r="F118" s="3">
        <v>2E-3</v>
      </c>
      <c r="G118" s="175" t="str">
        <f>IFERROR(Summary!$Y$7*D118/F118," ")</f>
        <v xml:space="preserve"> </v>
      </c>
      <c r="H118" s="18"/>
      <c r="I118" s="175" t="str">
        <f>IFERROR(Summary!$Y$7*D118/H118," ")</f>
        <v xml:space="preserve"> </v>
      </c>
      <c r="J118" s="4">
        <v>5.0999999999999997E-2</v>
      </c>
      <c r="K118" s="175" t="str">
        <f>IFERROR(Summary!$AA$7*D118/J118," ")</f>
        <v xml:space="preserve"> </v>
      </c>
      <c r="L118" s="18"/>
      <c r="M118" s="175" t="str">
        <f>IFERROR(Summary!$AA$7*D118/L118," ")</f>
        <v xml:space="preserve"> </v>
      </c>
      <c r="N118" s="4">
        <v>2.4E-2</v>
      </c>
      <c r="O118" s="175" t="str">
        <f>IFERROR(Summary!$AC$7*D118/N118," ")</f>
        <v xml:space="preserve"> </v>
      </c>
      <c r="P118" s="18"/>
      <c r="Q118" s="175" t="str">
        <f>IFERROR(Summary!$AC$7*D118/P118," ")</f>
        <v xml:space="preserve"> </v>
      </c>
      <c r="R118" s="22"/>
      <c r="S118" s="177" t="str">
        <f>IFERROR(Summary!$AE$7*E118/R118," ")</f>
        <v xml:space="preserve"> </v>
      </c>
    </row>
    <row r="119" spans="1:19" ht="16.8" customHeight="1" x14ac:dyDescent="0.25">
      <c r="A119" s="2" t="s">
        <v>233</v>
      </c>
      <c r="B119" s="2" t="s">
        <v>234</v>
      </c>
      <c r="C119" s="18"/>
      <c r="D119" s="56" t="str">
        <f>IFERROR(VLOOKUP($A119,'Emissions - TEU-2PWA'!$A$6:$H$58,5,0), " ")</f>
        <v xml:space="preserve"> </v>
      </c>
      <c r="E119" s="56" t="str">
        <f>IFERROR(VLOOKUP($A119,'Emissions - TEU-2PWA'!$A$6:$H$58,8,0), " ")</f>
        <v xml:space="preserve"> </v>
      </c>
      <c r="F119" s="4">
        <v>4.4999999999999998E-2</v>
      </c>
      <c r="G119" s="175" t="str">
        <f>IFERROR(Summary!$Y$7*D119/F119," ")</f>
        <v xml:space="preserve"> </v>
      </c>
      <c r="H119" s="18"/>
      <c r="I119" s="175" t="str">
        <f>IFERROR(Summary!$Y$7*D119/H119," ")</f>
        <v xml:space="preserve"> </v>
      </c>
      <c r="J119" s="7">
        <v>1.2</v>
      </c>
      <c r="K119" s="175" t="str">
        <f>IFERROR(Summary!$AA$7*D119/J119," ")</f>
        <v xml:space="preserve"> </v>
      </c>
      <c r="L119" s="18"/>
      <c r="M119" s="175" t="str">
        <f>IFERROR(Summary!$AA$7*D119/L119," ")</f>
        <v xml:space="preserve"> </v>
      </c>
      <c r="N119" s="9">
        <v>0.55000000000000004</v>
      </c>
      <c r="O119" s="175" t="str">
        <f>IFERROR(Summary!$AC$7*D119/N119," ")</f>
        <v xml:space="preserve"> </v>
      </c>
      <c r="P119" s="18"/>
      <c r="Q119" s="175" t="str">
        <f>IFERROR(Summary!$AC$7*D119/P119," ")</f>
        <v xml:space="preserve"> </v>
      </c>
      <c r="R119" s="22"/>
      <c r="S119" s="177" t="str">
        <f>IFERROR(Summary!$AE$7*E119/R119," ")</f>
        <v xml:space="preserve"> </v>
      </c>
    </row>
    <row r="120" spans="1:19" ht="42" customHeight="1" x14ac:dyDescent="0.25">
      <c r="A120" s="2" t="s">
        <v>235</v>
      </c>
      <c r="B120" s="2" t="s">
        <v>236</v>
      </c>
      <c r="C120" s="6" t="s">
        <v>65</v>
      </c>
      <c r="D120" s="56" t="str">
        <f>IFERROR(VLOOKUP($A120,'Emissions - TEU-2PWA'!$A$6:$H$58,5,0), " ")</f>
        <v xml:space="preserve"> </v>
      </c>
      <c r="E120" s="56" t="str">
        <f>IFERROR(VLOOKUP($A120,'Emissions - TEU-2PWA'!$A$6:$H$58,8,0), " ")</f>
        <v xml:space="preserve"> </v>
      </c>
      <c r="F120" s="11">
        <v>1.7000000000000001E-4</v>
      </c>
      <c r="G120" s="175" t="str">
        <f>IFERROR(Summary!$Y$7*D120/F120," ")</f>
        <v xml:space="preserve"> </v>
      </c>
      <c r="H120" s="18"/>
      <c r="I120" s="175" t="str">
        <f>IFERROR(Summary!$Y$7*D120/H120," ")</f>
        <v xml:space="preserve"> </v>
      </c>
      <c r="J120" s="4">
        <v>1.7999999999999999E-2</v>
      </c>
      <c r="K120" s="175" t="str">
        <f>IFERROR(Summary!$AA$7*D120/J120," ")</f>
        <v xml:space="preserve"> </v>
      </c>
      <c r="L120" s="18"/>
      <c r="M120" s="175" t="str">
        <f>IFERROR(Summary!$AA$7*D120/L120," ")</f>
        <v xml:space="preserve"> </v>
      </c>
      <c r="N120" s="3">
        <v>8.3999999999999995E-3</v>
      </c>
      <c r="O120" s="175" t="str">
        <f>IFERROR(Summary!$AC$7*D120/N120," ")</f>
        <v xml:space="preserve"> </v>
      </c>
      <c r="P120" s="18"/>
      <c r="Q120" s="175" t="str">
        <f>IFERROR(Summary!$AC$7*D120/P120," ")</f>
        <v xml:space="preserve"> </v>
      </c>
      <c r="R120" s="22"/>
      <c r="S120" s="177" t="str">
        <f>IFERROR(Summary!$AE$7*E120/R120," ")</f>
        <v xml:space="preserve"> </v>
      </c>
    </row>
    <row r="121" spans="1:19" ht="29.25" customHeight="1" x14ac:dyDescent="0.25">
      <c r="A121" s="2" t="s">
        <v>237</v>
      </c>
      <c r="B121" s="1" t="s">
        <v>238</v>
      </c>
      <c r="C121" s="6" t="s">
        <v>65</v>
      </c>
      <c r="D121" s="56" t="str">
        <f>IFERROR(VLOOKUP($A121,'Emissions - TEU-2PWA'!$A$6:$H$58,5,0), " ")</f>
        <v xml:space="preserve"> </v>
      </c>
      <c r="E121" s="56" t="str">
        <f>IFERROR(VLOOKUP($A121,'Emissions - TEU-2PWA'!$A$6:$H$58,8,0), " ")</f>
        <v xml:space="preserve"> </v>
      </c>
      <c r="F121" s="11">
        <v>1.7000000000000001E-4</v>
      </c>
      <c r="G121" s="175" t="str">
        <f>IFERROR(Summary!$Y$7*D121/F121," ")</f>
        <v xml:space="preserve"> </v>
      </c>
      <c r="H121" s="18"/>
      <c r="I121" s="175" t="str">
        <f>IFERROR(Summary!$Y$7*D121/H121," ")</f>
        <v xml:space="preserve"> </v>
      </c>
      <c r="J121" s="4">
        <v>1.7999999999999999E-2</v>
      </c>
      <c r="K121" s="175" t="str">
        <f>IFERROR(Summary!$AA$7*D121/J121," ")</f>
        <v xml:space="preserve"> </v>
      </c>
      <c r="L121" s="18"/>
      <c r="M121" s="175" t="str">
        <f>IFERROR(Summary!$AA$7*D121/L121," ")</f>
        <v xml:space="preserve"> </v>
      </c>
      <c r="N121" s="3">
        <v>8.3999999999999995E-3</v>
      </c>
      <c r="O121" s="175" t="str">
        <f>IFERROR(Summary!$AC$7*D121/N121," ")</f>
        <v xml:space="preserve"> </v>
      </c>
      <c r="P121" s="18"/>
      <c r="Q121" s="175" t="str">
        <f>IFERROR(Summary!$AC$7*D121/P121," ")</f>
        <v xml:space="preserve"> </v>
      </c>
      <c r="R121" s="22"/>
      <c r="S121" s="177" t="str">
        <f>IFERROR(Summary!$AE$7*E121/R121," ")</f>
        <v xml:space="preserve"> </v>
      </c>
    </row>
    <row r="122" spans="1:19" ht="29.25" customHeight="1" x14ac:dyDescent="0.25">
      <c r="A122" s="2" t="s">
        <v>239</v>
      </c>
      <c r="B122" s="1" t="s">
        <v>240</v>
      </c>
      <c r="C122" s="6" t="s">
        <v>65</v>
      </c>
      <c r="D122" s="56" t="str">
        <f>IFERROR(VLOOKUP($A122,'Emissions - TEU-2PWA'!$A$6:$H$58,5,0), " ")</f>
        <v xml:space="preserve"> </v>
      </c>
      <c r="E122" s="56" t="str">
        <f>IFERROR(VLOOKUP($A122,'Emissions - TEU-2PWA'!$A$6:$H$58,8,0), " ")</f>
        <v xml:space="preserve"> </v>
      </c>
      <c r="F122" s="11">
        <v>1.7000000000000001E-4</v>
      </c>
      <c r="G122" s="175" t="str">
        <f>IFERROR(Summary!$Y$7*D122/F122," ")</f>
        <v xml:space="preserve"> </v>
      </c>
      <c r="H122" s="18"/>
      <c r="I122" s="175" t="str">
        <f>IFERROR(Summary!$Y$7*D122/H122," ")</f>
        <v xml:space="preserve"> </v>
      </c>
      <c r="J122" s="4">
        <v>1.7999999999999999E-2</v>
      </c>
      <c r="K122" s="175" t="str">
        <f>IFERROR(Summary!$AA$7*D122/J122," ")</f>
        <v xml:space="preserve"> </v>
      </c>
      <c r="L122" s="18"/>
      <c r="M122" s="175" t="str">
        <f>IFERROR(Summary!$AA$7*D122/L122," ")</f>
        <v xml:space="preserve"> </v>
      </c>
      <c r="N122" s="3">
        <v>8.3999999999999995E-3</v>
      </c>
      <c r="O122" s="175" t="str">
        <f>IFERROR(Summary!$AC$7*D122/N122," ")</f>
        <v xml:space="preserve"> </v>
      </c>
      <c r="P122" s="18"/>
      <c r="Q122" s="175" t="str">
        <f>IFERROR(Summary!$AC$7*D122/P122," ")</f>
        <v xml:space="preserve"> </v>
      </c>
      <c r="R122" s="22"/>
      <c r="S122" s="177" t="str">
        <f>IFERROR(Summary!$AE$7*E122/R122," ")</f>
        <v xml:space="preserve"> </v>
      </c>
    </row>
    <row r="123" spans="1:19" ht="29.25" customHeight="1" x14ac:dyDescent="0.25">
      <c r="A123" s="2" t="s">
        <v>241</v>
      </c>
      <c r="B123" s="1" t="s">
        <v>242</v>
      </c>
      <c r="C123" s="6" t="s">
        <v>65</v>
      </c>
      <c r="D123" s="56" t="str">
        <f>IFERROR(VLOOKUP($A123,'Emissions - TEU-2PWA'!$A$6:$H$58,5,0), " ")</f>
        <v xml:space="preserve"> </v>
      </c>
      <c r="E123" s="56" t="str">
        <f>IFERROR(VLOOKUP($A123,'Emissions - TEU-2PWA'!$A$6:$H$58,8,0), " ")</f>
        <v xml:space="preserve"> </v>
      </c>
      <c r="F123" s="11">
        <v>5.9999999999999995E-4</v>
      </c>
      <c r="G123" s="175" t="str">
        <f>IFERROR(Summary!$Y$7*D123/F123," ")</f>
        <v xml:space="preserve"> </v>
      </c>
      <c r="H123" s="18"/>
      <c r="I123" s="175" t="str">
        <f>IFERROR(Summary!$Y$7*D123/H123," ")</f>
        <v xml:space="preserve"> </v>
      </c>
      <c r="J123" s="4">
        <v>6.5000000000000002E-2</v>
      </c>
      <c r="K123" s="175" t="str">
        <f>IFERROR(Summary!$AA$7*D123/J123," ")</f>
        <v xml:space="preserve"> </v>
      </c>
      <c r="L123" s="18"/>
      <c r="M123" s="175" t="str">
        <f>IFERROR(Summary!$AA$7*D123/L123," ")</f>
        <v xml:space="preserve"> </v>
      </c>
      <c r="N123" s="4">
        <v>0.03</v>
      </c>
      <c r="O123" s="175" t="str">
        <f>IFERROR(Summary!$AC$7*D123/N123," ")</f>
        <v xml:space="preserve"> </v>
      </c>
      <c r="P123" s="18"/>
      <c r="Q123" s="175" t="str">
        <f>IFERROR(Summary!$AC$7*D123/P123," ")</f>
        <v xml:space="preserve"> </v>
      </c>
      <c r="R123" s="22"/>
      <c r="S123" s="177" t="str">
        <f>IFERROR(Summary!$AE$7*E123/R123," ")</f>
        <v xml:space="preserve"> </v>
      </c>
    </row>
    <row r="124" spans="1:19" ht="16.95" customHeight="1" x14ac:dyDescent="0.25">
      <c r="A124" s="2" t="s">
        <v>243</v>
      </c>
      <c r="B124" s="16" t="s">
        <v>244</v>
      </c>
      <c r="C124" s="18"/>
      <c r="D124" s="56" t="str">
        <f>IFERROR(VLOOKUP($A124,'Emissions - TEU-2PWA'!$A$6:$H$58,5,0), " ")</f>
        <v xml:space="preserve"> </v>
      </c>
      <c r="E124" s="56" t="str">
        <f>IFERROR(VLOOKUP($A124,'Emissions - TEU-2PWA'!$A$6:$H$58,8,0), " ")</f>
        <v xml:space="preserve"> </v>
      </c>
      <c r="F124" s="18"/>
      <c r="G124" s="175" t="str">
        <f>IFERROR(Summary!$Y$7*D124/F124," ")</f>
        <v xml:space="preserve"> </v>
      </c>
      <c r="H124" s="9">
        <v>0.2</v>
      </c>
      <c r="I124" s="175" t="str">
        <f>IFERROR(Summary!$Y$7*D124/H124," ")</f>
        <v xml:space="preserve"> </v>
      </c>
      <c r="J124" s="18"/>
      <c r="K124" s="175" t="str">
        <f>IFERROR(Summary!$AA$7*D124/J124," ")</f>
        <v xml:space="preserve"> </v>
      </c>
      <c r="L124" s="9">
        <v>0.88</v>
      </c>
      <c r="M124" s="175" t="str">
        <f>IFERROR(Summary!$AA$7*D124/L124," ")</f>
        <v xml:space="preserve"> </v>
      </c>
      <c r="N124" s="18"/>
      <c r="O124" s="175" t="str">
        <f>IFERROR(Summary!$AC$7*D124/N124," ")</f>
        <v xml:space="preserve"> </v>
      </c>
      <c r="P124" s="9">
        <v>0.88</v>
      </c>
      <c r="Q124" s="175" t="str">
        <f>IFERROR(Summary!$AC$7*D124/P124," ")</f>
        <v xml:space="preserve"> </v>
      </c>
      <c r="R124" s="21">
        <v>110</v>
      </c>
      <c r="S124" s="177" t="str">
        <f>IFERROR(Summary!$AE$7*E124/R124," ")</f>
        <v xml:space="preserve"> </v>
      </c>
    </row>
    <row r="125" spans="1:19" ht="16.8" customHeight="1" x14ac:dyDescent="0.25">
      <c r="A125" s="2" t="s">
        <v>245</v>
      </c>
      <c r="B125" s="2" t="s">
        <v>246</v>
      </c>
      <c r="C125" s="18"/>
      <c r="D125" s="56" t="str">
        <f>IFERROR(VLOOKUP($A125,'Emissions - TEU-2PWA'!$A$6:$H$58,5,0), " ")</f>
        <v xml:space="preserve"> </v>
      </c>
      <c r="E125" s="56" t="str">
        <f>IFERROR(VLOOKUP($A125,'Emissions - TEU-2PWA'!$A$6:$H$58,8,0), " ")</f>
        <v xml:space="preserve"> </v>
      </c>
      <c r="F125" s="18"/>
      <c r="G125" s="175" t="str">
        <f>IFERROR(Summary!$Y$7*D125/F125," ")</f>
        <v xml:space="preserve"> </v>
      </c>
      <c r="H125" s="5">
        <v>30</v>
      </c>
      <c r="I125" s="175" t="str">
        <f>IFERROR(Summary!$Y$7*D125/H125," ")</f>
        <v xml:space="preserve"> </v>
      </c>
      <c r="J125" s="18"/>
      <c r="K125" s="175" t="str">
        <f>IFERROR(Summary!$AA$7*D125/J125," ")</f>
        <v xml:space="preserve"> </v>
      </c>
      <c r="L125" s="5">
        <v>130</v>
      </c>
      <c r="M125" s="175" t="str">
        <f>IFERROR(Summary!$AA$7*D125/L125," ")</f>
        <v xml:space="preserve"> </v>
      </c>
      <c r="N125" s="18"/>
      <c r="O125" s="175" t="str">
        <f>IFERROR(Summary!$AC$7*D125/N125," ")</f>
        <v xml:space="preserve"> </v>
      </c>
      <c r="P125" s="5">
        <v>130</v>
      </c>
      <c r="Q125" s="175" t="str">
        <f>IFERROR(Summary!$AC$7*D125/P125," ")</f>
        <v xml:space="preserve"> </v>
      </c>
      <c r="R125" s="23">
        <v>58000</v>
      </c>
      <c r="S125" s="177" t="str">
        <f>IFERROR(Summary!$AE$7*E125/R125," ")</f>
        <v xml:space="preserve"> </v>
      </c>
    </row>
    <row r="126" spans="1:19" ht="29.25" customHeight="1" x14ac:dyDescent="0.25">
      <c r="A126" s="2" t="s">
        <v>247</v>
      </c>
      <c r="B126" s="2" t="s">
        <v>248</v>
      </c>
      <c r="C126" s="18"/>
      <c r="D126" s="56" t="str">
        <f>IFERROR(VLOOKUP($A126,'Emissions - TEU-2PWA'!$A$6:$H$58,5,0), " ")</f>
        <v xml:space="preserve"> </v>
      </c>
      <c r="E126" s="56" t="str">
        <f>IFERROR(VLOOKUP($A126,'Emissions - TEU-2PWA'!$A$6:$H$58,8,0), " ")</f>
        <v xml:space="preserve"> </v>
      </c>
      <c r="F126" s="18"/>
      <c r="G126" s="175" t="str">
        <f>IFERROR(Summary!$Y$7*D126/F126," ")</f>
        <v xml:space="preserve"> </v>
      </c>
      <c r="H126" s="4">
        <v>6.9000000000000006E-2</v>
      </c>
      <c r="I126" s="175" t="str">
        <f>IFERROR(Summary!$Y$7*D126/H126," ")</f>
        <v xml:space="preserve"> </v>
      </c>
      <c r="J126" s="18"/>
      <c r="K126" s="175" t="str">
        <f>IFERROR(Summary!$AA$7*D126/J126," ")</f>
        <v xml:space="preserve"> </v>
      </c>
      <c r="L126" s="9">
        <v>0.3</v>
      </c>
      <c r="M126" s="175" t="str">
        <f>IFERROR(Summary!$AA$7*D126/L126," ")</f>
        <v xml:space="preserve"> </v>
      </c>
      <c r="N126" s="18"/>
      <c r="O126" s="175" t="str">
        <f>IFERROR(Summary!$AC$7*D126/N126," ")</f>
        <v xml:space="preserve"> </v>
      </c>
      <c r="P126" s="9">
        <v>0.3</v>
      </c>
      <c r="Q126" s="175" t="str">
        <f>IFERROR(Summary!$AC$7*D126/P126," ")</f>
        <v xml:space="preserve"> </v>
      </c>
      <c r="R126" s="25">
        <v>0.21</v>
      </c>
      <c r="S126" s="177" t="str">
        <f>IFERROR(Summary!$AE$7*E126/R126," ")</f>
        <v xml:space="preserve"> </v>
      </c>
    </row>
    <row r="127" spans="1:19" ht="16.8" customHeight="1" x14ac:dyDescent="0.25">
      <c r="A127" s="2" t="s">
        <v>249</v>
      </c>
      <c r="B127" s="2" t="s">
        <v>250</v>
      </c>
      <c r="C127" s="18"/>
      <c r="D127" s="56">
        <f>IFERROR(VLOOKUP($A127,'Emissions - TEU-2PWA'!$A$6:$H$58,5,0), " ")</f>
        <v>0.34678630942435723</v>
      </c>
      <c r="E127" s="56">
        <f>IFERROR(VLOOKUP($A127,'Emissions - TEU-2PWA'!$A$6:$H$58,8,0), " ")</f>
        <v>8.9173622423406162E-3</v>
      </c>
      <c r="F127" s="18"/>
      <c r="G127" s="175" t="str">
        <f>IFERROR(Summary!$Y$7*D127/F127," ")</f>
        <v xml:space="preserve"> </v>
      </c>
      <c r="H127" s="5">
        <v>700</v>
      </c>
      <c r="I127" s="175">
        <f>IFERROR(Summary!$Y$7*D127/H127," ")</f>
        <v>4.9540901346336749E-8</v>
      </c>
      <c r="J127" s="18"/>
      <c r="K127" s="175" t="str">
        <f>IFERROR(Summary!$AA$7*D127/J127," ")</f>
        <v xml:space="preserve"> </v>
      </c>
      <c r="L127" s="8">
        <v>3100</v>
      </c>
      <c r="M127" s="175">
        <f>IFERROR(Summary!$AA$7*D127/L127," ")</f>
        <v>1.1186655142721201E-8</v>
      </c>
      <c r="N127" s="18"/>
      <c r="O127" s="175" t="str">
        <f>IFERROR(Summary!$AC$7*D127/N127," ")</f>
        <v xml:space="preserve"> </v>
      </c>
      <c r="P127" s="8">
        <v>3100</v>
      </c>
      <c r="Q127" s="175">
        <f>IFERROR(Summary!$AC$7*D127/P127," ")</f>
        <v>5.0339948142245402E-7</v>
      </c>
      <c r="R127" s="22"/>
      <c r="S127" s="177" t="str">
        <f>IFERROR(Summary!$AE$7*E127/R127," ")</f>
        <v xml:space="preserve"> </v>
      </c>
    </row>
    <row r="128" spans="1:19" ht="16.95" customHeight="1" x14ac:dyDescent="0.25">
      <c r="A128" s="2" t="s">
        <v>251</v>
      </c>
      <c r="B128" s="2" t="s">
        <v>252</v>
      </c>
      <c r="C128" s="18"/>
      <c r="D128" s="56" t="str">
        <f>IFERROR(VLOOKUP($A128,'Emissions - TEU-2PWA'!$A$6:$H$58,5,0), " ")</f>
        <v xml:space="preserve"> </v>
      </c>
      <c r="E128" s="56" t="str">
        <f>IFERROR(VLOOKUP($A128,'Emissions - TEU-2PWA'!$A$6:$H$58,8,0), " ")</f>
        <v xml:space="preserve"> </v>
      </c>
      <c r="F128" s="11">
        <v>2.0000000000000001E-4</v>
      </c>
      <c r="G128" s="175" t="str">
        <f>IFERROR(Summary!$Y$7*D128/F128," ")</f>
        <v xml:space="preserve"> </v>
      </c>
      <c r="H128" s="4">
        <v>0.03</v>
      </c>
      <c r="I128" s="175" t="str">
        <f>IFERROR(Summary!$Y$7*D128/H128," ")</f>
        <v xml:space="preserve"> </v>
      </c>
      <c r="J128" s="3">
        <v>5.3E-3</v>
      </c>
      <c r="K128" s="175" t="str">
        <f>IFERROR(Summary!$AA$7*D128/J128," ")</f>
        <v xml:space="preserve"> </v>
      </c>
      <c r="L128" s="9">
        <v>0.13</v>
      </c>
      <c r="M128" s="175" t="str">
        <f>IFERROR(Summary!$AA$7*D128/L128," ")</f>
        <v xml:space="preserve"> </v>
      </c>
      <c r="N128" s="3">
        <v>2.3999999999999998E-3</v>
      </c>
      <c r="O128" s="175" t="str">
        <f>IFERROR(Summary!$AC$7*D128/N128," ")</f>
        <v xml:space="preserve"> </v>
      </c>
      <c r="P128" s="9">
        <v>0.13</v>
      </c>
      <c r="Q128" s="175" t="str">
        <f>IFERROR(Summary!$AC$7*D128/P128," ")</f>
        <v xml:space="preserve"> </v>
      </c>
      <c r="R128" s="24">
        <v>5.2</v>
      </c>
      <c r="S128" s="177" t="str">
        <f>IFERROR(Summary!$AE$7*E128/R128," ")</f>
        <v xml:space="preserve"> </v>
      </c>
    </row>
    <row r="129" spans="1:19" ht="16.8" customHeight="1" x14ac:dyDescent="0.25">
      <c r="A129" s="2" t="s">
        <v>253</v>
      </c>
      <c r="B129" s="2" t="s">
        <v>254</v>
      </c>
      <c r="C129" s="18"/>
      <c r="D129" s="56" t="str">
        <f>IFERROR(VLOOKUP($A129,'Emissions - TEU-2PWA'!$A$6:$H$58,5,0), " ")</f>
        <v xml:space="preserve"> </v>
      </c>
      <c r="E129" s="56" t="str">
        <f>IFERROR(VLOOKUP($A129,'Emissions - TEU-2PWA'!$A$6:$H$58,8,0), " ")</f>
        <v xml:space="preserve"> </v>
      </c>
      <c r="F129" s="18"/>
      <c r="G129" s="175" t="str">
        <f>IFERROR(Summary!$Y$7*D129/F129," ")</f>
        <v xml:space="preserve"> </v>
      </c>
      <c r="H129" s="5">
        <v>20</v>
      </c>
      <c r="I129" s="175" t="str">
        <f>IFERROR(Summary!$Y$7*D129/H129," ")</f>
        <v xml:space="preserve"> </v>
      </c>
      <c r="J129" s="18"/>
      <c r="K129" s="175" t="str">
        <f>IFERROR(Summary!$AA$7*D129/J129," ")</f>
        <v xml:space="preserve"> </v>
      </c>
      <c r="L129" s="5">
        <v>88</v>
      </c>
      <c r="M129" s="175" t="str">
        <f>IFERROR(Summary!$AA$7*D129/L129," ")</f>
        <v xml:space="preserve"> </v>
      </c>
      <c r="N129" s="18"/>
      <c r="O129" s="175" t="str">
        <f>IFERROR(Summary!$AC$7*D129/N129," ")</f>
        <v xml:space="preserve"> </v>
      </c>
      <c r="P129" s="5">
        <v>88</v>
      </c>
      <c r="Q129" s="175" t="str">
        <f>IFERROR(Summary!$AC$7*D129/P129," ")</f>
        <v xml:space="preserve"> </v>
      </c>
      <c r="R129" s="23">
        <v>2100</v>
      </c>
      <c r="S129" s="177" t="str">
        <f>IFERROR(Summary!$AE$7*E129/R129," ")</f>
        <v xml:space="preserve"> </v>
      </c>
    </row>
    <row r="130" spans="1:19" ht="16.8" customHeight="1" x14ac:dyDescent="0.25">
      <c r="A130" s="2" t="s">
        <v>255</v>
      </c>
      <c r="B130" s="2" t="s">
        <v>256</v>
      </c>
      <c r="C130" s="6" t="s">
        <v>65</v>
      </c>
      <c r="D130" s="56" t="str">
        <f>IFERROR(VLOOKUP($A130,'Emissions - TEU-2PWA'!$A$6:$H$58,5,0), " ")</f>
        <v xml:space="preserve"> </v>
      </c>
      <c r="E130" s="56" t="str">
        <f>IFERROR(VLOOKUP($A130,'Emissions - TEU-2PWA'!$A$6:$H$58,8,0), " ")</f>
        <v xml:space="preserve"> </v>
      </c>
      <c r="F130" s="18"/>
      <c r="G130" s="175" t="str">
        <f>IFERROR(Summary!$Y$7*D130/F130," ")</f>
        <v xml:space="preserve"> </v>
      </c>
      <c r="H130" s="7">
        <v>2.1</v>
      </c>
      <c r="I130" s="175" t="str">
        <f>IFERROR(Summary!$Y$7*D130/H130," ")</f>
        <v xml:space="preserve"> </v>
      </c>
      <c r="J130" s="18"/>
      <c r="K130" s="175" t="str">
        <f>IFERROR(Summary!$AA$7*D130/J130," ")</f>
        <v xml:space="preserve"> </v>
      </c>
      <c r="L130" s="5">
        <v>19</v>
      </c>
      <c r="M130" s="175" t="str">
        <f>IFERROR(Summary!$AA$7*D130/L130," ")</f>
        <v xml:space="preserve"> </v>
      </c>
      <c r="N130" s="18"/>
      <c r="O130" s="175" t="str">
        <f>IFERROR(Summary!$AC$7*D130/N130," ")</f>
        <v xml:space="preserve"> </v>
      </c>
      <c r="P130" s="5">
        <v>19</v>
      </c>
      <c r="Q130" s="175" t="str">
        <f>IFERROR(Summary!$AC$7*D130/P130," ")</f>
        <v xml:space="preserve"> </v>
      </c>
      <c r="R130" s="21">
        <v>16</v>
      </c>
      <c r="S130" s="177" t="str">
        <f>IFERROR(Summary!$AE$7*E130/R130," ")</f>
        <v xml:space="preserve"> </v>
      </c>
    </row>
    <row r="131" spans="1:19" ht="16.95" customHeight="1" x14ac:dyDescent="0.25">
      <c r="A131" s="17">
        <v>2148878</v>
      </c>
      <c r="B131" s="2" t="s">
        <v>257</v>
      </c>
      <c r="C131" s="18"/>
      <c r="D131" s="56" t="str">
        <f>IFERROR(VLOOKUP($A131,'Emissions - TEU-2PWA'!$A$6:$H$58,5,0), " ")</f>
        <v xml:space="preserve"> </v>
      </c>
      <c r="E131" s="56" t="str">
        <f>IFERROR(VLOOKUP($A131,'Emissions - TEU-2PWA'!$A$6:$H$58,8,0), " ")</f>
        <v xml:space="preserve"> </v>
      </c>
      <c r="F131" s="18"/>
      <c r="G131" s="175" t="str">
        <f>IFERROR(Summary!$Y$7*D131/F131," ")</f>
        <v xml:space="preserve"> </v>
      </c>
      <c r="H131" s="7">
        <v>2</v>
      </c>
      <c r="I131" s="175" t="str">
        <f>IFERROR(Summary!$Y$7*D131/H131," ")</f>
        <v xml:space="preserve"> </v>
      </c>
      <c r="J131" s="18"/>
      <c r="K131" s="175" t="str">
        <f>IFERROR(Summary!$AA$7*D131/J131," ")</f>
        <v xml:space="preserve"> </v>
      </c>
      <c r="L131" s="7">
        <v>8.8000000000000007</v>
      </c>
      <c r="M131" s="175" t="str">
        <f>IFERROR(Summary!$AA$7*D131/L131," ")</f>
        <v xml:space="preserve"> </v>
      </c>
      <c r="N131" s="18"/>
      <c r="O131" s="175" t="str">
        <f>IFERROR(Summary!$AC$7*D131/N131," ")</f>
        <v xml:space="preserve"> </v>
      </c>
      <c r="P131" s="7">
        <v>8.8000000000000007</v>
      </c>
      <c r="Q131" s="175" t="str">
        <f>IFERROR(Summary!$AC$7*D131/P131," ")</f>
        <v xml:space="preserve"> </v>
      </c>
      <c r="R131" s="21">
        <v>98</v>
      </c>
      <c r="S131" s="177" t="str">
        <f>IFERROR(Summary!$AE$7*E131/R131," ")</f>
        <v xml:space="preserve"> </v>
      </c>
    </row>
    <row r="132" spans="1:19" ht="16.8" customHeight="1" x14ac:dyDescent="0.25">
      <c r="A132" s="2" t="s">
        <v>258</v>
      </c>
      <c r="B132" s="2" t="s">
        <v>259</v>
      </c>
      <c r="C132" s="18"/>
      <c r="D132" s="56" t="str">
        <f>IFERROR(VLOOKUP($A132,'Emissions - TEU-2PWA'!$A$6:$H$58,5,0), " ")</f>
        <v xml:space="preserve"> </v>
      </c>
      <c r="E132" s="56" t="str">
        <f>IFERROR(VLOOKUP($A132,'Emissions - TEU-2PWA'!$A$6:$H$58,8,0), " ")</f>
        <v xml:space="preserve"> </v>
      </c>
      <c r="F132" s="18"/>
      <c r="G132" s="175" t="str">
        <f>IFERROR(Summary!$Y$7*D132/F132," ")</f>
        <v xml:space="preserve"> </v>
      </c>
      <c r="H132" s="8">
        <v>2000</v>
      </c>
      <c r="I132" s="175" t="str">
        <f>IFERROR(Summary!$Y$7*D132/H132," ")</f>
        <v xml:space="preserve"> </v>
      </c>
      <c r="J132" s="18"/>
      <c r="K132" s="175" t="str">
        <f>IFERROR(Summary!$AA$7*D132/J132," ")</f>
        <v xml:space="preserve"> </v>
      </c>
      <c r="L132" s="8">
        <v>8800</v>
      </c>
      <c r="M132" s="175" t="str">
        <f>IFERROR(Summary!$AA$7*D132/L132," ")</f>
        <v xml:space="preserve"> </v>
      </c>
      <c r="N132" s="18"/>
      <c r="O132" s="175" t="str">
        <f>IFERROR(Summary!$AC$7*D132/N132," ")</f>
        <v xml:space="preserve"> </v>
      </c>
      <c r="P132" s="8">
        <v>8800</v>
      </c>
      <c r="Q132" s="175" t="str">
        <f>IFERROR(Summary!$AC$7*D132/P132," ")</f>
        <v xml:space="preserve"> </v>
      </c>
      <c r="R132" s="22"/>
      <c r="S132" s="177" t="str">
        <f>IFERROR(Summary!$AE$7*E132/R132," ")</f>
        <v xml:space="preserve"> </v>
      </c>
    </row>
    <row r="133" spans="1:19" ht="16.95" customHeight="1" x14ac:dyDescent="0.25">
      <c r="A133" s="2" t="s">
        <v>260</v>
      </c>
      <c r="B133" s="2" t="s">
        <v>261</v>
      </c>
      <c r="C133" s="18"/>
      <c r="D133" s="56" t="str">
        <f>IFERROR(VLOOKUP($A133,'Emissions - TEU-2PWA'!$A$6:$H$58,5,0), " ")</f>
        <v xml:space="preserve"> </v>
      </c>
      <c r="E133" s="56" t="str">
        <f>IFERROR(VLOOKUP($A133,'Emissions - TEU-2PWA'!$A$6:$H$58,8,0), " ")</f>
        <v xml:space="preserve"> </v>
      </c>
      <c r="F133" s="18"/>
      <c r="G133" s="175" t="str">
        <f>IFERROR(Summary!$Y$7*D133/F133," ")</f>
        <v xml:space="preserve"> </v>
      </c>
      <c r="H133" s="5">
        <v>200</v>
      </c>
      <c r="I133" s="175" t="str">
        <f>IFERROR(Summary!$Y$7*D133/H133," ")</f>
        <v xml:space="preserve"> </v>
      </c>
      <c r="J133" s="18"/>
      <c r="K133" s="175" t="str">
        <f>IFERROR(Summary!$AA$7*D133/J133," ")</f>
        <v xml:space="preserve"> </v>
      </c>
      <c r="L133" s="5">
        <v>880</v>
      </c>
      <c r="M133" s="175" t="str">
        <f>IFERROR(Summary!$AA$7*D133/L133," ")</f>
        <v xml:space="preserve"> </v>
      </c>
      <c r="N133" s="18"/>
      <c r="O133" s="175" t="str">
        <f>IFERROR(Summary!$AC$7*D133/N133," ")</f>
        <v xml:space="preserve"> </v>
      </c>
      <c r="P133" s="5">
        <v>880</v>
      </c>
      <c r="Q133" s="175" t="str">
        <f>IFERROR(Summary!$AC$7*D133/P133," ")</f>
        <v xml:space="preserve"> </v>
      </c>
      <c r="R133" s="23">
        <v>3200</v>
      </c>
      <c r="S133" s="177" t="str">
        <f>IFERROR(Summary!$AE$7*E133/R133," ")</f>
        <v xml:space="preserve"> </v>
      </c>
    </row>
    <row r="134" spans="1:19" ht="29.25" customHeight="1" x14ac:dyDescent="0.25">
      <c r="A134" s="2" t="s">
        <v>262</v>
      </c>
      <c r="B134" s="2" t="s">
        <v>263</v>
      </c>
      <c r="C134" s="18"/>
      <c r="D134" s="56" t="str">
        <f>IFERROR(VLOOKUP($A134,'Emissions - TEU-2PWA'!$A$6:$H$58,5,0), " ")</f>
        <v xml:space="preserve"> </v>
      </c>
      <c r="E134" s="56" t="str">
        <f>IFERROR(VLOOKUP($A134,'Emissions - TEU-2PWA'!$A$6:$H$58,8,0), " ")</f>
        <v xml:space="preserve"> </v>
      </c>
      <c r="F134" s="18"/>
      <c r="G134" s="175" t="str">
        <f>IFERROR(Summary!$Y$7*D134/F134," ")</f>
        <v xml:space="preserve"> </v>
      </c>
      <c r="H134" s="5">
        <v>400</v>
      </c>
      <c r="I134" s="175" t="str">
        <f>IFERROR(Summary!$Y$7*D134/H134," ")</f>
        <v xml:space="preserve"> </v>
      </c>
      <c r="J134" s="18"/>
      <c r="K134" s="175" t="str">
        <f>IFERROR(Summary!$AA$7*D134/J134," ")</f>
        <v xml:space="preserve"> </v>
      </c>
      <c r="L134" s="8">
        <v>1800</v>
      </c>
      <c r="M134" s="175" t="str">
        <f>IFERROR(Summary!$AA$7*D134/L134," ")</f>
        <v xml:space="preserve"> </v>
      </c>
      <c r="N134" s="18"/>
      <c r="O134" s="175" t="str">
        <f>IFERROR(Summary!$AC$7*D134/N134," ")</f>
        <v xml:space="preserve"> </v>
      </c>
      <c r="P134" s="8">
        <v>1800</v>
      </c>
      <c r="Q134" s="175" t="str">
        <f>IFERROR(Summary!$AC$7*D134/P134," ")</f>
        <v xml:space="preserve"> </v>
      </c>
      <c r="R134" s="22"/>
      <c r="S134" s="177" t="str">
        <f>IFERROR(Summary!$AE$7*E134/R134," ")</f>
        <v xml:space="preserve"> </v>
      </c>
    </row>
    <row r="135" spans="1:19" ht="16.95" customHeight="1" x14ac:dyDescent="0.25">
      <c r="A135" s="2" t="s">
        <v>264</v>
      </c>
      <c r="B135" s="2" t="s">
        <v>265</v>
      </c>
      <c r="C135" s="6" t="s">
        <v>80</v>
      </c>
      <c r="D135" s="56" t="str">
        <f>IFERROR(VLOOKUP($A135,'Emissions - TEU-2PWA'!$A$6:$H$58,5,0), " ")</f>
        <v xml:space="preserve"> </v>
      </c>
      <c r="E135" s="56" t="str">
        <f>IFERROR(VLOOKUP($A135,'Emissions - TEU-2PWA'!$A$6:$H$58,8,0), " ")</f>
        <v xml:space="preserve"> </v>
      </c>
      <c r="F135" s="18"/>
      <c r="G135" s="175" t="str">
        <f>IFERROR(Summary!$Y$7*D135/F135," ")</f>
        <v xml:space="preserve"> </v>
      </c>
      <c r="H135" s="9">
        <v>0.15</v>
      </c>
      <c r="I135" s="175" t="str">
        <f>IFERROR(Summary!$Y$7*D135/H135," ")</f>
        <v xml:space="preserve"> </v>
      </c>
      <c r="J135" s="18"/>
      <c r="K135" s="175" t="str">
        <f>IFERROR(Summary!$AA$7*D135/J135," ")</f>
        <v xml:space="preserve"> </v>
      </c>
      <c r="L135" s="9">
        <v>0.66</v>
      </c>
      <c r="M135" s="175" t="str">
        <f>IFERROR(Summary!$AA$7*D135/L135," ")</f>
        <v xml:space="preserve"> </v>
      </c>
      <c r="N135" s="18"/>
      <c r="O135" s="175" t="str">
        <f>IFERROR(Summary!$AC$7*D135/N135," ")</f>
        <v xml:space="preserve"> </v>
      </c>
      <c r="P135" s="9">
        <v>0.66</v>
      </c>
      <c r="Q135" s="175" t="str">
        <f>IFERROR(Summary!$AC$7*D135/P135," ")</f>
        <v xml:space="preserve"> </v>
      </c>
      <c r="R135" s="25">
        <v>0.15</v>
      </c>
      <c r="S135" s="177" t="str">
        <f>IFERROR(Summary!$AE$7*E135/R135," ")</f>
        <v xml:space="preserve"> </v>
      </c>
    </row>
    <row r="136" spans="1:19" ht="16.8" customHeight="1" x14ac:dyDescent="0.25">
      <c r="A136" s="2" t="s">
        <v>266</v>
      </c>
      <c r="B136" s="2" t="s">
        <v>267</v>
      </c>
      <c r="C136" s="18"/>
      <c r="D136" s="56" t="str">
        <f>IFERROR(VLOOKUP($A136,'Emissions - TEU-2PWA'!$A$6:$H$58,5,0), " ")</f>
        <v xml:space="preserve"> </v>
      </c>
      <c r="E136" s="56" t="str">
        <f>IFERROR(VLOOKUP($A136,'Emissions - TEU-2PWA'!$A$6:$H$58,8,0), " ")</f>
        <v xml:space="preserve"> </v>
      </c>
      <c r="F136" s="18"/>
      <c r="G136" s="175" t="str">
        <f>IFERROR(Summary!$Y$7*D136/F136," ")</f>
        <v xml:space="preserve"> </v>
      </c>
      <c r="H136" s="9">
        <v>0.7</v>
      </c>
      <c r="I136" s="175" t="str">
        <f>IFERROR(Summary!$Y$7*D136/H136," ")</f>
        <v xml:space="preserve"> </v>
      </c>
      <c r="J136" s="18"/>
      <c r="K136" s="175" t="str">
        <f>IFERROR(Summary!$AA$7*D136/J136," ")</f>
        <v xml:space="preserve"> </v>
      </c>
      <c r="L136" s="7">
        <v>3.1</v>
      </c>
      <c r="M136" s="175" t="str">
        <f>IFERROR(Summary!$AA$7*D136/L136," ")</f>
        <v xml:space="preserve"> </v>
      </c>
      <c r="N136" s="18"/>
      <c r="O136" s="175" t="str">
        <f>IFERROR(Summary!$AC$7*D136/N136," ")</f>
        <v xml:space="preserve"> </v>
      </c>
      <c r="P136" s="7">
        <v>3.1</v>
      </c>
      <c r="Q136" s="175" t="str">
        <f>IFERROR(Summary!$AC$7*D136/P136," ")</f>
        <v xml:space="preserve"> </v>
      </c>
      <c r="R136" s="22"/>
      <c r="S136" s="177" t="str">
        <f>IFERROR(Summary!$AE$7*E136/R136," ")</f>
        <v xml:space="preserve"> </v>
      </c>
    </row>
    <row r="137" spans="1:19" ht="29.25" customHeight="1" x14ac:dyDescent="0.25">
      <c r="A137" s="2" t="s">
        <v>268</v>
      </c>
      <c r="B137" s="2" t="s">
        <v>269</v>
      </c>
      <c r="C137" s="6" t="s">
        <v>33</v>
      </c>
      <c r="D137" s="56" t="str">
        <f>IFERROR(VLOOKUP($A137,'Emissions - TEU-2PWA'!$A$6:$H$58,5,0), " ")</f>
        <v xml:space="preserve"> </v>
      </c>
      <c r="E137" s="56" t="str">
        <f>IFERROR(VLOOKUP($A137,'Emissions - TEU-2PWA'!$A$6:$H$58,8,0), " ")</f>
        <v xml:space="preserve"> </v>
      </c>
      <c r="F137" s="18"/>
      <c r="G137" s="175" t="str">
        <f>IFERROR(Summary!$Y$7*D137/F137," ")</f>
        <v xml:space="preserve"> </v>
      </c>
      <c r="H137" s="4">
        <v>0.09</v>
      </c>
      <c r="I137" s="175" t="str">
        <f>IFERROR(Summary!$Y$7*D137/H137," ")</f>
        <v xml:space="preserve"> </v>
      </c>
      <c r="J137" s="18"/>
      <c r="K137" s="175" t="str">
        <f>IFERROR(Summary!$AA$7*D137/J137," ")</f>
        <v xml:space="preserve"> </v>
      </c>
      <c r="L137" s="9">
        <v>0.4</v>
      </c>
      <c r="M137" s="175" t="str">
        <f>IFERROR(Summary!$AA$7*D137/L137," ")</f>
        <v xml:space="preserve"> </v>
      </c>
      <c r="N137" s="18"/>
      <c r="O137" s="175" t="str">
        <f>IFERROR(Summary!$AC$7*D137/N137," ")</f>
        <v xml:space="preserve"> </v>
      </c>
      <c r="P137" s="9">
        <v>0.4</v>
      </c>
      <c r="Q137" s="175" t="str">
        <f>IFERROR(Summary!$AC$7*D137/P137," ")</f>
        <v xml:space="preserve"> </v>
      </c>
      <c r="R137" s="25">
        <v>0.3</v>
      </c>
      <c r="S137" s="177" t="str">
        <f>IFERROR(Summary!$AE$7*E137/R137," ")</f>
        <v xml:space="preserve"> </v>
      </c>
    </row>
    <row r="138" spans="1:19" ht="16.8" customHeight="1" x14ac:dyDescent="0.25">
      <c r="A138" s="2" t="s">
        <v>270</v>
      </c>
      <c r="B138" s="2" t="s">
        <v>271</v>
      </c>
      <c r="C138" s="6" t="s">
        <v>80</v>
      </c>
      <c r="D138" s="56" t="str">
        <f>IFERROR(VLOOKUP($A138,'Emissions - TEU-2PWA'!$A$6:$H$58,5,0), " ")</f>
        <v xml:space="preserve"> </v>
      </c>
      <c r="E138" s="56" t="str">
        <f>IFERROR(VLOOKUP($A138,'Emissions - TEU-2PWA'!$A$6:$H$58,8,0), " ")</f>
        <v xml:space="preserve"> </v>
      </c>
      <c r="F138" s="18"/>
      <c r="G138" s="175" t="str">
        <f>IFERROR(Summary!$Y$7*D138/F138," ")</f>
        <v xml:space="preserve"> </v>
      </c>
      <c r="H138" s="4">
        <v>7.6999999999999999E-2</v>
      </c>
      <c r="I138" s="175" t="str">
        <f>IFERROR(Summary!$Y$7*D138/H138," ")</f>
        <v xml:space="preserve"> </v>
      </c>
      <c r="J138" s="18"/>
      <c r="K138" s="175" t="str">
        <f>IFERROR(Summary!$AA$7*D138/J138," ")</f>
        <v xml:space="preserve"> </v>
      </c>
      <c r="L138" s="9">
        <v>0.63</v>
      </c>
      <c r="M138" s="175" t="str">
        <f>IFERROR(Summary!$AA$7*D138/L138," ")</f>
        <v xml:space="preserve"> </v>
      </c>
      <c r="N138" s="18"/>
      <c r="O138" s="175" t="str">
        <f>IFERROR(Summary!$AC$7*D138/N138," ")</f>
        <v xml:space="preserve"> </v>
      </c>
      <c r="P138" s="9">
        <v>0.63</v>
      </c>
      <c r="Q138" s="175" t="str">
        <f>IFERROR(Summary!$AC$7*D138/P138," ")</f>
        <v xml:space="preserve"> </v>
      </c>
      <c r="R138" s="25">
        <v>0.6</v>
      </c>
      <c r="S138" s="177" t="str">
        <f>IFERROR(Summary!$AE$7*E138/R138," ")</f>
        <v xml:space="preserve"> </v>
      </c>
    </row>
    <row r="139" spans="1:19" ht="16.95" customHeight="1" x14ac:dyDescent="0.25">
      <c r="A139" s="2" t="s">
        <v>272</v>
      </c>
      <c r="B139" s="2" t="s">
        <v>273</v>
      </c>
      <c r="C139" s="18"/>
      <c r="D139" s="56" t="str">
        <f>IFERROR(VLOOKUP($A139,'Emissions - TEU-2PWA'!$A$6:$H$58,5,0), " ")</f>
        <v xml:space="preserve"> </v>
      </c>
      <c r="E139" s="56" t="str">
        <f>IFERROR(VLOOKUP($A139,'Emissions - TEU-2PWA'!$A$6:$H$58,8,0), " ")</f>
        <v xml:space="preserve"> </v>
      </c>
      <c r="F139" s="18"/>
      <c r="G139" s="175" t="str">
        <f>IFERROR(Summary!$Y$7*D139/F139," ")</f>
        <v xml:space="preserve"> </v>
      </c>
      <c r="H139" s="8">
        <v>4000</v>
      </c>
      <c r="I139" s="175" t="str">
        <f>IFERROR(Summary!$Y$7*D139/H139," ")</f>
        <v xml:space="preserve"> </v>
      </c>
      <c r="J139" s="18"/>
      <c r="K139" s="175" t="str">
        <f>IFERROR(Summary!$AA$7*D139/J139," ")</f>
        <v xml:space="preserve"> </v>
      </c>
      <c r="L139" s="8">
        <v>18000</v>
      </c>
      <c r="M139" s="175" t="str">
        <f>IFERROR(Summary!$AA$7*D139/L139," ")</f>
        <v xml:space="preserve"> </v>
      </c>
      <c r="N139" s="18"/>
      <c r="O139" s="175" t="str">
        <f>IFERROR(Summary!$AC$7*D139/N139," ")</f>
        <v xml:space="preserve"> </v>
      </c>
      <c r="P139" s="8">
        <v>18000</v>
      </c>
      <c r="Q139" s="175" t="str">
        <f>IFERROR(Summary!$AC$7*D139/P139," ")</f>
        <v xml:space="preserve"> </v>
      </c>
      <c r="R139" s="23">
        <v>28000</v>
      </c>
      <c r="S139" s="177" t="str">
        <f>IFERROR(Summary!$AE$7*E139/R139," ")</f>
        <v xml:space="preserve"> </v>
      </c>
    </row>
    <row r="140" spans="1:19" ht="29.25" customHeight="1" x14ac:dyDescent="0.25">
      <c r="A140" s="2" t="s">
        <v>274</v>
      </c>
      <c r="B140" s="1" t="s">
        <v>275</v>
      </c>
      <c r="C140" s="18"/>
      <c r="D140" s="56" t="str">
        <f>IFERROR(VLOOKUP($A140,'Emissions - TEU-2PWA'!$A$6:$H$58,5,0), " ")</f>
        <v xml:space="preserve"> </v>
      </c>
      <c r="E140" s="56" t="str">
        <f>IFERROR(VLOOKUP($A140,'Emissions - TEU-2PWA'!$A$6:$H$58,8,0), " ")</f>
        <v xml:space="preserve"> </v>
      </c>
      <c r="F140" s="3">
        <v>2.3E-3</v>
      </c>
      <c r="G140" s="175" t="str">
        <f>IFERROR(Summary!$Y$7*D140/F140," ")</f>
        <v xml:space="preserve"> </v>
      </c>
      <c r="H140" s="18"/>
      <c r="I140" s="175" t="str">
        <f>IFERROR(Summary!$Y$7*D140/H140," ")</f>
        <v xml:space="preserve"> </v>
      </c>
      <c r="J140" s="4">
        <v>0.06</v>
      </c>
      <c r="K140" s="175" t="str">
        <f>IFERROR(Summary!$AA$7*D140/J140," ")</f>
        <v xml:space="preserve"> </v>
      </c>
      <c r="L140" s="18"/>
      <c r="M140" s="175" t="str">
        <f>IFERROR(Summary!$AA$7*D140/L140," ")</f>
        <v xml:space="preserve"> </v>
      </c>
      <c r="N140" s="4">
        <v>2.8000000000000001E-2</v>
      </c>
      <c r="O140" s="175" t="str">
        <f>IFERROR(Summary!$AC$7*D140/N140," ")</f>
        <v xml:space="preserve"> </v>
      </c>
      <c r="P140" s="18"/>
      <c r="Q140" s="175" t="str">
        <f>IFERROR(Summary!$AC$7*D140/P140," ")</f>
        <v xml:space="preserve"> </v>
      </c>
      <c r="R140" s="22"/>
      <c r="S140" s="177" t="str">
        <f>IFERROR(Summary!$AE$7*E140/R140," ")</f>
        <v xml:space="preserve"> </v>
      </c>
    </row>
    <row r="141" spans="1:19" ht="29.25" customHeight="1" x14ac:dyDescent="0.25">
      <c r="A141" s="2" t="s">
        <v>276</v>
      </c>
      <c r="B141" s="2" t="s">
        <v>277</v>
      </c>
      <c r="C141" s="18"/>
      <c r="D141" s="56" t="str">
        <f>IFERROR(VLOOKUP($A141,'Emissions - TEU-2PWA'!$A$6:$H$58,5,0), " ")</f>
        <v xml:space="preserve"> </v>
      </c>
      <c r="E141" s="56" t="str">
        <f>IFERROR(VLOOKUP($A141,'Emissions - TEU-2PWA'!$A$6:$H$58,8,0), " ")</f>
        <v xml:space="preserve"> </v>
      </c>
      <c r="F141" s="11">
        <v>2.9999999999999997E-4</v>
      </c>
      <c r="G141" s="175" t="str">
        <f>IFERROR(Summary!$Y$7*D141/F141," ")</f>
        <v xml:space="preserve"> </v>
      </c>
      <c r="H141" s="5">
        <v>20</v>
      </c>
      <c r="I141" s="175" t="str">
        <f>IFERROR(Summary!$Y$7*D141/H141," ")</f>
        <v xml:space="preserve"> </v>
      </c>
      <c r="J141" s="4">
        <v>2.3E-2</v>
      </c>
      <c r="K141" s="175" t="str">
        <f>IFERROR(Summary!$AA$7*D141/J141," ")</f>
        <v xml:space="preserve"> </v>
      </c>
      <c r="L141" s="5">
        <v>88</v>
      </c>
      <c r="M141" s="175" t="str">
        <f>IFERROR(Summary!$AA$7*D141/L141," ")</f>
        <v xml:space="preserve"> </v>
      </c>
      <c r="N141" s="4">
        <v>0.01</v>
      </c>
      <c r="O141" s="175" t="str">
        <f>IFERROR(Summary!$AC$7*D141/N141," ")</f>
        <v xml:space="preserve"> </v>
      </c>
      <c r="P141" s="5">
        <v>88</v>
      </c>
      <c r="Q141" s="175" t="str">
        <f>IFERROR(Summary!$AC$7*D141/P141," ")</f>
        <v xml:space="preserve"> </v>
      </c>
      <c r="R141" s="22"/>
      <c r="S141" s="177" t="str">
        <f>IFERROR(Summary!$AE$7*E141/R141," ")</f>
        <v xml:space="preserve"> </v>
      </c>
    </row>
    <row r="142" spans="1:19" ht="29.25" customHeight="1" x14ac:dyDescent="0.25">
      <c r="A142" s="2" t="s">
        <v>278</v>
      </c>
      <c r="B142" s="2" t="s">
        <v>279</v>
      </c>
      <c r="C142" s="18"/>
      <c r="D142" s="56" t="str">
        <f>IFERROR(VLOOKUP($A142,'Emissions - TEU-2PWA'!$A$6:$H$58,5,0), " ")</f>
        <v xml:space="preserve"> </v>
      </c>
      <c r="E142" s="56" t="str">
        <f>IFERROR(VLOOKUP($A142,'Emissions - TEU-2PWA'!$A$6:$H$58,8,0), " ")</f>
        <v xml:space="preserve"> </v>
      </c>
      <c r="F142" s="18"/>
      <c r="G142" s="175" t="str">
        <f>IFERROR(Summary!$Y$7*D142/F142," ")</f>
        <v xml:space="preserve"> </v>
      </c>
      <c r="H142" s="4">
        <v>0.08</v>
      </c>
      <c r="I142" s="175" t="str">
        <f>IFERROR(Summary!$Y$7*D142/H142," ")</f>
        <v xml:space="preserve"> </v>
      </c>
      <c r="J142" s="18"/>
      <c r="K142" s="175" t="str">
        <f>IFERROR(Summary!$AA$7*D142/J142," ")</f>
        <v xml:space="preserve"> </v>
      </c>
      <c r="L142" s="9">
        <v>0.35</v>
      </c>
      <c r="M142" s="175" t="str">
        <f>IFERROR(Summary!$AA$7*D142/L142," ")</f>
        <v xml:space="preserve"> </v>
      </c>
      <c r="N142" s="18"/>
      <c r="O142" s="175" t="str">
        <f>IFERROR(Summary!$AC$7*D142/N142," ")</f>
        <v xml:space="preserve"> </v>
      </c>
      <c r="P142" s="9">
        <v>0.35</v>
      </c>
      <c r="Q142" s="175" t="str">
        <f>IFERROR(Summary!$AC$7*D142/P142," ")</f>
        <v xml:space="preserve"> </v>
      </c>
      <c r="R142" s="21">
        <v>12</v>
      </c>
      <c r="S142" s="177" t="str">
        <f>IFERROR(Summary!$AE$7*E142/R142," ")</f>
        <v xml:space="preserve"> </v>
      </c>
    </row>
    <row r="143" spans="1:19" ht="29.25" customHeight="1" x14ac:dyDescent="0.25">
      <c r="A143" s="2" t="s">
        <v>280</v>
      </c>
      <c r="B143" s="2" t="s">
        <v>281</v>
      </c>
      <c r="C143" s="18"/>
      <c r="D143" s="56" t="str">
        <f>IFERROR(VLOOKUP($A143,'Emissions - TEU-2PWA'!$A$6:$H$58,5,0), " ")</f>
        <v xml:space="preserve"> </v>
      </c>
      <c r="E143" s="56" t="str">
        <f>IFERROR(VLOOKUP($A143,'Emissions - TEU-2PWA'!$A$6:$H$58,8,0), " ")</f>
        <v xml:space="preserve"> </v>
      </c>
      <c r="F143" s="18"/>
      <c r="G143" s="175" t="str">
        <f>IFERROR(Summary!$Y$7*D143/F143," ")</f>
        <v xml:space="preserve"> </v>
      </c>
      <c r="H143" s="8">
        <v>3000</v>
      </c>
      <c r="I143" s="175" t="str">
        <f>IFERROR(Summary!$Y$7*D143/H143," ")</f>
        <v xml:space="preserve"> </v>
      </c>
      <c r="J143" s="18"/>
      <c r="K143" s="175" t="str">
        <f>IFERROR(Summary!$AA$7*D143/J143," ")</f>
        <v xml:space="preserve"> </v>
      </c>
      <c r="L143" s="8">
        <v>13000</v>
      </c>
      <c r="M143" s="175" t="str">
        <f>IFERROR(Summary!$AA$7*D143/L143," ")</f>
        <v xml:space="preserve"> </v>
      </c>
      <c r="N143" s="18"/>
      <c r="O143" s="175" t="str">
        <f>IFERROR(Summary!$AC$7*D143/N143," ")</f>
        <v xml:space="preserve"> </v>
      </c>
      <c r="P143" s="8">
        <v>13000</v>
      </c>
      <c r="Q143" s="175" t="str">
        <f>IFERROR(Summary!$AC$7*D143/P143," ")</f>
        <v xml:space="preserve"> </v>
      </c>
      <c r="R143" s="22"/>
      <c r="S143" s="177" t="str">
        <f>IFERROR(Summary!$AE$7*E143/R143," ")</f>
        <v xml:space="preserve"> </v>
      </c>
    </row>
    <row r="144" spans="1:19" ht="16.95" customHeight="1" x14ac:dyDescent="0.25">
      <c r="A144" s="2" t="s">
        <v>282</v>
      </c>
      <c r="B144" s="2" t="s">
        <v>283</v>
      </c>
      <c r="C144" s="18"/>
      <c r="D144" s="56" t="str">
        <f>IFERROR(VLOOKUP($A144,'Emissions - TEU-2PWA'!$A$6:$H$58,5,0), " ")</f>
        <v xml:space="preserve"> </v>
      </c>
      <c r="E144" s="56" t="str">
        <f>IFERROR(VLOOKUP($A144,'Emissions - TEU-2PWA'!$A$6:$H$58,8,0), " ")</f>
        <v xml:space="preserve"> </v>
      </c>
      <c r="F144" s="18"/>
      <c r="G144" s="175" t="str">
        <f>IFERROR(Summary!$Y$7*D144/F144," ")</f>
        <v xml:space="preserve"> </v>
      </c>
      <c r="H144" s="7">
        <v>1</v>
      </c>
      <c r="I144" s="175" t="str">
        <f>IFERROR(Summary!$Y$7*D144/H144," ")</f>
        <v xml:space="preserve"> </v>
      </c>
      <c r="J144" s="18"/>
      <c r="K144" s="175" t="str">
        <f>IFERROR(Summary!$AA$7*D144/J144," ")</f>
        <v xml:space="preserve"> </v>
      </c>
      <c r="L144" s="7">
        <v>4.4000000000000004</v>
      </c>
      <c r="M144" s="175" t="str">
        <f>IFERROR(Summary!$AA$7*D144/L144," ")</f>
        <v xml:space="preserve"> </v>
      </c>
      <c r="N144" s="18"/>
      <c r="O144" s="175" t="str">
        <f>IFERROR(Summary!$AC$7*D144/N144," ")</f>
        <v xml:space="preserve"> </v>
      </c>
      <c r="P144" s="7">
        <v>4.4000000000000004</v>
      </c>
      <c r="Q144" s="175" t="str">
        <f>IFERROR(Summary!$AC$7*D144/P144," ")</f>
        <v xml:space="preserve"> </v>
      </c>
      <c r="R144" s="22"/>
      <c r="S144" s="177" t="str">
        <f>IFERROR(Summary!$AE$7*E144/R144," ")</f>
        <v xml:space="preserve"> </v>
      </c>
    </row>
    <row r="145" spans="1:19" ht="16.8" customHeight="1" x14ac:dyDescent="0.25">
      <c r="A145" s="2" t="s">
        <v>284</v>
      </c>
      <c r="B145" s="2" t="s">
        <v>285</v>
      </c>
      <c r="C145" s="18"/>
      <c r="D145" s="56" t="str">
        <f>IFERROR(VLOOKUP($A145,'Emissions - TEU-2PWA'!$A$6:$H$58,5,0), " ")</f>
        <v xml:space="preserve"> </v>
      </c>
      <c r="E145" s="56" t="str">
        <f>IFERROR(VLOOKUP($A145,'Emissions - TEU-2PWA'!$A$6:$H$58,8,0), " ")</f>
        <v xml:space="preserve"> </v>
      </c>
      <c r="F145" s="18"/>
      <c r="G145" s="175" t="str">
        <f>IFERROR(Summary!$Y$7*D145/F145," ")</f>
        <v xml:space="preserve"> </v>
      </c>
      <c r="H145" s="5">
        <v>700</v>
      </c>
      <c r="I145" s="175" t="str">
        <f>IFERROR(Summary!$Y$7*D145/H145," ")</f>
        <v xml:space="preserve"> </v>
      </c>
      <c r="J145" s="18"/>
      <c r="K145" s="175" t="str">
        <f>IFERROR(Summary!$AA$7*D145/J145," ")</f>
        <v xml:space="preserve"> </v>
      </c>
      <c r="L145" s="8">
        <v>3100</v>
      </c>
      <c r="M145" s="175" t="str">
        <f>IFERROR(Summary!$AA$7*D145/L145," ")</f>
        <v xml:space="preserve"> </v>
      </c>
      <c r="N145" s="18"/>
      <c r="O145" s="175" t="str">
        <f>IFERROR(Summary!$AC$7*D145/N145," ")</f>
        <v xml:space="preserve"> </v>
      </c>
      <c r="P145" s="8">
        <v>3100</v>
      </c>
      <c r="Q145" s="175" t="str">
        <f>IFERROR(Summary!$AC$7*D145/P145," ")</f>
        <v xml:space="preserve"> </v>
      </c>
      <c r="R145" s="22"/>
      <c r="S145" s="177" t="str">
        <f>IFERROR(Summary!$AE$7*E145/R145," ")</f>
        <v xml:space="preserve"> </v>
      </c>
    </row>
    <row r="146" spans="1:19" ht="16.8" customHeight="1" x14ac:dyDescent="0.25">
      <c r="A146" s="2" t="s">
        <v>286</v>
      </c>
      <c r="B146" s="1" t="s">
        <v>287</v>
      </c>
      <c r="C146" s="18"/>
      <c r="D146" s="56" t="str">
        <f>IFERROR(VLOOKUP($A146,'Emissions - TEU-2PWA'!$A$6:$H$58,5,0), " ")</f>
        <v xml:space="preserve"> </v>
      </c>
      <c r="E146" s="56" t="str">
        <f>IFERROR(VLOOKUP($A146,'Emissions - TEU-2PWA'!$A$6:$H$58,8,0), " ")</f>
        <v xml:space="preserve"> </v>
      </c>
      <c r="F146" s="7">
        <v>3.8</v>
      </c>
      <c r="G146" s="175" t="str">
        <f>IFERROR(Summary!$Y$7*D146/F146," ")</f>
        <v xml:space="preserve"> </v>
      </c>
      <c r="H146" s="8">
        <v>8000</v>
      </c>
      <c r="I146" s="175" t="str">
        <f>IFERROR(Summary!$Y$7*D146/H146," ")</f>
        <v xml:space="preserve"> </v>
      </c>
      <c r="J146" s="5">
        <v>100</v>
      </c>
      <c r="K146" s="175" t="str">
        <f>IFERROR(Summary!$AA$7*D146/J146," ")</f>
        <v xml:space="preserve"> </v>
      </c>
      <c r="L146" s="8">
        <v>35000</v>
      </c>
      <c r="M146" s="175" t="str">
        <f>IFERROR(Summary!$AA$7*D146/L146," ")</f>
        <v xml:space="preserve"> </v>
      </c>
      <c r="N146" s="5">
        <v>46</v>
      </c>
      <c r="O146" s="175" t="str">
        <f>IFERROR(Summary!$AC$7*D146/N146," ")</f>
        <v xml:space="preserve"> </v>
      </c>
      <c r="P146" s="8">
        <v>35000</v>
      </c>
      <c r="Q146" s="175" t="str">
        <f>IFERROR(Summary!$AC$7*D146/P146," ")</f>
        <v xml:space="preserve"> </v>
      </c>
      <c r="R146" s="23">
        <v>8000</v>
      </c>
      <c r="S146" s="177" t="str">
        <f>IFERROR(Summary!$AE$7*E146/R146," ")</f>
        <v xml:space="preserve"> </v>
      </c>
    </row>
    <row r="147" spans="1:19" ht="16.95" customHeight="1" x14ac:dyDescent="0.25">
      <c r="A147" s="2" t="s">
        <v>288</v>
      </c>
      <c r="B147" s="2" t="s">
        <v>289</v>
      </c>
      <c r="C147" s="18"/>
      <c r="D147" s="56" t="str">
        <f>IFERROR(VLOOKUP($A147,'Emissions - TEU-2PWA'!$A$6:$H$58,5,0), " ")</f>
        <v xml:space="preserve"> </v>
      </c>
      <c r="E147" s="56" t="str">
        <f>IFERROR(VLOOKUP($A147,'Emissions - TEU-2PWA'!$A$6:$H$58,8,0), " ")</f>
        <v xml:space="preserve"> </v>
      </c>
      <c r="F147" s="3">
        <v>4.0000000000000001E-3</v>
      </c>
      <c r="G147" s="175" t="str">
        <f>IFERROR(Summary!$Y$7*D147/F147," ")</f>
        <v xml:space="preserve"> </v>
      </c>
      <c r="H147" s="18"/>
      <c r="I147" s="175" t="str">
        <f>IFERROR(Summary!$Y$7*D147/H147," ")</f>
        <v xml:space="preserve"> </v>
      </c>
      <c r="J147" s="9">
        <v>0.1</v>
      </c>
      <c r="K147" s="175" t="str">
        <f>IFERROR(Summary!$AA$7*D147/J147," ")</f>
        <v xml:space="preserve"> </v>
      </c>
      <c r="L147" s="18"/>
      <c r="M147" s="175" t="str">
        <f>IFERROR(Summary!$AA$7*D147/L147," ")</f>
        <v xml:space="preserve"> </v>
      </c>
      <c r="N147" s="4">
        <v>4.8000000000000001E-2</v>
      </c>
      <c r="O147" s="175" t="str">
        <f>IFERROR(Summary!$AC$7*D147/N147," ")</f>
        <v xml:space="preserve"> </v>
      </c>
      <c r="P147" s="18"/>
      <c r="Q147" s="175" t="str">
        <f>IFERROR(Summary!$AC$7*D147/P147," ")</f>
        <v xml:space="preserve"> </v>
      </c>
      <c r="R147" s="22"/>
      <c r="S147" s="177" t="str">
        <f>IFERROR(Summary!$AE$7*E147/R147," ")</f>
        <v xml:space="preserve"> </v>
      </c>
    </row>
    <row r="148" spans="1:19" ht="16.8" customHeight="1" x14ac:dyDescent="0.25">
      <c r="A148" s="2" t="s">
        <v>290</v>
      </c>
      <c r="B148" s="2" t="s">
        <v>291</v>
      </c>
      <c r="C148" s="6" t="s">
        <v>65</v>
      </c>
      <c r="D148" s="56">
        <f>IFERROR(VLOOKUP($A148,'Emissions - TEU-2PWA'!$A$6:$H$58,5,0), " ")</f>
        <v>5.8504566560834623E-3</v>
      </c>
      <c r="E148" s="56">
        <f>IFERROR(VLOOKUP($A148,'Emissions - TEU-2PWA'!$A$6:$H$58,8,0), " ")</f>
        <v>1.5044031401357475E-4</v>
      </c>
      <c r="F148" s="4">
        <v>2.9000000000000001E-2</v>
      </c>
      <c r="G148" s="175">
        <f>IFERROR(Summary!$Y$7*D148/F148," ")</f>
        <v>2.0173988469253316E-5</v>
      </c>
      <c r="H148" s="7">
        <v>3.7</v>
      </c>
      <c r="I148" s="175">
        <f>IFERROR(Summary!$Y$7*D148/H148," ")</f>
        <v>1.5812045016441789E-7</v>
      </c>
      <c r="J148" s="9">
        <v>0.76</v>
      </c>
      <c r="K148" s="175">
        <f>IFERROR(Summary!$AA$7*D148/J148," ")</f>
        <v>7.6979692843203445E-7</v>
      </c>
      <c r="L148" s="5">
        <v>16</v>
      </c>
      <c r="M148" s="175">
        <f>IFERROR(Summary!$AA$7*D148/L148," ")</f>
        <v>3.6565354100521639E-8</v>
      </c>
      <c r="N148" s="9">
        <v>0.35</v>
      </c>
      <c r="O148" s="175">
        <f>IFERROR(Summary!$AC$7*D148/N148," ")</f>
        <v>7.5220157006787361E-5</v>
      </c>
      <c r="P148" s="5">
        <v>16</v>
      </c>
      <c r="Q148" s="175">
        <f>IFERROR(Summary!$AC$7*D148/P148," ")</f>
        <v>1.6454409345234736E-6</v>
      </c>
      <c r="R148" s="21">
        <v>200</v>
      </c>
      <c r="S148" s="177">
        <f>IFERROR(Summary!$AE$7*E148/R148," ")</f>
        <v>3.6105675363257936E-6</v>
      </c>
    </row>
    <row r="149" spans="1:19" ht="28.5" customHeight="1" x14ac:dyDescent="0.25">
      <c r="A149" s="1"/>
      <c r="B149" s="2" t="s">
        <v>292</v>
      </c>
      <c r="C149" s="6" t="s">
        <v>293</v>
      </c>
      <c r="D149" s="56" t="str">
        <f>IFERROR(VLOOKUP($A149,'Emissions - TEU-2PWA'!$A$6:$H$58,5,0), " ")</f>
        <v xml:space="preserve"> </v>
      </c>
      <c r="E149" s="56" t="str">
        <f>IFERROR(VLOOKUP($A149,'Emissions - TEU-2PWA'!$A$6:$H$58,8,0), " ")</f>
        <v xml:space="preserve"> </v>
      </c>
      <c r="F149" s="3">
        <v>3.8E-3</v>
      </c>
      <c r="G149" s="175" t="str">
        <f>IFERROR(Summary!$Y$7*D149/F149," ")</f>
        <v xml:space="preserve"> </v>
      </c>
      <c r="H149" s="4">
        <v>1.4E-2</v>
      </c>
      <c r="I149" s="175" t="str">
        <f>IFERROR(Summary!$Y$7*D149/H149," ")</f>
        <v xml:space="preserve"> </v>
      </c>
      <c r="J149" s="9">
        <v>0.1</v>
      </c>
      <c r="K149" s="175" t="str">
        <f>IFERROR(Summary!$AA$7*D149/J149," ")</f>
        <v xml:space="preserve"> </v>
      </c>
      <c r="L149" s="4">
        <v>6.2E-2</v>
      </c>
      <c r="M149" s="175" t="str">
        <f>IFERROR(Summary!$AA$7*D149/L149," ")</f>
        <v xml:space="preserve"> </v>
      </c>
      <c r="N149" s="4">
        <v>4.5999999999999999E-2</v>
      </c>
      <c r="O149" s="175" t="str">
        <f>IFERROR(Summary!$AC$7*D149/N149," ")</f>
        <v xml:space="preserve"> </v>
      </c>
      <c r="P149" s="4">
        <v>6.2E-2</v>
      </c>
      <c r="Q149" s="175" t="str">
        <f>IFERROR(Summary!$AC$7*D149/P149," ")</f>
        <v xml:space="preserve"> </v>
      </c>
      <c r="R149" s="25">
        <v>0.2</v>
      </c>
      <c r="S149" s="177" t="str">
        <f>IFERROR(Summary!$AE$7*E149/R149," ")</f>
        <v xml:space="preserve"> </v>
      </c>
    </row>
    <row r="150" spans="1:19" ht="16.8" customHeight="1" x14ac:dyDescent="0.25">
      <c r="A150" s="1"/>
      <c r="B150" s="2" t="s">
        <v>294</v>
      </c>
      <c r="C150" s="6" t="s">
        <v>293</v>
      </c>
      <c r="D150" s="56" t="str">
        <f>IFERROR(VLOOKUP($A150,'Emissions - TEU-2PWA'!$A$6:$H$58,5,0), " ")</f>
        <v xml:space="preserve"> </v>
      </c>
      <c r="E150" s="56" t="str">
        <f>IFERROR(VLOOKUP($A150,'Emissions - TEU-2PWA'!$A$6:$H$58,8,0), " ")</f>
        <v xml:space="preserve"> </v>
      </c>
      <c r="F150" s="18"/>
      <c r="G150" s="175" t="str">
        <f>IFERROR(Summary!$Y$7*D150/F150," ")</f>
        <v xml:space="preserve"> </v>
      </c>
      <c r="H150" s="4">
        <v>1.4E-2</v>
      </c>
      <c r="I150" s="175" t="str">
        <f>IFERROR(Summary!$Y$7*D150/H150," ")</f>
        <v xml:space="preserve"> </v>
      </c>
      <c r="J150" s="18"/>
      <c r="K150" s="175" t="str">
        <f>IFERROR(Summary!$AA$7*D150/J150," ")</f>
        <v xml:space="preserve"> </v>
      </c>
      <c r="L150" s="4">
        <v>6.2E-2</v>
      </c>
      <c r="M150" s="175" t="str">
        <f>IFERROR(Summary!$AA$7*D150/L150," ")</f>
        <v xml:space="preserve"> </v>
      </c>
      <c r="N150" s="18"/>
      <c r="O150" s="175" t="str">
        <f>IFERROR(Summary!$AC$7*D150/N150," ")</f>
        <v xml:space="preserve"> </v>
      </c>
      <c r="P150" s="4">
        <v>6.2E-2</v>
      </c>
      <c r="Q150" s="175" t="str">
        <f>IFERROR(Summary!$AC$7*D150/P150," ")</f>
        <v xml:space="preserve"> </v>
      </c>
      <c r="R150" s="25">
        <v>0.2</v>
      </c>
      <c r="S150" s="177" t="str">
        <f>IFERROR(Summary!$AE$7*E150/R150," ")</f>
        <v xml:space="preserve"> </v>
      </c>
    </row>
    <row r="151" spans="1:19" ht="16.95" customHeight="1" x14ac:dyDescent="0.25">
      <c r="A151" s="2" t="s">
        <v>295</v>
      </c>
      <c r="B151" s="2" t="s">
        <v>296</v>
      </c>
      <c r="C151" s="18"/>
      <c r="D151" s="56" t="str">
        <f>IFERROR(VLOOKUP($A151,'Emissions - TEU-2PWA'!$A$6:$H$58,5,0), " ")</f>
        <v xml:space="preserve"> </v>
      </c>
      <c r="E151" s="56" t="str">
        <f>IFERROR(VLOOKUP($A151,'Emissions - TEU-2PWA'!$A$6:$H$58,8,0), " ")</f>
        <v xml:space="preserve"> </v>
      </c>
      <c r="F151" s="18"/>
      <c r="G151" s="175" t="str">
        <f>IFERROR(Summary!$Y$7*D151/F151," ")</f>
        <v xml:space="preserve"> </v>
      </c>
      <c r="H151" s="18"/>
      <c r="I151" s="175" t="str">
        <f>IFERROR(Summary!$Y$7*D151/H151," ")</f>
        <v xml:space="preserve"> </v>
      </c>
      <c r="J151" s="18"/>
      <c r="K151" s="175" t="str">
        <f>IFERROR(Summary!$AA$7*D151/J151," ")</f>
        <v xml:space="preserve"> </v>
      </c>
      <c r="L151" s="18"/>
      <c r="M151" s="175" t="str">
        <f>IFERROR(Summary!$AA$7*D151/L151," ")</f>
        <v xml:space="preserve"> </v>
      </c>
      <c r="N151" s="18"/>
      <c r="O151" s="175" t="str">
        <f>IFERROR(Summary!$AC$7*D151/N151," ")</f>
        <v xml:space="preserve"> </v>
      </c>
      <c r="P151" s="18"/>
      <c r="Q151" s="175" t="str">
        <f>IFERROR(Summary!$AC$7*D151/P151," ")</f>
        <v xml:space="preserve"> </v>
      </c>
      <c r="R151" s="21">
        <v>86</v>
      </c>
      <c r="S151" s="177" t="str">
        <f>IFERROR(Summary!$AE$7*E151/R151," ")</f>
        <v xml:space="preserve"> </v>
      </c>
    </row>
    <row r="152" spans="1:19" ht="16.8" customHeight="1" x14ac:dyDescent="0.25">
      <c r="A152" s="2" t="s">
        <v>297</v>
      </c>
      <c r="B152" s="2" t="s">
        <v>298</v>
      </c>
      <c r="C152" s="18"/>
      <c r="D152" s="56" t="str">
        <f>IFERROR(VLOOKUP($A152,'Emissions - TEU-2PWA'!$A$6:$H$58,5,0), " ")</f>
        <v xml:space="preserve"> </v>
      </c>
      <c r="E152" s="56" t="str">
        <f>IFERROR(VLOOKUP($A152,'Emissions - TEU-2PWA'!$A$6:$H$58,8,0), " ")</f>
        <v xml:space="preserve"> </v>
      </c>
      <c r="F152" s="4">
        <v>2.5000000000000001E-2</v>
      </c>
      <c r="G152" s="175" t="str">
        <f>IFERROR(Summary!$Y$7*D152/F152," ")</f>
        <v xml:space="preserve"> </v>
      </c>
      <c r="H152" s="7">
        <v>9</v>
      </c>
      <c r="I152" s="175" t="str">
        <f>IFERROR(Summary!$Y$7*D152/H152," ")</f>
        <v xml:space="preserve"> </v>
      </c>
      <c r="J152" s="9">
        <v>0.65</v>
      </c>
      <c r="K152" s="175" t="str">
        <f>IFERROR(Summary!$AA$7*D152/J152," ")</f>
        <v xml:space="preserve"> </v>
      </c>
      <c r="L152" s="5">
        <v>40</v>
      </c>
      <c r="M152" s="175" t="str">
        <f>IFERROR(Summary!$AA$7*D152/L152," ")</f>
        <v xml:space="preserve"> </v>
      </c>
      <c r="N152" s="9">
        <v>0.3</v>
      </c>
      <c r="O152" s="175" t="str">
        <f>IFERROR(Summary!$AC$7*D152/N152," ")</f>
        <v xml:space="preserve"> </v>
      </c>
      <c r="P152" s="5">
        <v>40</v>
      </c>
      <c r="Q152" s="175" t="str">
        <f>IFERROR(Summary!$AC$7*D152/P152," ")</f>
        <v xml:space="preserve"> </v>
      </c>
      <c r="R152" s="22"/>
      <c r="S152" s="177" t="str">
        <f>IFERROR(Summary!$AE$7*E152/R152," ")</f>
        <v xml:space="preserve"> </v>
      </c>
    </row>
    <row r="153" spans="1:19" ht="16.95" customHeight="1" x14ac:dyDescent="0.25">
      <c r="A153" s="2" t="s">
        <v>299</v>
      </c>
      <c r="B153" s="2" t="s">
        <v>300</v>
      </c>
      <c r="C153" s="18"/>
      <c r="D153" s="56" t="str">
        <f>IFERROR(VLOOKUP($A153,'Emissions - TEU-2PWA'!$A$6:$H$58,5,0), " ")</f>
        <v xml:space="preserve"> </v>
      </c>
      <c r="E153" s="56" t="str">
        <f>IFERROR(VLOOKUP($A153,'Emissions - TEU-2PWA'!$A$6:$H$58,8,0), " ")</f>
        <v xml:space="preserve"> </v>
      </c>
      <c r="F153" s="18"/>
      <c r="G153" s="175" t="str">
        <f>IFERROR(Summary!$Y$7*D153/F153," ")</f>
        <v xml:space="preserve"> </v>
      </c>
      <c r="H153" s="5">
        <v>20</v>
      </c>
      <c r="I153" s="175" t="str">
        <f>IFERROR(Summary!$Y$7*D153/H153," ")</f>
        <v xml:space="preserve"> </v>
      </c>
      <c r="J153" s="18"/>
      <c r="K153" s="175" t="str">
        <f>IFERROR(Summary!$AA$7*D153/J153," ")</f>
        <v xml:space="preserve"> </v>
      </c>
      <c r="L153" s="5">
        <v>88</v>
      </c>
      <c r="M153" s="175" t="str">
        <f>IFERROR(Summary!$AA$7*D153/L153," ")</f>
        <v xml:space="preserve"> </v>
      </c>
      <c r="N153" s="18"/>
      <c r="O153" s="175" t="str">
        <f>IFERROR(Summary!$AC$7*D153/N153," ")</f>
        <v xml:space="preserve"> </v>
      </c>
      <c r="P153" s="5">
        <v>88</v>
      </c>
      <c r="Q153" s="175" t="str">
        <f>IFERROR(Summary!$AC$7*D153/P153," ")</f>
        <v xml:space="preserve"> </v>
      </c>
      <c r="R153" s="22"/>
      <c r="S153" s="177" t="str">
        <f>IFERROR(Summary!$AE$7*E153/R153," ")</f>
        <v xml:space="preserve"> </v>
      </c>
    </row>
    <row r="154" spans="1:19" ht="16.8" customHeight="1" x14ac:dyDescent="0.25">
      <c r="A154" s="2" t="s">
        <v>301</v>
      </c>
      <c r="B154" s="1" t="s">
        <v>302</v>
      </c>
      <c r="C154" s="18"/>
      <c r="D154" s="56" t="str">
        <f>IFERROR(VLOOKUP($A154,'Emissions - TEU-2PWA'!$A$6:$H$58,5,0), " ")</f>
        <v xml:space="preserve"> </v>
      </c>
      <c r="E154" s="56" t="str">
        <f>IFERROR(VLOOKUP($A154,'Emissions - TEU-2PWA'!$A$6:$H$58,8,0), " ")</f>
        <v xml:space="preserve"> </v>
      </c>
      <c r="F154" s="11">
        <v>3.2000000000000003E-4</v>
      </c>
      <c r="G154" s="175" t="str">
        <f>IFERROR(Summary!$Y$7*D154/F154," ")</f>
        <v xml:space="preserve"> </v>
      </c>
      <c r="H154" s="18"/>
      <c r="I154" s="175" t="str">
        <f>IFERROR(Summary!$Y$7*D154/H154," ")</f>
        <v xml:space="preserve"> </v>
      </c>
      <c r="J154" s="3">
        <v>8.3999999999999995E-3</v>
      </c>
      <c r="K154" s="175" t="str">
        <f>IFERROR(Summary!$AA$7*D154/J154," ")</f>
        <v xml:space="preserve"> </v>
      </c>
      <c r="L154" s="18"/>
      <c r="M154" s="175" t="str">
        <f>IFERROR(Summary!$AA$7*D154/L154," ")</f>
        <v xml:space="preserve"> </v>
      </c>
      <c r="N154" s="3">
        <v>3.8999999999999998E-3</v>
      </c>
      <c r="O154" s="175" t="str">
        <f>IFERROR(Summary!$AC$7*D154/N154," ")</f>
        <v xml:space="preserve"> </v>
      </c>
      <c r="P154" s="18"/>
      <c r="Q154" s="175" t="str">
        <f>IFERROR(Summary!$AC$7*D154/P154," ")</f>
        <v xml:space="preserve"> </v>
      </c>
      <c r="R154" s="22"/>
      <c r="S154" s="177" t="str">
        <f>IFERROR(Summary!$AE$7*E154/R154," ")</f>
        <v xml:space="preserve"> </v>
      </c>
    </row>
    <row r="155" spans="1:19" ht="16.8" customHeight="1" x14ac:dyDescent="0.25">
      <c r="A155" s="2" t="s">
        <v>303</v>
      </c>
      <c r="B155" s="1" t="s">
        <v>304</v>
      </c>
      <c r="C155" s="6" t="s">
        <v>23</v>
      </c>
      <c r="D155" s="56" t="str">
        <f>IFERROR(VLOOKUP($A155,'Emissions - TEU-2PWA'!$A$6:$H$58,5,0), " ")</f>
        <v xml:space="preserve"> </v>
      </c>
      <c r="E155" s="56" t="str">
        <f>IFERROR(VLOOKUP($A155,'Emissions - TEU-2PWA'!$A$6:$H$58,8,0), " ")</f>
        <v xml:space="preserve"> </v>
      </c>
      <c r="F155" s="10">
        <v>5.8999999999999998E-5</v>
      </c>
      <c r="G155" s="175" t="str">
        <f>IFERROR(Summary!$Y$7*D155/F155," ")</f>
        <v xml:space="preserve"> </v>
      </c>
      <c r="H155" s="18"/>
      <c r="I155" s="175" t="str">
        <f>IFERROR(Summary!$Y$7*D155/H155," ")</f>
        <v xml:space="preserve"> </v>
      </c>
      <c r="J155" s="11">
        <v>6.2E-4</v>
      </c>
      <c r="K155" s="175" t="str">
        <f>IFERROR(Summary!$AA$7*D155/J155," ")</f>
        <v xml:space="preserve"> </v>
      </c>
      <c r="L155" s="18"/>
      <c r="M155" s="175" t="str">
        <f>IFERROR(Summary!$AA$7*D155/L155," ")</f>
        <v xml:space="preserve"> </v>
      </c>
      <c r="N155" s="3">
        <v>1.1999999999999999E-3</v>
      </c>
      <c r="O155" s="175" t="str">
        <f>IFERROR(Summary!$AC$7*D155/N155," ")</f>
        <v xml:space="preserve"> </v>
      </c>
      <c r="P155" s="18"/>
      <c r="Q155" s="175" t="str">
        <f>IFERROR(Summary!$AC$7*D155/P155," ")</f>
        <v xml:space="preserve"> </v>
      </c>
      <c r="R155" s="22"/>
      <c r="S155" s="177" t="str">
        <f>IFERROR(Summary!$AE$7*E155/R155," ")</f>
        <v xml:space="preserve"> </v>
      </c>
    </row>
    <row r="156" spans="1:19" ht="16.95" customHeight="1" x14ac:dyDescent="0.25">
      <c r="A156" s="2" t="s">
        <v>305</v>
      </c>
      <c r="B156" s="1" t="s">
        <v>306</v>
      </c>
      <c r="C156" s="6" t="s">
        <v>23</v>
      </c>
      <c r="D156" s="56" t="str">
        <f>IFERROR(VLOOKUP($A156,'Emissions - TEU-2PWA'!$A$6:$H$58,5,0), " ")</f>
        <v xml:space="preserve"> </v>
      </c>
      <c r="E156" s="56" t="str">
        <f>IFERROR(VLOOKUP($A156,'Emissions - TEU-2PWA'!$A$6:$H$58,8,0), " ")</f>
        <v xml:space="preserve"> </v>
      </c>
      <c r="F156" s="11">
        <v>1.2999999999999999E-4</v>
      </c>
      <c r="G156" s="175" t="str">
        <f>IFERROR(Summary!$Y$7*D156/F156," ")</f>
        <v xml:space="preserve"> </v>
      </c>
      <c r="H156" s="18"/>
      <c r="I156" s="175" t="str">
        <f>IFERROR(Summary!$Y$7*D156/H156," ")</f>
        <v xml:space="preserve"> </v>
      </c>
      <c r="J156" s="3">
        <v>1.2999999999999999E-3</v>
      </c>
      <c r="K156" s="175" t="str">
        <f>IFERROR(Summary!$AA$7*D156/J156," ")</f>
        <v xml:space="preserve"> </v>
      </c>
      <c r="L156" s="18"/>
      <c r="M156" s="175" t="str">
        <f>IFERROR(Summary!$AA$7*D156/L156," ")</f>
        <v xml:space="preserve"> </v>
      </c>
      <c r="N156" s="3">
        <v>2.5999999999999999E-3</v>
      </c>
      <c r="O156" s="175" t="str">
        <f>IFERROR(Summary!$AC$7*D156/N156," ")</f>
        <v xml:space="preserve"> </v>
      </c>
      <c r="P156" s="18"/>
      <c r="Q156" s="175" t="str">
        <f>IFERROR(Summary!$AC$7*D156/P156," ")</f>
        <v xml:space="preserve"> </v>
      </c>
      <c r="R156" s="22"/>
      <c r="S156" s="177" t="str">
        <f>IFERROR(Summary!$AE$7*E156/R156," ")</f>
        <v xml:space="preserve"> </v>
      </c>
    </row>
    <row r="157" spans="1:19" ht="16.8" customHeight="1" x14ac:dyDescent="0.25">
      <c r="A157" s="2" t="s">
        <v>307</v>
      </c>
      <c r="B157" s="1" t="s">
        <v>308</v>
      </c>
      <c r="C157" s="18"/>
      <c r="D157" s="56" t="str">
        <f>IFERROR(VLOOKUP($A157,'Emissions - TEU-2PWA'!$A$6:$H$58,5,0), " ")</f>
        <v xml:space="preserve"> </v>
      </c>
      <c r="E157" s="56" t="str">
        <f>IFERROR(VLOOKUP($A157,'Emissions - TEU-2PWA'!$A$6:$H$58,8,0), " ")</f>
        <v xml:space="preserve"> </v>
      </c>
      <c r="F157" s="9">
        <v>0.38</v>
      </c>
      <c r="G157" s="175" t="str">
        <f>IFERROR(Summary!$Y$7*D157/F157," ")</f>
        <v xml:space="preserve"> </v>
      </c>
      <c r="H157" s="18"/>
      <c r="I157" s="175" t="str">
        <f>IFERROR(Summary!$Y$7*D157/H157," ")</f>
        <v xml:space="preserve"> </v>
      </c>
      <c r="J157" s="5">
        <v>10</v>
      </c>
      <c r="K157" s="175" t="str">
        <f>IFERROR(Summary!$AA$7*D157/J157," ")</f>
        <v xml:space="preserve"> </v>
      </c>
      <c r="L157" s="18"/>
      <c r="M157" s="175" t="str">
        <f>IFERROR(Summary!$AA$7*D157/L157," ")</f>
        <v xml:space="preserve"> </v>
      </c>
      <c r="N157" s="7">
        <v>4.5999999999999996</v>
      </c>
      <c r="O157" s="175" t="str">
        <f>IFERROR(Summary!$AC$7*D157/N157," ")</f>
        <v xml:space="preserve"> </v>
      </c>
      <c r="P157" s="18"/>
      <c r="Q157" s="175" t="str">
        <f>IFERROR(Summary!$AC$7*D157/P157," ")</f>
        <v xml:space="preserve"> </v>
      </c>
      <c r="R157" s="22"/>
      <c r="S157" s="177" t="str">
        <f>IFERROR(Summary!$AE$7*E157/R157," ")</f>
        <v xml:space="preserve"> </v>
      </c>
    </row>
    <row r="158" spans="1:19" ht="16.95" customHeight="1" x14ac:dyDescent="0.25">
      <c r="A158" s="2" t="s">
        <v>309</v>
      </c>
      <c r="B158" s="1" t="s">
        <v>310</v>
      </c>
      <c r="C158" s="18"/>
      <c r="D158" s="56" t="str">
        <f>IFERROR(VLOOKUP($A158,'Emissions - TEU-2PWA'!$A$6:$H$58,5,0), " ")</f>
        <v xml:space="preserve"> </v>
      </c>
      <c r="E158" s="56" t="str">
        <f>IFERROR(VLOOKUP($A158,'Emissions - TEU-2PWA'!$A$6:$H$58,8,0), " ")</f>
        <v xml:space="preserve"> </v>
      </c>
      <c r="F158" s="9">
        <v>0.16</v>
      </c>
      <c r="G158" s="175" t="str">
        <f>IFERROR(Summary!$Y$7*D158/F158," ")</f>
        <v xml:space="preserve"> </v>
      </c>
      <c r="H158" s="18"/>
      <c r="I158" s="175" t="str">
        <f>IFERROR(Summary!$Y$7*D158/H158," ")</f>
        <v xml:space="preserve"> </v>
      </c>
      <c r="J158" s="7">
        <v>4.0999999999999996</v>
      </c>
      <c r="K158" s="175" t="str">
        <f>IFERROR(Summary!$AA$7*D158/J158," ")</f>
        <v xml:space="preserve"> </v>
      </c>
      <c r="L158" s="18"/>
      <c r="M158" s="175" t="str">
        <f>IFERROR(Summary!$AA$7*D158/L158," ")</f>
        <v xml:space="preserve"> </v>
      </c>
      <c r="N158" s="7">
        <v>1.9</v>
      </c>
      <c r="O158" s="175" t="str">
        <f>IFERROR(Summary!$AC$7*D158/N158," ")</f>
        <v xml:space="preserve"> </v>
      </c>
      <c r="P158" s="18"/>
      <c r="Q158" s="175" t="str">
        <f>IFERROR(Summary!$AC$7*D158/P158," ")</f>
        <v xml:space="preserve"> </v>
      </c>
      <c r="R158" s="22"/>
      <c r="S158" s="177" t="str">
        <f>IFERROR(Summary!$AE$7*E158/R158," ")</f>
        <v xml:space="preserve"> </v>
      </c>
    </row>
    <row r="159" spans="1:19" ht="16.8" customHeight="1" x14ac:dyDescent="0.25">
      <c r="A159" s="2" t="s">
        <v>311</v>
      </c>
      <c r="B159" s="1" t="s">
        <v>312</v>
      </c>
      <c r="C159" s="18"/>
      <c r="D159" s="56" t="str">
        <f>IFERROR(VLOOKUP($A159,'Emissions - TEU-2PWA'!$A$6:$H$58,5,0), " ")</f>
        <v xml:space="preserve"> </v>
      </c>
      <c r="E159" s="56" t="str">
        <f>IFERROR(VLOOKUP($A159,'Emissions - TEU-2PWA'!$A$6:$H$58,8,0), " ")</f>
        <v xml:space="preserve"> </v>
      </c>
      <c r="F159" s="11">
        <v>5.0000000000000001E-4</v>
      </c>
      <c r="G159" s="175" t="str">
        <f>IFERROR(Summary!$Y$7*D159/F159," ")</f>
        <v xml:space="preserve"> </v>
      </c>
      <c r="H159" s="18"/>
      <c r="I159" s="175" t="str">
        <f>IFERROR(Summary!$Y$7*D159/H159," ")</f>
        <v xml:space="preserve"> </v>
      </c>
      <c r="J159" s="4">
        <v>1.2999999999999999E-2</v>
      </c>
      <c r="K159" s="175" t="str">
        <f>IFERROR(Summary!$AA$7*D159/J159," ")</f>
        <v xml:space="preserve"> </v>
      </c>
      <c r="L159" s="18"/>
      <c r="M159" s="175" t="str">
        <f>IFERROR(Summary!$AA$7*D159/L159," ")</f>
        <v xml:space="preserve"> </v>
      </c>
      <c r="N159" s="3">
        <v>6.0000000000000001E-3</v>
      </c>
      <c r="O159" s="175" t="str">
        <f>IFERROR(Summary!$AC$7*D159/N159," ")</f>
        <v xml:space="preserve"> </v>
      </c>
      <c r="P159" s="18"/>
      <c r="Q159" s="175" t="str">
        <f>IFERROR(Summary!$AC$7*D159/P159," ")</f>
        <v xml:space="preserve"> </v>
      </c>
      <c r="R159" s="22"/>
      <c r="S159" s="177" t="str">
        <f>IFERROR(Summary!$AE$7*E159/R159," ")</f>
        <v xml:space="preserve"> </v>
      </c>
    </row>
    <row r="160" spans="1:19" ht="29.25" customHeight="1" x14ac:dyDescent="0.25">
      <c r="A160" s="2" t="s">
        <v>313</v>
      </c>
      <c r="B160" s="1" t="s">
        <v>314</v>
      </c>
      <c r="C160" s="18"/>
      <c r="D160" s="56" t="str">
        <f>IFERROR(VLOOKUP($A160,'Emissions - TEU-2PWA'!$A$6:$H$58,5,0), " ")</f>
        <v xml:space="preserve"> </v>
      </c>
      <c r="E160" s="56" t="str">
        <f>IFERROR(VLOOKUP($A160,'Emissions - TEU-2PWA'!$A$6:$H$58,8,0), " ")</f>
        <v xml:space="preserve"> </v>
      </c>
      <c r="F160" s="11">
        <v>1.6000000000000001E-4</v>
      </c>
      <c r="G160" s="175" t="str">
        <f>IFERROR(Summary!$Y$7*D160/F160," ")</f>
        <v xml:space="preserve"> </v>
      </c>
      <c r="H160" s="18"/>
      <c r="I160" s="175" t="str">
        <f>IFERROR(Summary!$Y$7*D160/H160," ")</f>
        <v xml:space="preserve"> </v>
      </c>
      <c r="J160" s="3">
        <v>4.1000000000000003E-3</v>
      </c>
      <c r="K160" s="175" t="str">
        <f>IFERROR(Summary!$AA$7*D160/J160," ")</f>
        <v xml:space="preserve"> </v>
      </c>
      <c r="L160" s="18"/>
      <c r="M160" s="175" t="str">
        <f>IFERROR(Summary!$AA$7*D160/L160," ")</f>
        <v xml:space="preserve"> </v>
      </c>
      <c r="N160" s="3">
        <v>1.9E-3</v>
      </c>
      <c r="O160" s="175" t="str">
        <f>IFERROR(Summary!$AC$7*D160/N160," ")</f>
        <v xml:space="preserve"> </v>
      </c>
      <c r="P160" s="18"/>
      <c r="Q160" s="175" t="str">
        <f>IFERROR(Summary!$AC$7*D160/P160," ")</f>
        <v xml:space="preserve"> </v>
      </c>
      <c r="R160" s="22"/>
      <c r="S160" s="177" t="str">
        <f>IFERROR(Summary!$AE$7*E160/R160," ")</f>
        <v xml:space="preserve"> </v>
      </c>
    </row>
    <row r="161" spans="1:19" ht="16.8" customHeight="1" x14ac:dyDescent="0.25">
      <c r="A161" s="2" t="s">
        <v>315</v>
      </c>
      <c r="B161" s="1" t="s">
        <v>316</v>
      </c>
      <c r="C161" s="18"/>
      <c r="D161" s="56" t="str">
        <f>IFERROR(VLOOKUP($A161,'Emissions - TEU-2PWA'!$A$6:$H$58,5,0), " ")</f>
        <v xml:space="preserve"> </v>
      </c>
      <c r="E161" s="56" t="str">
        <f>IFERROR(VLOOKUP($A161,'Emissions - TEU-2PWA'!$A$6:$H$58,8,0), " ")</f>
        <v xml:space="preserve"> </v>
      </c>
      <c r="F161" s="11">
        <v>5.2999999999999998E-4</v>
      </c>
      <c r="G161" s="175" t="str">
        <f>IFERROR(Summary!$Y$7*D161/F161," ")</f>
        <v xml:space="preserve"> </v>
      </c>
      <c r="H161" s="18"/>
      <c r="I161" s="175" t="str">
        <f>IFERROR(Summary!$Y$7*D161/H161," ")</f>
        <v xml:space="preserve"> </v>
      </c>
      <c r="J161" s="4">
        <v>1.4E-2</v>
      </c>
      <c r="K161" s="175" t="str">
        <f>IFERROR(Summary!$AA$7*D161/J161," ")</f>
        <v xml:space="preserve"> </v>
      </c>
      <c r="L161" s="18"/>
      <c r="M161" s="175" t="str">
        <f>IFERROR(Summary!$AA$7*D161/L161," ")</f>
        <v xml:space="preserve"> </v>
      </c>
      <c r="N161" s="3">
        <v>6.3E-3</v>
      </c>
      <c r="O161" s="175" t="str">
        <f>IFERROR(Summary!$AC$7*D161/N161," ")</f>
        <v xml:space="preserve"> </v>
      </c>
      <c r="P161" s="18"/>
      <c r="Q161" s="175" t="str">
        <f>IFERROR(Summary!$AC$7*D161/P161," ")</f>
        <v xml:space="preserve"> </v>
      </c>
      <c r="R161" s="22"/>
      <c r="S161" s="177" t="str">
        <f>IFERROR(Summary!$AE$7*E161/R161," ")</f>
        <v xml:space="preserve"> </v>
      </c>
    </row>
    <row r="162" spans="1:19" ht="16.95" customHeight="1" x14ac:dyDescent="0.25">
      <c r="A162" s="2" t="s">
        <v>317</v>
      </c>
      <c r="B162" s="1" t="s">
        <v>318</v>
      </c>
      <c r="C162" s="18"/>
      <c r="D162" s="56" t="str">
        <f>IFERROR(VLOOKUP($A162,'Emissions - TEU-2PWA'!$A$6:$H$58,5,0), " ")</f>
        <v xml:space="preserve"> </v>
      </c>
      <c r="E162" s="56" t="str">
        <f>IFERROR(VLOOKUP($A162,'Emissions - TEU-2PWA'!$A$6:$H$58,8,0), " ")</f>
        <v xml:space="preserve"> </v>
      </c>
      <c r="F162" s="11">
        <v>3.6999999999999999E-4</v>
      </c>
      <c r="G162" s="175" t="str">
        <f>IFERROR(Summary!$Y$7*D162/F162," ")</f>
        <v xml:space="preserve"> </v>
      </c>
      <c r="H162" s="18"/>
      <c r="I162" s="175" t="str">
        <f>IFERROR(Summary!$Y$7*D162/H162," ")</f>
        <v xml:space="preserve"> </v>
      </c>
      <c r="J162" s="3">
        <v>9.5999999999999992E-3</v>
      </c>
      <c r="K162" s="175" t="str">
        <f>IFERROR(Summary!$AA$7*D162/J162," ")</f>
        <v xml:space="preserve"> </v>
      </c>
      <c r="L162" s="18"/>
      <c r="M162" s="175" t="str">
        <f>IFERROR(Summary!$AA$7*D162/L162," ")</f>
        <v xml:space="preserve"> </v>
      </c>
      <c r="N162" s="3">
        <v>4.4000000000000003E-3</v>
      </c>
      <c r="O162" s="175" t="str">
        <f>IFERROR(Summary!$AC$7*D162/N162," ")</f>
        <v xml:space="preserve"> </v>
      </c>
      <c r="P162" s="18"/>
      <c r="Q162" s="175" t="str">
        <f>IFERROR(Summary!$AC$7*D162/P162," ")</f>
        <v xml:space="preserve"> </v>
      </c>
      <c r="R162" s="22"/>
      <c r="S162" s="177" t="str">
        <f>IFERROR(Summary!$AE$7*E162/R162," ")</f>
        <v xml:space="preserve"> </v>
      </c>
    </row>
    <row r="163" spans="1:19" ht="16.8" customHeight="1" x14ac:dyDescent="0.25">
      <c r="A163" s="2" t="s">
        <v>319</v>
      </c>
      <c r="B163" s="1" t="s">
        <v>320</v>
      </c>
      <c r="C163" s="18"/>
      <c r="D163" s="56" t="str">
        <f>IFERROR(VLOOKUP($A163,'Emissions - TEU-2PWA'!$A$6:$H$58,5,0), " ")</f>
        <v xml:space="preserve"> </v>
      </c>
      <c r="E163" s="56" t="str">
        <f>IFERROR(VLOOKUP($A163,'Emissions - TEU-2PWA'!$A$6:$H$58,8,0), " ")</f>
        <v xml:space="preserve"> </v>
      </c>
      <c r="F163" s="3">
        <v>1.6999999999999999E-3</v>
      </c>
      <c r="G163" s="175" t="str">
        <f>IFERROR(Summary!$Y$7*D163/F163," ")</f>
        <v xml:space="preserve"> </v>
      </c>
      <c r="H163" s="18"/>
      <c r="I163" s="175" t="str">
        <f>IFERROR(Summary!$Y$7*D163/H163," ")</f>
        <v xml:space="preserve"> </v>
      </c>
      <c r="J163" s="4">
        <v>4.2999999999999997E-2</v>
      </c>
      <c r="K163" s="175" t="str">
        <f>IFERROR(Summary!$AA$7*D163/J163," ")</f>
        <v xml:space="preserve"> </v>
      </c>
      <c r="L163" s="18"/>
      <c r="M163" s="175" t="str">
        <f>IFERROR(Summary!$AA$7*D163/L163," ")</f>
        <v xml:space="preserve"> </v>
      </c>
      <c r="N163" s="4">
        <v>0.02</v>
      </c>
      <c r="O163" s="175" t="str">
        <f>IFERROR(Summary!$AC$7*D163/N163," ")</f>
        <v xml:space="preserve"> </v>
      </c>
      <c r="P163" s="18"/>
      <c r="Q163" s="175" t="str">
        <f>IFERROR(Summary!$AC$7*D163/P163," ")</f>
        <v xml:space="preserve"> </v>
      </c>
      <c r="R163" s="22"/>
      <c r="S163" s="177" t="str">
        <f>IFERROR(Summary!$AE$7*E163/R163," ")</f>
        <v xml:space="preserve"> </v>
      </c>
    </row>
    <row r="164" spans="1:19" ht="29.25" customHeight="1" x14ac:dyDescent="0.25">
      <c r="A164" s="2" t="s">
        <v>321</v>
      </c>
      <c r="B164" s="2" t="s">
        <v>322</v>
      </c>
      <c r="C164" s="18"/>
      <c r="D164" s="56" t="str">
        <f>IFERROR(VLOOKUP($A164,'Emissions - TEU-2PWA'!$A$6:$H$58,5,0), " ")</f>
        <v xml:space="preserve"> </v>
      </c>
      <c r="E164" s="56" t="str">
        <f>IFERROR(VLOOKUP($A164,'Emissions - TEU-2PWA'!$A$6:$H$58,8,0), " ")</f>
        <v xml:space="preserve"> </v>
      </c>
      <c r="F164" s="18"/>
      <c r="G164" s="175" t="str">
        <f>IFERROR(Summary!$Y$7*D164/F164," ")</f>
        <v xml:space="preserve"> </v>
      </c>
      <c r="H164" s="18"/>
      <c r="I164" s="175" t="str">
        <f>IFERROR(Summary!$Y$7*D164/H164," ")</f>
        <v xml:space="preserve"> </v>
      </c>
      <c r="J164" s="18"/>
      <c r="K164" s="175" t="str">
        <f>IFERROR(Summary!$AA$7*D164/J164," ")</f>
        <v xml:space="preserve"> </v>
      </c>
      <c r="L164" s="18"/>
      <c r="M164" s="175" t="str">
        <f>IFERROR(Summary!$AA$7*D164/L164," ")</f>
        <v xml:space="preserve"> </v>
      </c>
      <c r="N164" s="18"/>
      <c r="O164" s="175" t="str">
        <f>IFERROR(Summary!$AC$7*D164/N164," ")</f>
        <v xml:space="preserve"> </v>
      </c>
      <c r="P164" s="18"/>
      <c r="Q164" s="175" t="str">
        <f>IFERROR(Summary!$AC$7*D164/P164," ")</f>
        <v xml:space="preserve"> </v>
      </c>
      <c r="R164" s="21">
        <v>120</v>
      </c>
      <c r="S164" s="177" t="str">
        <f>IFERROR(Summary!$AE$7*E164/R164," ")</f>
        <v xml:space="preserve"> </v>
      </c>
    </row>
    <row r="165" spans="1:19" ht="16.8" customHeight="1" x14ac:dyDescent="0.25">
      <c r="A165" s="2" t="s">
        <v>323</v>
      </c>
      <c r="B165" s="2" t="s">
        <v>324</v>
      </c>
      <c r="C165" s="18"/>
      <c r="D165" s="56" t="str">
        <f>IFERROR(VLOOKUP($A165,'Emissions - TEU-2PWA'!$A$6:$H$58,5,0), " ")</f>
        <v xml:space="preserve"> </v>
      </c>
      <c r="E165" s="56" t="str">
        <f>IFERROR(VLOOKUP($A165,'Emissions - TEU-2PWA'!$A$6:$H$58,8,0), " ")</f>
        <v xml:space="preserve"> </v>
      </c>
      <c r="F165" s="18"/>
      <c r="G165" s="175" t="str">
        <f>IFERROR(Summary!$Y$7*D165/F165," ")</f>
        <v xml:space="preserve"> </v>
      </c>
      <c r="H165" s="18"/>
      <c r="I165" s="175" t="str">
        <f>IFERROR(Summary!$Y$7*D165/H165," ")</f>
        <v xml:space="preserve"> </v>
      </c>
      <c r="J165" s="18"/>
      <c r="K165" s="175" t="str">
        <f>IFERROR(Summary!$AA$7*D165/J165," ")</f>
        <v xml:space="preserve"> </v>
      </c>
      <c r="L165" s="18"/>
      <c r="M165" s="175" t="str">
        <f>IFERROR(Summary!$AA$7*D165/L165," ")</f>
        <v xml:space="preserve"> </v>
      </c>
      <c r="N165" s="18"/>
      <c r="O165" s="175" t="str">
        <f>IFERROR(Summary!$AC$7*D165/N165," ")</f>
        <v xml:space="preserve"> </v>
      </c>
      <c r="P165" s="18"/>
      <c r="Q165" s="175" t="str">
        <f>IFERROR(Summary!$AC$7*D165/P165," ")</f>
        <v xml:space="preserve"> </v>
      </c>
      <c r="R165" s="26">
        <v>0.02</v>
      </c>
      <c r="S165" s="177" t="str">
        <f>IFERROR(Summary!$AE$7*E165/R165," ")</f>
        <v xml:space="preserve"> </v>
      </c>
    </row>
    <row r="166" spans="1:19" ht="16.8" customHeight="1" x14ac:dyDescent="0.25">
      <c r="A166" s="2" t="s">
        <v>325</v>
      </c>
      <c r="B166" s="2" t="s">
        <v>326</v>
      </c>
      <c r="C166" s="18"/>
      <c r="D166" s="56" t="str">
        <f>IFERROR(VLOOKUP($A166,'Emissions - TEU-2PWA'!$A$6:$H$58,5,0), " ")</f>
        <v xml:space="preserve"> </v>
      </c>
      <c r="E166" s="56" t="str">
        <f>IFERROR(VLOOKUP($A166,'Emissions - TEU-2PWA'!$A$6:$H$58,8,0), " ")</f>
        <v xml:space="preserve"> </v>
      </c>
      <c r="F166" s="9">
        <v>0.2</v>
      </c>
      <c r="G166" s="175" t="str">
        <f>IFERROR(Summary!$Y$7*D166/F166," ")</f>
        <v xml:space="preserve"> </v>
      </c>
      <c r="H166" s="18"/>
      <c r="I166" s="175" t="str">
        <f>IFERROR(Summary!$Y$7*D166/H166," ")</f>
        <v xml:space="preserve"> </v>
      </c>
      <c r="J166" s="7">
        <v>5.0999999999999996</v>
      </c>
      <c r="K166" s="175" t="str">
        <f>IFERROR(Summary!$AA$7*D166/J166," ")</f>
        <v xml:space="preserve"> </v>
      </c>
      <c r="L166" s="18"/>
      <c r="M166" s="175" t="str">
        <f>IFERROR(Summary!$AA$7*D166/L166," ")</f>
        <v xml:space="preserve"> </v>
      </c>
      <c r="N166" s="7">
        <v>2.4</v>
      </c>
      <c r="O166" s="175" t="str">
        <f>IFERROR(Summary!$AC$7*D166/N166," ")</f>
        <v xml:space="preserve"> </v>
      </c>
      <c r="P166" s="18"/>
      <c r="Q166" s="175" t="str">
        <f>IFERROR(Summary!$AC$7*D166/P166," ")</f>
        <v xml:space="preserve"> </v>
      </c>
      <c r="R166" s="22"/>
      <c r="S166" s="177" t="str">
        <f>IFERROR(Summary!$AE$7*E166/R166," ")</f>
        <v xml:space="preserve"> </v>
      </c>
    </row>
    <row r="167" spans="1:19" ht="16.95" customHeight="1" x14ac:dyDescent="0.25">
      <c r="A167" s="2" t="s">
        <v>327</v>
      </c>
      <c r="B167" s="2" t="s">
        <v>328</v>
      </c>
      <c r="C167" s="18"/>
      <c r="D167" s="56" t="str">
        <f>IFERROR(VLOOKUP($A167,'Emissions - TEU-2PWA'!$A$6:$H$58,5,0), " ")</f>
        <v xml:space="preserve"> </v>
      </c>
      <c r="E167" s="56" t="str">
        <f>IFERROR(VLOOKUP($A167,'Emissions - TEU-2PWA'!$A$6:$H$58,8,0), " ")</f>
        <v xml:space="preserve"> </v>
      </c>
      <c r="F167" s="18"/>
      <c r="G167" s="175" t="str">
        <f>IFERROR(Summary!$Y$7*D167/F167," ")</f>
        <v xml:space="preserve"> </v>
      </c>
      <c r="H167" s="5">
        <v>200</v>
      </c>
      <c r="I167" s="175" t="str">
        <f>IFERROR(Summary!$Y$7*D167/H167," ")</f>
        <v xml:space="preserve"> </v>
      </c>
      <c r="J167" s="18"/>
      <c r="K167" s="175" t="str">
        <f>IFERROR(Summary!$AA$7*D167/J167," ")</f>
        <v xml:space="preserve"> </v>
      </c>
      <c r="L167" s="5">
        <v>880</v>
      </c>
      <c r="M167" s="175" t="str">
        <f>IFERROR(Summary!$AA$7*D167/L167," ")</f>
        <v xml:space="preserve"> </v>
      </c>
      <c r="N167" s="18"/>
      <c r="O167" s="175" t="str">
        <f>IFERROR(Summary!$AC$7*D167/N167," ")</f>
        <v xml:space="preserve"> </v>
      </c>
      <c r="P167" s="5">
        <v>880</v>
      </c>
      <c r="Q167" s="175" t="str">
        <f>IFERROR(Summary!$AC$7*D167/P167," ")</f>
        <v xml:space="preserve"> </v>
      </c>
      <c r="R167" s="23">
        <v>5800</v>
      </c>
      <c r="S167" s="177" t="str">
        <f>IFERROR(Summary!$AE$7*E167/R167," ")</f>
        <v xml:space="preserve"> </v>
      </c>
    </row>
    <row r="168" spans="1:19" ht="16.8" customHeight="1" x14ac:dyDescent="0.25">
      <c r="A168" s="2" t="s">
        <v>329</v>
      </c>
      <c r="B168" s="2" t="s">
        <v>330</v>
      </c>
      <c r="C168" s="18"/>
      <c r="D168" s="56" t="str">
        <f>IFERROR(VLOOKUP($A168,'Emissions - TEU-2PWA'!$A$6:$H$58,5,0), " ")</f>
        <v xml:space="preserve"> </v>
      </c>
      <c r="E168" s="56" t="str">
        <f>IFERROR(VLOOKUP($A168,'Emissions - TEU-2PWA'!$A$6:$H$58,8,0), " ")</f>
        <v xml:space="preserve"> </v>
      </c>
      <c r="F168" s="18"/>
      <c r="G168" s="175" t="str">
        <f>IFERROR(Summary!$Y$7*D168/F168," ")</f>
        <v xml:space="preserve"> </v>
      </c>
      <c r="H168" s="9">
        <v>0.3</v>
      </c>
      <c r="I168" s="175" t="str">
        <f>IFERROR(Summary!$Y$7*D168/H168," ")</f>
        <v xml:space="preserve"> </v>
      </c>
      <c r="J168" s="18"/>
      <c r="K168" s="175" t="str">
        <f>IFERROR(Summary!$AA$7*D168/J168," ")</f>
        <v xml:space="preserve"> </v>
      </c>
      <c r="L168" s="7">
        <v>1.3</v>
      </c>
      <c r="M168" s="175" t="str">
        <f>IFERROR(Summary!$AA$7*D168/L168," ")</f>
        <v xml:space="preserve"> </v>
      </c>
      <c r="N168" s="18"/>
      <c r="O168" s="175" t="str">
        <f>IFERROR(Summary!$AC$7*D168/N168," ")</f>
        <v xml:space="preserve"> </v>
      </c>
      <c r="P168" s="7">
        <v>1.3</v>
      </c>
      <c r="Q168" s="175" t="str">
        <f>IFERROR(Summary!$AC$7*D168/P168," ")</f>
        <v xml:space="preserve"> </v>
      </c>
      <c r="R168" s="24">
        <v>4</v>
      </c>
      <c r="S168" s="177" t="str">
        <f>IFERROR(Summary!$AE$7*E168/R168," ")</f>
        <v xml:space="preserve"> </v>
      </c>
    </row>
    <row r="169" spans="1:19" ht="16.95" customHeight="1" x14ac:dyDescent="0.25">
      <c r="A169" s="2" t="s">
        <v>331</v>
      </c>
      <c r="B169" s="2" t="s">
        <v>332</v>
      </c>
      <c r="C169" s="18"/>
      <c r="D169" s="56" t="str">
        <f>IFERROR(VLOOKUP($A169,'Emissions - TEU-2PWA'!$A$6:$H$58,5,0), " ")</f>
        <v xml:space="preserve"> </v>
      </c>
      <c r="E169" s="56" t="str">
        <f>IFERROR(VLOOKUP($A169,'Emissions - TEU-2PWA'!$A$6:$H$58,8,0), " ")</f>
        <v xml:space="preserve"> </v>
      </c>
      <c r="F169" s="18"/>
      <c r="G169" s="175" t="str">
        <f>IFERROR(Summary!$Y$7*D169/F169," ")</f>
        <v xml:space="preserve"> </v>
      </c>
      <c r="H169" s="9">
        <v>0.8</v>
      </c>
      <c r="I169" s="175" t="str">
        <f>IFERROR(Summary!$Y$7*D169/H169," ")</f>
        <v xml:space="preserve"> </v>
      </c>
      <c r="J169" s="18"/>
      <c r="K169" s="175" t="str">
        <f>IFERROR(Summary!$AA$7*D169/J169," ")</f>
        <v xml:space="preserve"> </v>
      </c>
      <c r="L169" s="7">
        <v>3.5</v>
      </c>
      <c r="M169" s="175" t="str">
        <f>IFERROR(Summary!$AA$7*D169/L169," ")</f>
        <v xml:space="preserve"> </v>
      </c>
      <c r="N169" s="18"/>
      <c r="O169" s="175" t="str">
        <f>IFERROR(Summary!$AC$7*D169/N169," ")</f>
        <v xml:space="preserve"> </v>
      </c>
      <c r="P169" s="7">
        <v>3.5</v>
      </c>
      <c r="Q169" s="175" t="str">
        <f>IFERROR(Summary!$AC$7*D169/P169," ")</f>
        <v xml:space="preserve"> </v>
      </c>
      <c r="R169" s="22"/>
      <c r="S169" s="177" t="str">
        <f>IFERROR(Summary!$AE$7*E169/R169," ")</f>
        <v xml:space="preserve"> </v>
      </c>
    </row>
    <row r="170" spans="1:19" ht="16.8" customHeight="1" x14ac:dyDescent="0.25">
      <c r="A170" s="2" t="s">
        <v>333</v>
      </c>
      <c r="B170" s="2" t="s">
        <v>334</v>
      </c>
      <c r="C170" s="18"/>
      <c r="D170" s="56" t="str">
        <f>IFERROR(VLOOKUP($A170,'Emissions - TEU-2PWA'!$A$6:$H$58,5,0), " ")</f>
        <v xml:space="preserve"> </v>
      </c>
      <c r="E170" s="56" t="str">
        <f>IFERROR(VLOOKUP($A170,'Emissions - TEU-2PWA'!$A$6:$H$58,8,0), " ")</f>
        <v xml:space="preserve"> </v>
      </c>
      <c r="F170" s="18"/>
      <c r="G170" s="175" t="str">
        <f>IFERROR(Summary!$Y$7*D170/F170," ")</f>
        <v xml:space="preserve"> </v>
      </c>
      <c r="H170" s="5">
        <v>10</v>
      </c>
      <c r="I170" s="175" t="str">
        <f>IFERROR(Summary!$Y$7*D170/H170," ")</f>
        <v xml:space="preserve"> </v>
      </c>
      <c r="J170" s="18"/>
      <c r="K170" s="175" t="str">
        <f>IFERROR(Summary!$AA$7*D170/J170," ")</f>
        <v xml:space="preserve"> </v>
      </c>
      <c r="L170" s="5">
        <v>44</v>
      </c>
      <c r="M170" s="175" t="str">
        <f>IFERROR(Summary!$AA$7*D170/L170," ")</f>
        <v xml:space="preserve"> </v>
      </c>
      <c r="N170" s="18"/>
      <c r="O170" s="175" t="str">
        <f>IFERROR(Summary!$AC$7*D170/N170," ")</f>
        <v xml:space="preserve"> </v>
      </c>
      <c r="P170" s="5">
        <v>44</v>
      </c>
      <c r="Q170" s="175" t="str">
        <f>IFERROR(Summary!$AC$7*D170/P170," ")</f>
        <v xml:space="preserve"> </v>
      </c>
      <c r="R170" s="22"/>
      <c r="S170" s="177" t="str">
        <f>IFERROR(Summary!$AE$7*E170/R170," ")</f>
        <v xml:space="preserve"> </v>
      </c>
    </row>
    <row r="171" spans="1:19" ht="16.8" customHeight="1" x14ac:dyDescent="0.25">
      <c r="A171" s="2" t="s">
        <v>335</v>
      </c>
      <c r="B171" s="2" t="s">
        <v>336</v>
      </c>
      <c r="C171" s="18"/>
      <c r="D171" s="56" t="str">
        <f>IFERROR(VLOOKUP($A171,'Emissions - TEU-2PWA'!$A$6:$H$58,5,0), " ")</f>
        <v xml:space="preserve"> </v>
      </c>
      <c r="E171" s="56" t="str">
        <f>IFERROR(VLOOKUP($A171,'Emissions - TEU-2PWA'!$A$6:$H$58,8,0), " ")</f>
        <v xml:space="preserve"> </v>
      </c>
      <c r="F171" s="18"/>
      <c r="G171" s="175" t="str">
        <f>IFERROR(Summary!$Y$7*D171/F171," ")</f>
        <v xml:space="preserve"> </v>
      </c>
      <c r="H171" s="7">
        <v>9</v>
      </c>
      <c r="I171" s="175" t="str">
        <f>IFERROR(Summary!$Y$7*D171/H171," ")</f>
        <v xml:space="preserve"> </v>
      </c>
      <c r="J171" s="18"/>
      <c r="K171" s="175" t="str">
        <f>IFERROR(Summary!$AA$7*D171/J171," ")</f>
        <v xml:space="preserve"> </v>
      </c>
      <c r="L171" s="5">
        <v>40</v>
      </c>
      <c r="M171" s="175" t="str">
        <f>IFERROR(Summary!$AA$7*D171/L171," ")</f>
        <v xml:space="preserve"> </v>
      </c>
      <c r="N171" s="18"/>
      <c r="O171" s="175" t="str">
        <f>IFERROR(Summary!$AC$7*D171/N171," ")</f>
        <v xml:space="preserve"> </v>
      </c>
      <c r="P171" s="5">
        <v>40</v>
      </c>
      <c r="Q171" s="175" t="str">
        <f>IFERROR(Summary!$AC$7*D171/P171," ")</f>
        <v xml:space="preserve"> </v>
      </c>
      <c r="R171" s="21">
        <v>20</v>
      </c>
      <c r="S171" s="177" t="str">
        <f>IFERROR(Summary!$AE$7*E171/R171," ")</f>
        <v xml:space="preserve"> </v>
      </c>
    </row>
    <row r="172" spans="1:19" ht="16.95" customHeight="1" x14ac:dyDescent="0.25">
      <c r="A172" s="2" t="s">
        <v>337</v>
      </c>
      <c r="B172" s="2" t="s">
        <v>338</v>
      </c>
      <c r="C172" s="18"/>
      <c r="D172" s="56" t="str">
        <f>IFERROR(VLOOKUP($A172,'Emissions - TEU-2PWA'!$A$6:$H$58,5,0), " ")</f>
        <v xml:space="preserve"> </v>
      </c>
      <c r="E172" s="56" t="str">
        <f>IFERROR(VLOOKUP($A172,'Emissions - TEU-2PWA'!$A$6:$H$58,8,0), " ")</f>
        <v xml:space="preserve"> </v>
      </c>
      <c r="F172" s="18"/>
      <c r="G172" s="175" t="str">
        <f>IFERROR(Summary!$Y$7*D172/F172," ")</f>
        <v xml:space="preserve"> </v>
      </c>
      <c r="H172" s="5">
        <v>20</v>
      </c>
      <c r="I172" s="175" t="str">
        <f>IFERROR(Summary!$Y$7*D172/H172," ")</f>
        <v xml:space="preserve"> </v>
      </c>
      <c r="J172" s="18"/>
      <c r="K172" s="175" t="str">
        <f>IFERROR(Summary!$AA$7*D172/J172," ")</f>
        <v xml:space="preserve"> </v>
      </c>
      <c r="L172" s="5">
        <v>88</v>
      </c>
      <c r="M172" s="175" t="str">
        <f>IFERROR(Summary!$AA$7*D172/L172," ")</f>
        <v xml:space="preserve"> </v>
      </c>
      <c r="N172" s="18"/>
      <c r="O172" s="175" t="str">
        <f>IFERROR(Summary!$AC$7*D172/N172," ")</f>
        <v xml:space="preserve"> </v>
      </c>
      <c r="P172" s="5">
        <v>88</v>
      </c>
      <c r="Q172" s="175" t="str">
        <f>IFERROR(Summary!$AC$7*D172/P172," ")</f>
        <v xml:space="preserve"> </v>
      </c>
      <c r="R172" s="22"/>
      <c r="S172" s="177" t="str">
        <f>IFERROR(Summary!$AE$7*E172/R172," ")</f>
        <v xml:space="preserve"> </v>
      </c>
    </row>
    <row r="173" spans="1:19" ht="28.5" customHeight="1" x14ac:dyDescent="0.25">
      <c r="A173" s="1"/>
      <c r="B173" s="2" t="s">
        <v>339</v>
      </c>
      <c r="C173" s="6" t="s">
        <v>340</v>
      </c>
      <c r="D173" s="56" t="str">
        <f>IFERROR(VLOOKUP($A173,'Emissions - TEU-2PWA'!$A$6:$H$58,5,0), " ")</f>
        <v xml:space="preserve"> </v>
      </c>
      <c r="E173" s="56" t="str">
        <f>IFERROR(VLOOKUP($A173,'Emissions - TEU-2PWA'!$A$6:$H$58,8,0), " ")</f>
        <v xml:space="preserve"> </v>
      </c>
      <c r="F173" s="18"/>
      <c r="G173" s="175" t="str">
        <f>IFERROR(Summary!$Y$7*D173/F173," ")</f>
        <v xml:space="preserve"> </v>
      </c>
      <c r="H173" s="18"/>
      <c r="I173" s="175" t="str">
        <f>IFERROR(Summary!$Y$7*D173/H173," ")</f>
        <v xml:space="preserve"> </v>
      </c>
      <c r="J173" s="18"/>
      <c r="K173" s="175" t="str">
        <f>IFERROR(Summary!$AA$7*D173/J173," ")</f>
        <v xml:space="preserve"> </v>
      </c>
      <c r="L173" s="18"/>
      <c r="M173" s="175" t="str">
        <f>IFERROR(Summary!$AA$7*D173/L173," ")</f>
        <v xml:space="preserve"> </v>
      </c>
      <c r="N173" s="18"/>
      <c r="O173" s="175" t="str">
        <f>IFERROR(Summary!$AC$7*D173/N173," ")</f>
        <v xml:space="preserve"> </v>
      </c>
      <c r="P173" s="18"/>
      <c r="Q173" s="175" t="str">
        <f>IFERROR(Summary!$AC$7*D173/P173," ")</f>
        <v xml:space="preserve"> </v>
      </c>
      <c r="R173" s="24">
        <v>6</v>
      </c>
      <c r="S173" s="177" t="str">
        <f>IFERROR(Summary!$AE$7*E173/R173," ")</f>
        <v xml:space="preserve"> </v>
      </c>
    </row>
    <row r="174" spans="1:19" ht="29.25" customHeight="1" x14ac:dyDescent="0.25">
      <c r="A174" s="2" t="s">
        <v>341</v>
      </c>
      <c r="B174" s="2" t="s">
        <v>342</v>
      </c>
      <c r="C174" s="6" t="s">
        <v>65</v>
      </c>
      <c r="D174" s="56" t="str">
        <f>IFERROR(VLOOKUP($A174,'Emissions - TEU-2PWA'!$A$6:$H$58,5,0), " ")</f>
        <v xml:space="preserve"> </v>
      </c>
      <c r="E174" s="56" t="str">
        <f>IFERROR(VLOOKUP($A174,'Emissions - TEU-2PWA'!$A$6:$H$58,8,0), " ")</f>
        <v xml:space="preserve"> </v>
      </c>
      <c r="F174" s="11">
        <v>5.2999999999999998E-4</v>
      </c>
      <c r="G174" s="175" t="str">
        <f>IFERROR(Summary!$Y$7*D174/F174," ")</f>
        <v xml:space="preserve"> </v>
      </c>
      <c r="H174" s="18"/>
      <c r="I174" s="175" t="str">
        <f>IFERROR(Summary!$Y$7*D174/H174," ")</f>
        <v xml:space="preserve"> </v>
      </c>
      <c r="J174" s="4">
        <v>0.02</v>
      </c>
      <c r="K174" s="175" t="str">
        <f>IFERROR(Summary!$AA$7*D174/J174," ")</f>
        <v xml:space="preserve"> </v>
      </c>
      <c r="L174" s="18"/>
      <c r="M174" s="175" t="str">
        <f>IFERROR(Summary!$AA$7*D174/L174," ")</f>
        <v xml:space="preserve"> </v>
      </c>
      <c r="N174" s="3">
        <v>9.1999999999999998E-3</v>
      </c>
      <c r="O174" s="175" t="str">
        <f>IFERROR(Summary!$AC$7*D174/N174," ")</f>
        <v xml:space="preserve"> </v>
      </c>
      <c r="P174" s="18"/>
      <c r="Q174" s="175" t="str">
        <f>IFERROR(Summary!$AC$7*D174/P174," ")</f>
        <v xml:space="preserve"> </v>
      </c>
      <c r="R174" s="22"/>
      <c r="S174" s="177" t="str">
        <f>IFERROR(Summary!$AE$7*E174/R174," ")</f>
        <v xml:space="preserve"> </v>
      </c>
    </row>
    <row r="175" spans="1:19" ht="28.5" customHeight="1" x14ac:dyDescent="0.25">
      <c r="A175" s="1"/>
      <c r="B175" s="2" t="s">
        <v>343</v>
      </c>
      <c r="C175" s="6" t="s">
        <v>65</v>
      </c>
      <c r="D175" s="56" t="str">
        <f>IFERROR(VLOOKUP($A175,'Emissions - TEU-2PWA'!$A$6:$H$58,5,0), " ")</f>
        <v xml:space="preserve"> </v>
      </c>
      <c r="E175" s="56" t="str">
        <f>IFERROR(VLOOKUP($A175,'Emissions - TEU-2PWA'!$A$6:$H$58,8,0), " ")</f>
        <v xml:space="preserve"> </v>
      </c>
      <c r="F175" s="10">
        <v>1.0000000000000001E-9</v>
      </c>
      <c r="G175" s="175" t="str">
        <f>IFERROR(Summary!$Y$7*D175/F175," ")</f>
        <v xml:space="preserve"> </v>
      </c>
      <c r="H175" s="10">
        <v>1.3E-7</v>
      </c>
      <c r="I175" s="175" t="str">
        <f>IFERROR(Summary!$Y$7*D175/H175," ")</f>
        <v xml:space="preserve"> </v>
      </c>
      <c r="J175" s="10">
        <v>8.9999999999999999E-8</v>
      </c>
      <c r="K175" s="175" t="str">
        <f>IFERROR(Summary!$AA$7*D175/J175," ")</f>
        <v xml:space="preserve"> </v>
      </c>
      <c r="L175" s="10">
        <v>2.5999999999999998E-5</v>
      </c>
      <c r="M175" s="175" t="str">
        <f>IFERROR(Summary!$AA$7*D175/L175," ")</f>
        <v xml:space="preserve"> </v>
      </c>
      <c r="N175" s="10">
        <v>4.1999999999999999E-8</v>
      </c>
      <c r="O175" s="175" t="str">
        <f>IFERROR(Summary!$AC$7*D175/N175," ")</f>
        <v xml:space="preserve"> </v>
      </c>
      <c r="P175" s="10">
        <v>2.5999999999999998E-5</v>
      </c>
      <c r="Q175" s="175" t="str">
        <f>IFERROR(Summary!$AC$7*D175/P175," ")</f>
        <v xml:space="preserve"> </v>
      </c>
      <c r="R175" s="22"/>
      <c r="S175" s="177" t="str">
        <f>IFERROR(Summary!$AE$7*E175/R175," ")</f>
        <v xml:space="preserve"> </v>
      </c>
    </row>
    <row r="176" spans="1:19" ht="29.25" customHeight="1" x14ac:dyDescent="0.25">
      <c r="A176" s="2" t="s">
        <v>344</v>
      </c>
      <c r="B176" s="1" t="s">
        <v>345</v>
      </c>
      <c r="C176" s="6" t="s">
        <v>65</v>
      </c>
      <c r="D176" s="56" t="str">
        <f>IFERROR(VLOOKUP($A176,'Emissions - TEU-2PWA'!$A$6:$H$58,5,0), " ")</f>
        <v xml:space="preserve"> </v>
      </c>
      <c r="E176" s="56" t="str">
        <f>IFERROR(VLOOKUP($A176,'Emissions - TEU-2PWA'!$A$6:$H$58,8,0), " ")</f>
        <v xml:space="preserve"> </v>
      </c>
      <c r="F176" s="10">
        <v>1.0000000000000001E-5</v>
      </c>
      <c r="G176" s="175" t="str">
        <f>IFERROR(Summary!$Y$7*D176/F176," ")</f>
        <v xml:space="preserve"> </v>
      </c>
      <c r="H176" s="3">
        <v>1.2999999999999999E-3</v>
      </c>
      <c r="I176" s="175" t="str">
        <f>IFERROR(Summary!$Y$7*D176/H176," ")</f>
        <v xml:space="preserve"> </v>
      </c>
      <c r="J176" s="11">
        <v>8.9999999999999998E-4</v>
      </c>
      <c r="K176" s="175" t="str">
        <f>IFERROR(Summary!$AA$7*D176/J176," ")</f>
        <v xml:space="preserve"> </v>
      </c>
      <c r="L176" s="9">
        <v>0.26</v>
      </c>
      <c r="M176" s="175" t="str">
        <f>IFERROR(Summary!$AA$7*D176/L176," ")</f>
        <v xml:space="preserve"> </v>
      </c>
      <c r="N176" s="11">
        <v>4.2000000000000002E-4</v>
      </c>
      <c r="O176" s="175" t="str">
        <f>IFERROR(Summary!$AC$7*D176/N176," ")</f>
        <v xml:space="preserve"> </v>
      </c>
      <c r="P176" s="9">
        <v>0.26</v>
      </c>
      <c r="Q176" s="175" t="str">
        <f>IFERROR(Summary!$AC$7*D176/P176," ")</f>
        <v xml:space="preserve"> </v>
      </c>
      <c r="R176" s="22"/>
      <c r="S176" s="177" t="str">
        <f>IFERROR(Summary!$AE$7*E176/R176," ")</f>
        <v xml:space="preserve"> </v>
      </c>
    </row>
    <row r="177" spans="1:19" ht="29.25" customHeight="1" x14ac:dyDescent="0.25">
      <c r="A177" s="2" t="s">
        <v>346</v>
      </c>
      <c r="B177" s="1" t="s">
        <v>347</v>
      </c>
      <c r="C177" s="6" t="s">
        <v>65</v>
      </c>
      <c r="D177" s="56" t="str">
        <f>IFERROR(VLOOKUP($A177,'Emissions - TEU-2PWA'!$A$6:$H$58,5,0), " ")</f>
        <v xml:space="preserve"> </v>
      </c>
      <c r="E177" s="56" t="str">
        <f>IFERROR(VLOOKUP($A177,'Emissions - TEU-2PWA'!$A$6:$H$58,8,0), " ")</f>
        <v xml:space="preserve"> </v>
      </c>
      <c r="F177" s="10">
        <v>3.4000000000000001E-6</v>
      </c>
      <c r="G177" s="175" t="str">
        <f>IFERROR(Summary!$Y$7*D177/F177," ")</f>
        <v xml:space="preserve"> </v>
      </c>
      <c r="H177" s="11">
        <v>4.2000000000000002E-4</v>
      </c>
      <c r="I177" s="175" t="str">
        <f>IFERROR(Summary!$Y$7*D177/H177," ")</f>
        <v xml:space="preserve"> </v>
      </c>
      <c r="J177" s="11">
        <v>2.9999999999999997E-4</v>
      </c>
      <c r="K177" s="175" t="str">
        <f>IFERROR(Summary!$AA$7*D177/J177," ")</f>
        <v xml:space="preserve"> </v>
      </c>
      <c r="L177" s="4">
        <v>8.5000000000000006E-2</v>
      </c>
      <c r="M177" s="175" t="str">
        <f>IFERROR(Summary!$AA$7*D177/L177," ")</f>
        <v xml:space="preserve"> </v>
      </c>
      <c r="N177" s="11">
        <v>1.3999999999999999E-4</v>
      </c>
      <c r="O177" s="175" t="str">
        <f>IFERROR(Summary!$AC$7*D177/N177," ")</f>
        <v xml:space="preserve"> </v>
      </c>
      <c r="P177" s="4">
        <v>8.5000000000000006E-2</v>
      </c>
      <c r="Q177" s="175" t="str">
        <f>IFERROR(Summary!$AC$7*D177/P177," ")</f>
        <v xml:space="preserve"> </v>
      </c>
      <c r="R177" s="22"/>
      <c r="S177" s="177" t="str">
        <f>IFERROR(Summary!$AE$7*E177/R177," ")</f>
        <v xml:space="preserve"> </v>
      </c>
    </row>
    <row r="178" spans="1:19" ht="29.25" customHeight="1" x14ac:dyDescent="0.25">
      <c r="A178" s="2" t="s">
        <v>348</v>
      </c>
      <c r="B178" s="1" t="s">
        <v>349</v>
      </c>
      <c r="C178" s="6" t="s">
        <v>65</v>
      </c>
      <c r="D178" s="56" t="str">
        <f>IFERROR(VLOOKUP($A178,'Emissions - TEU-2PWA'!$A$6:$H$58,5,0), " ")</f>
        <v xml:space="preserve"> </v>
      </c>
      <c r="E178" s="56" t="str">
        <f>IFERROR(VLOOKUP($A178,'Emissions - TEU-2PWA'!$A$6:$H$58,8,0), " ")</f>
        <v xml:space="preserve"> </v>
      </c>
      <c r="F178" s="10">
        <v>3.4E-5</v>
      </c>
      <c r="G178" s="175" t="str">
        <f>IFERROR(Summary!$Y$7*D178/F178," ")</f>
        <v xml:space="preserve"> </v>
      </c>
      <c r="H178" s="3">
        <v>4.1999999999999997E-3</v>
      </c>
      <c r="I178" s="175" t="str">
        <f>IFERROR(Summary!$Y$7*D178/H178," ")</f>
        <v xml:space="preserve"> </v>
      </c>
      <c r="J178" s="3">
        <v>3.0000000000000001E-3</v>
      </c>
      <c r="K178" s="175" t="str">
        <f>IFERROR(Summary!$AA$7*D178/J178," ")</f>
        <v xml:space="preserve"> </v>
      </c>
      <c r="L178" s="9">
        <v>0.85</v>
      </c>
      <c r="M178" s="175" t="str">
        <f>IFERROR(Summary!$AA$7*D178/L178," ")</f>
        <v xml:space="preserve"> </v>
      </c>
      <c r="N178" s="3">
        <v>1.4E-3</v>
      </c>
      <c r="O178" s="175" t="str">
        <f>IFERROR(Summary!$AC$7*D178/N178," ")</f>
        <v xml:space="preserve"> </v>
      </c>
      <c r="P178" s="9">
        <v>0.85</v>
      </c>
      <c r="Q178" s="175" t="str">
        <f>IFERROR(Summary!$AC$7*D178/P178," ")</f>
        <v xml:space="preserve"> </v>
      </c>
      <c r="R178" s="22"/>
      <c r="S178" s="177" t="str">
        <f>IFERROR(Summary!$AE$7*E178/R178," ")</f>
        <v xml:space="preserve"> </v>
      </c>
    </row>
    <row r="179" spans="1:19" ht="29.25" customHeight="1" x14ac:dyDescent="0.25">
      <c r="A179" s="2" t="s">
        <v>350</v>
      </c>
      <c r="B179" s="1" t="s">
        <v>351</v>
      </c>
      <c r="C179" s="6" t="s">
        <v>65</v>
      </c>
      <c r="D179" s="56" t="str">
        <f>IFERROR(VLOOKUP($A179,'Emissions - TEU-2PWA'!$A$6:$H$58,5,0), " ")</f>
        <v xml:space="preserve"> </v>
      </c>
      <c r="E179" s="56" t="str">
        <f>IFERROR(VLOOKUP($A179,'Emissions - TEU-2PWA'!$A$6:$H$58,8,0), " ")</f>
        <v xml:space="preserve"> </v>
      </c>
      <c r="F179" s="10">
        <v>3.4E-5</v>
      </c>
      <c r="G179" s="175" t="str">
        <f>IFERROR(Summary!$Y$7*D179/F179," ")</f>
        <v xml:space="preserve"> </v>
      </c>
      <c r="H179" s="3">
        <v>4.1999999999999997E-3</v>
      </c>
      <c r="I179" s="175" t="str">
        <f>IFERROR(Summary!$Y$7*D179/H179," ")</f>
        <v xml:space="preserve"> </v>
      </c>
      <c r="J179" s="3">
        <v>3.0000000000000001E-3</v>
      </c>
      <c r="K179" s="175" t="str">
        <f>IFERROR(Summary!$AA$7*D179/J179," ")</f>
        <v xml:space="preserve"> </v>
      </c>
      <c r="L179" s="9">
        <v>0.85</v>
      </c>
      <c r="M179" s="175" t="str">
        <f>IFERROR(Summary!$AA$7*D179/L179," ")</f>
        <v xml:space="preserve"> </v>
      </c>
      <c r="N179" s="3">
        <v>1.4E-3</v>
      </c>
      <c r="O179" s="175" t="str">
        <f>IFERROR(Summary!$AC$7*D179/N179," ")</f>
        <v xml:space="preserve"> </v>
      </c>
      <c r="P179" s="9">
        <v>0.85</v>
      </c>
      <c r="Q179" s="175" t="str">
        <f>IFERROR(Summary!$AC$7*D179/P179," ")</f>
        <v xml:space="preserve"> </v>
      </c>
      <c r="R179" s="22"/>
      <c r="S179" s="177" t="str">
        <f>IFERROR(Summary!$AE$7*E179/R179," ")</f>
        <v xml:space="preserve"> </v>
      </c>
    </row>
    <row r="180" spans="1:19" ht="29.25" customHeight="1" x14ac:dyDescent="0.25">
      <c r="A180" s="2" t="s">
        <v>352</v>
      </c>
      <c r="B180" s="1" t="s">
        <v>353</v>
      </c>
      <c r="C180" s="6" t="s">
        <v>65</v>
      </c>
      <c r="D180" s="56" t="str">
        <f>IFERROR(VLOOKUP($A180,'Emissions - TEU-2PWA'!$A$6:$H$58,5,0), " ")</f>
        <v xml:space="preserve"> </v>
      </c>
      <c r="E180" s="56" t="str">
        <f>IFERROR(VLOOKUP($A180,'Emissions - TEU-2PWA'!$A$6:$H$58,8,0), " ")</f>
        <v xml:space="preserve"> </v>
      </c>
      <c r="F180" s="10">
        <v>3.4E-5</v>
      </c>
      <c r="G180" s="175" t="str">
        <f>IFERROR(Summary!$Y$7*D180/F180," ")</f>
        <v xml:space="preserve"> </v>
      </c>
      <c r="H180" s="3">
        <v>4.1999999999999997E-3</v>
      </c>
      <c r="I180" s="175" t="str">
        <f>IFERROR(Summary!$Y$7*D180/H180," ")</f>
        <v xml:space="preserve"> </v>
      </c>
      <c r="J180" s="3">
        <v>3.0000000000000001E-3</v>
      </c>
      <c r="K180" s="175" t="str">
        <f>IFERROR(Summary!$AA$7*D180/J180," ")</f>
        <v xml:space="preserve"> </v>
      </c>
      <c r="L180" s="9">
        <v>0.85</v>
      </c>
      <c r="M180" s="175" t="str">
        <f>IFERROR(Summary!$AA$7*D180/L180," ")</f>
        <v xml:space="preserve"> </v>
      </c>
      <c r="N180" s="3">
        <v>1.4E-3</v>
      </c>
      <c r="O180" s="175" t="str">
        <f>IFERROR(Summary!$AC$7*D180/N180," ")</f>
        <v xml:space="preserve"> </v>
      </c>
      <c r="P180" s="9">
        <v>0.85</v>
      </c>
      <c r="Q180" s="175" t="str">
        <f>IFERROR(Summary!$AC$7*D180/P180," ")</f>
        <v xml:space="preserve"> </v>
      </c>
      <c r="R180" s="22"/>
      <c r="S180" s="177" t="str">
        <f>IFERROR(Summary!$AE$7*E180/R180," ")</f>
        <v xml:space="preserve"> </v>
      </c>
    </row>
    <row r="181" spans="1:19" ht="29.25" customHeight="1" x14ac:dyDescent="0.25">
      <c r="A181" s="2" t="s">
        <v>354</v>
      </c>
      <c r="B181" s="1" t="s">
        <v>355</v>
      </c>
      <c r="C181" s="6" t="s">
        <v>65</v>
      </c>
      <c r="D181" s="56" t="str">
        <f>IFERROR(VLOOKUP($A181,'Emissions - TEU-2PWA'!$A$6:$H$58,5,0), " ")</f>
        <v xml:space="preserve"> </v>
      </c>
      <c r="E181" s="56" t="str">
        <f>IFERROR(VLOOKUP($A181,'Emissions - TEU-2PWA'!$A$6:$H$58,8,0), " ")</f>
        <v xml:space="preserve"> </v>
      </c>
      <c r="F181" s="10">
        <v>3.4E-5</v>
      </c>
      <c r="G181" s="175" t="str">
        <f>IFERROR(Summary!$Y$7*D181/F181," ")</f>
        <v xml:space="preserve"> </v>
      </c>
      <c r="H181" s="3">
        <v>4.1999999999999997E-3</v>
      </c>
      <c r="I181" s="175" t="str">
        <f>IFERROR(Summary!$Y$7*D181/H181," ")</f>
        <v xml:space="preserve"> </v>
      </c>
      <c r="J181" s="3">
        <v>3.0000000000000001E-3</v>
      </c>
      <c r="K181" s="175" t="str">
        <f>IFERROR(Summary!$AA$7*D181/J181," ")</f>
        <v xml:space="preserve"> </v>
      </c>
      <c r="L181" s="9">
        <v>0.85</v>
      </c>
      <c r="M181" s="175" t="str">
        <f>IFERROR(Summary!$AA$7*D181/L181," ")</f>
        <v xml:space="preserve"> </v>
      </c>
      <c r="N181" s="3">
        <v>1.4E-3</v>
      </c>
      <c r="O181" s="175" t="str">
        <f>IFERROR(Summary!$AC$7*D181/N181," ")</f>
        <v xml:space="preserve"> </v>
      </c>
      <c r="P181" s="9">
        <v>0.85</v>
      </c>
      <c r="Q181" s="175" t="str">
        <f>IFERROR(Summary!$AC$7*D181/P181," ")</f>
        <v xml:space="preserve"> </v>
      </c>
      <c r="R181" s="22"/>
      <c r="S181" s="177" t="str">
        <f>IFERROR(Summary!$AE$7*E181/R181," ")</f>
        <v xml:space="preserve"> </v>
      </c>
    </row>
    <row r="182" spans="1:19" ht="29.25" customHeight="1" x14ac:dyDescent="0.25">
      <c r="A182" s="2" t="s">
        <v>356</v>
      </c>
      <c r="B182" s="1" t="s">
        <v>357</v>
      </c>
      <c r="C182" s="6" t="s">
        <v>65</v>
      </c>
      <c r="D182" s="56" t="str">
        <f>IFERROR(VLOOKUP($A182,'Emissions - TEU-2PWA'!$A$6:$H$58,5,0), " ")</f>
        <v xml:space="preserve"> </v>
      </c>
      <c r="E182" s="56" t="str">
        <f>IFERROR(VLOOKUP($A182,'Emissions - TEU-2PWA'!$A$6:$H$58,8,0), " ")</f>
        <v xml:space="preserve"> </v>
      </c>
      <c r="F182" s="10">
        <v>1E-8</v>
      </c>
      <c r="G182" s="175" t="str">
        <f>IFERROR(Summary!$Y$7*D182/F182," ")</f>
        <v xml:space="preserve"> </v>
      </c>
      <c r="H182" s="10">
        <v>1.3E-6</v>
      </c>
      <c r="I182" s="175" t="str">
        <f>IFERROR(Summary!$Y$7*D182/H182," ")</f>
        <v xml:space="preserve"> </v>
      </c>
      <c r="J182" s="10">
        <v>8.9999999999999996E-7</v>
      </c>
      <c r="K182" s="175" t="str">
        <f>IFERROR(Summary!$AA$7*D182/J182," ")</f>
        <v xml:space="preserve"> </v>
      </c>
      <c r="L182" s="11">
        <v>2.5999999999999998E-4</v>
      </c>
      <c r="M182" s="175" t="str">
        <f>IFERROR(Summary!$AA$7*D182/L182," ")</f>
        <v xml:space="preserve"> </v>
      </c>
      <c r="N182" s="10">
        <v>4.2E-7</v>
      </c>
      <c r="O182" s="175" t="str">
        <f>IFERROR(Summary!$AC$7*D182/N182," ")</f>
        <v xml:space="preserve"> </v>
      </c>
      <c r="P182" s="11">
        <v>2.5999999999999998E-4</v>
      </c>
      <c r="Q182" s="175" t="str">
        <f>IFERROR(Summary!$AC$7*D182/P182," ")</f>
        <v xml:space="preserve"> </v>
      </c>
      <c r="R182" s="22"/>
      <c r="S182" s="177" t="str">
        <f>IFERROR(Summary!$AE$7*E182/R182," ")</f>
        <v xml:space="preserve"> </v>
      </c>
    </row>
    <row r="183" spans="1:19" ht="29.25" customHeight="1" x14ac:dyDescent="0.25">
      <c r="A183" s="2" t="s">
        <v>358</v>
      </c>
      <c r="B183" s="1" t="s">
        <v>359</v>
      </c>
      <c r="C183" s="6" t="s">
        <v>65</v>
      </c>
      <c r="D183" s="56" t="str">
        <f>IFERROR(VLOOKUP($A183,'Emissions - TEU-2PWA'!$A$6:$H$58,5,0), " ")</f>
        <v xml:space="preserve"> </v>
      </c>
      <c r="E183" s="56" t="str">
        <f>IFERROR(VLOOKUP($A183,'Emissions - TEU-2PWA'!$A$6:$H$58,8,0), " ")</f>
        <v xml:space="preserve"> </v>
      </c>
      <c r="F183" s="10">
        <v>3.4E-5</v>
      </c>
      <c r="G183" s="175" t="str">
        <f>IFERROR(Summary!$Y$7*D183/F183," ")</f>
        <v xml:space="preserve"> </v>
      </c>
      <c r="H183" s="3">
        <v>4.1999999999999997E-3</v>
      </c>
      <c r="I183" s="175" t="str">
        <f>IFERROR(Summary!$Y$7*D183/H183," ")</f>
        <v xml:space="preserve"> </v>
      </c>
      <c r="J183" s="3">
        <v>3.0000000000000001E-3</v>
      </c>
      <c r="K183" s="175" t="str">
        <f>IFERROR(Summary!$AA$7*D183/J183," ")</f>
        <v xml:space="preserve"> </v>
      </c>
      <c r="L183" s="9">
        <v>0.85</v>
      </c>
      <c r="M183" s="175" t="str">
        <f>IFERROR(Summary!$AA$7*D183/L183," ")</f>
        <v xml:space="preserve"> </v>
      </c>
      <c r="N183" s="3">
        <v>1.4E-3</v>
      </c>
      <c r="O183" s="175" t="str">
        <f>IFERROR(Summary!$AC$7*D183/N183," ")</f>
        <v xml:space="preserve"> </v>
      </c>
      <c r="P183" s="9">
        <v>0.85</v>
      </c>
      <c r="Q183" s="175" t="str">
        <f>IFERROR(Summary!$AC$7*D183/P183," ")</f>
        <v xml:space="preserve"> </v>
      </c>
      <c r="R183" s="22"/>
      <c r="S183" s="177" t="str">
        <f>IFERROR(Summary!$AE$7*E183/R183," ")</f>
        <v xml:space="preserve"> </v>
      </c>
    </row>
    <row r="184" spans="1:19" ht="29.25" customHeight="1" x14ac:dyDescent="0.25">
      <c r="A184" s="2" t="s">
        <v>360</v>
      </c>
      <c r="B184" s="1" t="s">
        <v>361</v>
      </c>
      <c r="C184" s="6" t="s">
        <v>65</v>
      </c>
      <c r="D184" s="56" t="str">
        <f>IFERROR(VLOOKUP($A184,'Emissions - TEU-2PWA'!$A$6:$H$58,5,0), " ")</f>
        <v xml:space="preserve"> </v>
      </c>
      <c r="E184" s="56" t="str">
        <f>IFERROR(VLOOKUP($A184,'Emissions - TEU-2PWA'!$A$6:$H$58,8,0), " ")</f>
        <v xml:space="preserve"> </v>
      </c>
      <c r="F184" s="10">
        <v>3.4E-5</v>
      </c>
      <c r="G184" s="175" t="str">
        <f>IFERROR(Summary!$Y$7*D184/F184," ")</f>
        <v xml:space="preserve"> </v>
      </c>
      <c r="H184" s="3">
        <v>4.1999999999999997E-3</v>
      </c>
      <c r="I184" s="175" t="str">
        <f>IFERROR(Summary!$Y$7*D184/H184," ")</f>
        <v xml:space="preserve"> </v>
      </c>
      <c r="J184" s="3">
        <v>3.0000000000000001E-3</v>
      </c>
      <c r="K184" s="175" t="str">
        <f>IFERROR(Summary!$AA$7*D184/J184," ")</f>
        <v xml:space="preserve"> </v>
      </c>
      <c r="L184" s="9">
        <v>0.85</v>
      </c>
      <c r="M184" s="175" t="str">
        <f>IFERROR(Summary!$AA$7*D184/L184," ")</f>
        <v xml:space="preserve"> </v>
      </c>
      <c r="N184" s="3">
        <v>1.4E-3</v>
      </c>
      <c r="O184" s="175" t="str">
        <f>IFERROR(Summary!$AC$7*D184/N184," ")</f>
        <v xml:space="preserve"> </v>
      </c>
      <c r="P184" s="9">
        <v>0.85</v>
      </c>
      <c r="Q184" s="175" t="str">
        <f>IFERROR(Summary!$AC$7*D184/P184," ")</f>
        <v xml:space="preserve"> </v>
      </c>
      <c r="R184" s="22"/>
      <c r="S184" s="177" t="str">
        <f>IFERROR(Summary!$AE$7*E184/R184," ")</f>
        <v xml:space="preserve"> </v>
      </c>
    </row>
    <row r="185" spans="1:19" ht="29.25" customHeight="1" x14ac:dyDescent="0.25">
      <c r="A185" s="2" t="s">
        <v>362</v>
      </c>
      <c r="B185" s="1" t="s">
        <v>363</v>
      </c>
      <c r="C185" s="6" t="s">
        <v>65</v>
      </c>
      <c r="D185" s="56" t="str">
        <f>IFERROR(VLOOKUP($A185,'Emissions - TEU-2PWA'!$A$6:$H$58,5,0), " ")</f>
        <v xml:space="preserve"> </v>
      </c>
      <c r="E185" s="56" t="str">
        <f>IFERROR(VLOOKUP($A185,'Emissions - TEU-2PWA'!$A$6:$H$58,8,0), " ")</f>
        <v xml:space="preserve"> </v>
      </c>
      <c r="F185" s="10">
        <v>3.4E-5</v>
      </c>
      <c r="G185" s="175" t="str">
        <f>IFERROR(Summary!$Y$7*D185/F185," ")</f>
        <v xml:space="preserve"> </v>
      </c>
      <c r="H185" s="3">
        <v>4.1999999999999997E-3</v>
      </c>
      <c r="I185" s="175" t="str">
        <f>IFERROR(Summary!$Y$7*D185/H185," ")</f>
        <v xml:space="preserve"> </v>
      </c>
      <c r="J185" s="3">
        <v>3.0000000000000001E-3</v>
      </c>
      <c r="K185" s="175" t="str">
        <f>IFERROR(Summary!$AA$7*D185/J185," ")</f>
        <v xml:space="preserve"> </v>
      </c>
      <c r="L185" s="9">
        <v>0.85</v>
      </c>
      <c r="M185" s="175" t="str">
        <f>IFERROR(Summary!$AA$7*D185/L185," ")</f>
        <v xml:space="preserve"> </v>
      </c>
      <c r="N185" s="3">
        <v>1.4E-3</v>
      </c>
      <c r="O185" s="175" t="str">
        <f>IFERROR(Summary!$AC$7*D185/N185," ")</f>
        <v xml:space="preserve"> </v>
      </c>
      <c r="P185" s="9">
        <v>0.85</v>
      </c>
      <c r="Q185" s="175" t="str">
        <f>IFERROR(Summary!$AC$7*D185/P185," ")</f>
        <v xml:space="preserve"> </v>
      </c>
      <c r="R185" s="22"/>
      <c r="S185" s="177" t="str">
        <f>IFERROR(Summary!$AE$7*E185/R185," ")</f>
        <v xml:space="preserve"> </v>
      </c>
    </row>
    <row r="186" spans="1:19" ht="29.25" customHeight="1" x14ac:dyDescent="0.25">
      <c r="A186" s="2" t="s">
        <v>364</v>
      </c>
      <c r="B186" s="1" t="s">
        <v>365</v>
      </c>
      <c r="C186" s="6" t="s">
        <v>65</v>
      </c>
      <c r="D186" s="56" t="str">
        <f>IFERROR(VLOOKUP($A186,'Emissions - TEU-2PWA'!$A$6:$H$58,5,0), " ")</f>
        <v xml:space="preserve"> </v>
      </c>
      <c r="E186" s="56" t="str">
        <f>IFERROR(VLOOKUP($A186,'Emissions - TEU-2PWA'!$A$6:$H$58,8,0), " ")</f>
        <v xml:space="preserve"> </v>
      </c>
      <c r="F186" s="10">
        <v>3.4E-8</v>
      </c>
      <c r="G186" s="175" t="str">
        <f>IFERROR(Summary!$Y$7*D186/F186," ")</f>
        <v xml:space="preserve"> </v>
      </c>
      <c r="H186" s="10">
        <v>4.1999999999999996E-6</v>
      </c>
      <c r="I186" s="175" t="str">
        <f>IFERROR(Summary!$Y$7*D186/H186," ")</f>
        <v xml:space="preserve"> </v>
      </c>
      <c r="J186" s="10">
        <v>3.0000000000000001E-6</v>
      </c>
      <c r="K186" s="175" t="str">
        <f>IFERROR(Summary!$AA$7*D186/J186," ")</f>
        <v xml:space="preserve"> </v>
      </c>
      <c r="L186" s="11">
        <v>8.4999999999999995E-4</v>
      </c>
      <c r="M186" s="175" t="str">
        <f>IFERROR(Summary!$AA$7*D186/L186," ")</f>
        <v xml:space="preserve"> </v>
      </c>
      <c r="N186" s="10">
        <v>1.3999999999999999E-6</v>
      </c>
      <c r="O186" s="175" t="str">
        <f>IFERROR(Summary!$AC$7*D186/N186," ")</f>
        <v xml:space="preserve"> </v>
      </c>
      <c r="P186" s="11">
        <v>8.4999999999999995E-4</v>
      </c>
      <c r="Q186" s="175" t="str">
        <f>IFERROR(Summary!$AC$7*D186/P186," ")</f>
        <v xml:space="preserve"> </v>
      </c>
      <c r="R186" s="22"/>
      <c r="S186" s="177" t="str">
        <f>IFERROR(Summary!$AE$7*E186/R186," ")</f>
        <v xml:space="preserve"> </v>
      </c>
    </row>
    <row r="187" spans="1:19" ht="29.25" customHeight="1" x14ac:dyDescent="0.25">
      <c r="A187" s="2" t="s">
        <v>366</v>
      </c>
      <c r="B187" s="1" t="s">
        <v>367</v>
      </c>
      <c r="C187" s="6" t="s">
        <v>65</v>
      </c>
      <c r="D187" s="56" t="str">
        <f>IFERROR(VLOOKUP($A187,'Emissions - TEU-2PWA'!$A$6:$H$58,5,0), " ")</f>
        <v xml:space="preserve"> </v>
      </c>
      <c r="E187" s="56" t="str">
        <f>IFERROR(VLOOKUP($A187,'Emissions - TEU-2PWA'!$A$6:$H$58,8,0), " ")</f>
        <v xml:space="preserve"> </v>
      </c>
      <c r="F187" s="11">
        <v>8.8000000000000003E-4</v>
      </c>
      <c r="G187" s="175" t="str">
        <f>IFERROR(Summary!$Y$7*D187/F187," ")</f>
        <v xml:space="preserve"> </v>
      </c>
      <c r="H187" s="7">
        <v>1.3</v>
      </c>
      <c r="I187" s="175" t="str">
        <f>IFERROR(Summary!$Y$7*D187/H187," ")</f>
        <v xml:space="preserve"> </v>
      </c>
      <c r="J187" s="4">
        <v>2.3E-2</v>
      </c>
      <c r="K187" s="175" t="str">
        <f>IFERROR(Summary!$AA$7*D187/J187," ")</f>
        <v xml:space="preserve"> </v>
      </c>
      <c r="L187" s="7">
        <v>5.7</v>
      </c>
      <c r="M187" s="175" t="str">
        <f>IFERROR(Summary!$AA$7*D187/L187," ")</f>
        <v xml:space="preserve"> </v>
      </c>
      <c r="N187" s="4">
        <v>1.0999999999999999E-2</v>
      </c>
      <c r="O187" s="175" t="str">
        <f>IFERROR(Summary!$AC$7*D187/N187," ")</f>
        <v xml:space="preserve"> </v>
      </c>
      <c r="P187" s="7">
        <v>5.7</v>
      </c>
      <c r="Q187" s="175" t="str">
        <f>IFERROR(Summary!$AC$7*D187/P187," ")</f>
        <v xml:space="preserve"> </v>
      </c>
      <c r="R187" s="22"/>
      <c r="S187" s="177" t="str">
        <f>IFERROR(Summary!$AE$7*E187/R187," ")</f>
        <v xml:space="preserve"> </v>
      </c>
    </row>
    <row r="188" spans="1:19" ht="54" customHeight="1" x14ac:dyDescent="0.25">
      <c r="A188" s="1"/>
      <c r="B188" s="1" t="s">
        <v>368</v>
      </c>
      <c r="C188" s="6" t="s">
        <v>65</v>
      </c>
      <c r="D188" s="56" t="str">
        <f>IFERROR(VLOOKUP($A188,'Emissions - TEU-2PWA'!$A$6:$H$58,5,0), " ")</f>
        <v xml:space="preserve"> </v>
      </c>
      <c r="E188" s="56" t="str">
        <f>IFERROR(VLOOKUP($A188,'Emissions - TEU-2PWA'!$A$6:$H$58,8,0), " ")</f>
        <v xml:space="preserve"> </v>
      </c>
      <c r="F188" s="10">
        <v>1.0000000000000001E-9</v>
      </c>
      <c r="G188" s="175" t="str">
        <f>IFERROR(Summary!$Y$7*D188/F188," ")</f>
        <v xml:space="preserve"> </v>
      </c>
      <c r="H188" s="10">
        <v>1.3E-7</v>
      </c>
      <c r="I188" s="175" t="str">
        <f>IFERROR(Summary!$Y$7*D188/H188," ")</f>
        <v xml:space="preserve"> </v>
      </c>
      <c r="J188" s="10">
        <v>8.9999999999999999E-8</v>
      </c>
      <c r="K188" s="175" t="str">
        <f>IFERROR(Summary!$AA$7*D188/J188," ")</f>
        <v xml:space="preserve"> </v>
      </c>
      <c r="L188" s="10">
        <v>2.5999999999999998E-5</v>
      </c>
      <c r="M188" s="175" t="str">
        <f>IFERROR(Summary!$AA$7*D188/L188," ")</f>
        <v xml:space="preserve"> </v>
      </c>
      <c r="N188" s="10">
        <v>4.1999999999999999E-8</v>
      </c>
      <c r="O188" s="175" t="str">
        <f>IFERROR(Summary!$AC$7*D188/N188," ")</f>
        <v xml:space="preserve"> </v>
      </c>
      <c r="P188" s="19">
        <v>2.5999999999999998E-5</v>
      </c>
      <c r="Q188" s="175" t="str">
        <f>IFERROR(Summary!$AC$7*D188/P188," ")</f>
        <v xml:space="preserve"> </v>
      </c>
      <c r="R188" s="22"/>
      <c r="S188" s="177" t="str">
        <f>IFERROR(Summary!$AE$7*E188/R188," ")</f>
        <v xml:space="preserve"> </v>
      </c>
    </row>
    <row r="189" spans="1:19" ht="42" customHeight="1" x14ac:dyDescent="0.25">
      <c r="A189" s="2" t="s">
        <v>369</v>
      </c>
      <c r="B189" s="1" t="s">
        <v>370</v>
      </c>
      <c r="C189" s="6" t="s">
        <v>65</v>
      </c>
      <c r="D189" s="56" t="str">
        <f>IFERROR(VLOOKUP($A189,'Emissions - TEU-2PWA'!$A$6:$H$58,5,0), " ")</f>
        <v xml:space="preserve"> </v>
      </c>
      <c r="E189" s="56" t="str">
        <f>IFERROR(VLOOKUP($A189,'Emissions - TEU-2PWA'!$A$6:$H$58,8,0), " ")</f>
        <v xml:space="preserve"> </v>
      </c>
      <c r="F189" s="10">
        <v>1.0000000000000001E-9</v>
      </c>
      <c r="G189" s="175" t="str">
        <f>IFERROR(Summary!$Y$7*D189/F189," ")</f>
        <v xml:space="preserve"> </v>
      </c>
      <c r="H189" s="10">
        <v>1.3E-7</v>
      </c>
      <c r="I189" s="175" t="str">
        <f>IFERROR(Summary!$Y$7*D189/H189," ")</f>
        <v xml:space="preserve"> </v>
      </c>
      <c r="J189" s="10">
        <v>8.9999999999999999E-8</v>
      </c>
      <c r="K189" s="175" t="str">
        <f>IFERROR(Summary!$AA$7*D189/J189," ")</f>
        <v xml:space="preserve"> </v>
      </c>
      <c r="L189" s="10">
        <v>2.5999999999999998E-5</v>
      </c>
      <c r="M189" s="175" t="str">
        <f>IFERROR(Summary!$AA$7*D189/L189," ")</f>
        <v xml:space="preserve"> </v>
      </c>
      <c r="N189" s="10">
        <v>4.1999999999999999E-8</v>
      </c>
      <c r="O189" s="175" t="str">
        <f>IFERROR(Summary!$AC$7*D189/N189," ")</f>
        <v xml:space="preserve"> </v>
      </c>
      <c r="P189" s="19">
        <v>2.5999999999999998E-5</v>
      </c>
      <c r="Q189" s="175" t="str">
        <f>IFERROR(Summary!$AC$7*D189/P189," ")</f>
        <v xml:space="preserve"> </v>
      </c>
      <c r="R189" s="22"/>
      <c r="S189" s="177" t="str">
        <f>IFERROR(Summary!$AE$7*E189/R189," ")</f>
        <v xml:space="preserve"> </v>
      </c>
    </row>
    <row r="190" spans="1:19" ht="42" customHeight="1" x14ac:dyDescent="0.25">
      <c r="A190" s="2" t="s">
        <v>371</v>
      </c>
      <c r="B190" s="1" t="s">
        <v>372</v>
      </c>
      <c r="C190" s="6" t="s">
        <v>65</v>
      </c>
      <c r="D190" s="56" t="str">
        <f>IFERROR(VLOOKUP($A190,'Emissions - TEU-2PWA'!$A$6:$H$58,5,0), " ")</f>
        <v xml:space="preserve"> </v>
      </c>
      <c r="E190" s="56" t="str">
        <f>IFERROR(VLOOKUP($A190,'Emissions - TEU-2PWA'!$A$6:$H$58,8,0), " ")</f>
        <v xml:space="preserve"> </v>
      </c>
      <c r="F190" s="10">
        <v>1.0000000000000001E-9</v>
      </c>
      <c r="G190" s="175" t="str">
        <f>IFERROR(Summary!$Y$7*D190/F190," ")</f>
        <v xml:space="preserve"> </v>
      </c>
      <c r="H190" s="10">
        <v>1.3E-7</v>
      </c>
      <c r="I190" s="175" t="str">
        <f>IFERROR(Summary!$Y$7*D190/H190," ")</f>
        <v xml:space="preserve"> </v>
      </c>
      <c r="J190" s="10">
        <v>8.9999999999999999E-8</v>
      </c>
      <c r="K190" s="175" t="str">
        <f>IFERROR(Summary!$AA$7*D190/J190," ")</f>
        <v xml:space="preserve"> </v>
      </c>
      <c r="L190" s="10">
        <v>2.5999999999999998E-5</v>
      </c>
      <c r="M190" s="175" t="str">
        <f>IFERROR(Summary!$AA$7*D190/L190," ")</f>
        <v xml:space="preserve"> </v>
      </c>
      <c r="N190" s="10">
        <v>4.1999999999999999E-8</v>
      </c>
      <c r="O190" s="175" t="str">
        <f>IFERROR(Summary!$AC$7*D190/N190," ")</f>
        <v xml:space="preserve"> </v>
      </c>
      <c r="P190" s="19">
        <v>2.5999999999999998E-5</v>
      </c>
      <c r="Q190" s="175" t="str">
        <f>IFERROR(Summary!$AC$7*D190/P190," ")</f>
        <v xml:space="preserve"> </v>
      </c>
      <c r="R190" s="22"/>
      <c r="S190" s="177" t="str">
        <f>IFERROR(Summary!$AE$7*E190/R190," ")</f>
        <v xml:space="preserve"> </v>
      </c>
    </row>
    <row r="191" spans="1:19" ht="42" customHeight="1" x14ac:dyDescent="0.25">
      <c r="A191" s="2" t="s">
        <v>373</v>
      </c>
      <c r="B191" s="1" t="s">
        <v>374</v>
      </c>
      <c r="C191" s="6" t="s">
        <v>65</v>
      </c>
      <c r="D191" s="56" t="str">
        <f>IFERROR(VLOOKUP($A191,'Emissions - TEU-2PWA'!$A$6:$H$58,5,0), " ")</f>
        <v xml:space="preserve"> </v>
      </c>
      <c r="E191" s="56" t="str">
        <f>IFERROR(VLOOKUP($A191,'Emissions - TEU-2PWA'!$A$6:$H$58,8,0), " ")</f>
        <v xml:space="preserve"> </v>
      </c>
      <c r="F191" s="10">
        <v>1E-8</v>
      </c>
      <c r="G191" s="175" t="str">
        <f>IFERROR(Summary!$Y$7*D191/F191," ")</f>
        <v xml:space="preserve"> </v>
      </c>
      <c r="H191" s="10">
        <v>1.3E-6</v>
      </c>
      <c r="I191" s="175" t="str">
        <f>IFERROR(Summary!$Y$7*D191/H191," ")</f>
        <v xml:space="preserve"> </v>
      </c>
      <c r="J191" s="10">
        <v>8.9999999999999996E-7</v>
      </c>
      <c r="K191" s="175" t="str">
        <f>IFERROR(Summary!$AA$7*D191/J191," ")</f>
        <v xml:space="preserve"> </v>
      </c>
      <c r="L191" s="11">
        <v>2.5999999999999998E-4</v>
      </c>
      <c r="M191" s="175" t="str">
        <f>IFERROR(Summary!$AA$7*D191/L191," ")</f>
        <v xml:space="preserve"> </v>
      </c>
      <c r="N191" s="10">
        <v>4.2E-7</v>
      </c>
      <c r="O191" s="175" t="str">
        <f>IFERROR(Summary!$AC$7*D191/N191," ")</f>
        <v xml:space="preserve"> </v>
      </c>
      <c r="P191" s="11">
        <v>2.5999999999999998E-4</v>
      </c>
      <c r="Q191" s="175" t="str">
        <f>IFERROR(Summary!$AC$7*D191/P191," ")</f>
        <v xml:space="preserve"> </v>
      </c>
      <c r="R191" s="22"/>
      <c r="S191" s="177" t="str">
        <f>IFERROR(Summary!$AE$7*E191/R191," ")</f>
        <v xml:space="preserve"> </v>
      </c>
    </row>
    <row r="192" spans="1:19" ht="42" customHeight="1" x14ac:dyDescent="0.25">
      <c r="A192" s="2" t="s">
        <v>375</v>
      </c>
      <c r="B192" s="1" t="s">
        <v>376</v>
      </c>
      <c r="C192" s="6" t="s">
        <v>65</v>
      </c>
      <c r="D192" s="56" t="str">
        <f>IFERROR(VLOOKUP($A192,'Emissions - TEU-2PWA'!$A$6:$H$58,5,0), " ")</f>
        <v xml:space="preserve"> </v>
      </c>
      <c r="E192" s="56" t="str">
        <f>IFERROR(VLOOKUP($A192,'Emissions - TEU-2PWA'!$A$6:$H$58,8,0), " ")</f>
        <v xml:space="preserve"> </v>
      </c>
      <c r="F192" s="10">
        <v>1E-8</v>
      </c>
      <c r="G192" s="175" t="str">
        <f>IFERROR(Summary!$Y$7*D192/F192," ")</f>
        <v xml:space="preserve"> </v>
      </c>
      <c r="H192" s="10">
        <v>1.3E-6</v>
      </c>
      <c r="I192" s="175" t="str">
        <f>IFERROR(Summary!$Y$7*D192/H192," ")</f>
        <v xml:space="preserve"> </v>
      </c>
      <c r="J192" s="10">
        <v>8.9999999999999996E-7</v>
      </c>
      <c r="K192" s="175" t="str">
        <f>IFERROR(Summary!$AA$7*D192/J192," ")</f>
        <v xml:space="preserve"> </v>
      </c>
      <c r="L192" s="11">
        <v>2.5999999999999998E-4</v>
      </c>
      <c r="M192" s="175" t="str">
        <f>IFERROR(Summary!$AA$7*D192/L192," ")</f>
        <v xml:space="preserve"> </v>
      </c>
      <c r="N192" s="10">
        <v>4.2E-7</v>
      </c>
      <c r="O192" s="175" t="str">
        <f>IFERROR(Summary!$AC$7*D192/N192," ")</f>
        <v xml:space="preserve"> </v>
      </c>
      <c r="P192" s="11">
        <v>2.5999999999999998E-4</v>
      </c>
      <c r="Q192" s="175" t="str">
        <f>IFERROR(Summary!$AC$7*D192/P192," ")</f>
        <v xml:space="preserve"> </v>
      </c>
      <c r="R192" s="22"/>
      <c r="S192" s="177" t="str">
        <f>IFERROR(Summary!$AE$7*E192/R192," ")</f>
        <v xml:space="preserve"> </v>
      </c>
    </row>
    <row r="193" spans="1:19" ht="42" customHeight="1" x14ac:dyDescent="0.25">
      <c r="A193" s="2" t="s">
        <v>377</v>
      </c>
      <c r="B193" s="1" t="s">
        <v>378</v>
      </c>
      <c r="C193" s="6" t="s">
        <v>65</v>
      </c>
      <c r="D193" s="56" t="str">
        <f>IFERROR(VLOOKUP($A193,'Emissions - TEU-2PWA'!$A$6:$H$58,5,0), " ")</f>
        <v xml:space="preserve"> </v>
      </c>
      <c r="E193" s="56" t="str">
        <f>IFERROR(VLOOKUP($A193,'Emissions - TEU-2PWA'!$A$6:$H$58,8,0), " ")</f>
        <v xml:space="preserve"> </v>
      </c>
      <c r="F193" s="10">
        <v>1E-8</v>
      </c>
      <c r="G193" s="175" t="str">
        <f>IFERROR(Summary!$Y$7*D193/F193," ")</f>
        <v xml:space="preserve"> </v>
      </c>
      <c r="H193" s="10">
        <v>1.3E-6</v>
      </c>
      <c r="I193" s="175" t="str">
        <f>IFERROR(Summary!$Y$7*D193/H193," ")</f>
        <v xml:space="preserve"> </v>
      </c>
      <c r="J193" s="10">
        <v>8.9999999999999996E-7</v>
      </c>
      <c r="K193" s="175" t="str">
        <f>IFERROR(Summary!$AA$7*D193/J193," ")</f>
        <v xml:space="preserve"> </v>
      </c>
      <c r="L193" s="11">
        <v>2.5999999999999998E-4</v>
      </c>
      <c r="M193" s="175" t="str">
        <f>IFERROR(Summary!$AA$7*D193/L193," ")</f>
        <v xml:space="preserve"> </v>
      </c>
      <c r="N193" s="10">
        <v>4.2E-7</v>
      </c>
      <c r="O193" s="175" t="str">
        <f>IFERROR(Summary!$AC$7*D193/N193," ")</f>
        <v xml:space="preserve"> </v>
      </c>
      <c r="P193" s="11">
        <v>2.5999999999999998E-4</v>
      </c>
      <c r="Q193" s="175" t="str">
        <f>IFERROR(Summary!$AC$7*D193/P193," ")</f>
        <v xml:space="preserve"> </v>
      </c>
      <c r="R193" s="22"/>
      <c r="S193" s="177" t="str">
        <f>IFERROR(Summary!$AE$7*E193/R193," ")</f>
        <v xml:space="preserve"> </v>
      </c>
    </row>
    <row r="194" spans="1:19" ht="42" customHeight="1" x14ac:dyDescent="0.25">
      <c r="A194" s="2" t="s">
        <v>379</v>
      </c>
      <c r="B194" s="1" t="s">
        <v>380</v>
      </c>
      <c r="C194" s="6" t="s">
        <v>65</v>
      </c>
      <c r="D194" s="56" t="str">
        <f>IFERROR(VLOOKUP($A194,'Emissions - TEU-2PWA'!$A$6:$H$58,5,0), " ")</f>
        <v xml:space="preserve"> </v>
      </c>
      <c r="E194" s="56" t="str">
        <f>IFERROR(VLOOKUP($A194,'Emissions - TEU-2PWA'!$A$6:$H$58,8,0), " ")</f>
        <v xml:space="preserve"> </v>
      </c>
      <c r="F194" s="10">
        <v>9.9999999999999995E-8</v>
      </c>
      <c r="G194" s="175" t="str">
        <f>IFERROR(Summary!$Y$7*D194/F194," ")</f>
        <v xml:space="preserve"> </v>
      </c>
      <c r="H194" s="10">
        <v>1.2999999999999999E-5</v>
      </c>
      <c r="I194" s="175" t="str">
        <f>IFERROR(Summary!$Y$7*D194/H194," ")</f>
        <v xml:space="preserve"> </v>
      </c>
      <c r="J194" s="10">
        <v>9.0000000000000002E-6</v>
      </c>
      <c r="K194" s="175" t="str">
        <f>IFERROR(Summary!$AA$7*D194/J194," ")</f>
        <v xml:space="preserve"> </v>
      </c>
      <c r="L194" s="3">
        <v>2.5999999999999999E-3</v>
      </c>
      <c r="M194" s="175" t="str">
        <f>IFERROR(Summary!$AA$7*D194/L194," ")</f>
        <v xml:space="preserve"> </v>
      </c>
      <c r="N194" s="10">
        <v>4.1999999999999996E-6</v>
      </c>
      <c r="O194" s="175" t="str">
        <f>IFERROR(Summary!$AC$7*D194/N194," ")</f>
        <v xml:space="preserve"> </v>
      </c>
      <c r="P194" s="3">
        <v>2.5999999999999999E-3</v>
      </c>
      <c r="Q194" s="175" t="str">
        <f>IFERROR(Summary!$AC$7*D194/P194," ")</f>
        <v xml:space="preserve"> </v>
      </c>
      <c r="R194" s="22"/>
      <c r="S194" s="177" t="str">
        <f>IFERROR(Summary!$AE$7*E194/R194," ")</f>
        <v xml:space="preserve"> </v>
      </c>
    </row>
    <row r="195" spans="1:19" ht="29.25" customHeight="1" x14ac:dyDescent="0.25">
      <c r="A195" s="2" t="s">
        <v>381</v>
      </c>
      <c r="B195" s="1" t="s">
        <v>382</v>
      </c>
      <c r="C195" s="6" t="s">
        <v>65</v>
      </c>
      <c r="D195" s="56" t="str">
        <f>IFERROR(VLOOKUP($A195,'Emissions - TEU-2PWA'!$A$6:$H$58,5,0), " ")</f>
        <v xml:space="preserve"> </v>
      </c>
      <c r="E195" s="56" t="str">
        <f>IFERROR(VLOOKUP($A195,'Emissions - TEU-2PWA'!$A$6:$H$58,8,0), " ")</f>
        <v xml:space="preserve"> </v>
      </c>
      <c r="F195" s="10">
        <v>3.4000000000000001E-6</v>
      </c>
      <c r="G195" s="175" t="str">
        <f>IFERROR(Summary!$Y$7*D195/F195," ")</f>
        <v xml:space="preserve"> </v>
      </c>
      <c r="H195" s="11">
        <v>4.2000000000000002E-4</v>
      </c>
      <c r="I195" s="175" t="str">
        <f>IFERROR(Summary!$Y$7*D195/H195," ")</f>
        <v xml:space="preserve"> </v>
      </c>
      <c r="J195" s="11">
        <v>2.9999999999999997E-4</v>
      </c>
      <c r="K195" s="175" t="str">
        <f>IFERROR(Summary!$AA$7*D195/J195," ")</f>
        <v xml:space="preserve"> </v>
      </c>
      <c r="L195" s="4">
        <v>8.5000000000000006E-2</v>
      </c>
      <c r="M195" s="175" t="str">
        <f>IFERROR(Summary!$AA$7*D195/L195," ")</f>
        <v xml:space="preserve"> </v>
      </c>
      <c r="N195" s="11">
        <v>1.3999999999999999E-4</v>
      </c>
      <c r="O195" s="175" t="str">
        <f>IFERROR(Summary!$AC$7*D195/N195," ")</f>
        <v xml:space="preserve"> </v>
      </c>
      <c r="P195" s="4">
        <v>8.5000000000000006E-2</v>
      </c>
      <c r="Q195" s="175" t="str">
        <f>IFERROR(Summary!$AC$7*D195/P195," ")</f>
        <v xml:space="preserve"> </v>
      </c>
      <c r="R195" s="22"/>
      <c r="S195" s="177" t="str">
        <f>IFERROR(Summary!$AE$7*E195/R195," ")</f>
        <v xml:space="preserve"> </v>
      </c>
    </row>
    <row r="196" spans="1:19" ht="42" customHeight="1" x14ac:dyDescent="0.25">
      <c r="A196" s="2" t="s">
        <v>383</v>
      </c>
      <c r="B196" s="1" t="s">
        <v>384</v>
      </c>
      <c r="C196" s="6" t="s">
        <v>65</v>
      </c>
      <c r="D196" s="56" t="str">
        <f>IFERROR(VLOOKUP($A196,'Emissions - TEU-2PWA'!$A$6:$H$58,5,0), " ")</f>
        <v xml:space="preserve"> </v>
      </c>
      <c r="E196" s="56" t="str">
        <f>IFERROR(VLOOKUP($A196,'Emissions - TEU-2PWA'!$A$6:$H$58,8,0), " ")</f>
        <v xml:space="preserve"> </v>
      </c>
      <c r="F196" s="10">
        <v>1E-8</v>
      </c>
      <c r="G196" s="175" t="str">
        <f>IFERROR(Summary!$Y$7*D196/F196," ")</f>
        <v xml:space="preserve"> </v>
      </c>
      <c r="H196" s="10">
        <v>1.3E-6</v>
      </c>
      <c r="I196" s="175" t="str">
        <f>IFERROR(Summary!$Y$7*D196/H196," ")</f>
        <v xml:space="preserve"> </v>
      </c>
      <c r="J196" s="10">
        <v>8.9999999999999996E-7</v>
      </c>
      <c r="K196" s="175" t="str">
        <f>IFERROR(Summary!$AA$7*D196/J196," ")</f>
        <v xml:space="preserve"> </v>
      </c>
      <c r="L196" s="11">
        <v>2.5999999999999998E-4</v>
      </c>
      <c r="M196" s="175" t="str">
        <f>IFERROR(Summary!$AA$7*D196/L196," ")</f>
        <v xml:space="preserve"> </v>
      </c>
      <c r="N196" s="10">
        <v>4.2E-7</v>
      </c>
      <c r="O196" s="175" t="str">
        <f>IFERROR(Summary!$AC$7*D196/N196," ")</f>
        <v xml:space="preserve"> </v>
      </c>
      <c r="P196" s="11">
        <v>2.5999999999999998E-4</v>
      </c>
      <c r="Q196" s="175" t="str">
        <f>IFERROR(Summary!$AC$7*D196/P196," ")</f>
        <v xml:space="preserve"> </v>
      </c>
      <c r="R196" s="22"/>
      <c r="S196" s="177" t="str">
        <f>IFERROR(Summary!$AE$7*E196/R196," ")</f>
        <v xml:space="preserve"> </v>
      </c>
    </row>
    <row r="197" spans="1:19" ht="42" customHeight="1" x14ac:dyDescent="0.25">
      <c r="A197" s="2" t="s">
        <v>385</v>
      </c>
      <c r="B197" s="1" t="s">
        <v>386</v>
      </c>
      <c r="C197" s="6" t="s">
        <v>65</v>
      </c>
      <c r="D197" s="56" t="str">
        <f>IFERROR(VLOOKUP($A197,'Emissions - TEU-2PWA'!$A$6:$H$58,5,0), " ")</f>
        <v xml:space="preserve"> </v>
      </c>
      <c r="E197" s="56" t="str">
        <f>IFERROR(VLOOKUP($A197,'Emissions - TEU-2PWA'!$A$6:$H$58,8,0), " ")</f>
        <v xml:space="preserve"> </v>
      </c>
      <c r="F197" s="10">
        <v>3.4E-8</v>
      </c>
      <c r="G197" s="175" t="str">
        <f>IFERROR(Summary!$Y$7*D197/F197," ")</f>
        <v xml:space="preserve"> </v>
      </c>
      <c r="H197" s="10">
        <v>4.1999999999999996E-6</v>
      </c>
      <c r="I197" s="175" t="str">
        <f>IFERROR(Summary!$Y$7*D197/H197," ")</f>
        <v xml:space="preserve"> </v>
      </c>
      <c r="J197" s="10">
        <v>3.0000000000000001E-6</v>
      </c>
      <c r="K197" s="175" t="str">
        <f>IFERROR(Summary!$AA$7*D197/J197," ")</f>
        <v xml:space="preserve"> </v>
      </c>
      <c r="L197" s="11">
        <v>8.4999999999999995E-4</v>
      </c>
      <c r="M197" s="175" t="str">
        <f>IFERROR(Summary!$AA$7*D197/L197," ")</f>
        <v xml:space="preserve"> </v>
      </c>
      <c r="N197" s="10">
        <v>1.3999999999999999E-6</v>
      </c>
      <c r="O197" s="175" t="str">
        <f>IFERROR(Summary!$AC$7*D197/N197," ")</f>
        <v xml:space="preserve"> </v>
      </c>
      <c r="P197" s="11">
        <v>8.4999999999999995E-4</v>
      </c>
      <c r="Q197" s="175" t="str">
        <f>IFERROR(Summary!$AC$7*D197/P197," ")</f>
        <v xml:space="preserve"> </v>
      </c>
      <c r="R197" s="22"/>
      <c r="S197" s="177" t="str">
        <f>IFERROR(Summary!$AE$7*E197/R197," ")</f>
        <v xml:space="preserve"> </v>
      </c>
    </row>
    <row r="198" spans="1:19" ht="42" customHeight="1" x14ac:dyDescent="0.25">
      <c r="A198" s="2" t="s">
        <v>387</v>
      </c>
      <c r="B198" s="1" t="s">
        <v>388</v>
      </c>
      <c r="C198" s="6" t="s">
        <v>65</v>
      </c>
      <c r="D198" s="56" t="str">
        <f>IFERROR(VLOOKUP($A198,'Emissions - TEU-2PWA'!$A$6:$H$58,5,0), " ")</f>
        <v xml:space="preserve"> </v>
      </c>
      <c r="E198" s="56" t="str">
        <f>IFERROR(VLOOKUP($A198,'Emissions - TEU-2PWA'!$A$6:$H$58,8,0), " ")</f>
        <v xml:space="preserve"> </v>
      </c>
      <c r="F198" s="10">
        <v>3.3999999999999998E-9</v>
      </c>
      <c r="G198" s="175" t="str">
        <f>IFERROR(Summary!$Y$7*D198/F198," ")</f>
        <v xml:space="preserve"> </v>
      </c>
      <c r="H198" s="10">
        <v>4.2E-7</v>
      </c>
      <c r="I198" s="175" t="str">
        <f>IFERROR(Summary!$Y$7*D198/H198," ")</f>
        <v xml:space="preserve"> </v>
      </c>
      <c r="J198" s="10">
        <v>2.9999999999999999E-7</v>
      </c>
      <c r="K198" s="175" t="str">
        <f>IFERROR(Summary!$AA$7*D198/J198," ")</f>
        <v xml:space="preserve"> </v>
      </c>
      <c r="L198" s="10">
        <v>8.5000000000000006E-5</v>
      </c>
      <c r="M198" s="175" t="str">
        <f>IFERROR(Summary!$AA$7*D198/L198," ")</f>
        <v xml:space="preserve"> </v>
      </c>
      <c r="N198" s="10">
        <v>1.4000000000000001E-7</v>
      </c>
      <c r="O198" s="175" t="str">
        <f>IFERROR(Summary!$AC$7*D198/N198," ")</f>
        <v xml:space="preserve"> </v>
      </c>
      <c r="P198" s="10">
        <v>8.5000000000000006E-5</v>
      </c>
      <c r="Q198" s="175" t="str">
        <f>IFERROR(Summary!$AC$7*D198/P198," ")</f>
        <v xml:space="preserve"> </v>
      </c>
      <c r="R198" s="22"/>
      <c r="S198" s="177" t="str">
        <f>IFERROR(Summary!$AE$7*E198/R198," ")</f>
        <v xml:space="preserve"> </v>
      </c>
    </row>
    <row r="199" spans="1:19" ht="42" customHeight="1" x14ac:dyDescent="0.25">
      <c r="A199" s="2" t="s">
        <v>389</v>
      </c>
      <c r="B199" s="1" t="s">
        <v>390</v>
      </c>
      <c r="C199" s="6" t="s">
        <v>65</v>
      </c>
      <c r="D199" s="56" t="str">
        <f>IFERROR(VLOOKUP($A199,'Emissions - TEU-2PWA'!$A$6:$H$58,5,0), " ")</f>
        <v xml:space="preserve"> </v>
      </c>
      <c r="E199" s="56" t="str">
        <f>IFERROR(VLOOKUP($A199,'Emissions - TEU-2PWA'!$A$6:$H$58,8,0), " ")</f>
        <v xml:space="preserve"> </v>
      </c>
      <c r="F199" s="10">
        <v>1E-8</v>
      </c>
      <c r="G199" s="175" t="str">
        <f>IFERROR(Summary!$Y$7*D199/F199," ")</f>
        <v xml:space="preserve"> </v>
      </c>
      <c r="H199" s="10">
        <v>1.3E-6</v>
      </c>
      <c r="I199" s="175" t="str">
        <f>IFERROR(Summary!$Y$7*D199/H199," ")</f>
        <v xml:space="preserve"> </v>
      </c>
      <c r="J199" s="10">
        <v>8.9999999999999996E-7</v>
      </c>
      <c r="K199" s="175" t="str">
        <f>IFERROR(Summary!$AA$7*D199/J199," ")</f>
        <v xml:space="preserve"> </v>
      </c>
      <c r="L199" s="11">
        <v>2.5999999999999998E-4</v>
      </c>
      <c r="M199" s="175" t="str">
        <f>IFERROR(Summary!$AA$7*D199/L199," ")</f>
        <v xml:space="preserve"> </v>
      </c>
      <c r="N199" s="10">
        <v>4.2E-7</v>
      </c>
      <c r="O199" s="175" t="str">
        <f>IFERROR(Summary!$AC$7*D199/N199," ")</f>
        <v xml:space="preserve"> </v>
      </c>
      <c r="P199" s="11">
        <v>2.5999999999999998E-4</v>
      </c>
      <c r="Q199" s="175" t="str">
        <f>IFERROR(Summary!$AC$7*D199/P199," ")</f>
        <v xml:space="preserve"> </v>
      </c>
      <c r="R199" s="22"/>
      <c r="S199" s="177" t="str">
        <f>IFERROR(Summary!$AE$7*E199/R199," ")</f>
        <v xml:space="preserve"> </v>
      </c>
    </row>
    <row r="200" spans="1:19" ht="42" customHeight="1" x14ac:dyDescent="0.25">
      <c r="A200" s="2" t="s">
        <v>391</v>
      </c>
      <c r="B200" s="1" t="s">
        <v>392</v>
      </c>
      <c r="C200" s="6" t="s">
        <v>65</v>
      </c>
      <c r="D200" s="56" t="str">
        <f>IFERROR(VLOOKUP($A200,'Emissions - TEU-2PWA'!$A$6:$H$58,5,0), " ")</f>
        <v xml:space="preserve"> </v>
      </c>
      <c r="E200" s="56" t="str">
        <f>IFERROR(VLOOKUP($A200,'Emissions - TEU-2PWA'!$A$6:$H$58,8,0), " ")</f>
        <v xml:space="preserve"> </v>
      </c>
      <c r="F200" s="10">
        <v>1E-8</v>
      </c>
      <c r="G200" s="175" t="str">
        <f>IFERROR(Summary!$Y$7*D200/F200," ")</f>
        <v xml:space="preserve"> </v>
      </c>
      <c r="H200" s="10">
        <v>1.3E-6</v>
      </c>
      <c r="I200" s="175" t="str">
        <f>IFERROR(Summary!$Y$7*D200/H200," ")</f>
        <v xml:space="preserve"> </v>
      </c>
      <c r="J200" s="10">
        <v>8.9999999999999996E-7</v>
      </c>
      <c r="K200" s="175" t="str">
        <f>IFERROR(Summary!$AA$7*D200/J200," ")</f>
        <v xml:space="preserve"> </v>
      </c>
      <c r="L200" s="11">
        <v>2.5999999999999998E-4</v>
      </c>
      <c r="M200" s="175" t="str">
        <f>IFERROR(Summary!$AA$7*D200/L200," ")</f>
        <v xml:space="preserve"> </v>
      </c>
      <c r="N200" s="10">
        <v>4.2E-7</v>
      </c>
      <c r="O200" s="175" t="str">
        <f>IFERROR(Summary!$AC$7*D200/N200," ")</f>
        <v xml:space="preserve"> </v>
      </c>
      <c r="P200" s="11">
        <v>2.5999999999999998E-4</v>
      </c>
      <c r="Q200" s="175" t="str">
        <f>IFERROR(Summary!$AC$7*D200/P200," ")</f>
        <v xml:space="preserve"> </v>
      </c>
      <c r="R200" s="22"/>
      <c r="S200" s="177" t="str">
        <f>IFERROR(Summary!$AE$7*E200/R200," ")</f>
        <v xml:space="preserve"> </v>
      </c>
    </row>
    <row r="201" spans="1:19" ht="42" customHeight="1" x14ac:dyDescent="0.25">
      <c r="A201" s="2" t="s">
        <v>393</v>
      </c>
      <c r="B201" s="1" t="s">
        <v>394</v>
      </c>
      <c r="C201" s="6" t="s">
        <v>65</v>
      </c>
      <c r="D201" s="56" t="str">
        <f>IFERROR(VLOOKUP($A201,'Emissions - TEU-2PWA'!$A$6:$H$58,5,0), " ")</f>
        <v xml:space="preserve"> </v>
      </c>
      <c r="E201" s="56" t="str">
        <f>IFERROR(VLOOKUP($A201,'Emissions - TEU-2PWA'!$A$6:$H$58,8,0), " ")</f>
        <v xml:space="preserve"> </v>
      </c>
      <c r="F201" s="10">
        <v>1E-8</v>
      </c>
      <c r="G201" s="175" t="str">
        <f>IFERROR(Summary!$Y$7*D201/F201," ")</f>
        <v xml:space="preserve"> </v>
      </c>
      <c r="H201" s="10">
        <v>1.3E-6</v>
      </c>
      <c r="I201" s="175" t="str">
        <f>IFERROR(Summary!$Y$7*D201/H201," ")</f>
        <v xml:space="preserve"> </v>
      </c>
      <c r="J201" s="10">
        <v>8.9999999999999996E-7</v>
      </c>
      <c r="K201" s="175" t="str">
        <f>IFERROR(Summary!$AA$7*D201/J201," ")</f>
        <v xml:space="preserve"> </v>
      </c>
      <c r="L201" s="11">
        <v>2.5999999999999998E-4</v>
      </c>
      <c r="M201" s="175" t="str">
        <f>IFERROR(Summary!$AA$7*D201/L201," ")</f>
        <v xml:space="preserve"> </v>
      </c>
      <c r="N201" s="10">
        <v>4.2E-7</v>
      </c>
      <c r="O201" s="175" t="str">
        <f>IFERROR(Summary!$AC$7*D201/N201," ")</f>
        <v xml:space="preserve"> </v>
      </c>
      <c r="P201" s="11">
        <v>2.5999999999999998E-4</v>
      </c>
      <c r="Q201" s="175" t="str">
        <f>IFERROR(Summary!$AC$7*D201/P201," ")</f>
        <v xml:space="preserve"> </v>
      </c>
      <c r="R201" s="22"/>
      <c r="S201" s="177" t="str">
        <f>IFERROR(Summary!$AE$7*E201/R201," ")</f>
        <v xml:space="preserve"> </v>
      </c>
    </row>
    <row r="202" spans="1:19" ht="42" customHeight="1" x14ac:dyDescent="0.25">
      <c r="A202" s="2" t="s">
        <v>395</v>
      </c>
      <c r="B202" s="1" t="s">
        <v>396</v>
      </c>
      <c r="C202" s="6" t="s">
        <v>65</v>
      </c>
      <c r="D202" s="56" t="str">
        <f>IFERROR(VLOOKUP($A202,'Emissions - TEU-2PWA'!$A$6:$H$58,5,0), " ")</f>
        <v xml:space="preserve"> </v>
      </c>
      <c r="E202" s="56" t="str">
        <f>IFERROR(VLOOKUP($A202,'Emissions - TEU-2PWA'!$A$6:$H$58,8,0), " ")</f>
        <v xml:space="preserve"> </v>
      </c>
      <c r="F202" s="10">
        <v>1E-8</v>
      </c>
      <c r="G202" s="175" t="str">
        <f>IFERROR(Summary!$Y$7*D202/F202," ")</f>
        <v xml:space="preserve"> </v>
      </c>
      <c r="H202" s="10">
        <v>1.3E-6</v>
      </c>
      <c r="I202" s="175" t="str">
        <f>IFERROR(Summary!$Y$7*D202/H202," ")</f>
        <v xml:space="preserve"> </v>
      </c>
      <c r="J202" s="10">
        <v>8.9999999999999996E-7</v>
      </c>
      <c r="K202" s="175" t="str">
        <f>IFERROR(Summary!$AA$7*D202/J202," ")</f>
        <v xml:space="preserve"> </v>
      </c>
      <c r="L202" s="11">
        <v>2.5999999999999998E-4</v>
      </c>
      <c r="M202" s="175" t="str">
        <f>IFERROR(Summary!$AA$7*D202/L202," ")</f>
        <v xml:space="preserve"> </v>
      </c>
      <c r="N202" s="10">
        <v>4.2E-7</v>
      </c>
      <c r="O202" s="175" t="str">
        <f>IFERROR(Summary!$AC$7*D202/N202," ")</f>
        <v xml:space="preserve"> </v>
      </c>
      <c r="P202" s="11">
        <v>2.5999999999999998E-4</v>
      </c>
      <c r="Q202" s="175" t="str">
        <f>IFERROR(Summary!$AC$7*D202/P202," ")</f>
        <v xml:space="preserve"> </v>
      </c>
      <c r="R202" s="22"/>
      <c r="S202" s="177" t="str">
        <f>IFERROR(Summary!$AE$7*E202/R202," ")</f>
        <v xml:space="preserve"> </v>
      </c>
    </row>
    <row r="203" spans="1:19" ht="42" customHeight="1" x14ac:dyDescent="0.25">
      <c r="A203" s="2" t="s">
        <v>397</v>
      </c>
      <c r="B203" s="1" t="s">
        <v>398</v>
      </c>
      <c r="C203" s="6" t="s">
        <v>65</v>
      </c>
      <c r="D203" s="56" t="str">
        <f>IFERROR(VLOOKUP($A203,'Emissions - TEU-2PWA'!$A$6:$H$58,5,0), " ")</f>
        <v xml:space="preserve"> </v>
      </c>
      <c r="E203" s="56" t="str">
        <f>IFERROR(VLOOKUP($A203,'Emissions - TEU-2PWA'!$A$6:$H$58,8,0), " ")</f>
        <v xml:space="preserve"> </v>
      </c>
      <c r="F203" s="10">
        <v>9.9999999999999995E-8</v>
      </c>
      <c r="G203" s="175" t="str">
        <f>IFERROR(Summary!$Y$7*D203/F203," ")</f>
        <v xml:space="preserve"> </v>
      </c>
      <c r="H203" s="10">
        <v>1.2999999999999999E-5</v>
      </c>
      <c r="I203" s="175" t="str">
        <f>IFERROR(Summary!$Y$7*D203/H203," ")</f>
        <v xml:space="preserve"> </v>
      </c>
      <c r="J203" s="10">
        <v>9.0000000000000002E-6</v>
      </c>
      <c r="K203" s="175" t="str">
        <f>IFERROR(Summary!$AA$7*D203/J203," ")</f>
        <v xml:space="preserve"> </v>
      </c>
      <c r="L203" s="3">
        <v>2.5999999999999999E-3</v>
      </c>
      <c r="M203" s="175" t="str">
        <f>IFERROR(Summary!$AA$7*D203/L203," ")</f>
        <v xml:space="preserve"> </v>
      </c>
      <c r="N203" s="10">
        <v>4.1999999999999996E-6</v>
      </c>
      <c r="O203" s="175" t="str">
        <f>IFERROR(Summary!$AC$7*D203/N203," ")</f>
        <v xml:space="preserve"> </v>
      </c>
      <c r="P203" s="3">
        <v>2.5999999999999999E-3</v>
      </c>
      <c r="Q203" s="175" t="str">
        <f>IFERROR(Summary!$AC$7*D203/P203," ")</f>
        <v xml:space="preserve"> </v>
      </c>
      <c r="R203" s="22"/>
      <c r="S203" s="177" t="str">
        <f>IFERROR(Summary!$AE$7*E203/R203," ")</f>
        <v xml:space="preserve"> </v>
      </c>
    </row>
    <row r="204" spans="1:19" ht="42" customHeight="1" x14ac:dyDescent="0.25">
      <c r="A204" s="2" t="s">
        <v>399</v>
      </c>
      <c r="B204" s="1" t="s">
        <v>400</v>
      </c>
      <c r="C204" s="6" t="s">
        <v>65</v>
      </c>
      <c r="D204" s="56" t="str">
        <f>IFERROR(VLOOKUP($A204,'Emissions - TEU-2PWA'!$A$6:$H$58,5,0), " ")</f>
        <v xml:space="preserve"> </v>
      </c>
      <c r="E204" s="56" t="str">
        <f>IFERROR(VLOOKUP($A204,'Emissions - TEU-2PWA'!$A$6:$H$58,8,0), " ")</f>
        <v xml:space="preserve"> </v>
      </c>
      <c r="F204" s="10">
        <v>9.9999999999999995E-8</v>
      </c>
      <c r="G204" s="175" t="str">
        <f>IFERROR(Summary!$Y$7*D204/F204," ")</f>
        <v xml:space="preserve"> </v>
      </c>
      <c r="H204" s="10">
        <v>1.2999999999999999E-5</v>
      </c>
      <c r="I204" s="175" t="str">
        <f>IFERROR(Summary!$Y$7*D204/H204," ")</f>
        <v xml:space="preserve"> </v>
      </c>
      <c r="J204" s="10">
        <v>9.0000000000000002E-6</v>
      </c>
      <c r="K204" s="175" t="str">
        <f>IFERROR(Summary!$AA$7*D204/J204," ")</f>
        <v xml:space="preserve"> </v>
      </c>
      <c r="L204" s="3">
        <v>2.5999999999999999E-3</v>
      </c>
      <c r="M204" s="175" t="str">
        <f>IFERROR(Summary!$AA$7*D204/L204," ")</f>
        <v xml:space="preserve"> </v>
      </c>
      <c r="N204" s="10">
        <v>4.1999999999999996E-6</v>
      </c>
      <c r="O204" s="175" t="str">
        <f>IFERROR(Summary!$AC$7*D204/N204," ")</f>
        <v xml:space="preserve"> </v>
      </c>
      <c r="P204" s="3">
        <v>2.5999999999999999E-3</v>
      </c>
      <c r="Q204" s="175" t="str">
        <f>IFERROR(Summary!$AC$7*D204/P204," ")</f>
        <v xml:space="preserve"> </v>
      </c>
      <c r="R204" s="22"/>
      <c r="S204" s="177" t="str">
        <f>IFERROR(Summary!$AE$7*E204/R204," ")</f>
        <v xml:space="preserve"> </v>
      </c>
    </row>
    <row r="205" spans="1:19" ht="29.25" customHeight="1" x14ac:dyDescent="0.25">
      <c r="A205" s="2" t="s">
        <v>401</v>
      </c>
      <c r="B205" s="2" t="s">
        <v>402</v>
      </c>
      <c r="C205" s="6" t="s">
        <v>65</v>
      </c>
      <c r="D205" s="56" t="str">
        <f>IFERROR(VLOOKUP($A205,'Emissions - TEU-2PWA'!$A$6:$H$58,5,0), " ")</f>
        <v xml:space="preserve"> </v>
      </c>
      <c r="E205" s="56" t="str">
        <f>IFERROR(VLOOKUP($A205,'Emissions - TEU-2PWA'!$A$6:$H$58,8,0), " ")</f>
        <v xml:space="preserve"> </v>
      </c>
      <c r="F205" s="10">
        <v>3.4000000000000001E-6</v>
      </c>
      <c r="G205" s="175" t="str">
        <f>IFERROR(Summary!$Y$7*D205/F205," ")</f>
        <v xml:space="preserve"> </v>
      </c>
      <c r="H205" s="11">
        <v>4.2000000000000002E-4</v>
      </c>
      <c r="I205" s="175" t="str">
        <f>IFERROR(Summary!$Y$7*D205/H205," ")</f>
        <v xml:space="preserve"> </v>
      </c>
      <c r="J205" s="11">
        <v>2.9999999999999997E-4</v>
      </c>
      <c r="K205" s="175" t="str">
        <f>IFERROR(Summary!$AA$7*D205/J205," ")</f>
        <v xml:space="preserve"> </v>
      </c>
      <c r="L205" s="4">
        <v>8.5000000000000006E-2</v>
      </c>
      <c r="M205" s="175" t="str">
        <f>IFERROR(Summary!$AA$7*D205/L205," ")</f>
        <v xml:space="preserve"> </v>
      </c>
      <c r="N205" s="11">
        <v>1.3999999999999999E-4</v>
      </c>
      <c r="O205" s="175" t="str">
        <f>IFERROR(Summary!$AC$7*D205/N205," ")</f>
        <v xml:space="preserve"> </v>
      </c>
      <c r="P205" s="4">
        <v>8.5000000000000006E-2</v>
      </c>
      <c r="Q205" s="175" t="str">
        <f>IFERROR(Summary!$AC$7*D205/P205," ")</f>
        <v xml:space="preserve"> </v>
      </c>
      <c r="R205" s="22"/>
      <c r="S205" s="177" t="str">
        <f>IFERROR(Summary!$AE$7*E205/R205," ")</f>
        <v xml:space="preserve"> </v>
      </c>
    </row>
    <row r="206" spans="1:19" ht="28.5" customHeight="1" x14ac:dyDescent="0.25">
      <c r="A206" s="1"/>
      <c r="B206" s="2" t="s">
        <v>403</v>
      </c>
      <c r="C206" s="6" t="s">
        <v>404</v>
      </c>
      <c r="D206" s="56" t="str">
        <f>IFERROR(VLOOKUP($A206,'Emissions - TEU-2PWA'!$A$6:$H$58,5,0), " ")</f>
        <v xml:space="preserve"> </v>
      </c>
      <c r="E206" s="56" t="str">
        <f>IFERROR(VLOOKUP($A206,'Emissions - TEU-2PWA'!$A$6:$H$58,8,0), " ")</f>
        <v xml:space="preserve"> </v>
      </c>
      <c r="F206" s="10">
        <v>4.3000000000000002E-5</v>
      </c>
      <c r="G206" s="175" t="str">
        <f>IFERROR(Summary!$Y$7*D206/F206," ")</f>
        <v xml:space="preserve"> </v>
      </c>
      <c r="H206" s="18"/>
      <c r="I206" s="175" t="str">
        <f>IFERROR(Summary!$Y$7*D206/H206," ")</f>
        <v xml:space="preserve"> </v>
      </c>
      <c r="J206" s="3">
        <v>1.6000000000000001E-3</v>
      </c>
      <c r="K206" s="175" t="str">
        <f>IFERROR(Summary!$AA$7*D206/J206," ")</f>
        <v xml:space="preserve"> </v>
      </c>
      <c r="L206" s="18"/>
      <c r="M206" s="175" t="str">
        <f>IFERROR(Summary!$AA$7*D206/L206," ")</f>
        <v xml:space="preserve"> </v>
      </c>
      <c r="N206" s="3">
        <v>3.0000000000000001E-3</v>
      </c>
      <c r="O206" s="175" t="str">
        <f>IFERROR(Summary!$AC$7*D206/N206," ")</f>
        <v xml:space="preserve"> </v>
      </c>
      <c r="P206" s="18"/>
      <c r="Q206" s="175" t="str">
        <f>IFERROR(Summary!$AC$7*D206/P206," ")</f>
        <v xml:space="preserve"> </v>
      </c>
      <c r="R206" s="22"/>
      <c r="S206" s="177" t="str">
        <f>IFERROR(Summary!$AE$7*E206/R206," ")</f>
        <v xml:space="preserve"> </v>
      </c>
    </row>
    <row r="207" spans="1:19" ht="16.8" customHeight="1" x14ac:dyDescent="0.25">
      <c r="A207" s="2" t="s">
        <v>405</v>
      </c>
      <c r="B207" s="2" t="s">
        <v>406</v>
      </c>
      <c r="C207" s="6" t="s">
        <v>404</v>
      </c>
      <c r="D207" s="56" t="str">
        <f>IFERROR(VLOOKUP($A207,'Emissions - TEU-2PWA'!$A$6:$H$58,5,0), " ")</f>
        <v xml:space="preserve"> </v>
      </c>
      <c r="E207" s="56" t="str">
        <f>IFERROR(VLOOKUP($A207,'Emissions - TEU-2PWA'!$A$6:$H$58,8,0), " ")</f>
        <v xml:space="preserve"> </v>
      </c>
      <c r="F207" s="11">
        <v>1.1E-4</v>
      </c>
      <c r="G207" s="175" t="str">
        <f>IFERROR(Summary!$Y$7*D207/F207," ")</f>
        <v xml:space="preserve"> </v>
      </c>
      <c r="H207" s="18"/>
      <c r="I207" s="175" t="str">
        <f>IFERROR(Summary!$Y$7*D207/H207," ")</f>
        <v xml:space="preserve"> </v>
      </c>
      <c r="J207" s="3">
        <v>3.8999999999999998E-3</v>
      </c>
      <c r="K207" s="175" t="str">
        <f>IFERROR(Summary!$AA$7*D207/J207," ")</f>
        <v xml:space="preserve"> </v>
      </c>
      <c r="L207" s="18"/>
      <c r="M207" s="175" t="str">
        <f>IFERROR(Summary!$AA$7*D207/L207," ")</f>
        <v xml:space="preserve"> </v>
      </c>
      <c r="N207" s="3">
        <v>7.6E-3</v>
      </c>
      <c r="O207" s="175" t="str">
        <f>IFERROR(Summary!$AC$7*D207/N207," ")</f>
        <v xml:space="preserve"> </v>
      </c>
      <c r="P207" s="18"/>
      <c r="Q207" s="175" t="str">
        <f>IFERROR(Summary!$AC$7*D207/P207," ")</f>
        <v xml:space="preserve"> </v>
      </c>
      <c r="R207" s="22"/>
      <c r="S207" s="177" t="str">
        <f>IFERROR(Summary!$AE$7*E207/R207," ")</f>
        <v xml:space="preserve"> </v>
      </c>
    </row>
    <row r="208" spans="1:19" ht="16.95" customHeight="1" x14ac:dyDescent="0.25">
      <c r="A208" s="2" t="s">
        <v>407</v>
      </c>
      <c r="B208" s="2" t="s">
        <v>408</v>
      </c>
      <c r="C208" s="6" t="s">
        <v>404</v>
      </c>
      <c r="D208" s="56" t="str">
        <f>IFERROR(VLOOKUP($A208,'Emissions - TEU-2PWA'!$A$6:$H$58,5,0), " ")</f>
        <v xml:space="preserve"> </v>
      </c>
      <c r="E208" s="56" t="str">
        <f>IFERROR(VLOOKUP($A208,'Emissions - TEU-2PWA'!$A$6:$H$58,8,0), " ")</f>
        <v xml:space="preserve"> </v>
      </c>
      <c r="F208" s="11">
        <v>2.1000000000000001E-4</v>
      </c>
      <c r="G208" s="175" t="str">
        <f>IFERROR(Summary!$Y$7*D208/F208," ")</f>
        <v xml:space="preserve"> </v>
      </c>
      <c r="H208" s="18"/>
      <c r="I208" s="175" t="str">
        <f>IFERROR(Summary!$Y$7*D208/H208," ")</f>
        <v xml:space="preserve"> </v>
      </c>
      <c r="J208" s="3">
        <v>7.7999999999999996E-3</v>
      </c>
      <c r="K208" s="175" t="str">
        <f>IFERROR(Summary!$AA$7*D208/J208," ")</f>
        <v xml:space="preserve"> </v>
      </c>
      <c r="L208" s="18"/>
      <c r="M208" s="175" t="str">
        <f>IFERROR(Summary!$AA$7*D208/L208," ")</f>
        <v xml:space="preserve"> </v>
      </c>
      <c r="N208" s="4">
        <v>1.4999999999999999E-2</v>
      </c>
      <c r="O208" s="175" t="str">
        <f>IFERROR(Summary!$AC$7*D208/N208," ")</f>
        <v xml:space="preserve"> </v>
      </c>
      <c r="P208" s="18"/>
      <c r="Q208" s="175" t="str">
        <f>IFERROR(Summary!$AC$7*D208/P208," ")</f>
        <v xml:space="preserve"> </v>
      </c>
      <c r="R208" s="22"/>
      <c r="S208" s="177" t="str">
        <f>IFERROR(Summary!$AE$7*E208/R208," ")</f>
        <v xml:space="preserve"> </v>
      </c>
    </row>
    <row r="209" spans="1:19" ht="16.8" customHeight="1" x14ac:dyDescent="0.25">
      <c r="A209" s="2" t="s">
        <v>409</v>
      </c>
      <c r="B209" s="2" t="s">
        <v>410</v>
      </c>
      <c r="C209" s="6" t="s">
        <v>404</v>
      </c>
      <c r="D209" s="56" t="str">
        <f>IFERROR(VLOOKUP($A209,'Emissions - TEU-2PWA'!$A$6:$H$58,5,0), " ")</f>
        <v xml:space="preserve"> </v>
      </c>
      <c r="E209" s="56" t="str">
        <f>IFERROR(VLOOKUP($A209,'Emissions - TEU-2PWA'!$A$6:$H$58,8,0), " ")</f>
        <v xml:space="preserve"> </v>
      </c>
      <c r="F209" s="10">
        <v>4.3000000000000002E-5</v>
      </c>
      <c r="G209" s="175" t="str">
        <f>IFERROR(Summary!$Y$7*D209/F209," ")</f>
        <v xml:space="preserve"> </v>
      </c>
      <c r="H209" s="3">
        <v>2E-3</v>
      </c>
      <c r="I209" s="175" t="str">
        <f>IFERROR(Summary!$Y$7*D209/H209," ")</f>
        <v xml:space="preserve"> </v>
      </c>
      <c r="J209" s="3">
        <v>1.6000000000000001E-3</v>
      </c>
      <c r="K209" s="175" t="str">
        <f>IFERROR(Summary!$AA$7*D209/J209," ")</f>
        <v xml:space="preserve"> </v>
      </c>
      <c r="L209" s="3">
        <v>8.8000000000000005E-3</v>
      </c>
      <c r="M209" s="175" t="str">
        <f>IFERROR(Summary!$AA$7*D209/L209," ")</f>
        <v xml:space="preserve"> </v>
      </c>
      <c r="N209" s="3">
        <v>3.0000000000000001E-3</v>
      </c>
      <c r="O209" s="175" t="str">
        <f>IFERROR(Summary!$AC$7*D209/N209," ")</f>
        <v xml:space="preserve"> </v>
      </c>
      <c r="P209" s="3">
        <v>8.8000000000000005E-3</v>
      </c>
      <c r="Q209" s="175" t="str">
        <f>IFERROR(Summary!$AC$7*D209/P209," ")</f>
        <v xml:space="preserve"> </v>
      </c>
      <c r="R209" s="27">
        <v>2E-3</v>
      </c>
      <c r="S209" s="177" t="str">
        <f>IFERROR(Summary!$AE$7*E209/R209," ")</f>
        <v xml:space="preserve"> </v>
      </c>
    </row>
    <row r="210" spans="1:19" ht="16.95" customHeight="1" x14ac:dyDescent="0.25">
      <c r="A210" s="2" t="s">
        <v>411</v>
      </c>
      <c r="B210" s="2" t="s">
        <v>412</v>
      </c>
      <c r="C210" s="6" t="s">
        <v>404</v>
      </c>
      <c r="D210" s="56" t="str">
        <f>IFERROR(VLOOKUP($A210,'Emissions - TEU-2PWA'!$A$6:$H$58,5,0), " ")</f>
        <v xml:space="preserve"> </v>
      </c>
      <c r="E210" s="56" t="str">
        <f>IFERROR(VLOOKUP($A210,'Emissions - TEU-2PWA'!$A$6:$H$58,8,0), " ")</f>
        <v xml:space="preserve"> </v>
      </c>
      <c r="F210" s="10">
        <v>5.3000000000000001E-5</v>
      </c>
      <c r="G210" s="175" t="str">
        <f>IFERROR(Summary!$Y$7*D210/F210," ")</f>
        <v xml:space="preserve"> </v>
      </c>
      <c r="H210" s="18"/>
      <c r="I210" s="175" t="str">
        <f>IFERROR(Summary!$Y$7*D210/H210," ")</f>
        <v xml:space="preserve"> </v>
      </c>
      <c r="J210" s="3">
        <v>2E-3</v>
      </c>
      <c r="K210" s="175" t="str">
        <f>IFERROR(Summary!$AA$7*D210/J210," ")</f>
        <v xml:space="preserve"> </v>
      </c>
      <c r="L210" s="18"/>
      <c r="M210" s="175" t="str">
        <f>IFERROR(Summary!$AA$7*D210/L210," ")</f>
        <v xml:space="preserve"> </v>
      </c>
      <c r="N210" s="3">
        <v>3.8E-3</v>
      </c>
      <c r="O210" s="175" t="str">
        <f>IFERROR(Summary!$AC$7*D210/N210," ")</f>
        <v xml:space="preserve"> </v>
      </c>
      <c r="P210" s="18"/>
      <c r="Q210" s="175" t="str">
        <f>IFERROR(Summary!$AC$7*D210/P210," ")</f>
        <v xml:space="preserve"> </v>
      </c>
      <c r="R210" s="22"/>
      <c r="S210" s="177" t="str">
        <f>IFERROR(Summary!$AE$7*E210/R210," ")</f>
        <v xml:space="preserve"> </v>
      </c>
    </row>
    <row r="211" spans="1:19" ht="19.5" customHeight="1" x14ac:dyDescent="0.25">
      <c r="A211" s="2" t="s">
        <v>413</v>
      </c>
      <c r="B211" s="2" t="s">
        <v>414</v>
      </c>
      <c r="C211" s="6" t="s">
        <v>404</v>
      </c>
      <c r="D211" s="56" t="str">
        <f>IFERROR(VLOOKUP($A211,'Emissions - TEU-2PWA'!$A$6:$H$58,5,0), " ")</f>
        <v xml:space="preserve"> </v>
      </c>
      <c r="E211" s="56" t="str">
        <f>IFERROR(VLOOKUP($A211,'Emissions - TEU-2PWA'!$A$6:$H$58,8,0), " ")</f>
        <v xml:space="preserve"> </v>
      </c>
      <c r="F211" s="10">
        <v>2.0999999999999998E-6</v>
      </c>
      <c r="G211" s="175" t="str">
        <f>IFERROR(Summary!$Y$7*D211/F211," ")</f>
        <v xml:space="preserve"> </v>
      </c>
      <c r="H211" s="18"/>
      <c r="I211" s="175" t="str">
        <f>IFERROR(Summary!$Y$7*D211/H211," ")</f>
        <v xml:space="preserve"> </v>
      </c>
      <c r="J211" s="10">
        <v>7.7999999999999999E-5</v>
      </c>
      <c r="K211" s="175" t="str">
        <f>IFERROR(Summary!$AA$7*D211/J211," ")</f>
        <v xml:space="preserve"> </v>
      </c>
      <c r="L211" s="18"/>
      <c r="M211" s="175" t="str">
        <f>IFERROR(Summary!$AA$7*D211/L211," ")</f>
        <v xml:space="preserve"> </v>
      </c>
      <c r="N211" s="11">
        <v>1.4999999999999999E-4</v>
      </c>
      <c r="O211" s="175" t="str">
        <f>IFERROR(Summary!$AC$7*D211/N211," ")</f>
        <v xml:space="preserve"> </v>
      </c>
      <c r="P211" s="18"/>
      <c r="Q211" s="175" t="str">
        <f>IFERROR(Summary!$AC$7*D211/P211," ")</f>
        <v xml:space="preserve"> </v>
      </c>
      <c r="R211" s="22"/>
      <c r="S211" s="177" t="str">
        <f>IFERROR(Summary!$AE$7*E211/R211," ")</f>
        <v xml:space="preserve"> </v>
      </c>
    </row>
    <row r="212" spans="1:19" ht="16.95" customHeight="1" x14ac:dyDescent="0.25">
      <c r="A212" s="2" t="s">
        <v>415</v>
      </c>
      <c r="B212" s="2" t="s">
        <v>416</v>
      </c>
      <c r="C212" s="6" t="s">
        <v>404</v>
      </c>
      <c r="D212" s="56">
        <f>IFERROR(VLOOKUP($A212,'Emissions - TEU-2PWA'!$A$6:$H$58,5,0), " ")</f>
        <v>1.5750965864118783E-15</v>
      </c>
      <c r="E212" s="56">
        <f>IFERROR(VLOOKUP($A212,'Emissions - TEU-2PWA'!$A$6:$H$58,8,0), " ")</f>
        <v>4.0502483650591158E-17</v>
      </c>
      <c r="F212" s="3">
        <v>4.7000000000000002E-3</v>
      </c>
      <c r="G212" s="175">
        <f>IFERROR(Summary!$Y$7*D212/F212," ")</f>
        <v>3.3512693327912303E-17</v>
      </c>
      <c r="H212" s="18"/>
      <c r="I212" s="175" t="str">
        <f>IFERROR(Summary!$Y$7*D212/H212," ")</f>
        <v xml:space="preserve"> </v>
      </c>
      <c r="J212" s="9">
        <v>0.17</v>
      </c>
      <c r="K212" s="175">
        <f>IFERROR(Summary!$AA$7*D212/J212," ")</f>
        <v>9.2652740377169312E-19</v>
      </c>
      <c r="L212" s="18"/>
      <c r="M212" s="175" t="str">
        <f>IFERROR(Summary!$AA$7*D212/L212," ")</f>
        <v xml:space="preserve"> </v>
      </c>
      <c r="N212" s="9">
        <v>0.34</v>
      </c>
      <c r="O212" s="175">
        <f>IFERROR(Summary!$AC$7*D212/N212," ")</f>
        <v>2.0846866584863094E-17</v>
      </c>
      <c r="P212" s="18"/>
      <c r="Q212" s="175" t="str">
        <f>IFERROR(Summary!$AC$7*D212/P212," ")</f>
        <v xml:space="preserve"> </v>
      </c>
      <c r="R212" s="22"/>
      <c r="S212" s="177" t="str">
        <f>IFERROR(Summary!$AE$7*E212/R212," ")</f>
        <v xml:space="preserve"> </v>
      </c>
    </row>
    <row r="213" spans="1:19" ht="16.8" customHeight="1" x14ac:dyDescent="0.25">
      <c r="A213" s="2" t="s">
        <v>417</v>
      </c>
      <c r="B213" s="2" t="s">
        <v>418</v>
      </c>
      <c r="C213" s="6" t="s">
        <v>404</v>
      </c>
      <c r="D213" s="56" t="str">
        <f>IFERROR(VLOOKUP($A213,'Emissions - TEU-2PWA'!$A$6:$H$58,5,0), " ")</f>
        <v xml:space="preserve"> </v>
      </c>
      <c r="E213" s="56" t="str">
        <f>IFERROR(VLOOKUP($A213,'Emissions - TEU-2PWA'!$A$6:$H$58,8,0), " ")</f>
        <v xml:space="preserve"> </v>
      </c>
      <c r="F213" s="11">
        <v>1.3999999999999999E-4</v>
      </c>
      <c r="G213" s="175" t="str">
        <f>IFERROR(Summary!$Y$7*D213/F213," ")</f>
        <v xml:space="preserve"> </v>
      </c>
      <c r="H213" s="18"/>
      <c r="I213" s="175" t="str">
        <f>IFERROR(Summary!$Y$7*D213/H213," ")</f>
        <v xml:space="preserve"> </v>
      </c>
      <c r="J213" s="3">
        <v>5.1999999999999998E-3</v>
      </c>
      <c r="K213" s="175" t="str">
        <f>IFERROR(Summary!$AA$7*D213/J213," ")</f>
        <v xml:space="preserve"> </v>
      </c>
      <c r="L213" s="18"/>
      <c r="M213" s="175" t="str">
        <f>IFERROR(Summary!$AA$7*D213/L213," ")</f>
        <v xml:space="preserve"> </v>
      </c>
      <c r="N213" s="4">
        <v>0.01</v>
      </c>
      <c r="O213" s="175" t="str">
        <f>IFERROR(Summary!$AC$7*D213/N213," ")</f>
        <v xml:space="preserve"> </v>
      </c>
      <c r="P213" s="18"/>
      <c r="Q213" s="175" t="str">
        <f>IFERROR(Summary!$AC$7*D213/P213," ")</f>
        <v xml:space="preserve"> </v>
      </c>
      <c r="R213" s="22"/>
      <c r="S213" s="177" t="str">
        <f>IFERROR(Summary!$AE$7*E213/R213," ")</f>
        <v xml:space="preserve"> </v>
      </c>
    </row>
    <row r="214" spans="1:19" ht="16.95" customHeight="1" x14ac:dyDescent="0.25">
      <c r="A214" s="2" t="s">
        <v>419</v>
      </c>
      <c r="B214" s="2" t="s">
        <v>420</v>
      </c>
      <c r="C214" s="6" t="s">
        <v>404</v>
      </c>
      <c r="D214" s="56" t="str">
        <f>IFERROR(VLOOKUP($A214,'Emissions - TEU-2PWA'!$A$6:$H$58,5,0), " ")</f>
        <v xml:space="preserve"> </v>
      </c>
      <c r="E214" s="56" t="str">
        <f>IFERROR(VLOOKUP($A214,'Emissions - TEU-2PWA'!$A$6:$H$58,8,0), " ")</f>
        <v xml:space="preserve"> </v>
      </c>
      <c r="F214" s="3">
        <v>1.4E-3</v>
      </c>
      <c r="G214" s="175" t="str">
        <f>IFERROR(Summary!$Y$7*D214/F214," ")</f>
        <v xml:space="preserve"> </v>
      </c>
      <c r="H214" s="18"/>
      <c r="I214" s="175" t="str">
        <f>IFERROR(Summary!$Y$7*D214/H214," ")</f>
        <v xml:space="preserve"> </v>
      </c>
      <c r="J214" s="4">
        <v>5.1999999999999998E-2</v>
      </c>
      <c r="K214" s="175" t="str">
        <f>IFERROR(Summary!$AA$7*D214/J214," ")</f>
        <v xml:space="preserve"> </v>
      </c>
      <c r="L214" s="18"/>
      <c r="M214" s="175" t="str">
        <f>IFERROR(Summary!$AA$7*D214/L214," ")</f>
        <v xml:space="preserve"> </v>
      </c>
      <c r="N214" s="9">
        <v>0.1</v>
      </c>
      <c r="O214" s="175" t="str">
        <f>IFERROR(Summary!$AC$7*D214/N214," ")</f>
        <v xml:space="preserve"> </v>
      </c>
      <c r="P214" s="18"/>
      <c r="Q214" s="175" t="str">
        <f>IFERROR(Summary!$AC$7*D214/P214," ")</f>
        <v xml:space="preserve"> </v>
      </c>
      <c r="R214" s="22"/>
      <c r="S214" s="177" t="str">
        <f>IFERROR(Summary!$AE$7*E214/R214," ")</f>
        <v xml:space="preserve"> </v>
      </c>
    </row>
    <row r="215" spans="1:19" ht="16.8" customHeight="1" x14ac:dyDescent="0.25">
      <c r="A215" s="2" t="s">
        <v>421</v>
      </c>
      <c r="B215" s="2" t="s">
        <v>422</v>
      </c>
      <c r="C215" s="6" t="s">
        <v>404</v>
      </c>
      <c r="D215" s="56">
        <f>IFERROR(VLOOKUP($A215,'Emissions - TEU-2PWA'!$A$6:$H$58,5,0), " ")</f>
        <v>2.6251609660954999E-13</v>
      </c>
      <c r="E215" s="56">
        <f>IFERROR(VLOOKUP($A215,'Emissions - TEU-2PWA'!$A$6:$H$58,8,0), " ")</f>
        <v>6.7504139128169995E-15</v>
      </c>
      <c r="F215" s="11">
        <v>4.2999999999999999E-4</v>
      </c>
      <c r="G215" s="175">
        <f>IFERROR(Summary!$Y$7*D215/F215," ")</f>
        <v>6.105025502547675E-14</v>
      </c>
      <c r="H215" s="18"/>
      <c r="I215" s="175" t="str">
        <f>IFERROR(Summary!$Y$7*D215/H215," ")</f>
        <v xml:space="preserve"> </v>
      </c>
      <c r="J215" s="4">
        <v>1.6E-2</v>
      </c>
      <c r="K215" s="175">
        <f>IFERROR(Summary!$AA$7*D215/J215," ")</f>
        <v>1.6407256038096875E-15</v>
      </c>
      <c r="L215" s="18"/>
      <c r="M215" s="175" t="str">
        <f>IFERROR(Summary!$AA$7*D215/L215," ")</f>
        <v xml:space="preserve"> </v>
      </c>
      <c r="N215" s="4">
        <v>0.03</v>
      </c>
      <c r="O215" s="175">
        <f>IFERROR(Summary!$AC$7*D215/N215," ")</f>
        <v>3.9377414491432497E-14</v>
      </c>
      <c r="P215" s="18"/>
      <c r="Q215" s="175" t="str">
        <f>IFERROR(Summary!$AC$7*D215/P215," ")</f>
        <v xml:space="preserve"> </v>
      </c>
      <c r="R215" s="22"/>
      <c r="S215" s="177" t="str">
        <f>IFERROR(Summary!$AE$7*E215/R215," ")</f>
        <v xml:space="preserve"> </v>
      </c>
    </row>
    <row r="216" spans="1:19" ht="16.95" customHeight="1" x14ac:dyDescent="0.25">
      <c r="A216" s="2" t="s">
        <v>423</v>
      </c>
      <c r="B216" s="2" t="s">
        <v>424</v>
      </c>
      <c r="C216" s="6" t="s">
        <v>404</v>
      </c>
      <c r="D216" s="56" t="str">
        <f>IFERROR(VLOOKUP($A216,'Emissions - TEU-2PWA'!$A$6:$H$58,5,0), " ")</f>
        <v xml:space="preserve"> </v>
      </c>
      <c r="E216" s="56" t="str">
        <f>IFERROR(VLOOKUP($A216,'Emissions - TEU-2PWA'!$A$6:$H$58,8,0), " ")</f>
        <v xml:space="preserve"> </v>
      </c>
      <c r="F216" s="11">
        <v>1.1E-4</v>
      </c>
      <c r="G216" s="175" t="str">
        <f>IFERROR(Summary!$Y$7*D216/F216," ")</f>
        <v xml:space="preserve"> </v>
      </c>
      <c r="H216" s="18"/>
      <c r="I216" s="175" t="str">
        <f>IFERROR(Summary!$Y$7*D216/H216," ")</f>
        <v xml:space="preserve"> </v>
      </c>
      <c r="J216" s="3">
        <v>3.8999999999999998E-3</v>
      </c>
      <c r="K216" s="175" t="str">
        <f>IFERROR(Summary!$AA$7*D216/J216," ")</f>
        <v xml:space="preserve"> </v>
      </c>
      <c r="L216" s="18"/>
      <c r="M216" s="175" t="str">
        <f>IFERROR(Summary!$AA$7*D216/L216," ")</f>
        <v xml:space="preserve"> </v>
      </c>
      <c r="N216" s="3">
        <v>7.6E-3</v>
      </c>
      <c r="O216" s="175" t="str">
        <f>IFERROR(Summary!$AC$7*D216/N216," ")</f>
        <v xml:space="preserve"> </v>
      </c>
      <c r="P216" s="18"/>
      <c r="Q216" s="175" t="str">
        <f>IFERROR(Summary!$AC$7*D216/P216," ")</f>
        <v xml:space="preserve"> </v>
      </c>
      <c r="R216" s="22"/>
      <c r="S216" s="177" t="str">
        <f>IFERROR(Summary!$AE$7*E216/R216," ")</f>
        <v xml:space="preserve"> </v>
      </c>
    </row>
    <row r="217" spans="1:19" ht="16.8" customHeight="1" x14ac:dyDescent="0.25">
      <c r="A217" s="2" t="s">
        <v>425</v>
      </c>
      <c r="B217" s="2" t="s">
        <v>426</v>
      </c>
      <c r="C217" s="6" t="s">
        <v>404</v>
      </c>
      <c r="D217" s="56" t="str">
        <f>IFERROR(VLOOKUP($A217,'Emissions - TEU-2PWA'!$A$6:$H$58,5,0), " ")</f>
        <v xml:space="preserve"> </v>
      </c>
      <c r="E217" s="56" t="str">
        <f>IFERROR(VLOOKUP($A217,'Emissions - TEU-2PWA'!$A$6:$H$58,8,0), " ")</f>
        <v xml:space="preserve"> </v>
      </c>
      <c r="F217" s="10">
        <v>4.3000000000000003E-6</v>
      </c>
      <c r="G217" s="175" t="str">
        <f>IFERROR(Summary!$Y$7*D217/F217," ")</f>
        <v xml:space="preserve"> </v>
      </c>
      <c r="H217" s="18"/>
      <c r="I217" s="175" t="str">
        <f>IFERROR(Summary!$Y$7*D217/H217," ")</f>
        <v xml:space="preserve"> </v>
      </c>
      <c r="J217" s="11">
        <v>1.6000000000000001E-4</v>
      </c>
      <c r="K217" s="175" t="str">
        <f>IFERROR(Summary!$AA$7*D217/J217," ")</f>
        <v xml:space="preserve"> </v>
      </c>
      <c r="L217" s="18"/>
      <c r="M217" s="175" t="str">
        <f>IFERROR(Summary!$AA$7*D217/L217," ")</f>
        <v xml:space="preserve"> </v>
      </c>
      <c r="N217" s="11">
        <v>2.9999999999999997E-4</v>
      </c>
      <c r="O217" s="175" t="str">
        <f>IFERROR(Summary!$AC$7*D217/N217," ")</f>
        <v xml:space="preserve"> </v>
      </c>
      <c r="P217" s="18"/>
      <c r="Q217" s="175" t="str">
        <f>IFERROR(Summary!$AC$7*D217/P217," ")</f>
        <v xml:space="preserve"> </v>
      </c>
      <c r="R217" s="22"/>
      <c r="S217" s="177" t="str">
        <f>IFERROR(Summary!$AE$7*E217/R217," ")</f>
        <v xml:space="preserve"> </v>
      </c>
    </row>
    <row r="218" spans="1:19" ht="16.8" customHeight="1" x14ac:dyDescent="0.25">
      <c r="A218" s="2" t="s">
        <v>427</v>
      </c>
      <c r="B218" s="2" t="s">
        <v>428</v>
      </c>
      <c r="C218" s="6" t="s">
        <v>404</v>
      </c>
      <c r="D218" s="56" t="str">
        <f>IFERROR(VLOOKUP($A218,'Emissions - TEU-2PWA'!$A$6:$H$58,5,0), " ")</f>
        <v xml:space="preserve"> </v>
      </c>
      <c r="E218" s="56" t="str">
        <f>IFERROR(VLOOKUP($A218,'Emissions - TEU-2PWA'!$A$6:$H$58,8,0), " ")</f>
        <v xml:space="preserve"> </v>
      </c>
      <c r="F218" s="11">
        <v>1.1E-4</v>
      </c>
      <c r="G218" s="175" t="str">
        <f>IFERROR(Summary!$Y$7*D218/F218," ")</f>
        <v xml:space="preserve"> </v>
      </c>
      <c r="H218" s="18"/>
      <c r="I218" s="175" t="str">
        <f>IFERROR(Summary!$Y$7*D218/H218," ")</f>
        <v xml:space="preserve"> </v>
      </c>
      <c r="J218" s="3">
        <v>3.8999999999999998E-3</v>
      </c>
      <c r="K218" s="175" t="str">
        <f>IFERROR(Summary!$AA$7*D218/J218," ")</f>
        <v xml:space="preserve"> </v>
      </c>
      <c r="L218" s="18"/>
      <c r="M218" s="175" t="str">
        <f>IFERROR(Summary!$AA$7*D218/L218," ")</f>
        <v xml:space="preserve"> </v>
      </c>
      <c r="N218" s="3">
        <v>7.6E-3</v>
      </c>
      <c r="O218" s="175" t="str">
        <f>IFERROR(Summary!$AC$7*D218/N218," ")</f>
        <v xml:space="preserve"> </v>
      </c>
      <c r="P218" s="18"/>
      <c r="Q218" s="175" t="str">
        <f>IFERROR(Summary!$AC$7*D218/P218," ")</f>
        <v xml:space="preserve"> </v>
      </c>
      <c r="R218" s="22"/>
      <c r="S218" s="177" t="str">
        <f>IFERROR(Summary!$AE$7*E218/R218," ")</f>
        <v xml:space="preserve"> </v>
      </c>
    </row>
    <row r="219" spans="1:19" ht="16.95" customHeight="1" x14ac:dyDescent="0.25">
      <c r="A219" s="2" t="s">
        <v>429</v>
      </c>
      <c r="B219" s="2" t="s">
        <v>430</v>
      </c>
      <c r="C219" s="6" t="s">
        <v>404</v>
      </c>
      <c r="D219" s="56" t="str">
        <f>IFERROR(VLOOKUP($A219,'Emissions - TEU-2PWA'!$A$6:$H$58,5,0), " ")</f>
        <v xml:space="preserve"> </v>
      </c>
      <c r="E219" s="56" t="str">
        <f>IFERROR(VLOOKUP($A219,'Emissions - TEU-2PWA'!$A$6:$H$58,8,0), " ")</f>
        <v xml:space="preserve"> </v>
      </c>
      <c r="F219" s="10">
        <v>4.6999999999999997E-5</v>
      </c>
      <c r="G219" s="175" t="str">
        <f>IFERROR(Summary!$Y$7*D219/F219," ")</f>
        <v xml:space="preserve"> </v>
      </c>
      <c r="H219" s="18"/>
      <c r="I219" s="175" t="str">
        <f>IFERROR(Summary!$Y$7*D219/H219," ")</f>
        <v xml:space="preserve"> </v>
      </c>
      <c r="J219" s="3">
        <v>1.6999999999999999E-3</v>
      </c>
      <c r="K219" s="175" t="str">
        <f>IFERROR(Summary!$AA$7*D219/J219," ")</f>
        <v xml:space="preserve"> </v>
      </c>
      <c r="L219" s="18"/>
      <c r="M219" s="175" t="str">
        <f>IFERROR(Summary!$AA$7*D219/L219," ")</f>
        <v xml:space="preserve"> </v>
      </c>
      <c r="N219" s="3">
        <v>3.3999999999999998E-3</v>
      </c>
      <c r="O219" s="175" t="str">
        <f>IFERROR(Summary!$AC$7*D219/N219," ")</f>
        <v xml:space="preserve"> </v>
      </c>
      <c r="P219" s="18"/>
      <c r="Q219" s="175" t="str">
        <f>IFERROR(Summary!$AC$7*D219/P219," ")</f>
        <v xml:space="preserve"> </v>
      </c>
      <c r="R219" s="22"/>
      <c r="S219" s="177" t="str">
        <f>IFERROR(Summary!$AE$7*E219/R219," ")</f>
        <v xml:space="preserve"> </v>
      </c>
    </row>
    <row r="220" spans="1:19" ht="16.8" customHeight="1" x14ac:dyDescent="0.25">
      <c r="A220" s="2" t="s">
        <v>431</v>
      </c>
      <c r="B220" s="2" t="s">
        <v>432</v>
      </c>
      <c r="C220" s="6" t="s">
        <v>404</v>
      </c>
      <c r="D220" s="56" t="str">
        <f>IFERROR(VLOOKUP($A220,'Emissions - TEU-2PWA'!$A$6:$H$58,5,0), " ")</f>
        <v xml:space="preserve"> </v>
      </c>
      <c r="E220" s="56" t="str">
        <f>IFERROR(VLOOKUP($A220,'Emissions - TEU-2PWA'!$A$6:$H$58,8,0), " ")</f>
        <v xml:space="preserve"> </v>
      </c>
      <c r="F220" s="10">
        <v>7.1000000000000005E-5</v>
      </c>
      <c r="G220" s="175" t="str">
        <f>IFERROR(Summary!$Y$7*D220/F220," ")</f>
        <v xml:space="preserve"> </v>
      </c>
      <c r="H220" s="18"/>
      <c r="I220" s="175" t="str">
        <f>IFERROR(Summary!$Y$7*D220/H220," ")</f>
        <v xml:space="preserve"> </v>
      </c>
      <c r="J220" s="3">
        <v>2.5999999999999999E-3</v>
      </c>
      <c r="K220" s="175" t="str">
        <f>IFERROR(Summary!$AA$7*D220/J220," ")</f>
        <v xml:space="preserve"> </v>
      </c>
      <c r="L220" s="18"/>
      <c r="M220" s="175" t="str">
        <f>IFERROR(Summary!$AA$7*D220/L220," ")</f>
        <v xml:space="preserve"> </v>
      </c>
      <c r="N220" s="3">
        <v>5.1000000000000004E-3</v>
      </c>
      <c r="O220" s="175" t="str">
        <f>IFERROR(Summary!$AC$7*D220/N220," ")</f>
        <v xml:space="preserve"> </v>
      </c>
      <c r="P220" s="18"/>
      <c r="Q220" s="175" t="str">
        <f>IFERROR(Summary!$AC$7*D220/P220," ")</f>
        <v xml:space="preserve"> </v>
      </c>
      <c r="R220" s="22"/>
      <c r="S220" s="177" t="str">
        <f>IFERROR(Summary!$AE$7*E220/R220," ")</f>
        <v xml:space="preserve"> </v>
      </c>
    </row>
    <row r="221" spans="1:19" ht="19.8" customHeight="1" x14ac:dyDescent="0.25">
      <c r="A221" s="2" t="s">
        <v>433</v>
      </c>
      <c r="B221" s="2" t="s">
        <v>434</v>
      </c>
      <c r="C221" s="6" t="s">
        <v>404</v>
      </c>
      <c r="D221" s="56" t="str">
        <f>IFERROR(VLOOKUP($A221,'Emissions - TEU-2PWA'!$A$6:$H$58,5,0), " ")</f>
        <v xml:space="preserve"> </v>
      </c>
      <c r="E221" s="56" t="str">
        <f>IFERROR(VLOOKUP($A221,'Emissions - TEU-2PWA'!$A$6:$H$58,8,0), " ")</f>
        <v xml:space="preserve"> </v>
      </c>
      <c r="F221" s="10">
        <v>1.3999999999999999E-6</v>
      </c>
      <c r="G221" s="175" t="str">
        <f>IFERROR(Summary!$Y$7*D221/F221," ")</f>
        <v xml:space="preserve"> </v>
      </c>
      <c r="H221" s="18"/>
      <c r="I221" s="175" t="str">
        <f>IFERROR(Summary!$Y$7*D221/H221," ")</f>
        <v xml:space="preserve"> </v>
      </c>
      <c r="J221" s="10">
        <v>5.1999999999999997E-5</v>
      </c>
      <c r="K221" s="175" t="str">
        <f>IFERROR(Summary!$AA$7*D221/J221," ")</f>
        <v xml:space="preserve"> </v>
      </c>
      <c r="L221" s="18"/>
      <c r="M221" s="175" t="str">
        <f>IFERROR(Summary!$AA$7*D221/L221," ")</f>
        <v xml:space="preserve"> </v>
      </c>
      <c r="N221" s="11">
        <v>1E-4</v>
      </c>
      <c r="O221" s="175" t="str">
        <f>IFERROR(Summary!$AC$7*D221/N221," ")</f>
        <v xml:space="preserve"> </v>
      </c>
      <c r="P221" s="18"/>
      <c r="Q221" s="175" t="str">
        <f>IFERROR(Summary!$AC$7*D221/P221," ")</f>
        <v xml:space="preserve"> </v>
      </c>
      <c r="R221" s="22"/>
      <c r="S221" s="177" t="str">
        <f>IFERROR(Summary!$AE$7*E221/R221," ")</f>
        <v xml:space="preserve"> </v>
      </c>
    </row>
    <row r="222" spans="1:19" ht="16.8" customHeight="1" x14ac:dyDescent="0.25">
      <c r="A222" s="2" t="s">
        <v>435</v>
      </c>
      <c r="B222" s="2" t="s">
        <v>436</v>
      </c>
      <c r="C222" s="6" t="s">
        <v>404</v>
      </c>
      <c r="D222" s="56" t="str">
        <f>IFERROR(VLOOKUP($A222,'Emissions - TEU-2PWA'!$A$6:$H$58,5,0), " ")</f>
        <v xml:space="preserve"> </v>
      </c>
      <c r="E222" s="56" t="str">
        <f>IFERROR(VLOOKUP($A222,'Emissions - TEU-2PWA'!$A$6:$H$58,8,0), " ")</f>
        <v xml:space="preserve"> </v>
      </c>
      <c r="F222" s="11">
        <v>5.2999999999999998E-4</v>
      </c>
      <c r="G222" s="175" t="str">
        <f>IFERROR(Summary!$Y$7*D222/F222," ")</f>
        <v xml:space="preserve"> </v>
      </c>
      <c r="H222" s="18"/>
      <c r="I222" s="175" t="str">
        <f>IFERROR(Summary!$Y$7*D222/H222," ")</f>
        <v xml:space="preserve"> </v>
      </c>
      <c r="J222" s="4">
        <v>0.02</v>
      </c>
      <c r="K222" s="175" t="str">
        <f>IFERROR(Summary!$AA$7*D222/J222," ")</f>
        <v xml:space="preserve"> </v>
      </c>
      <c r="L222" s="18"/>
      <c r="M222" s="175" t="str">
        <f>IFERROR(Summary!$AA$7*D222/L222," ")</f>
        <v xml:space="preserve"> </v>
      </c>
      <c r="N222" s="4">
        <v>3.7999999999999999E-2</v>
      </c>
      <c r="O222" s="175" t="str">
        <f>IFERROR(Summary!$AC$7*D222/N222," ")</f>
        <v xml:space="preserve"> </v>
      </c>
      <c r="P222" s="18"/>
      <c r="Q222" s="175" t="str">
        <f>IFERROR(Summary!$AC$7*D222/P222," ")</f>
        <v xml:space="preserve"> </v>
      </c>
      <c r="R222" s="22"/>
      <c r="S222" s="177" t="str">
        <f>IFERROR(Summary!$AE$7*E222/R222," ")</f>
        <v xml:space="preserve"> </v>
      </c>
    </row>
    <row r="223" spans="1:19" ht="16.95" customHeight="1" x14ac:dyDescent="0.25">
      <c r="A223" s="2" t="s">
        <v>437</v>
      </c>
      <c r="B223" s="2" t="s">
        <v>438</v>
      </c>
      <c r="C223" s="6" t="s">
        <v>404</v>
      </c>
      <c r="D223" s="56" t="str">
        <f>IFERROR(VLOOKUP($A223,'Emissions - TEU-2PWA'!$A$6:$H$58,5,0), " ")</f>
        <v xml:space="preserve"> </v>
      </c>
      <c r="E223" s="56" t="str">
        <f>IFERROR(VLOOKUP($A223,'Emissions - TEU-2PWA'!$A$6:$H$58,8,0), " ")</f>
        <v xml:space="preserve"> </v>
      </c>
      <c r="F223" s="11">
        <v>6.0999999999999997E-4</v>
      </c>
      <c r="G223" s="175" t="str">
        <f>IFERROR(Summary!$Y$7*D223/F223," ")</f>
        <v xml:space="preserve"> </v>
      </c>
      <c r="H223" s="18"/>
      <c r="I223" s="175" t="str">
        <f>IFERROR(Summary!$Y$7*D223/H223," ")</f>
        <v xml:space="preserve"> </v>
      </c>
      <c r="J223" s="4">
        <v>2.1999999999999999E-2</v>
      </c>
      <c r="K223" s="175" t="str">
        <f>IFERROR(Summary!$AA$7*D223/J223," ")</f>
        <v xml:space="preserve"> </v>
      </c>
      <c r="L223" s="18"/>
      <c r="M223" s="175" t="str">
        <f>IFERROR(Summary!$AA$7*D223/L223," ")</f>
        <v xml:space="preserve"> </v>
      </c>
      <c r="N223" s="4">
        <v>4.2999999999999997E-2</v>
      </c>
      <c r="O223" s="175" t="str">
        <f>IFERROR(Summary!$AC$7*D223/N223," ")</f>
        <v xml:space="preserve"> </v>
      </c>
      <c r="P223" s="18"/>
      <c r="Q223" s="175" t="str">
        <f>IFERROR(Summary!$AC$7*D223/P223," ")</f>
        <v xml:space="preserve"> </v>
      </c>
      <c r="R223" s="22"/>
      <c r="S223" s="177" t="str">
        <f>IFERROR(Summary!$AE$7*E223/R223," ")</f>
        <v xml:space="preserve"> </v>
      </c>
    </row>
    <row r="224" spans="1:19" ht="19.8" customHeight="1" x14ac:dyDescent="0.25">
      <c r="A224" s="2" t="s">
        <v>439</v>
      </c>
      <c r="B224" s="2" t="s">
        <v>440</v>
      </c>
      <c r="C224" s="6" t="s">
        <v>404</v>
      </c>
      <c r="D224" s="56" t="str">
        <f>IFERROR(VLOOKUP($A224,'Emissions - TEU-2PWA'!$A$6:$H$58,5,0), " ")</f>
        <v xml:space="preserve"> </v>
      </c>
      <c r="E224" s="56" t="str">
        <f>IFERROR(VLOOKUP($A224,'Emissions - TEU-2PWA'!$A$6:$H$58,8,0), " ")</f>
        <v xml:space="preserve"> </v>
      </c>
      <c r="F224" s="10">
        <v>4.3000000000000002E-5</v>
      </c>
      <c r="G224" s="175" t="str">
        <f>IFERROR(Summary!$Y$7*D224/F224," ")</f>
        <v xml:space="preserve"> </v>
      </c>
      <c r="H224" s="18"/>
      <c r="I224" s="175" t="str">
        <f>IFERROR(Summary!$Y$7*D224/H224," ")</f>
        <v xml:space="preserve"> </v>
      </c>
      <c r="J224" s="3">
        <v>1.6000000000000001E-3</v>
      </c>
      <c r="K224" s="175" t="str">
        <f>IFERROR(Summary!$AA$7*D224/J224," ")</f>
        <v xml:space="preserve"> </v>
      </c>
      <c r="L224" s="18"/>
      <c r="M224" s="175" t="str">
        <f>IFERROR(Summary!$AA$7*D224/L224," ")</f>
        <v xml:space="preserve"> </v>
      </c>
      <c r="N224" s="3">
        <v>3.0000000000000001E-3</v>
      </c>
      <c r="O224" s="175" t="str">
        <f>IFERROR(Summary!$AC$7*D224/N224," ")</f>
        <v xml:space="preserve"> </v>
      </c>
      <c r="P224" s="18"/>
      <c r="Q224" s="175" t="str">
        <f>IFERROR(Summary!$AC$7*D224/P224," ")</f>
        <v xml:space="preserve"> </v>
      </c>
      <c r="R224" s="22"/>
      <c r="S224" s="177" t="str">
        <f>IFERROR(Summary!$AE$7*E224/R224," ")</f>
        <v xml:space="preserve"> </v>
      </c>
    </row>
    <row r="225" spans="1:19" ht="16.8" customHeight="1" x14ac:dyDescent="0.25">
      <c r="A225" s="17">
        <v>2043937</v>
      </c>
      <c r="B225" s="2" t="s">
        <v>441</v>
      </c>
      <c r="C225" s="6" t="s">
        <v>404</v>
      </c>
      <c r="D225" s="56" t="str">
        <f>IFERROR(VLOOKUP($A225,'Emissions - TEU-2PWA'!$A$6:$H$58,5,0), " ")</f>
        <v xml:space="preserve"> </v>
      </c>
      <c r="E225" s="56" t="str">
        <f>IFERROR(VLOOKUP($A225,'Emissions - TEU-2PWA'!$A$6:$H$58,8,0), " ")</f>
        <v xml:space="preserve"> </v>
      </c>
      <c r="F225" s="10">
        <v>4.3000000000000003E-6</v>
      </c>
      <c r="G225" s="175" t="str">
        <f>IFERROR(Summary!$Y$7*D225/F225," ")</f>
        <v xml:space="preserve"> </v>
      </c>
      <c r="H225" s="18"/>
      <c r="I225" s="175" t="str">
        <f>IFERROR(Summary!$Y$7*D225/H225," ")</f>
        <v xml:space="preserve"> </v>
      </c>
      <c r="J225" s="11">
        <v>1.6000000000000001E-4</v>
      </c>
      <c r="K225" s="175" t="str">
        <f>IFERROR(Summary!$AA$7*D225/J225," ")</f>
        <v xml:space="preserve"> </v>
      </c>
      <c r="L225" s="18"/>
      <c r="M225" s="175" t="str">
        <f>IFERROR(Summary!$AA$7*D225/L225," ")</f>
        <v xml:space="preserve"> </v>
      </c>
      <c r="N225" s="11">
        <v>2.9999999999999997E-4</v>
      </c>
      <c r="O225" s="175" t="str">
        <f>IFERROR(Summary!$AC$7*D225/N225," ")</f>
        <v xml:space="preserve"> </v>
      </c>
      <c r="P225" s="18"/>
      <c r="Q225" s="175" t="str">
        <f>IFERROR(Summary!$AC$7*D225/P225," ")</f>
        <v xml:space="preserve"> </v>
      </c>
      <c r="R225" s="22"/>
      <c r="S225" s="177" t="str">
        <f>IFERROR(Summary!$AE$7*E225/R225," ")</f>
        <v xml:space="preserve"> </v>
      </c>
    </row>
    <row r="226" spans="1:19" ht="16.95" customHeight="1" x14ac:dyDescent="0.25">
      <c r="A226" s="17">
        <v>2139594</v>
      </c>
      <c r="B226" s="2" t="s">
        <v>442</v>
      </c>
      <c r="C226" s="18"/>
      <c r="D226" s="56" t="str">
        <f>IFERROR(VLOOKUP($A226,'Emissions - TEU-2PWA'!$A$6:$H$58,5,0), " ")</f>
        <v xml:space="preserve"> </v>
      </c>
      <c r="E226" s="56" t="str">
        <f>IFERROR(VLOOKUP($A226,'Emissions - TEU-2PWA'!$A$6:$H$58,8,0), " ")</f>
        <v xml:space="preserve"> </v>
      </c>
      <c r="F226" s="3">
        <v>7.1000000000000004E-3</v>
      </c>
      <c r="G226" s="175" t="str">
        <f>IFERROR(Summary!$Y$7*D226/F226," ")</f>
        <v xml:space="preserve"> </v>
      </c>
      <c r="H226" s="18"/>
      <c r="I226" s="175" t="str">
        <f>IFERROR(Summary!$Y$7*D226/H226," ")</f>
        <v xml:space="preserve"> </v>
      </c>
      <c r="J226" s="9">
        <v>0.19</v>
      </c>
      <c r="K226" s="175" t="str">
        <f>IFERROR(Summary!$AA$7*D226/J226," ")</f>
        <v xml:space="preserve"> </v>
      </c>
      <c r="L226" s="18"/>
      <c r="M226" s="175" t="str">
        <f>IFERROR(Summary!$AA$7*D226/L226," ")</f>
        <v xml:space="preserve"> </v>
      </c>
      <c r="N226" s="4">
        <v>8.5999999999999993E-2</v>
      </c>
      <c r="O226" s="175" t="str">
        <f>IFERROR(Summary!$AC$7*D226/N226," ")</f>
        <v xml:space="preserve"> </v>
      </c>
      <c r="P226" s="18"/>
      <c r="Q226" s="175" t="str">
        <f>IFERROR(Summary!$AC$7*D226/P226," ")</f>
        <v xml:space="preserve"> </v>
      </c>
      <c r="R226" s="22"/>
      <c r="S226" s="177" t="str">
        <f>IFERROR(Summary!$AE$7*E226/R226," ")</f>
        <v xml:space="preserve"> </v>
      </c>
    </row>
    <row r="227" spans="1:19" ht="16.8" customHeight="1" x14ac:dyDescent="0.25">
      <c r="A227" s="2" t="s">
        <v>443</v>
      </c>
      <c r="B227" s="2" t="s">
        <v>444</v>
      </c>
      <c r="C227" s="18"/>
      <c r="D227" s="56" t="str">
        <f>IFERROR(VLOOKUP($A227,'Emissions - TEU-2PWA'!$A$6:$H$58,5,0), " ")</f>
        <v xml:space="preserve"> </v>
      </c>
      <c r="E227" s="56" t="str">
        <f>IFERROR(VLOOKUP($A227,'Emissions - TEU-2PWA'!$A$6:$H$58,8,0), " ")</f>
        <v xml:space="preserve"> </v>
      </c>
      <c r="F227" s="3">
        <v>1.4E-3</v>
      </c>
      <c r="G227" s="175" t="str">
        <f>IFERROR(Summary!$Y$7*D227/F227," ")</f>
        <v xml:space="preserve"> </v>
      </c>
      <c r="H227" s="18"/>
      <c r="I227" s="175" t="str">
        <f>IFERROR(Summary!$Y$7*D227/H227," ")</f>
        <v xml:space="preserve"> </v>
      </c>
      <c r="J227" s="4">
        <v>3.7999999999999999E-2</v>
      </c>
      <c r="K227" s="175" t="str">
        <f>IFERROR(Summary!$AA$7*D227/J227," ")</f>
        <v xml:space="preserve"> </v>
      </c>
      <c r="L227" s="18"/>
      <c r="M227" s="175" t="str">
        <f>IFERROR(Summary!$AA$7*D227/L227," ")</f>
        <v xml:space="preserve"> </v>
      </c>
      <c r="N227" s="4">
        <v>1.7000000000000001E-2</v>
      </c>
      <c r="O227" s="175" t="str">
        <f>IFERROR(Summary!$AC$7*D227/N227," ")</f>
        <v xml:space="preserve"> </v>
      </c>
      <c r="P227" s="18"/>
      <c r="Q227" s="175" t="str">
        <f>IFERROR(Summary!$AC$7*D227/P227," ")</f>
        <v xml:space="preserve"> </v>
      </c>
      <c r="R227" s="22"/>
      <c r="S227" s="177" t="str">
        <f>IFERROR(Summary!$AE$7*E227/R227," ")</f>
        <v xml:space="preserve"> </v>
      </c>
    </row>
    <row r="228" spans="1:19" ht="16.8" customHeight="1" x14ac:dyDescent="0.25">
      <c r="A228" s="2" t="s">
        <v>445</v>
      </c>
      <c r="B228" s="2" t="s">
        <v>446</v>
      </c>
      <c r="C228" s="18"/>
      <c r="D228" s="56" t="str">
        <f>IFERROR(VLOOKUP($A228,'Emissions - TEU-2PWA'!$A$6:$H$58,5,0), " ")</f>
        <v xml:space="preserve"> </v>
      </c>
      <c r="E228" s="56" t="str">
        <f>IFERROR(VLOOKUP($A228,'Emissions - TEU-2PWA'!$A$6:$H$58,8,0), " ")</f>
        <v xml:space="preserve"> </v>
      </c>
      <c r="F228" s="18"/>
      <c r="G228" s="175" t="str">
        <f>IFERROR(Summary!$Y$7*D228/F228," ")</f>
        <v xml:space="preserve"> </v>
      </c>
      <c r="H228" s="7">
        <v>8</v>
      </c>
      <c r="I228" s="175" t="str">
        <f>IFERROR(Summary!$Y$7*D228/H228," ")</f>
        <v xml:space="preserve"> </v>
      </c>
      <c r="J228" s="18"/>
      <c r="K228" s="175" t="str">
        <f>IFERROR(Summary!$AA$7*D228/J228," ")</f>
        <v xml:space="preserve"> </v>
      </c>
      <c r="L228" s="5">
        <v>35</v>
      </c>
      <c r="M228" s="175" t="str">
        <f>IFERROR(Summary!$AA$7*D228/L228," ")</f>
        <v xml:space="preserve"> </v>
      </c>
      <c r="N228" s="18"/>
      <c r="O228" s="175" t="str">
        <f>IFERROR(Summary!$AC$7*D228/N228," ")</f>
        <v xml:space="preserve"> </v>
      </c>
      <c r="P228" s="5">
        <v>35</v>
      </c>
      <c r="Q228" s="175" t="str">
        <f>IFERROR(Summary!$AC$7*D228/P228," ")</f>
        <v xml:space="preserve"> </v>
      </c>
      <c r="R228" s="22"/>
      <c r="S228" s="177" t="str">
        <f>IFERROR(Summary!$AE$7*E228/R228," ")</f>
        <v xml:space="preserve"> </v>
      </c>
    </row>
    <row r="229" spans="1:19" ht="16.95" customHeight="1" x14ac:dyDescent="0.25">
      <c r="A229" s="2" t="s">
        <v>447</v>
      </c>
      <c r="B229" s="2" t="s">
        <v>448</v>
      </c>
      <c r="C229" s="18"/>
      <c r="D229" s="56" t="str">
        <f>IFERROR(VLOOKUP($A229,'Emissions - TEU-2PWA'!$A$6:$H$58,5,0), " ")</f>
        <v xml:space="preserve"> </v>
      </c>
      <c r="E229" s="56" t="str">
        <f>IFERROR(VLOOKUP($A229,'Emissions - TEU-2PWA'!$A$6:$H$58,8,0), " ")</f>
        <v xml:space="preserve"> </v>
      </c>
      <c r="F229" s="18"/>
      <c r="G229" s="175" t="str">
        <f>IFERROR(Summary!$Y$7*D229/F229," ")</f>
        <v xml:space="preserve"> </v>
      </c>
      <c r="H229" s="8">
        <v>3000</v>
      </c>
      <c r="I229" s="175" t="str">
        <f>IFERROR(Summary!$Y$7*D229/H229," ")</f>
        <v xml:space="preserve"> </v>
      </c>
      <c r="J229" s="18"/>
      <c r="K229" s="175" t="str">
        <f>IFERROR(Summary!$AA$7*D229/J229," ")</f>
        <v xml:space="preserve"> </v>
      </c>
      <c r="L229" s="8">
        <v>13000</v>
      </c>
      <c r="M229" s="175" t="str">
        <f>IFERROR(Summary!$AA$7*D229/L229," ")</f>
        <v xml:space="preserve"> </v>
      </c>
      <c r="N229" s="18"/>
      <c r="O229" s="175" t="str">
        <f>IFERROR(Summary!$AC$7*D229/N229," ")</f>
        <v xml:space="preserve"> </v>
      </c>
      <c r="P229" s="8">
        <v>13000</v>
      </c>
      <c r="Q229" s="175" t="str">
        <f>IFERROR(Summary!$AC$7*D229/P229," ")</f>
        <v xml:space="preserve"> </v>
      </c>
      <c r="R229" s="22"/>
      <c r="S229" s="177" t="str">
        <f>IFERROR(Summary!$AE$7*E229/R229," ")</f>
        <v xml:space="preserve"> </v>
      </c>
    </row>
    <row r="230" spans="1:19" ht="16.8" customHeight="1" x14ac:dyDescent="0.25">
      <c r="A230" s="2" t="s">
        <v>449</v>
      </c>
      <c r="B230" s="2" t="s">
        <v>450</v>
      </c>
      <c r="C230" s="18"/>
      <c r="D230" s="56" t="str">
        <f>IFERROR(VLOOKUP($A230,'Emissions - TEU-2PWA'!$A$6:$H$58,5,0), " ")</f>
        <v xml:space="preserve"> </v>
      </c>
      <c r="E230" s="56" t="str">
        <f>IFERROR(VLOOKUP($A230,'Emissions - TEU-2PWA'!$A$6:$H$58,8,0), " ")</f>
        <v xml:space="preserve"> </v>
      </c>
      <c r="F230" s="18"/>
      <c r="G230" s="175" t="str">
        <f>IFERROR(Summary!$Y$7*D230/F230," ")</f>
        <v xml:space="preserve"> </v>
      </c>
      <c r="H230" s="9">
        <v>0.27</v>
      </c>
      <c r="I230" s="175" t="str">
        <f>IFERROR(Summary!$Y$7*D230/H230," ")</f>
        <v xml:space="preserve"> </v>
      </c>
      <c r="J230" s="18"/>
      <c r="K230" s="175" t="str">
        <f>IFERROR(Summary!$AA$7*D230/J230," ")</f>
        <v xml:space="preserve"> </v>
      </c>
      <c r="L230" s="7">
        <v>1.2</v>
      </c>
      <c r="M230" s="175" t="str">
        <f>IFERROR(Summary!$AA$7*D230/L230," ")</f>
        <v xml:space="preserve"> </v>
      </c>
      <c r="N230" s="18"/>
      <c r="O230" s="175" t="str">
        <f>IFERROR(Summary!$AC$7*D230/N230," ")</f>
        <v xml:space="preserve"> </v>
      </c>
      <c r="P230" s="7">
        <v>1.2</v>
      </c>
      <c r="Q230" s="175" t="str">
        <f>IFERROR(Summary!$AC$7*D230/P230," ")</f>
        <v xml:space="preserve"> </v>
      </c>
      <c r="R230" s="21">
        <v>20</v>
      </c>
      <c r="S230" s="177" t="str">
        <f>IFERROR(Summary!$AE$7*E230/R230," ")</f>
        <v xml:space="preserve"> </v>
      </c>
    </row>
    <row r="231" spans="1:19" ht="29.25" customHeight="1" x14ac:dyDescent="0.25">
      <c r="A231" s="2" t="s">
        <v>451</v>
      </c>
      <c r="B231" s="2" t="s">
        <v>452</v>
      </c>
      <c r="C231" s="18"/>
      <c r="D231" s="56" t="str">
        <f>IFERROR(VLOOKUP($A231,'Emissions - TEU-2PWA'!$A$6:$H$58,5,0), " ")</f>
        <v xml:space="preserve"> </v>
      </c>
      <c r="E231" s="56" t="str">
        <f>IFERROR(VLOOKUP($A231,'Emissions - TEU-2PWA'!$A$6:$H$58,8,0), " ")</f>
        <v xml:space="preserve"> </v>
      </c>
      <c r="F231" s="18"/>
      <c r="G231" s="175" t="str">
        <f>IFERROR(Summary!$Y$7*D231/F231," ")</f>
        <v xml:space="preserve"> </v>
      </c>
      <c r="H231" s="8">
        <v>7000</v>
      </c>
      <c r="I231" s="175" t="str">
        <f>IFERROR(Summary!$Y$7*D231/H231," ")</f>
        <v xml:space="preserve"> </v>
      </c>
      <c r="J231" s="18"/>
      <c r="K231" s="175" t="str">
        <f>IFERROR(Summary!$AA$7*D231/J231," ")</f>
        <v xml:space="preserve"> </v>
      </c>
      <c r="L231" s="8">
        <v>31000</v>
      </c>
      <c r="M231" s="175" t="str">
        <f>IFERROR(Summary!$AA$7*D231/L231," ")</f>
        <v xml:space="preserve"> </v>
      </c>
      <c r="N231" s="18"/>
      <c r="O231" s="175" t="str">
        <f>IFERROR(Summary!$AC$7*D231/N231," ")</f>
        <v xml:space="preserve"> </v>
      </c>
      <c r="P231" s="8">
        <v>31000</v>
      </c>
      <c r="Q231" s="175" t="str">
        <f>IFERROR(Summary!$AC$7*D231/P231," ")</f>
        <v xml:space="preserve"> </v>
      </c>
      <c r="R231" s="22"/>
      <c r="S231" s="177" t="str">
        <f>IFERROR(Summary!$AE$7*E231/R231," ")</f>
        <v xml:space="preserve"> </v>
      </c>
    </row>
    <row r="232" spans="1:19" ht="16.8" customHeight="1" x14ac:dyDescent="0.25">
      <c r="A232" s="2" t="s">
        <v>453</v>
      </c>
      <c r="B232" s="2" t="s">
        <v>454</v>
      </c>
      <c r="C232" s="18"/>
      <c r="D232" s="56" t="str">
        <f>IFERROR(VLOOKUP($A232,'Emissions - TEU-2PWA'!$A$6:$H$58,5,0), " ")</f>
        <v xml:space="preserve"> </v>
      </c>
      <c r="E232" s="56" t="str">
        <f>IFERROR(VLOOKUP($A232,'Emissions - TEU-2PWA'!$A$6:$H$58,8,0), " ")</f>
        <v xml:space="preserve"> </v>
      </c>
      <c r="F232" s="9">
        <v>0.27</v>
      </c>
      <c r="G232" s="175" t="str">
        <f>IFERROR(Summary!$Y$7*D232/F232," ")</f>
        <v xml:space="preserve"> </v>
      </c>
      <c r="H232" s="5">
        <v>30</v>
      </c>
      <c r="I232" s="175" t="str">
        <f>IFERROR(Summary!$Y$7*D232/H232," ")</f>
        <v xml:space="preserve"> </v>
      </c>
      <c r="J232" s="7">
        <v>7</v>
      </c>
      <c r="K232" s="175" t="str">
        <f>IFERROR(Summary!$AA$7*D232/J232," ")</f>
        <v xml:space="preserve"> </v>
      </c>
      <c r="L232" s="5">
        <v>130</v>
      </c>
      <c r="M232" s="175" t="str">
        <f>IFERROR(Summary!$AA$7*D232/L232," ")</f>
        <v xml:space="preserve"> </v>
      </c>
      <c r="N232" s="7">
        <v>3.2</v>
      </c>
      <c r="O232" s="175" t="str">
        <f>IFERROR(Summary!$AC$7*D232/N232," ")</f>
        <v xml:space="preserve"> </v>
      </c>
      <c r="P232" s="5">
        <v>130</v>
      </c>
      <c r="Q232" s="175" t="str">
        <f>IFERROR(Summary!$AC$7*D232/P232," ")</f>
        <v xml:space="preserve"> </v>
      </c>
      <c r="R232" s="23">
        <v>3100</v>
      </c>
      <c r="S232" s="177" t="str">
        <f>IFERROR(Summary!$AE$7*E232/R232," ")</f>
        <v xml:space="preserve"> </v>
      </c>
    </row>
    <row r="233" spans="1:19" ht="16.95" customHeight="1" x14ac:dyDescent="0.25">
      <c r="A233" s="1"/>
      <c r="B233" s="2" t="s">
        <v>455</v>
      </c>
      <c r="C233" s="6" t="s">
        <v>48</v>
      </c>
      <c r="D233" s="56" t="str">
        <f>IFERROR(VLOOKUP($A233,'Emissions - TEU-2PWA'!$A$6:$H$58,5,0), " ")</f>
        <v xml:space="preserve"> </v>
      </c>
      <c r="E233" s="56" t="str">
        <f>IFERROR(VLOOKUP($A233,'Emissions - TEU-2PWA'!$A$6:$H$58,8,0), " ")</f>
        <v xml:space="preserve"> </v>
      </c>
      <c r="F233" s="18"/>
      <c r="G233" s="175" t="str">
        <f>IFERROR(Summary!$Y$7*D233/F233," ")</f>
        <v xml:space="preserve"> </v>
      </c>
      <c r="H233" s="4">
        <v>0.03</v>
      </c>
      <c r="I233" s="175" t="str">
        <f>IFERROR(Summary!$Y$7*D233/H233," ")</f>
        <v xml:space="preserve"> </v>
      </c>
      <c r="J233" s="18"/>
      <c r="K233" s="175" t="str">
        <f>IFERROR(Summary!$AA$7*D233/J233," ")</f>
        <v xml:space="preserve"> </v>
      </c>
      <c r="L233" s="9">
        <v>0.13</v>
      </c>
      <c r="M233" s="175" t="str">
        <f>IFERROR(Summary!$AA$7*D233/L233," ")</f>
        <v xml:space="preserve"> </v>
      </c>
      <c r="N233" s="18"/>
      <c r="O233" s="175" t="str">
        <f>IFERROR(Summary!$AC$7*D233/N233," ")</f>
        <v xml:space="preserve"> </v>
      </c>
      <c r="P233" s="9">
        <v>0.13</v>
      </c>
      <c r="Q233" s="175" t="str">
        <f>IFERROR(Summary!$AC$7*D233/P233," ")</f>
        <v xml:space="preserve"> </v>
      </c>
      <c r="R233" s="22"/>
      <c r="S233" s="177" t="str">
        <f>IFERROR(Summary!$AE$7*E233/R233," ")</f>
        <v xml:space="preserve"> </v>
      </c>
    </row>
    <row r="234" spans="1:19" ht="16.8" customHeight="1" x14ac:dyDescent="0.25">
      <c r="A234" s="17">
        <v>2148909</v>
      </c>
      <c r="B234" s="2" t="s">
        <v>456</v>
      </c>
      <c r="C234" s="18"/>
      <c r="D234" s="56" t="str">
        <f>IFERROR(VLOOKUP($A234,'Emissions - TEU-2PWA'!$A$6:$H$58,5,0), " ")</f>
        <v xml:space="preserve"> </v>
      </c>
      <c r="E234" s="56" t="str">
        <f>IFERROR(VLOOKUP($A234,'Emissions - TEU-2PWA'!$A$6:$H$58,8,0), " ")</f>
        <v xml:space="preserve"> </v>
      </c>
      <c r="F234" s="18"/>
      <c r="G234" s="175" t="str">
        <f>IFERROR(Summary!$Y$7*D234/F234," ")</f>
        <v xml:space="preserve"> </v>
      </c>
      <c r="H234" s="18"/>
      <c r="I234" s="175" t="str">
        <f>IFERROR(Summary!$Y$7*D234/H234," ")</f>
        <v xml:space="preserve"> </v>
      </c>
      <c r="J234" s="18"/>
      <c r="K234" s="175" t="str">
        <f>IFERROR(Summary!$AA$7*D234/J234," ")</f>
        <v xml:space="preserve"> </v>
      </c>
      <c r="L234" s="18"/>
      <c r="M234" s="175" t="str">
        <f>IFERROR(Summary!$AA$7*D234/L234," ")</f>
        <v xml:space="preserve"> </v>
      </c>
      <c r="N234" s="18"/>
      <c r="O234" s="175" t="str">
        <f>IFERROR(Summary!$AC$7*D234/N234," ")</f>
        <v xml:space="preserve"> </v>
      </c>
      <c r="P234" s="18"/>
      <c r="Q234" s="175" t="str">
        <f>IFERROR(Summary!$AC$7*D234/P234," ")</f>
        <v xml:space="preserve"> </v>
      </c>
      <c r="R234" s="24">
        <v>5</v>
      </c>
      <c r="S234" s="177" t="str">
        <f>IFERROR(Summary!$AE$7*E234/R234," ")</f>
        <v xml:space="preserve"> </v>
      </c>
    </row>
    <row r="235" spans="1:19" ht="16.95" customHeight="1" x14ac:dyDescent="0.25">
      <c r="A235" s="2" t="s">
        <v>457</v>
      </c>
      <c r="B235" s="2" t="s">
        <v>458</v>
      </c>
      <c r="C235" s="6" t="s">
        <v>33</v>
      </c>
      <c r="D235" s="56" t="str">
        <f>IFERROR(VLOOKUP($A235,'Emissions - TEU-2PWA'!$A$6:$H$58,5,0), " ")</f>
        <v xml:space="preserve"> </v>
      </c>
      <c r="E235" s="56" t="str">
        <f>IFERROR(VLOOKUP($A235,'Emissions - TEU-2PWA'!$A$6:$H$58,8,0), " ")</f>
        <v xml:space="preserve"> </v>
      </c>
      <c r="F235" s="18"/>
      <c r="G235" s="175" t="str">
        <f>IFERROR(Summary!$Y$7*D235/F235," ")</f>
        <v xml:space="preserve"> </v>
      </c>
      <c r="H235" s="18"/>
      <c r="I235" s="175" t="str">
        <f>IFERROR(Summary!$Y$7*D235/H235," ")</f>
        <v xml:space="preserve"> </v>
      </c>
      <c r="J235" s="18"/>
      <c r="K235" s="175" t="str">
        <f>IFERROR(Summary!$AA$7*D235/J235," ")</f>
        <v xml:space="preserve"> </v>
      </c>
      <c r="L235" s="18"/>
      <c r="M235" s="175" t="str">
        <f>IFERROR(Summary!$AA$7*D235/L235," ")</f>
        <v xml:space="preserve"> </v>
      </c>
      <c r="N235" s="18"/>
      <c r="O235" s="175" t="str">
        <f>IFERROR(Summary!$AC$7*D235/N235," ")</f>
        <v xml:space="preserve"> </v>
      </c>
      <c r="P235" s="18"/>
      <c r="Q235" s="175" t="str">
        <f>IFERROR(Summary!$AC$7*D235/P235," ")</f>
        <v xml:space="preserve"> </v>
      </c>
      <c r="R235" s="24">
        <v>2</v>
      </c>
      <c r="S235" s="177" t="str">
        <f>IFERROR(Summary!$AE$7*E235/R235," ")</f>
        <v xml:space="preserve"> </v>
      </c>
    </row>
    <row r="236" spans="1:19" ht="29.25" customHeight="1" x14ac:dyDescent="0.25">
      <c r="A236" s="2" t="s">
        <v>459</v>
      </c>
      <c r="B236" s="2" t="s">
        <v>460</v>
      </c>
      <c r="C236" s="18"/>
      <c r="D236" s="56" t="str">
        <f>IFERROR(VLOOKUP($A236,'Emissions - TEU-2PWA'!$A$6:$H$58,5,0), " ")</f>
        <v xml:space="preserve"> </v>
      </c>
      <c r="E236" s="56" t="str">
        <f>IFERROR(VLOOKUP($A236,'Emissions - TEU-2PWA'!$A$6:$H$58,8,0), " ")</f>
        <v xml:space="preserve"> </v>
      </c>
      <c r="F236" s="18"/>
      <c r="G236" s="175" t="str">
        <f>IFERROR(Summary!$Y$7*D236/F236," ")</f>
        <v xml:space="preserve"> </v>
      </c>
      <c r="H236" s="7">
        <v>3</v>
      </c>
      <c r="I236" s="175" t="str">
        <f>IFERROR(Summary!$Y$7*D236/H236," ")</f>
        <v xml:space="preserve"> </v>
      </c>
      <c r="J236" s="18"/>
      <c r="K236" s="175" t="str">
        <f>IFERROR(Summary!$AA$7*D236/J236," ")</f>
        <v xml:space="preserve"> </v>
      </c>
      <c r="L236" s="5">
        <v>13</v>
      </c>
      <c r="M236" s="175" t="str">
        <f>IFERROR(Summary!$AA$7*D236/L236," ")</f>
        <v xml:space="preserve"> </v>
      </c>
      <c r="N236" s="18"/>
      <c r="O236" s="175" t="str">
        <f>IFERROR(Summary!$AC$7*D236/N236," ")</f>
        <v xml:space="preserve"> </v>
      </c>
      <c r="P236" s="5">
        <v>13</v>
      </c>
      <c r="Q236" s="175" t="str">
        <f>IFERROR(Summary!$AC$7*D236/P236," ")</f>
        <v xml:space="preserve"> </v>
      </c>
      <c r="R236" s="22"/>
      <c r="S236" s="177" t="str">
        <f>IFERROR(Summary!$AE$7*E236/R236," ")</f>
        <v xml:space="preserve"> </v>
      </c>
    </row>
    <row r="237" spans="1:19" ht="16.95" customHeight="1" x14ac:dyDescent="0.25">
      <c r="A237" s="2" t="s">
        <v>461</v>
      </c>
      <c r="B237" s="2" t="s">
        <v>462</v>
      </c>
      <c r="C237" s="18"/>
      <c r="D237" s="56" t="str">
        <f>IFERROR(VLOOKUP($A237,'Emissions - TEU-2PWA'!$A$6:$H$58,5,0), " ")</f>
        <v xml:space="preserve"> </v>
      </c>
      <c r="E237" s="56" t="str">
        <f>IFERROR(VLOOKUP($A237,'Emissions - TEU-2PWA'!$A$6:$H$58,8,0), " ")</f>
        <v xml:space="preserve"> </v>
      </c>
      <c r="F237" s="18"/>
      <c r="G237" s="175" t="str">
        <f>IFERROR(Summary!$Y$7*D237/F237," ")</f>
        <v xml:space="preserve"> </v>
      </c>
      <c r="H237" s="18"/>
      <c r="I237" s="175" t="str">
        <f>IFERROR(Summary!$Y$7*D237/H237," ")</f>
        <v xml:space="preserve"> </v>
      </c>
      <c r="J237" s="18"/>
      <c r="K237" s="175" t="str">
        <f>IFERROR(Summary!$AA$7*D237/J237," ")</f>
        <v xml:space="preserve"> </v>
      </c>
      <c r="L237" s="18"/>
      <c r="M237" s="175" t="str">
        <f>IFERROR(Summary!$AA$7*D237/L237," ")</f>
        <v xml:space="preserve"> </v>
      </c>
      <c r="N237" s="18"/>
      <c r="O237" s="175" t="str">
        <f>IFERROR(Summary!$AC$7*D237/N237," ")</f>
        <v xml:space="preserve"> </v>
      </c>
      <c r="P237" s="18"/>
      <c r="Q237" s="175" t="str">
        <f>IFERROR(Summary!$AC$7*D237/P237," ")</f>
        <v xml:space="preserve"> </v>
      </c>
      <c r="R237" s="24">
        <v>8</v>
      </c>
      <c r="S237" s="177" t="str">
        <f>IFERROR(Summary!$AE$7*E237/R237," ")</f>
        <v xml:space="preserve"> </v>
      </c>
    </row>
    <row r="238" spans="1:19" ht="16.8" customHeight="1" x14ac:dyDescent="0.25">
      <c r="A238" s="2" t="s">
        <v>463</v>
      </c>
      <c r="B238" s="2" t="s">
        <v>464</v>
      </c>
      <c r="C238" s="18"/>
      <c r="D238" s="56" t="str">
        <f>IFERROR(VLOOKUP($A238,'Emissions - TEU-2PWA'!$A$6:$H$58,5,0), " ")</f>
        <v xml:space="preserve"> </v>
      </c>
      <c r="E238" s="56" t="str">
        <f>IFERROR(VLOOKUP($A238,'Emissions - TEU-2PWA'!$A$6:$H$58,8,0), " ")</f>
        <v xml:space="preserve"> </v>
      </c>
      <c r="F238" s="18"/>
      <c r="G238" s="175" t="str">
        <f>IFERROR(Summary!$Y$7*D238/F238," ")</f>
        <v xml:space="preserve"> </v>
      </c>
      <c r="H238" s="8">
        <v>1000</v>
      </c>
      <c r="I238" s="175" t="str">
        <f>IFERROR(Summary!$Y$7*D238/H238," ")</f>
        <v xml:space="preserve"> </v>
      </c>
      <c r="J238" s="18"/>
      <c r="K238" s="175" t="str">
        <f>IFERROR(Summary!$AA$7*D238/J238," ")</f>
        <v xml:space="preserve"> </v>
      </c>
      <c r="L238" s="8">
        <v>4400</v>
      </c>
      <c r="M238" s="175" t="str">
        <f>IFERROR(Summary!$AA$7*D238/L238," ")</f>
        <v xml:space="preserve"> </v>
      </c>
      <c r="N238" s="18"/>
      <c r="O238" s="175" t="str">
        <f>IFERROR(Summary!$AC$7*D238/N238," ")</f>
        <v xml:space="preserve"> </v>
      </c>
      <c r="P238" s="8">
        <v>4400</v>
      </c>
      <c r="Q238" s="175" t="str">
        <f>IFERROR(Summary!$AC$7*D238/P238," ")</f>
        <v xml:space="preserve"> </v>
      </c>
      <c r="R238" s="23">
        <v>21000</v>
      </c>
      <c r="S238" s="177" t="str">
        <f>IFERROR(Summary!$AE$7*E238/R238," ")</f>
        <v xml:space="preserve"> </v>
      </c>
    </row>
    <row r="239" spans="1:19" ht="16.8" customHeight="1" x14ac:dyDescent="0.25">
      <c r="A239" s="2" t="s">
        <v>465</v>
      </c>
      <c r="B239" s="2" t="s">
        <v>466</v>
      </c>
      <c r="C239" s="18"/>
      <c r="D239" s="56" t="str">
        <f>IFERROR(VLOOKUP($A239,'Emissions - TEU-2PWA'!$A$6:$H$58,5,0), " ")</f>
        <v xml:space="preserve"> </v>
      </c>
      <c r="E239" s="56" t="str">
        <f>IFERROR(VLOOKUP($A239,'Emissions - TEU-2PWA'!$A$6:$H$58,8,0), " ")</f>
        <v xml:space="preserve"> </v>
      </c>
      <c r="F239" s="18"/>
      <c r="G239" s="175" t="str">
        <f>IFERROR(Summary!$Y$7*D239/F239," ")</f>
        <v xml:space="preserve"> </v>
      </c>
      <c r="H239" s="7">
        <v>1</v>
      </c>
      <c r="I239" s="175" t="str">
        <f>IFERROR(Summary!$Y$7*D239/H239," ")</f>
        <v xml:space="preserve"> </v>
      </c>
      <c r="J239" s="18"/>
      <c r="K239" s="175" t="str">
        <f>IFERROR(Summary!$AA$7*D239/J239," ")</f>
        <v xml:space="preserve"> </v>
      </c>
      <c r="L239" s="7">
        <v>4.4000000000000004</v>
      </c>
      <c r="M239" s="175" t="str">
        <f>IFERROR(Summary!$AA$7*D239/L239," ")</f>
        <v xml:space="preserve"> </v>
      </c>
      <c r="N239" s="18"/>
      <c r="O239" s="175" t="str">
        <f>IFERROR(Summary!$AC$7*D239/N239," ")</f>
        <v xml:space="preserve"> </v>
      </c>
      <c r="P239" s="7">
        <v>4.4000000000000004</v>
      </c>
      <c r="Q239" s="175" t="str">
        <f>IFERROR(Summary!$AC$7*D239/P239," ")</f>
        <v xml:space="preserve"> </v>
      </c>
      <c r="R239" s="21">
        <v>120</v>
      </c>
      <c r="S239" s="177" t="str">
        <f>IFERROR(Summary!$AE$7*E239/R239," ")</f>
        <v xml:space="preserve"> </v>
      </c>
    </row>
    <row r="240" spans="1:19" ht="16.95" customHeight="1" x14ac:dyDescent="0.25">
      <c r="A240" s="2" t="s">
        <v>467</v>
      </c>
      <c r="B240" s="2" t="s">
        <v>468</v>
      </c>
      <c r="C240" s="18"/>
      <c r="D240" s="56" t="str">
        <f>IFERROR(VLOOKUP($A240,'Emissions - TEU-2PWA'!$A$6:$H$58,5,0), " ")</f>
        <v xml:space="preserve"> </v>
      </c>
      <c r="E240" s="56" t="str">
        <f>IFERROR(VLOOKUP($A240,'Emissions - TEU-2PWA'!$A$6:$H$58,8,0), " ")</f>
        <v xml:space="preserve"> </v>
      </c>
      <c r="F240" s="18"/>
      <c r="G240" s="175" t="str">
        <f>IFERROR(Summary!$Y$7*D240/F240," ")</f>
        <v xml:space="preserve"> </v>
      </c>
      <c r="H240" s="18"/>
      <c r="I240" s="175" t="str">
        <f>IFERROR(Summary!$Y$7*D240/H240," ")</f>
        <v xml:space="preserve"> </v>
      </c>
      <c r="J240" s="18"/>
      <c r="K240" s="175" t="str">
        <f>IFERROR(Summary!$AA$7*D240/J240," ")</f>
        <v xml:space="preserve"> </v>
      </c>
      <c r="L240" s="18"/>
      <c r="M240" s="175" t="str">
        <f>IFERROR(Summary!$AA$7*D240/L240," ")</f>
        <v xml:space="preserve"> </v>
      </c>
      <c r="N240" s="18"/>
      <c r="O240" s="175" t="str">
        <f>IFERROR(Summary!$AC$7*D240/N240," ")</f>
        <v xml:space="preserve"> </v>
      </c>
      <c r="P240" s="18"/>
      <c r="Q240" s="175" t="str">
        <f>IFERROR(Summary!$AC$7*D240/P240," ")</f>
        <v xml:space="preserve"> </v>
      </c>
      <c r="R240" s="25">
        <v>0.7</v>
      </c>
      <c r="S240" s="177" t="str">
        <f>IFERROR(Summary!$AE$7*E240/R240," ")</f>
        <v xml:space="preserve"> </v>
      </c>
    </row>
    <row r="241" spans="1:19" ht="16.8" customHeight="1" x14ac:dyDescent="0.25">
      <c r="A241" s="2" t="s">
        <v>469</v>
      </c>
      <c r="B241" s="2" t="s">
        <v>470</v>
      </c>
      <c r="C241" s="18"/>
      <c r="D241" s="56" t="str">
        <f>IFERROR(VLOOKUP($A241,'Emissions - TEU-2PWA'!$A$6:$H$58,5,0), " ")</f>
        <v xml:space="preserve"> </v>
      </c>
      <c r="E241" s="56" t="str">
        <f>IFERROR(VLOOKUP($A241,'Emissions - TEU-2PWA'!$A$6:$H$58,8,0), " ")</f>
        <v xml:space="preserve"> </v>
      </c>
      <c r="F241" s="18"/>
      <c r="G241" s="175" t="str">
        <f>IFERROR(Summary!$Y$7*D241/F241," ")</f>
        <v xml:space="preserve"> </v>
      </c>
      <c r="H241" s="7">
        <v>1</v>
      </c>
      <c r="I241" s="175" t="str">
        <f>IFERROR(Summary!$Y$7*D241/H241," ")</f>
        <v xml:space="preserve"> </v>
      </c>
      <c r="J241" s="18"/>
      <c r="K241" s="175" t="str">
        <f>IFERROR(Summary!$AA$7*D241/J241," ")</f>
        <v xml:space="preserve"> </v>
      </c>
      <c r="L241" s="7">
        <v>4.4000000000000004</v>
      </c>
      <c r="M241" s="175" t="str">
        <f>IFERROR(Summary!$AA$7*D241/L241," ")</f>
        <v xml:space="preserve"> </v>
      </c>
      <c r="N241" s="18"/>
      <c r="O241" s="175" t="str">
        <f>IFERROR(Summary!$AC$7*D241/N241," ")</f>
        <v xml:space="preserve"> </v>
      </c>
      <c r="P241" s="7">
        <v>4.4000000000000004</v>
      </c>
      <c r="Q241" s="175" t="str">
        <f>IFERROR(Summary!$AC$7*D241/P241," ")</f>
        <v xml:space="preserve"> </v>
      </c>
      <c r="R241" s="21">
        <v>120</v>
      </c>
      <c r="S241" s="177" t="str">
        <f>IFERROR(Summary!$AE$7*E241/R241," ")</f>
        <v xml:space="preserve"> </v>
      </c>
    </row>
    <row r="242" spans="1:19" ht="16.95" customHeight="1" x14ac:dyDescent="0.25">
      <c r="A242" s="2" t="s">
        <v>471</v>
      </c>
      <c r="B242" s="2" t="s">
        <v>472</v>
      </c>
      <c r="C242" s="18"/>
      <c r="D242" s="56" t="str">
        <f>IFERROR(VLOOKUP($A242,'Emissions - TEU-2PWA'!$A$6:$H$58,5,0), " ")</f>
        <v xml:space="preserve"> </v>
      </c>
      <c r="E242" s="56" t="str">
        <f>IFERROR(VLOOKUP($A242,'Emissions - TEU-2PWA'!$A$6:$H$58,8,0), " ")</f>
        <v xml:space="preserve"> </v>
      </c>
      <c r="F242" s="9">
        <v>0.14000000000000001</v>
      </c>
      <c r="G242" s="175" t="str">
        <f>IFERROR(Summary!$Y$7*D242/F242," ")</f>
        <v xml:space="preserve"> </v>
      </c>
      <c r="H242" s="18"/>
      <c r="I242" s="175" t="str">
        <f>IFERROR(Summary!$Y$7*D242/H242," ")</f>
        <v xml:space="preserve"> </v>
      </c>
      <c r="J242" s="7">
        <v>3.5</v>
      </c>
      <c r="K242" s="175" t="str">
        <f>IFERROR(Summary!$AA$7*D242/J242," ")</f>
        <v xml:space="preserve"> </v>
      </c>
      <c r="L242" s="18"/>
      <c r="M242" s="175" t="str">
        <f>IFERROR(Summary!$AA$7*D242/L242," ")</f>
        <v xml:space="preserve"> </v>
      </c>
      <c r="N242" s="7">
        <v>1.6</v>
      </c>
      <c r="O242" s="175" t="str">
        <f>IFERROR(Summary!$AC$7*D242/N242," ")</f>
        <v xml:space="preserve"> </v>
      </c>
      <c r="P242" s="18"/>
      <c r="Q242" s="175" t="str">
        <f>IFERROR(Summary!$AC$7*D242/P242," ")</f>
        <v xml:space="preserve"> </v>
      </c>
      <c r="R242" s="22"/>
      <c r="S242" s="177" t="str">
        <f>IFERROR(Summary!$AE$7*E242/R242," ")</f>
        <v xml:space="preserve"> </v>
      </c>
    </row>
    <row r="243" spans="1:19" ht="16.8" customHeight="1" x14ac:dyDescent="0.25">
      <c r="A243" s="2" t="s">
        <v>473</v>
      </c>
      <c r="B243" s="2" t="s">
        <v>474</v>
      </c>
      <c r="C243" s="18"/>
      <c r="D243" s="56" t="str">
        <f>IFERROR(VLOOKUP($A243,'Emissions - TEU-2PWA'!$A$6:$H$58,5,0), " ")</f>
        <v xml:space="preserve"> </v>
      </c>
      <c r="E243" s="56" t="str">
        <f>IFERROR(VLOOKUP($A243,'Emissions - TEU-2PWA'!$A$6:$H$58,8,0), " ")</f>
        <v xml:space="preserve"> </v>
      </c>
      <c r="F243" s="4">
        <v>1.7000000000000001E-2</v>
      </c>
      <c r="G243" s="175" t="str">
        <f>IFERROR(Summary!$Y$7*D243/F243," ")</f>
        <v xml:space="preserve"> </v>
      </c>
      <c r="H243" s="18"/>
      <c r="I243" s="175" t="str">
        <f>IFERROR(Summary!$Y$7*D243/H243," ")</f>
        <v xml:space="preserve"> </v>
      </c>
      <c r="J243" s="9">
        <v>0.45</v>
      </c>
      <c r="K243" s="175" t="str">
        <f>IFERROR(Summary!$AA$7*D243/J243," ")</f>
        <v xml:space="preserve"> </v>
      </c>
      <c r="L243" s="18"/>
      <c r="M243" s="175" t="str">
        <f>IFERROR(Summary!$AA$7*D243/L243," ")</f>
        <v xml:space="preserve"> </v>
      </c>
      <c r="N243" s="9">
        <v>0.21</v>
      </c>
      <c r="O243" s="175" t="str">
        <f>IFERROR(Summary!$AC$7*D243/N243," ")</f>
        <v xml:space="preserve"> </v>
      </c>
      <c r="P243" s="18"/>
      <c r="Q243" s="175" t="str">
        <f>IFERROR(Summary!$AC$7*D243/P243," ")</f>
        <v xml:space="preserve"> </v>
      </c>
      <c r="R243" s="22"/>
      <c r="S243" s="177" t="str">
        <f>IFERROR(Summary!$AE$7*E243/R243," ")</f>
        <v xml:space="preserve"> </v>
      </c>
    </row>
    <row r="244" spans="1:19" ht="29.25" customHeight="1" x14ac:dyDescent="0.25">
      <c r="A244" s="2" t="s">
        <v>475</v>
      </c>
      <c r="B244" s="2" t="s">
        <v>476</v>
      </c>
      <c r="C244" s="18"/>
      <c r="D244" s="56" t="str">
        <f>IFERROR(VLOOKUP($A244,'Emissions - TEU-2PWA'!$A$6:$H$58,5,0), " ")</f>
        <v xml:space="preserve"> </v>
      </c>
      <c r="E244" s="56" t="str">
        <f>IFERROR(VLOOKUP($A244,'Emissions - TEU-2PWA'!$A$6:$H$58,8,0), " ")</f>
        <v xml:space="preserve"> </v>
      </c>
      <c r="F244" s="7">
        <v>3.8</v>
      </c>
      <c r="G244" s="175" t="str">
        <f>IFERROR(Summary!$Y$7*D244/F244," ")</f>
        <v xml:space="preserve"> </v>
      </c>
      <c r="H244" s="5">
        <v>41</v>
      </c>
      <c r="I244" s="175" t="str">
        <f>IFERROR(Summary!$Y$7*D244/H244," ")</f>
        <v xml:space="preserve"> </v>
      </c>
      <c r="J244" s="5">
        <v>100</v>
      </c>
      <c r="K244" s="175" t="str">
        <f>IFERROR(Summary!$AA$7*D244/J244," ")</f>
        <v xml:space="preserve"> </v>
      </c>
      <c r="L244" s="5">
        <v>180</v>
      </c>
      <c r="M244" s="175" t="str">
        <f>IFERROR(Summary!$AA$7*D244/L244," ")</f>
        <v xml:space="preserve"> </v>
      </c>
      <c r="N244" s="5">
        <v>46</v>
      </c>
      <c r="O244" s="175" t="str">
        <f>IFERROR(Summary!$AC$7*D244/N244," ")</f>
        <v xml:space="preserve"> </v>
      </c>
      <c r="P244" s="5">
        <v>180</v>
      </c>
      <c r="Q244" s="175" t="str">
        <f>IFERROR(Summary!$AC$7*D244/P244," ")</f>
        <v xml:space="preserve"> </v>
      </c>
      <c r="R244" s="21">
        <v>41</v>
      </c>
      <c r="S244" s="177" t="str">
        <f>IFERROR(Summary!$AE$7*E244/R244," ")</f>
        <v xml:space="preserve"> </v>
      </c>
    </row>
    <row r="245" spans="1:19" ht="16.8" customHeight="1" x14ac:dyDescent="0.25">
      <c r="A245" s="2" t="s">
        <v>477</v>
      </c>
      <c r="B245" s="2" t="s">
        <v>478</v>
      </c>
      <c r="C245" s="18"/>
      <c r="D245" s="56" t="str">
        <f>IFERROR(VLOOKUP($A245,'Emissions - TEU-2PWA'!$A$6:$H$58,5,0), " ")</f>
        <v xml:space="preserve"> </v>
      </c>
      <c r="E245" s="56" t="str">
        <f>IFERROR(VLOOKUP($A245,'Emissions - TEU-2PWA'!$A$6:$H$58,8,0), " ")</f>
        <v xml:space="preserve"> </v>
      </c>
      <c r="F245" s="18"/>
      <c r="G245" s="175" t="str">
        <f>IFERROR(Summary!$Y$7*D245/F245," ")</f>
        <v xml:space="preserve"> </v>
      </c>
      <c r="H245" s="8">
        <v>80000</v>
      </c>
      <c r="I245" s="175" t="str">
        <f>IFERROR(Summary!$Y$7*D245/H245," ")</f>
        <v xml:space="preserve"> </v>
      </c>
      <c r="J245" s="18"/>
      <c r="K245" s="175" t="str">
        <f>IFERROR(Summary!$AA$7*D245/J245," ")</f>
        <v xml:space="preserve"> </v>
      </c>
      <c r="L245" s="8">
        <v>350000</v>
      </c>
      <c r="M245" s="175" t="str">
        <f>IFERROR(Summary!$AA$7*D245/L245," ")</f>
        <v xml:space="preserve"> </v>
      </c>
      <c r="N245" s="18"/>
      <c r="O245" s="175" t="str">
        <f>IFERROR(Summary!$AC$7*D245/N245," ")</f>
        <v xml:space="preserve"> </v>
      </c>
      <c r="P245" s="8">
        <v>350000</v>
      </c>
      <c r="Q245" s="175" t="str">
        <f>IFERROR(Summary!$AC$7*D245/P245," ")</f>
        <v xml:space="preserve"> </v>
      </c>
      <c r="R245" s="22"/>
      <c r="S245" s="177" t="str">
        <f>IFERROR(Summary!$AE$7*E245/R245," ")</f>
        <v xml:space="preserve"> </v>
      </c>
    </row>
    <row r="246" spans="1:19" ht="16.95" customHeight="1" x14ac:dyDescent="0.25">
      <c r="A246" s="2" t="s">
        <v>479</v>
      </c>
      <c r="B246" s="2" t="s">
        <v>480</v>
      </c>
      <c r="C246" s="18"/>
      <c r="D246" s="56" t="str">
        <f>IFERROR(VLOOKUP($A246,'Emissions - TEU-2PWA'!$A$6:$H$58,5,0), " ")</f>
        <v xml:space="preserve"> </v>
      </c>
      <c r="E246" s="56" t="str">
        <f>IFERROR(VLOOKUP($A246,'Emissions - TEU-2PWA'!$A$6:$H$58,8,0), " ")</f>
        <v xml:space="preserve"> </v>
      </c>
      <c r="F246" s="11">
        <v>5.9000000000000003E-4</v>
      </c>
      <c r="G246" s="175" t="str">
        <f>IFERROR(Summary!$Y$7*D246/F246," ")</f>
        <v xml:space="preserve"> </v>
      </c>
      <c r="H246" s="18"/>
      <c r="I246" s="175" t="str">
        <f>IFERROR(Summary!$Y$7*D246/H246," ")</f>
        <v xml:space="preserve"> </v>
      </c>
      <c r="J246" s="4">
        <v>1.4999999999999999E-2</v>
      </c>
      <c r="K246" s="175" t="str">
        <f>IFERROR(Summary!$AA$7*D246/J246," ")</f>
        <v xml:space="preserve"> </v>
      </c>
      <c r="L246" s="18"/>
      <c r="M246" s="175" t="str">
        <f>IFERROR(Summary!$AA$7*D246/L246," ")</f>
        <v xml:space="preserve"> </v>
      </c>
      <c r="N246" s="3">
        <v>7.1000000000000004E-3</v>
      </c>
      <c r="O246" s="175" t="str">
        <f>IFERROR(Summary!$AC$7*D246/N246," ")</f>
        <v xml:space="preserve"> </v>
      </c>
      <c r="P246" s="18"/>
      <c r="Q246" s="175" t="str">
        <f>IFERROR(Summary!$AC$7*D246/P246," ")</f>
        <v xml:space="preserve"> </v>
      </c>
      <c r="R246" s="22"/>
      <c r="S246" s="177" t="str">
        <f>IFERROR(Summary!$AE$7*E246/R246," ")</f>
        <v xml:space="preserve"> </v>
      </c>
    </row>
    <row r="247" spans="1:19" ht="16.8" customHeight="1" x14ac:dyDescent="0.25">
      <c r="A247" s="2" t="s">
        <v>481</v>
      </c>
      <c r="B247" s="2" t="s">
        <v>482</v>
      </c>
      <c r="C247" s="18"/>
      <c r="D247" s="56" t="str">
        <f>IFERROR(VLOOKUP($A247,'Emissions - TEU-2PWA'!$A$6:$H$58,5,0), " ")</f>
        <v xml:space="preserve"> </v>
      </c>
      <c r="E247" s="56" t="str">
        <f>IFERROR(VLOOKUP($A247,'Emissions - TEU-2PWA'!$A$6:$H$58,8,0), " ")</f>
        <v xml:space="preserve"> </v>
      </c>
      <c r="F247" s="18"/>
      <c r="G247" s="175" t="str">
        <f>IFERROR(Summary!$Y$7*D247/F247," ")</f>
        <v xml:space="preserve"> </v>
      </c>
      <c r="H247" s="9">
        <v>0.1</v>
      </c>
      <c r="I247" s="175" t="str">
        <f>IFERROR(Summary!$Y$7*D247/H247," ")</f>
        <v xml:space="preserve"> </v>
      </c>
      <c r="J247" s="18"/>
      <c r="K247" s="175" t="str">
        <f>IFERROR(Summary!$AA$7*D247/J247," ")</f>
        <v xml:space="preserve"> </v>
      </c>
      <c r="L247" s="9">
        <v>0.44</v>
      </c>
      <c r="M247" s="175" t="str">
        <f>IFERROR(Summary!$AA$7*D247/L247," ")</f>
        <v xml:space="preserve"> </v>
      </c>
      <c r="N247" s="18"/>
      <c r="O247" s="175" t="str">
        <f>IFERROR(Summary!$AC$7*D247/N247," ")</f>
        <v xml:space="preserve"> </v>
      </c>
      <c r="P247" s="9">
        <v>0.44</v>
      </c>
      <c r="Q247" s="175" t="str">
        <f>IFERROR(Summary!$AC$7*D247/P247," ")</f>
        <v xml:space="preserve"> </v>
      </c>
      <c r="R247" s="21">
        <v>10</v>
      </c>
      <c r="S247" s="177" t="str">
        <f>IFERROR(Summary!$AE$7*E247/R247," ")</f>
        <v xml:space="preserve"> </v>
      </c>
    </row>
    <row r="248" spans="1:19" ht="16.8" customHeight="1" x14ac:dyDescent="0.25">
      <c r="A248" s="2" t="s">
        <v>483</v>
      </c>
      <c r="B248" s="2" t="s">
        <v>484</v>
      </c>
      <c r="C248" s="18"/>
      <c r="D248" s="56">
        <f>IFERROR(VLOOKUP($A248,'Emissions - TEU-2PWA'!$A$6:$H$58,5,0), " ")</f>
        <v>1.5289668168114097</v>
      </c>
      <c r="E248" s="56">
        <f>IFERROR(VLOOKUP($A248,'Emissions - TEU-2PWA'!$A$6:$H$58,8,0), " ")</f>
        <v>3.9316289575150536E-2</v>
      </c>
      <c r="F248" s="18"/>
      <c r="G248" s="175" t="str">
        <f>IFERROR(Summary!$Y$7*D248/F248," ")</f>
        <v xml:space="preserve"> </v>
      </c>
      <c r="H248" s="8">
        <v>5000</v>
      </c>
      <c r="I248" s="175">
        <f>IFERROR(Summary!$Y$7*D248/H248," ")</f>
        <v>3.0579336336228193E-8</v>
      </c>
      <c r="J248" s="18"/>
      <c r="K248" s="175" t="str">
        <f>IFERROR(Summary!$AA$7*D248/J248," ")</f>
        <v xml:space="preserve"> </v>
      </c>
      <c r="L248" s="8">
        <v>22000</v>
      </c>
      <c r="M248" s="175">
        <f>IFERROR(Summary!$AA$7*D248/L248," ")</f>
        <v>6.9498491673245899E-9</v>
      </c>
      <c r="N248" s="18"/>
      <c r="O248" s="175" t="str">
        <f>IFERROR(Summary!$AC$7*D248/N248," ")</f>
        <v xml:space="preserve"> </v>
      </c>
      <c r="P248" s="8">
        <v>22000</v>
      </c>
      <c r="Q248" s="175">
        <f>IFERROR(Summary!$AC$7*D248/P248," ")</f>
        <v>3.1274321252960654E-7</v>
      </c>
      <c r="R248" s="23">
        <v>7500</v>
      </c>
      <c r="S248" s="177">
        <f>IFERROR(Summary!$AE$7*E248/R248," ")</f>
        <v>2.5162425328096342E-5</v>
      </c>
    </row>
    <row r="249" spans="1:19" ht="29.25" customHeight="1" x14ac:dyDescent="0.25">
      <c r="A249" s="2" t="s">
        <v>485</v>
      </c>
      <c r="B249" s="2" t="s">
        <v>486</v>
      </c>
      <c r="C249" s="18"/>
      <c r="D249" s="56" t="str">
        <f>IFERROR(VLOOKUP($A249,'Emissions - TEU-2PWA'!$A$6:$H$58,5,0), " ")</f>
        <v xml:space="preserve"> </v>
      </c>
      <c r="E249" s="56" t="str">
        <f>IFERROR(VLOOKUP($A249,'Emissions - TEU-2PWA'!$A$6:$H$58,8,0), " ")</f>
        <v xml:space="preserve"> </v>
      </c>
      <c r="F249" s="4">
        <v>9.0999999999999998E-2</v>
      </c>
      <c r="G249" s="175" t="str">
        <f>IFERROR(Summary!$Y$7*D249/F249," ")</f>
        <v xml:space="preserve"> </v>
      </c>
      <c r="H249" s="4">
        <v>2.1000000000000001E-2</v>
      </c>
      <c r="I249" s="175" t="str">
        <f>IFERROR(Summary!$Y$7*D249/H249," ")</f>
        <v xml:space="preserve"> </v>
      </c>
      <c r="J249" s="7">
        <v>2.4</v>
      </c>
      <c r="K249" s="175" t="str">
        <f>IFERROR(Summary!$AA$7*D249/J249," ")</f>
        <v xml:space="preserve"> </v>
      </c>
      <c r="L249" s="4">
        <v>9.1999999999999998E-2</v>
      </c>
      <c r="M249" s="175" t="str">
        <f>IFERROR(Summary!$AA$7*D249/L249," ")</f>
        <v xml:space="preserve"> </v>
      </c>
      <c r="N249" s="7">
        <v>1.1000000000000001</v>
      </c>
      <c r="O249" s="175" t="str">
        <f>IFERROR(Summary!$AC$7*D249/N249," ")</f>
        <v xml:space="preserve"> </v>
      </c>
      <c r="P249" s="4">
        <v>9.1999999999999998E-2</v>
      </c>
      <c r="Q249" s="175" t="str">
        <f>IFERROR(Summary!$AC$7*D249/P249," ")</f>
        <v xml:space="preserve"> </v>
      </c>
      <c r="R249" s="26">
        <v>7.0999999999999994E-2</v>
      </c>
      <c r="S249" s="177" t="str">
        <f>IFERROR(Summary!$AE$7*E249/R249," ")</f>
        <v xml:space="preserve"> </v>
      </c>
    </row>
    <row r="250" spans="1:19" ht="42" customHeight="1" x14ac:dyDescent="0.25">
      <c r="A250" s="2" t="s">
        <v>487</v>
      </c>
      <c r="B250" s="2" t="s">
        <v>488</v>
      </c>
      <c r="C250" s="18"/>
      <c r="D250" s="56" t="str">
        <f>IFERROR(VLOOKUP($A250,'Emissions - TEU-2PWA'!$A$6:$H$58,5,0), " ")</f>
        <v xml:space="preserve"> </v>
      </c>
      <c r="E250" s="56" t="str">
        <f>IFERROR(VLOOKUP($A250,'Emissions - TEU-2PWA'!$A$6:$H$58,8,0), " ")</f>
        <v xml:space="preserve"> </v>
      </c>
      <c r="F250" s="3">
        <v>3.0999999999999999E-3</v>
      </c>
      <c r="G250" s="175" t="str">
        <f>IFERROR(Summary!$Y$7*D250/F250," ")</f>
        <v xml:space="preserve"> </v>
      </c>
      <c r="H250" s="18"/>
      <c r="I250" s="175" t="str">
        <f>IFERROR(Summary!$Y$7*D250/H250," ")</f>
        <v xml:space="preserve"> </v>
      </c>
      <c r="J250" s="4">
        <v>8.1000000000000003E-2</v>
      </c>
      <c r="K250" s="175" t="str">
        <f>IFERROR(Summary!$AA$7*D250/J250," ")</f>
        <v xml:space="preserve"> </v>
      </c>
      <c r="L250" s="18"/>
      <c r="M250" s="175" t="str">
        <f>IFERROR(Summary!$AA$7*D250/L250," ")</f>
        <v xml:space="preserve"> </v>
      </c>
      <c r="N250" s="4">
        <v>3.7999999999999999E-2</v>
      </c>
      <c r="O250" s="175" t="str">
        <f>IFERROR(Summary!$AC$7*D250/N250," ")</f>
        <v xml:space="preserve"> </v>
      </c>
      <c r="P250" s="18"/>
      <c r="Q250" s="175" t="str">
        <f>IFERROR(Summary!$AC$7*D250/P250," ")</f>
        <v xml:space="preserve"> </v>
      </c>
      <c r="R250" s="22"/>
      <c r="S250" s="177" t="str">
        <f>IFERROR(Summary!$AE$7*E250/R250," ")</f>
        <v xml:space="preserve"> </v>
      </c>
    </row>
    <row r="251" spans="1:19" ht="29.25" customHeight="1" x14ac:dyDescent="0.25">
      <c r="A251" s="2" t="s">
        <v>489</v>
      </c>
      <c r="B251" s="2" t="s">
        <v>490</v>
      </c>
      <c r="C251" s="18"/>
      <c r="D251" s="56" t="str">
        <f>IFERROR(VLOOKUP($A251,'Emissions - TEU-2PWA'!$A$6:$H$58,5,0), " ")</f>
        <v xml:space="preserve"> </v>
      </c>
      <c r="E251" s="56" t="str">
        <f>IFERROR(VLOOKUP($A251,'Emissions - TEU-2PWA'!$A$6:$H$58,8,0), " ")</f>
        <v xml:space="preserve"> </v>
      </c>
      <c r="F251" s="18"/>
      <c r="G251" s="175" t="str">
        <f>IFERROR(Summary!$Y$7*D251/F251," ")</f>
        <v xml:space="preserve"> </v>
      </c>
      <c r="H251" s="8">
        <v>5000</v>
      </c>
      <c r="I251" s="175" t="str">
        <f>IFERROR(Summary!$Y$7*D251/H251," ")</f>
        <v xml:space="preserve"> </v>
      </c>
      <c r="J251" s="18"/>
      <c r="K251" s="175" t="str">
        <f>IFERROR(Summary!$AA$7*D251/J251," ")</f>
        <v xml:space="preserve"> </v>
      </c>
      <c r="L251" s="8">
        <v>22000</v>
      </c>
      <c r="M251" s="175" t="str">
        <f>IFERROR(Summary!$AA$7*D251/L251," ")</f>
        <v xml:space="preserve"> </v>
      </c>
      <c r="N251" s="18"/>
      <c r="O251" s="175" t="str">
        <f>IFERROR(Summary!$AC$7*D251/N251," ")</f>
        <v xml:space="preserve"> </v>
      </c>
      <c r="P251" s="8">
        <v>22000</v>
      </c>
      <c r="Q251" s="175" t="str">
        <f>IFERROR(Summary!$AC$7*D251/P251," ")</f>
        <v xml:space="preserve"> </v>
      </c>
      <c r="R251" s="23">
        <v>11000</v>
      </c>
      <c r="S251" s="177" t="str">
        <f>IFERROR(Summary!$AE$7*E251/R251," ")</f>
        <v xml:space="preserve"> </v>
      </c>
    </row>
    <row r="252" spans="1:19" ht="29.25" customHeight="1" x14ac:dyDescent="0.25">
      <c r="A252" s="2" t="s">
        <v>491</v>
      </c>
      <c r="B252" s="2" t="s">
        <v>492</v>
      </c>
      <c r="C252" s="18"/>
      <c r="D252" s="56" t="str">
        <f>IFERROR(VLOOKUP($A252,'Emissions - TEU-2PWA'!$A$6:$H$58,5,0), " ")</f>
        <v xml:space="preserve"> </v>
      </c>
      <c r="E252" s="56" t="str">
        <f>IFERROR(VLOOKUP($A252,'Emissions - TEU-2PWA'!$A$6:$H$58,8,0), " ")</f>
        <v xml:space="preserve"> </v>
      </c>
      <c r="F252" s="4">
        <v>6.3E-2</v>
      </c>
      <c r="G252" s="175" t="str">
        <f>IFERROR(Summary!$Y$7*D252/F252," ")</f>
        <v xml:space="preserve"> </v>
      </c>
      <c r="H252" s="18"/>
      <c r="I252" s="175" t="str">
        <f>IFERROR(Summary!$Y$7*D252/H252," ")</f>
        <v xml:space="preserve"> </v>
      </c>
      <c r="J252" s="7">
        <v>1.6</v>
      </c>
      <c r="K252" s="175" t="str">
        <f>IFERROR(Summary!$AA$7*D252/J252," ")</f>
        <v xml:space="preserve"> </v>
      </c>
      <c r="L252" s="18"/>
      <c r="M252" s="175" t="str">
        <f>IFERROR(Summary!$AA$7*D252/L252," ")</f>
        <v xml:space="preserve"> </v>
      </c>
      <c r="N252" s="9">
        <v>0.75</v>
      </c>
      <c r="O252" s="175" t="str">
        <f>IFERROR(Summary!$AC$7*D252/N252," ")</f>
        <v xml:space="preserve"> </v>
      </c>
      <c r="P252" s="18"/>
      <c r="Q252" s="175" t="str">
        <f>IFERROR(Summary!$AC$7*D252/P252," ")</f>
        <v xml:space="preserve"> </v>
      </c>
      <c r="R252" s="22"/>
      <c r="S252" s="177" t="str">
        <f>IFERROR(Summary!$AE$7*E252/R252," ")</f>
        <v xml:space="preserve"> </v>
      </c>
    </row>
    <row r="253" spans="1:19" ht="29.25" customHeight="1" x14ac:dyDescent="0.25">
      <c r="A253" s="12">
        <v>65386</v>
      </c>
      <c r="B253" s="2" t="s">
        <v>493</v>
      </c>
      <c r="C253" s="6" t="s">
        <v>23</v>
      </c>
      <c r="D253" s="56" t="str">
        <f>IFERROR(VLOOKUP($A253,'Emissions - TEU-2PWA'!$A$6:$H$58,5,0), " ")</f>
        <v xml:space="preserve"> </v>
      </c>
      <c r="E253" s="56" t="str">
        <f>IFERROR(VLOOKUP($A253,'Emissions - TEU-2PWA'!$A$6:$H$58,8,0), " ")</f>
        <v xml:space="preserve"> </v>
      </c>
      <c r="F253" s="9">
        <v>0.2</v>
      </c>
      <c r="G253" s="175" t="str">
        <f>IFERROR(Summary!$Y$7*D253/F253," ")</f>
        <v xml:space="preserve"> </v>
      </c>
      <c r="H253" s="7">
        <v>2.1</v>
      </c>
      <c r="I253" s="175" t="str">
        <f>IFERROR(Summary!$Y$7*D253/H253," ")</f>
        <v xml:space="preserve"> </v>
      </c>
      <c r="J253" s="7">
        <v>3.5</v>
      </c>
      <c r="K253" s="175" t="str">
        <f>IFERROR(Summary!$AA$7*D253/J253," ")</f>
        <v xml:space="preserve"> </v>
      </c>
      <c r="L253" s="7">
        <v>9.1999999999999993</v>
      </c>
      <c r="M253" s="175" t="str">
        <f>IFERROR(Summary!$AA$7*D253/L253," ")</f>
        <v xml:space="preserve"> </v>
      </c>
      <c r="N253" s="7">
        <v>2.9</v>
      </c>
      <c r="O253" s="175" t="str">
        <f>IFERROR(Summary!$AC$7*D253/N253," ")</f>
        <v xml:space="preserve"> </v>
      </c>
      <c r="P253" s="7">
        <v>9.1999999999999993</v>
      </c>
      <c r="Q253" s="175" t="str">
        <f>IFERROR(Summary!$AC$7*D253/P253," ")</f>
        <v xml:space="preserve"> </v>
      </c>
      <c r="R253" s="24">
        <v>2.1</v>
      </c>
      <c r="S253" s="177" t="str">
        <f>IFERROR(Summary!$AE$7*E253/R253," ")</f>
        <v xml:space="preserve"> </v>
      </c>
    </row>
    <row r="254" spans="1:19" ht="16.8" customHeight="1" x14ac:dyDescent="0.25">
      <c r="A254" s="12">
        <v>68821</v>
      </c>
      <c r="B254" s="2" t="s">
        <v>494</v>
      </c>
      <c r="C254" s="18"/>
      <c r="D254" s="56" t="str">
        <f>IFERROR(VLOOKUP($A254,'Emissions - TEU-2PWA'!$A$6:$H$58,5,0), " ")</f>
        <v xml:space="preserve"> </v>
      </c>
      <c r="E254" s="56" t="str">
        <f>IFERROR(VLOOKUP($A254,'Emissions - TEU-2PWA'!$A$6:$H$58,8,0), " ")</f>
        <v xml:space="preserve"> </v>
      </c>
      <c r="F254" s="4">
        <v>0.05</v>
      </c>
      <c r="G254" s="175" t="str">
        <f>IFERROR(Summary!$Y$7*D254/F254," ")</f>
        <v xml:space="preserve"> </v>
      </c>
      <c r="H254" s="18"/>
      <c r="I254" s="175" t="str">
        <f>IFERROR(Summary!$Y$7*D254/H254," ")</f>
        <v xml:space="preserve"> </v>
      </c>
      <c r="J254" s="7">
        <v>1.3</v>
      </c>
      <c r="K254" s="175" t="str">
        <f>IFERROR(Summary!$AA$7*D254/J254," ")</f>
        <v xml:space="preserve"> </v>
      </c>
      <c r="L254" s="18"/>
      <c r="M254" s="175" t="str">
        <f>IFERROR(Summary!$AA$7*D254/L254," ")</f>
        <v xml:space="preserve"> </v>
      </c>
      <c r="N254" s="9">
        <v>0.6</v>
      </c>
      <c r="O254" s="175" t="str">
        <f>IFERROR(Summary!$AC$7*D254/N254," ")</f>
        <v xml:space="preserve"> </v>
      </c>
      <c r="P254" s="18"/>
      <c r="Q254" s="175" t="str">
        <f>IFERROR(Summary!$AC$7*D254/P254," ")</f>
        <v xml:space="preserve"> </v>
      </c>
      <c r="R254" s="22"/>
      <c r="S254" s="177" t="str">
        <f>IFERROR(Summary!$AE$7*E254/R254," ")</f>
        <v xml:space="preserve"> </v>
      </c>
    </row>
    <row r="255" spans="1:19" ht="16.95" customHeight="1" x14ac:dyDescent="0.25">
      <c r="A255" s="2" t="s">
        <v>495</v>
      </c>
      <c r="B255" s="2" t="s">
        <v>496</v>
      </c>
      <c r="C255" s="18"/>
      <c r="D255" s="56" t="str">
        <f>IFERROR(VLOOKUP($A255,'Emissions - TEU-2PWA'!$A$6:$H$58,5,0), " ")</f>
        <v xml:space="preserve"> </v>
      </c>
      <c r="E255" s="56" t="str">
        <f>IFERROR(VLOOKUP($A255,'Emissions - TEU-2PWA'!$A$6:$H$58,8,0), " ")</f>
        <v xml:space="preserve"> </v>
      </c>
      <c r="F255" s="18"/>
      <c r="G255" s="175" t="str">
        <f>IFERROR(Summary!$Y$7*D255/F255," ")</f>
        <v xml:space="preserve"> </v>
      </c>
      <c r="H255" s="9">
        <v>0.3</v>
      </c>
      <c r="I255" s="175" t="str">
        <f>IFERROR(Summary!$Y$7*D255/H255," ")</f>
        <v xml:space="preserve"> </v>
      </c>
      <c r="J255" s="18"/>
      <c r="K255" s="175" t="str">
        <f>IFERROR(Summary!$AA$7*D255/J255," ")</f>
        <v xml:space="preserve"> </v>
      </c>
      <c r="L255" s="7">
        <v>1.3</v>
      </c>
      <c r="M255" s="175" t="str">
        <f>IFERROR(Summary!$AA$7*D255/L255," ")</f>
        <v xml:space="preserve"> </v>
      </c>
      <c r="N255" s="18"/>
      <c r="O255" s="175" t="str">
        <f>IFERROR(Summary!$AC$7*D255/N255," ")</f>
        <v xml:space="preserve"> </v>
      </c>
      <c r="P255" s="7">
        <v>1.3</v>
      </c>
      <c r="Q255" s="175" t="str">
        <f>IFERROR(Summary!$AC$7*D255/P255," ")</f>
        <v xml:space="preserve"> </v>
      </c>
      <c r="R255" s="24">
        <v>1.8</v>
      </c>
      <c r="S255" s="177" t="str">
        <f>IFERROR(Summary!$AE$7*E255/R255," ")</f>
        <v xml:space="preserve"> </v>
      </c>
    </row>
    <row r="256" spans="1:19" ht="16.8" customHeight="1" x14ac:dyDescent="0.25">
      <c r="A256" s="2" t="s">
        <v>497</v>
      </c>
      <c r="B256" s="2" t="s">
        <v>498</v>
      </c>
      <c r="C256" s="18"/>
      <c r="D256" s="56" t="str">
        <f>IFERROR(VLOOKUP($A256,'Emissions - TEU-2PWA'!$A$6:$H$58,5,0), " ")</f>
        <v xml:space="preserve"> </v>
      </c>
      <c r="E256" s="56" t="str">
        <f>IFERROR(VLOOKUP($A256,'Emissions - TEU-2PWA'!$A$6:$H$58,8,0), " ")</f>
        <v xml:space="preserve"> </v>
      </c>
      <c r="F256" s="18"/>
      <c r="G256" s="175" t="str">
        <f>IFERROR(Summary!$Y$7*D256/F256," ")</f>
        <v xml:space="preserve"> </v>
      </c>
      <c r="H256" s="5">
        <v>200</v>
      </c>
      <c r="I256" s="175" t="str">
        <f>IFERROR(Summary!$Y$7*D256/H256," ")</f>
        <v xml:space="preserve"> </v>
      </c>
      <c r="J256" s="18"/>
      <c r="K256" s="175" t="str">
        <f>IFERROR(Summary!$AA$7*D256/J256," ")</f>
        <v xml:space="preserve"> </v>
      </c>
      <c r="L256" s="5">
        <v>880</v>
      </c>
      <c r="M256" s="175" t="str">
        <f>IFERROR(Summary!$AA$7*D256/L256," ")</f>
        <v xml:space="preserve"> </v>
      </c>
      <c r="N256" s="18"/>
      <c r="O256" s="175" t="str">
        <f>IFERROR(Summary!$AC$7*D256/N256," ")</f>
        <v xml:space="preserve"> </v>
      </c>
      <c r="P256" s="5">
        <v>880</v>
      </c>
      <c r="Q256" s="175" t="str">
        <f>IFERROR(Summary!$AC$7*D256/P256," ")</f>
        <v xml:space="preserve"> </v>
      </c>
      <c r="R256" s="23">
        <v>2800</v>
      </c>
      <c r="S256" s="177" t="str">
        <f>IFERROR(Summary!$AE$7*E256/R256," ")</f>
        <v xml:space="preserve"> </v>
      </c>
    </row>
    <row r="257" spans="1:19" ht="16.95" customHeight="1" x14ac:dyDescent="0.25">
      <c r="A257" s="2" t="s">
        <v>499</v>
      </c>
      <c r="B257" s="2" t="s">
        <v>500</v>
      </c>
      <c r="C257" s="18"/>
      <c r="D257" s="56" t="str">
        <f>IFERROR(VLOOKUP($A257,'Emissions - TEU-2PWA'!$A$6:$H$58,5,0), " ")</f>
        <v xml:space="preserve"> </v>
      </c>
      <c r="E257" s="56" t="str">
        <f>IFERROR(VLOOKUP($A257,'Emissions - TEU-2PWA'!$A$6:$H$58,8,0), " ")</f>
        <v xml:space="preserve"> </v>
      </c>
      <c r="F257" s="18"/>
      <c r="G257" s="175" t="str">
        <f>IFERROR(Summary!$Y$7*D257/F257," ")</f>
        <v xml:space="preserve"> </v>
      </c>
      <c r="H257" s="5">
        <v>60</v>
      </c>
      <c r="I257" s="175" t="str">
        <f>IFERROR(Summary!$Y$7*D257/H257," ")</f>
        <v xml:space="preserve"> </v>
      </c>
      <c r="J257" s="18"/>
      <c r="K257" s="175" t="str">
        <f>IFERROR(Summary!$AA$7*D257/J257," ")</f>
        <v xml:space="preserve"> </v>
      </c>
      <c r="L257" s="5">
        <v>260</v>
      </c>
      <c r="M257" s="175" t="str">
        <f>IFERROR(Summary!$AA$7*D257/L257," ")</f>
        <v xml:space="preserve"> </v>
      </c>
      <c r="N257" s="18"/>
      <c r="O257" s="175" t="str">
        <f>IFERROR(Summary!$AC$7*D257/N257," ")</f>
        <v xml:space="preserve"> </v>
      </c>
      <c r="P257" s="5">
        <v>260</v>
      </c>
      <c r="Q257" s="175" t="str">
        <f>IFERROR(Summary!$AC$7*D257/P257," ")</f>
        <v xml:space="preserve"> </v>
      </c>
      <c r="R257" s="22"/>
      <c r="S257" s="177" t="str">
        <f>IFERROR(Summary!$AE$7*E257/R257," ")</f>
        <v xml:space="preserve"> </v>
      </c>
    </row>
    <row r="258" spans="1:19" ht="16.8" customHeight="1" x14ac:dyDescent="0.25">
      <c r="A258" s="2" t="s">
        <v>501</v>
      </c>
      <c r="B258" s="2" t="s">
        <v>502</v>
      </c>
      <c r="C258" s="18"/>
      <c r="D258" s="56">
        <f>IFERROR(VLOOKUP($A258,'Emissions - TEU-2PWA'!$A$6:$H$58,5,0), " ")</f>
        <v>0</v>
      </c>
      <c r="E258" s="56">
        <f>IFERROR(VLOOKUP($A258,'Emissions - TEU-2PWA'!$A$6:$H$58,8,0), " ")</f>
        <v>0</v>
      </c>
      <c r="F258" s="18"/>
      <c r="G258" s="175" t="str">
        <f>IFERROR(Summary!$Y$7*D258/F258," ")</f>
        <v xml:space="preserve"> </v>
      </c>
      <c r="H258" s="5">
        <v>60</v>
      </c>
      <c r="I258" s="175">
        <f>IFERROR(Summary!$Y$7*D258/H258," ")</f>
        <v>0</v>
      </c>
      <c r="J258" s="18"/>
      <c r="K258" s="175" t="str">
        <f>IFERROR(Summary!$AA$7*D258/J258," ")</f>
        <v xml:space="preserve"> </v>
      </c>
      <c r="L258" s="5">
        <v>260</v>
      </c>
      <c r="M258" s="175">
        <f>IFERROR(Summary!$AA$7*D258/L258," ")</f>
        <v>0</v>
      </c>
      <c r="N258" s="18"/>
      <c r="O258" s="175" t="str">
        <f>IFERROR(Summary!$AC$7*D258/N258," ")</f>
        <v xml:space="preserve"> </v>
      </c>
      <c r="P258" s="5">
        <v>260</v>
      </c>
      <c r="Q258" s="175">
        <f>IFERROR(Summary!$AC$7*D258/P258," ")</f>
        <v>0</v>
      </c>
      <c r="R258" s="22"/>
      <c r="S258" s="177" t="str">
        <f>IFERROR(Summary!$AE$7*E258/R258," ")</f>
        <v xml:space="preserve"> </v>
      </c>
    </row>
    <row r="259" spans="1:19" ht="16.8" customHeight="1" x14ac:dyDescent="0.25">
      <c r="A259" s="2" t="s">
        <v>503</v>
      </c>
      <c r="B259" s="2" t="s">
        <v>504</v>
      </c>
      <c r="C259" s="18"/>
      <c r="D259" s="56" t="str">
        <f>IFERROR(VLOOKUP($A259,'Emissions - TEU-2PWA'!$A$6:$H$58,5,0), " ")</f>
        <v xml:space="preserve"> </v>
      </c>
      <c r="E259" s="56" t="str">
        <f>IFERROR(VLOOKUP($A259,'Emissions - TEU-2PWA'!$A$6:$H$58,8,0), " ")</f>
        <v xml:space="preserve"> </v>
      </c>
      <c r="F259" s="18"/>
      <c r="G259" s="175" t="str">
        <f>IFERROR(Summary!$Y$7*D259/F259," ")</f>
        <v xml:space="preserve"> </v>
      </c>
      <c r="H259" s="5">
        <v>60</v>
      </c>
      <c r="I259" s="175" t="str">
        <f>IFERROR(Summary!$Y$7*D259/H259," ")</f>
        <v xml:space="preserve"> </v>
      </c>
      <c r="J259" s="18"/>
      <c r="K259" s="175" t="str">
        <f>IFERROR(Summary!$AA$7*D259/J259," ")</f>
        <v xml:space="preserve"> </v>
      </c>
      <c r="L259" s="5">
        <v>260</v>
      </c>
      <c r="M259" s="175" t="str">
        <f>IFERROR(Summary!$AA$7*D259/L259," ")</f>
        <v xml:space="preserve"> </v>
      </c>
      <c r="N259" s="18"/>
      <c r="O259" s="175" t="str">
        <f>IFERROR(Summary!$AC$7*D259/N259," ")</f>
        <v xml:space="preserve"> </v>
      </c>
      <c r="P259" s="5">
        <v>260</v>
      </c>
      <c r="Q259" s="175" t="str">
        <f>IFERROR(Summary!$AC$7*D259/P259," ")</f>
        <v xml:space="preserve"> </v>
      </c>
      <c r="R259" s="22"/>
      <c r="S259" s="177" t="str">
        <f>IFERROR(Summary!$AE$7*E259/R259," ")</f>
        <v xml:space="preserve"> </v>
      </c>
    </row>
    <row r="260" spans="1:19" ht="29.25" customHeight="1" x14ac:dyDescent="0.25">
      <c r="A260" s="2" t="s">
        <v>505</v>
      </c>
      <c r="B260" s="2" t="s">
        <v>506</v>
      </c>
      <c r="C260" s="6" t="s">
        <v>23</v>
      </c>
      <c r="D260" s="56" t="str">
        <f>IFERROR(VLOOKUP($A260,'Emissions - TEU-2PWA'!$A$6:$H$58,5,0), " ")</f>
        <v xml:space="preserve"> </v>
      </c>
      <c r="E260" s="56" t="str">
        <f>IFERROR(VLOOKUP($A260,'Emissions - TEU-2PWA'!$A$6:$H$58,8,0), " ")</f>
        <v xml:space="preserve"> </v>
      </c>
      <c r="F260" s="3">
        <v>2E-3</v>
      </c>
      <c r="G260" s="175" t="str">
        <f>IFERROR(Summary!$Y$7*D260/F260," ")</f>
        <v xml:space="preserve"> </v>
      </c>
      <c r="H260" s="18"/>
      <c r="I260" s="175" t="str">
        <f>IFERROR(Summary!$Y$7*D260/H260," ")</f>
        <v xml:space="preserve"> </v>
      </c>
      <c r="J260" s="4">
        <v>2.1000000000000001E-2</v>
      </c>
      <c r="K260" s="175" t="str">
        <f>IFERROR(Summary!$AA$7*D260/J260," ")</f>
        <v xml:space="preserve"> </v>
      </c>
      <c r="L260" s="18"/>
      <c r="M260" s="175" t="str">
        <f>IFERROR(Summary!$AA$7*D260/L260," ")</f>
        <v xml:space="preserve"> </v>
      </c>
      <c r="N260" s="4">
        <v>4.1000000000000002E-2</v>
      </c>
      <c r="O260" s="175" t="str">
        <f>IFERROR(Summary!$AC$7*D260/N260," ")</f>
        <v xml:space="preserve"> </v>
      </c>
      <c r="P260" s="18"/>
      <c r="Q260" s="175" t="str">
        <f>IFERROR(Summary!$AC$7*D260/P260," ")</f>
        <v xml:space="preserve"> </v>
      </c>
      <c r="R260" s="22"/>
      <c r="S260" s="177" t="str">
        <f>IFERROR(Summary!$AE$7*E260/R260," ")</f>
        <v xml:space="preserve"> </v>
      </c>
    </row>
    <row r="261" spans="1:19" ht="16.8" customHeight="1" x14ac:dyDescent="0.25">
      <c r="A261" s="2" t="s">
        <v>507</v>
      </c>
      <c r="B261" s="2" t="s">
        <v>508</v>
      </c>
      <c r="C261" s="18"/>
      <c r="D261" s="56" t="str">
        <f>IFERROR(VLOOKUP($A261,'Emissions - TEU-2PWA'!$A$6:$H$58,5,0), " ")</f>
        <v xml:space="preserve"> </v>
      </c>
      <c r="E261" s="56" t="str">
        <f>IFERROR(VLOOKUP($A261,'Emissions - TEU-2PWA'!$A$6:$H$58,8,0), " ")</f>
        <v xml:space="preserve"> </v>
      </c>
      <c r="F261" s="18"/>
      <c r="G261" s="175" t="str">
        <f>IFERROR(Summary!$Y$7*D261/F261," ")</f>
        <v xml:space="preserve"> </v>
      </c>
      <c r="H261" s="9">
        <v>0.1</v>
      </c>
      <c r="I261" s="175" t="str">
        <f>IFERROR(Summary!$Y$7*D261/H261," ")</f>
        <v xml:space="preserve"> </v>
      </c>
      <c r="J261" s="18"/>
      <c r="K261" s="175" t="str">
        <f>IFERROR(Summary!$AA$7*D261/J261," ")</f>
        <v xml:space="preserve"> </v>
      </c>
      <c r="L261" s="9">
        <v>0.44</v>
      </c>
      <c r="M261" s="175" t="str">
        <f>IFERROR(Summary!$AA$7*D261/L261," ")</f>
        <v xml:space="preserve"> </v>
      </c>
      <c r="N261" s="18"/>
      <c r="O261" s="175" t="str">
        <f>IFERROR(Summary!$AC$7*D261/N261," ")</f>
        <v xml:space="preserve"> </v>
      </c>
      <c r="P261" s="9">
        <v>0.44</v>
      </c>
      <c r="Q261" s="175" t="str">
        <f>IFERROR(Summary!$AC$7*D261/P261," ")</f>
        <v xml:space="preserve"> </v>
      </c>
      <c r="R261" s="25">
        <v>0.8</v>
      </c>
      <c r="S261" s="177" t="str">
        <f>IFERROR(Summary!$AE$7*E261/R261," ")</f>
        <v xml:space="preserve"> </v>
      </c>
    </row>
    <row r="262" spans="1:19" ht="16.95" customHeight="1" x14ac:dyDescent="0.25">
      <c r="A262" s="2" t="s">
        <v>509</v>
      </c>
      <c r="B262" s="2" t="s">
        <v>510</v>
      </c>
      <c r="C262" s="18"/>
      <c r="D262" s="56" t="str">
        <f>IFERROR(VLOOKUP($A262,'Emissions - TEU-2PWA'!$A$6:$H$58,5,0), " ")</f>
        <v xml:space="preserve"> </v>
      </c>
      <c r="E262" s="56" t="str">
        <f>IFERROR(VLOOKUP($A262,'Emissions - TEU-2PWA'!$A$6:$H$58,8,0), " ")</f>
        <v xml:space="preserve"> </v>
      </c>
      <c r="F262" s="11">
        <v>1.2E-4</v>
      </c>
      <c r="G262" s="175" t="str">
        <f>IFERROR(Summary!$Y$7*D262/F262," ")</f>
        <v xml:space="preserve"> </v>
      </c>
      <c r="H262" s="3">
        <v>7.0000000000000001E-3</v>
      </c>
      <c r="I262" s="175" t="str">
        <f>IFERROR(Summary!$Y$7*D262/H262," ")</f>
        <v xml:space="preserve"> </v>
      </c>
      <c r="J262" s="3">
        <v>3.0999999999999999E-3</v>
      </c>
      <c r="K262" s="175" t="str">
        <f>IFERROR(Summary!$AA$7*D262/J262," ")</f>
        <v xml:space="preserve"> </v>
      </c>
      <c r="L262" s="4">
        <v>3.1E-2</v>
      </c>
      <c r="M262" s="175" t="str">
        <f>IFERROR(Summary!$AA$7*D262/L262," ")</f>
        <v xml:space="preserve"> </v>
      </c>
      <c r="N262" s="3">
        <v>1.4E-3</v>
      </c>
      <c r="O262" s="175" t="str">
        <f>IFERROR(Summary!$AC$7*D262/N262," ")</f>
        <v xml:space="preserve"> </v>
      </c>
      <c r="P262" s="4">
        <v>3.1E-2</v>
      </c>
      <c r="Q262" s="175" t="str">
        <f>IFERROR(Summary!$AC$7*D262/P262," ")</f>
        <v xml:space="preserve"> </v>
      </c>
      <c r="R262" s="21">
        <v>30</v>
      </c>
      <c r="S262" s="177" t="str">
        <f>IFERROR(Summary!$AE$7*E262/R262," ")</f>
        <v xml:space="preserve"> </v>
      </c>
    </row>
    <row r="263" spans="1:19" ht="16.8" customHeight="1" x14ac:dyDescent="0.25">
      <c r="A263" s="2" t="s">
        <v>511</v>
      </c>
      <c r="B263" s="2" t="s">
        <v>512</v>
      </c>
      <c r="C263" s="18"/>
      <c r="D263" s="56" t="str">
        <f>IFERROR(VLOOKUP($A263,'Emissions - TEU-2PWA'!$A$6:$H$58,5,0), " ")</f>
        <v xml:space="preserve"> </v>
      </c>
      <c r="E263" s="56" t="str">
        <f>IFERROR(VLOOKUP($A263,'Emissions - TEU-2PWA'!$A$6:$H$58,8,0), " ")</f>
        <v xml:space="preserve"> </v>
      </c>
      <c r="F263" s="18"/>
      <c r="G263" s="175" t="str">
        <f>IFERROR(Summary!$Y$7*D263/F263," ")</f>
        <v xml:space="preserve"> </v>
      </c>
      <c r="H263" s="5">
        <v>200</v>
      </c>
      <c r="I263" s="175" t="str">
        <f>IFERROR(Summary!$Y$7*D263/H263," ")</f>
        <v xml:space="preserve"> </v>
      </c>
      <c r="J263" s="18"/>
      <c r="K263" s="175" t="str">
        <f>IFERROR(Summary!$AA$7*D263/J263," ")</f>
        <v xml:space="preserve"> </v>
      </c>
      <c r="L263" s="5">
        <v>880</v>
      </c>
      <c r="M263" s="175" t="str">
        <f>IFERROR(Summary!$AA$7*D263/L263," ")</f>
        <v xml:space="preserve"> </v>
      </c>
      <c r="N263" s="18"/>
      <c r="O263" s="175" t="str">
        <f>IFERROR(Summary!$AC$7*D263/N263," ")</f>
        <v xml:space="preserve"> </v>
      </c>
      <c r="P263" s="5">
        <v>880</v>
      </c>
      <c r="Q263" s="175" t="str">
        <f>IFERROR(Summary!$AC$7*D263/P263," ")</f>
        <v xml:space="preserve"> </v>
      </c>
      <c r="R263" s="21">
        <v>200</v>
      </c>
      <c r="S263" s="177" t="str">
        <f>IFERROR(Summary!$AE$7*E263/R263," ")</f>
        <v xml:space="preserve"> </v>
      </c>
    </row>
    <row r="264" spans="1:19" ht="16.95" customHeight="1" x14ac:dyDescent="0.25">
      <c r="A264" s="2" t="s">
        <v>513</v>
      </c>
      <c r="B264" s="2" t="s">
        <v>514</v>
      </c>
      <c r="C264" s="18"/>
      <c r="D264" s="56" t="str">
        <f>IFERROR(VLOOKUP($A264,'Emissions - TEU-2PWA'!$A$6:$H$58,5,0), " ")</f>
        <v xml:space="preserve"> </v>
      </c>
      <c r="E264" s="56" t="str">
        <f>IFERROR(VLOOKUP($A264,'Emissions - TEU-2PWA'!$A$6:$H$58,8,0), " ")</f>
        <v xml:space="preserve"> </v>
      </c>
      <c r="F264" s="18"/>
      <c r="G264" s="175" t="str">
        <f>IFERROR(Summary!$Y$7*D264/F264," ")</f>
        <v xml:space="preserve"> </v>
      </c>
      <c r="H264" s="7">
        <v>3</v>
      </c>
      <c r="I264" s="175" t="str">
        <f>IFERROR(Summary!$Y$7*D264/H264," ")</f>
        <v xml:space="preserve"> </v>
      </c>
      <c r="J264" s="18"/>
      <c r="K264" s="175" t="str">
        <f>IFERROR(Summary!$AA$7*D264/J264," ")</f>
        <v xml:space="preserve"> </v>
      </c>
      <c r="L264" s="5">
        <v>13</v>
      </c>
      <c r="M264" s="175" t="str">
        <f>IFERROR(Summary!$AA$7*D264/L264," ")</f>
        <v xml:space="preserve"> </v>
      </c>
      <c r="N264" s="18"/>
      <c r="O264" s="175" t="str">
        <f>IFERROR(Summary!$AC$7*D264/N264," ")</f>
        <v xml:space="preserve"> </v>
      </c>
      <c r="P264" s="5">
        <v>13</v>
      </c>
      <c r="Q264" s="175" t="str">
        <f>IFERROR(Summary!$AC$7*D264/P264," ")</f>
        <v xml:space="preserve"> </v>
      </c>
      <c r="R264" s="22"/>
      <c r="S264" s="177" t="str">
        <f>IFERROR(Summary!$AE$7*E264/R264," ")</f>
        <v xml:space="preserve"> </v>
      </c>
    </row>
    <row r="265" spans="1:19" ht="16.8" customHeight="1" x14ac:dyDescent="0.25">
      <c r="A265" s="12">
        <v>63923</v>
      </c>
      <c r="B265" s="2" t="s">
        <v>515</v>
      </c>
      <c r="C265" s="6" t="s">
        <v>516</v>
      </c>
      <c r="D265" s="56" t="str">
        <f>IFERROR(VLOOKUP($A265,'Emissions - TEU-2PWA'!$A$6:$H$58,5,0), " ")</f>
        <v xml:space="preserve"> </v>
      </c>
      <c r="E265" s="56" t="str">
        <f>IFERROR(VLOOKUP($A265,'Emissions - TEU-2PWA'!$A$6:$H$58,8,0), " ")</f>
        <v xml:space="preserve"> </v>
      </c>
      <c r="F265" s="9">
        <v>0.11</v>
      </c>
      <c r="G265" s="175" t="str">
        <f>IFERROR(Summary!$Y$7*D265/F265," ")</f>
        <v xml:space="preserve"> </v>
      </c>
      <c r="H265" s="5">
        <v>100</v>
      </c>
      <c r="I265" s="175" t="str">
        <f>IFERROR(Summary!$Y$7*D265/H265," ")</f>
        <v xml:space="preserve"> </v>
      </c>
      <c r="J265" s="9">
        <v>0.22</v>
      </c>
      <c r="K265" s="175" t="str">
        <f>IFERROR(Summary!$AA$7*D265/J265," ")</f>
        <v xml:space="preserve"> </v>
      </c>
      <c r="L265" s="5">
        <v>440</v>
      </c>
      <c r="M265" s="175" t="str">
        <f>IFERROR(Summary!$AA$7*D265/L265," ")</f>
        <v xml:space="preserve"> </v>
      </c>
      <c r="N265" s="7">
        <v>2.7</v>
      </c>
      <c r="O265" s="175" t="str">
        <f>IFERROR(Summary!$AC$7*D265/N265," ")</f>
        <v xml:space="preserve"> </v>
      </c>
      <c r="P265" s="5">
        <v>440</v>
      </c>
      <c r="Q265" s="175" t="str">
        <f>IFERROR(Summary!$AC$7*D265/P265," ")</f>
        <v xml:space="preserve"> </v>
      </c>
      <c r="R265" s="23">
        <v>1300</v>
      </c>
      <c r="S265" s="177" t="str">
        <f>IFERROR(Summary!$AE$7*E265/R265," ")</f>
        <v xml:space="preserve"> </v>
      </c>
    </row>
    <row r="266" spans="1:19" ht="16.8" customHeight="1" x14ac:dyDescent="0.25">
      <c r="A266" s="2" t="s">
        <v>517</v>
      </c>
      <c r="B266" s="2" t="s">
        <v>518</v>
      </c>
      <c r="C266" s="18"/>
      <c r="D266" s="56" t="str">
        <f>IFERROR(VLOOKUP($A266,'Emissions - TEU-2PWA'!$A$6:$H$58,5,0), " ")</f>
        <v xml:space="preserve"> </v>
      </c>
      <c r="E266" s="56" t="str">
        <f>IFERROR(VLOOKUP($A266,'Emissions - TEU-2PWA'!$A$6:$H$58,8,0), " ")</f>
        <v xml:space="preserve"> </v>
      </c>
      <c r="F266" s="18"/>
      <c r="G266" s="175" t="str">
        <f>IFERROR(Summary!$Y$7*D266/F266," ")</f>
        <v xml:space="preserve"> </v>
      </c>
      <c r="H266" s="5">
        <v>200</v>
      </c>
      <c r="I266" s="175" t="str">
        <f>IFERROR(Summary!$Y$7*D266/H266," ")</f>
        <v xml:space="preserve"> </v>
      </c>
      <c r="J266" s="18"/>
      <c r="K266" s="175" t="str">
        <f>IFERROR(Summary!$AA$7*D266/J266," ")</f>
        <v xml:space="preserve"> </v>
      </c>
      <c r="L266" s="5">
        <v>880</v>
      </c>
      <c r="M266" s="175" t="str">
        <f>IFERROR(Summary!$AA$7*D266/L266," ")</f>
        <v xml:space="preserve"> </v>
      </c>
      <c r="N266" s="18"/>
      <c r="O266" s="175" t="str">
        <f>IFERROR(Summary!$AC$7*D266/N266," ")</f>
        <v xml:space="preserve"> </v>
      </c>
      <c r="P266" s="5">
        <v>880</v>
      </c>
      <c r="Q266" s="175" t="str">
        <f>IFERROR(Summary!$AC$7*D266/P266," ")</f>
        <v xml:space="preserve"> </v>
      </c>
      <c r="R266" s="21">
        <v>200</v>
      </c>
      <c r="S266" s="177" t="str">
        <f>IFERROR(Summary!$AE$7*E266/R266," ")</f>
        <v xml:space="preserve"> </v>
      </c>
    </row>
    <row r="267" spans="1:19" ht="42" customHeight="1" x14ac:dyDescent="0.25">
      <c r="A267" s="42" t="s">
        <v>590</v>
      </c>
      <c r="B267" s="1" t="s">
        <v>520</v>
      </c>
      <c r="C267" s="18"/>
      <c r="D267" s="56">
        <f>IFERROR(VLOOKUP($A267,'Emissions - TEU-2PWA'!$A$6:$H$58,5,0), " ")</f>
        <v>0.93861559245372272</v>
      </c>
      <c r="E267" s="56">
        <f>IFERROR(VLOOKUP($A267,'Emissions - TEU-2PWA'!$A$6:$H$58,8,0), " ")</f>
        <v>2.4135829520238582E-2</v>
      </c>
      <c r="F267" s="18"/>
      <c r="G267" s="175" t="str">
        <f>IFERROR(Summary!$Y$7*D267/F267," ")</f>
        <v xml:space="preserve"> </v>
      </c>
      <c r="H267" s="5">
        <v>220</v>
      </c>
      <c r="I267" s="175">
        <f>IFERROR(Summary!$Y$7*D267/H267," ")</f>
        <v>4.2664345111532855E-7</v>
      </c>
      <c r="J267" s="18"/>
      <c r="K267" s="175" t="str">
        <f>IFERROR(Summary!$AA$7*D267/J267," ")</f>
        <v xml:space="preserve"> </v>
      </c>
      <c r="L267" s="5">
        <v>970</v>
      </c>
      <c r="M267" s="175">
        <f>IFERROR(Summary!$AA$7*D267/L267," ")</f>
        <v>9.6764494067394094E-8</v>
      </c>
      <c r="N267" s="18"/>
      <c r="O267" s="175" t="str">
        <f>IFERROR(Summary!$AC$7*D267/N267," ")</f>
        <v xml:space="preserve"> </v>
      </c>
      <c r="P267" s="5">
        <v>970</v>
      </c>
      <c r="Q267" s="175">
        <f>IFERROR(Summary!$AC$7*D267/P267," ")</f>
        <v>4.3544022330327346E-6</v>
      </c>
      <c r="R267" s="23">
        <v>8700</v>
      </c>
      <c r="S267" s="177">
        <f>IFERROR(Summary!$AE$7*E267/R267," ")</f>
        <v>1.3316319735304045E-5</v>
      </c>
    </row>
    <row r="268" spans="1:19" ht="42" customHeight="1" x14ac:dyDescent="0.25">
      <c r="A268" s="49"/>
      <c r="B268" s="48"/>
      <c r="C268" s="50"/>
      <c r="D268" s="57">
        <f>COUNT(D7:D267)</f>
        <v>9</v>
      </c>
      <c r="E268" s="57"/>
      <c r="F268" s="57"/>
      <c r="G268" s="57">
        <f>COUNT(G7:G267)</f>
        <v>5</v>
      </c>
      <c r="H268" s="57"/>
      <c r="I268" s="57">
        <f>COUNT(I7:I267)</f>
        <v>7</v>
      </c>
      <c r="J268" s="50"/>
      <c r="K268" s="57">
        <f>COUNT(K7:K267)</f>
        <v>5</v>
      </c>
      <c r="L268" s="52"/>
      <c r="M268" s="53"/>
      <c r="N268" s="50"/>
      <c r="O268" s="53"/>
      <c r="P268" s="52"/>
      <c r="Q268" s="53"/>
      <c r="R268" s="54"/>
      <c r="S268" s="53"/>
    </row>
    <row r="269" spans="1:19" ht="63" customHeight="1" x14ac:dyDescent="0.25">
      <c r="A269" s="49"/>
      <c r="B269" s="48"/>
      <c r="C269" s="50"/>
      <c r="D269" s="51"/>
      <c r="E269" s="51"/>
      <c r="F269" s="33" t="s">
        <v>535</v>
      </c>
      <c r="G269" s="178" t="s">
        <v>743</v>
      </c>
      <c r="H269" s="33" t="s">
        <v>536</v>
      </c>
      <c r="I269" s="178" t="s">
        <v>750</v>
      </c>
      <c r="J269" s="33" t="s">
        <v>537</v>
      </c>
      <c r="K269" s="178" t="s">
        <v>746</v>
      </c>
      <c r="L269" s="33" t="s">
        <v>538</v>
      </c>
      <c r="M269" s="178" t="s">
        <v>747</v>
      </c>
      <c r="N269" s="33" t="s">
        <v>539</v>
      </c>
      <c r="O269" s="178" t="s">
        <v>748</v>
      </c>
      <c r="P269" s="33" t="s">
        <v>540</v>
      </c>
      <c r="Q269" s="178" t="s">
        <v>749</v>
      </c>
      <c r="R269" s="33" t="s">
        <v>536</v>
      </c>
      <c r="S269" s="178" t="s">
        <v>750</v>
      </c>
    </row>
    <row r="270" spans="1:19" ht="42" customHeight="1" x14ac:dyDescent="0.25">
      <c r="A270" s="49"/>
      <c r="B270" s="48"/>
      <c r="C270" s="50"/>
      <c r="D270" s="51"/>
      <c r="E270" s="51"/>
      <c r="F270" s="33" t="s">
        <v>542</v>
      </c>
      <c r="G270" s="32" t="s">
        <v>524</v>
      </c>
      <c r="H270" s="35" t="s">
        <v>542</v>
      </c>
      <c r="I270" s="32" t="s">
        <v>524</v>
      </c>
      <c r="J270" s="33" t="s">
        <v>542</v>
      </c>
      <c r="K270" s="32" t="s">
        <v>524</v>
      </c>
      <c r="L270" s="33" t="s">
        <v>542</v>
      </c>
      <c r="M270" s="32" t="s">
        <v>524</v>
      </c>
      <c r="N270" s="33" t="s">
        <v>542</v>
      </c>
      <c r="O270" s="32" t="s">
        <v>524</v>
      </c>
      <c r="P270" s="33" t="s">
        <v>542</v>
      </c>
      <c r="Q270" s="32" t="s">
        <v>524</v>
      </c>
      <c r="R270" s="33" t="s">
        <v>542</v>
      </c>
      <c r="S270" s="34" t="s">
        <v>524</v>
      </c>
    </row>
    <row r="271" spans="1:19" ht="42" customHeight="1" x14ac:dyDescent="0.25">
      <c r="A271" s="60" t="s">
        <v>677</v>
      </c>
      <c r="B271" s="61"/>
      <c r="C271" s="62"/>
      <c r="D271" s="63"/>
      <c r="E271" s="63"/>
      <c r="F271" s="59"/>
      <c r="G271" s="58">
        <f t="shared" ref="G271:S271" si="0">SUM(G7:G267)</f>
        <v>2.5955410588824587E-4</v>
      </c>
      <c r="H271" s="58"/>
      <c r="I271" s="58">
        <f t="shared" si="0"/>
        <v>6.4140284088613779E-6</v>
      </c>
      <c r="J271" s="58"/>
      <c r="K271" s="58">
        <f t="shared" si="0"/>
        <v>1.0266974548917056E-5</v>
      </c>
      <c r="L271" s="58"/>
      <c r="M271" s="58">
        <f t="shared" si="0"/>
        <v>1.479144167901275E-6</v>
      </c>
      <c r="N271" s="58"/>
      <c r="O271" s="58">
        <f t="shared" si="0"/>
        <v>9.9220729831790699E-4</v>
      </c>
      <c r="P271" s="58"/>
      <c r="Q271" s="58">
        <f t="shared" si="0"/>
        <v>6.6561487555557371E-5</v>
      </c>
      <c r="R271" s="58"/>
      <c r="S271" s="58">
        <f t="shared" si="0"/>
        <v>7.5691706274269523E-4</v>
      </c>
    </row>
    <row r="272" spans="1:19" ht="230.7" customHeight="1" x14ac:dyDescent="0.25">
      <c r="A272" s="257" t="s">
        <v>521</v>
      </c>
      <c r="B272" s="257"/>
      <c r="C272" s="257"/>
      <c r="D272" s="257"/>
      <c r="E272" s="257"/>
      <c r="F272" s="257"/>
      <c r="G272" s="257"/>
      <c r="H272" s="257"/>
      <c r="I272" s="257"/>
      <c r="J272" s="257"/>
      <c r="K272" s="257"/>
      <c r="L272" s="257"/>
      <c r="M272" s="257"/>
      <c r="N272" s="257"/>
      <c r="O272" s="257"/>
      <c r="P272" s="257"/>
      <c r="Q272" s="257"/>
      <c r="R272" s="257"/>
      <c r="S272" s="257"/>
    </row>
    <row r="273" spans="1:19" ht="126" customHeight="1" x14ac:dyDescent="0.25">
      <c r="A273" s="257" t="s">
        <v>522</v>
      </c>
      <c r="B273" s="257"/>
      <c r="C273" s="257"/>
      <c r="D273" s="257"/>
      <c r="E273" s="257"/>
      <c r="F273" s="257"/>
      <c r="G273" s="257"/>
      <c r="H273" s="257"/>
      <c r="I273" s="257"/>
      <c r="J273" s="257"/>
      <c r="K273" s="257"/>
      <c r="L273" s="257"/>
      <c r="M273" s="257"/>
      <c r="N273" s="257"/>
      <c r="O273" s="257"/>
      <c r="P273" s="257"/>
      <c r="Q273" s="257"/>
      <c r="R273" s="257"/>
      <c r="S273" s="257"/>
    </row>
    <row r="274" spans="1:19" ht="45" customHeight="1" x14ac:dyDescent="0.25">
      <c r="A274" s="258" t="s">
        <v>523</v>
      </c>
      <c r="B274" s="258"/>
      <c r="C274" s="258"/>
      <c r="D274" s="258"/>
      <c r="E274" s="258"/>
      <c r="F274" s="258"/>
      <c r="G274" s="258"/>
      <c r="H274" s="258"/>
      <c r="I274" s="258"/>
      <c r="J274" s="258"/>
      <c r="K274" s="258"/>
      <c r="L274" s="258"/>
      <c r="M274" s="258"/>
      <c r="N274" s="258"/>
      <c r="O274" s="258"/>
      <c r="P274" s="258"/>
      <c r="Q274" s="258"/>
      <c r="R274" s="258"/>
      <c r="S274" s="258"/>
    </row>
    <row r="276" spans="1:19" ht="35.4" customHeight="1" x14ac:dyDescent="0.25">
      <c r="A276" s="259" t="s">
        <v>525</v>
      </c>
      <c r="B276" s="259"/>
      <c r="C276" s="259"/>
      <c r="D276" s="259"/>
      <c r="E276" s="259"/>
      <c r="F276" s="259"/>
      <c r="G276" s="259"/>
      <c r="H276" s="259"/>
    </row>
  </sheetData>
  <mergeCells count="10">
    <mergeCell ref="A272:S272"/>
    <mergeCell ref="A273:S273"/>
    <mergeCell ref="A274:S274"/>
    <mergeCell ref="A276:H276"/>
    <mergeCell ref="A3:S3"/>
    <mergeCell ref="A4:C5"/>
    <mergeCell ref="D4:E4"/>
    <mergeCell ref="F4:I4"/>
    <mergeCell ref="J4:Q4"/>
    <mergeCell ref="R4:S4"/>
  </mergeCells>
  <pageMargins left="0.7" right="0.7" top="0.75" bottom="0.75" header="0.3" footer="0.3"/>
  <pageSetup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6474F-0484-47D9-88D6-716E3B4C1153}">
  <dimension ref="A1:S276"/>
  <sheetViews>
    <sheetView workbookViewId="0">
      <selection activeCell="A2" sqref="A2"/>
    </sheetView>
  </sheetViews>
  <sheetFormatPr defaultRowHeight="13.2" x14ac:dyDescent="0.25"/>
  <cols>
    <col min="1" max="1" width="15.6640625" style="15" customWidth="1"/>
    <col min="2" max="2" width="25.5546875" style="15" customWidth="1"/>
    <col min="3" max="5" width="9.33203125" style="15" customWidth="1"/>
    <col min="6" max="13" width="10.44140625" style="15" customWidth="1"/>
    <col min="14" max="19" width="9.33203125" style="15" customWidth="1"/>
    <col min="20" max="16384" width="8.88671875" style="15"/>
  </cols>
  <sheetData>
    <row r="1" spans="1:19" ht="40.200000000000003" customHeight="1" x14ac:dyDescent="0.25">
      <c r="A1" s="31" t="s">
        <v>867</v>
      </c>
      <c r="B1" s="31"/>
    </row>
    <row r="2" spans="1:19" s="30" customFormat="1" ht="30" customHeight="1" x14ac:dyDescent="0.25">
      <c r="A2" s="43" t="str" cm="1">
        <f t="array" ref="A2:B2">Summary!A32:B32</f>
        <v>TEU-2PWB</v>
      </c>
      <c r="B2" s="44" t="str">
        <v>Process Water Storage Tank</v>
      </c>
      <c r="C2" s="44"/>
      <c r="D2" s="44"/>
      <c r="G2" s="46"/>
    </row>
    <row r="3" spans="1:19" ht="48.75" customHeight="1" x14ac:dyDescent="0.25">
      <c r="A3" s="260" t="s">
        <v>526</v>
      </c>
      <c r="B3" s="261"/>
      <c r="C3" s="261"/>
      <c r="D3" s="261"/>
      <c r="E3" s="261"/>
      <c r="F3" s="261"/>
      <c r="G3" s="261"/>
      <c r="H3" s="261"/>
      <c r="I3" s="261"/>
      <c r="J3" s="261"/>
      <c r="K3" s="261"/>
      <c r="L3" s="261"/>
      <c r="M3" s="261"/>
      <c r="N3" s="261"/>
      <c r="O3" s="261"/>
      <c r="P3" s="261"/>
      <c r="Q3" s="261"/>
      <c r="R3" s="261"/>
      <c r="S3" s="261"/>
    </row>
    <row r="4" spans="1:19" ht="23.55" customHeight="1" x14ac:dyDescent="0.25">
      <c r="A4" s="262"/>
      <c r="B4" s="263"/>
      <c r="C4" s="264"/>
      <c r="D4" s="268" t="s">
        <v>527</v>
      </c>
      <c r="E4" s="269"/>
      <c r="F4" s="268" t="s">
        <v>530</v>
      </c>
      <c r="G4" s="269"/>
      <c r="H4" s="269"/>
      <c r="I4" s="270"/>
      <c r="J4" s="268" t="s">
        <v>531</v>
      </c>
      <c r="K4" s="269"/>
      <c r="L4" s="269"/>
      <c r="M4" s="269"/>
      <c r="N4" s="269"/>
      <c r="O4" s="269"/>
      <c r="P4" s="269"/>
      <c r="Q4" s="270"/>
      <c r="R4" s="268" t="s">
        <v>532</v>
      </c>
      <c r="S4" s="270"/>
    </row>
    <row r="5" spans="1:19" ht="61.8" customHeight="1" x14ac:dyDescent="0.25">
      <c r="A5" s="265"/>
      <c r="B5" s="266"/>
      <c r="C5" s="267"/>
      <c r="D5" s="32" t="s">
        <v>528</v>
      </c>
      <c r="E5" s="32" t="s">
        <v>529</v>
      </c>
      <c r="F5" s="33" t="s">
        <v>535</v>
      </c>
      <c r="G5" s="178" t="s">
        <v>743</v>
      </c>
      <c r="H5" s="33" t="s">
        <v>536</v>
      </c>
      <c r="I5" s="178" t="s">
        <v>750</v>
      </c>
      <c r="J5" s="33" t="s">
        <v>537</v>
      </c>
      <c r="K5" s="178" t="s">
        <v>746</v>
      </c>
      <c r="L5" s="33" t="s">
        <v>538</v>
      </c>
      <c r="M5" s="178" t="s">
        <v>747</v>
      </c>
      <c r="N5" s="33" t="s">
        <v>539</v>
      </c>
      <c r="O5" s="178" t="s">
        <v>748</v>
      </c>
      <c r="P5" s="33" t="s">
        <v>540</v>
      </c>
      <c r="Q5" s="178" t="s">
        <v>749</v>
      </c>
      <c r="R5" s="33" t="s">
        <v>536</v>
      </c>
      <c r="S5" s="178" t="s">
        <v>750</v>
      </c>
    </row>
    <row r="6" spans="1:19" ht="17.55" customHeight="1" x14ac:dyDescent="0.25">
      <c r="A6" s="33" t="s">
        <v>541</v>
      </c>
      <c r="B6" s="35" t="s">
        <v>533</v>
      </c>
      <c r="C6" s="35" t="s">
        <v>534</v>
      </c>
      <c r="D6" s="35" t="s">
        <v>543</v>
      </c>
      <c r="E6" s="35" t="s">
        <v>544</v>
      </c>
      <c r="F6" s="33" t="s">
        <v>542</v>
      </c>
      <c r="G6" s="32" t="s">
        <v>524</v>
      </c>
      <c r="H6" s="35" t="s">
        <v>542</v>
      </c>
      <c r="I6" s="32" t="s">
        <v>524</v>
      </c>
      <c r="J6" s="33" t="s">
        <v>542</v>
      </c>
      <c r="K6" s="32" t="s">
        <v>524</v>
      </c>
      <c r="L6" s="33" t="s">
        <v>542</v>
      </c>
      <c r="M6" s="32" t="s">
        <v>524</v>
      </c>
      <c r="N6" s="33" t="s">
        <v>542</v>
      </c>
      <c r="O6" s="32" t="s">
        <v>524</v>
      </c>
      <c r="P6" s="33" t="s">
        <v>542</v>
      </c>
      <c r="Q6" s="32" t="s">
        <v>524</v>
      </c>
      <c r="R6" s="33" t="s">
        <v>542</v>
      </c>
      <c r="S6" s="34" t="s">
        <v>524</v>
      </c>
    </row>
    <row r="7" spans="1:19" ht="16.8" customHeight="1" x14ac:dyDescent="0.25">
      <c r="A7" s="2" t="s">
        <v>13</v>
      </c>
      <c r="B7" s="2" t="s">
        <v>14</v>
      </c>
      <c r="C7" s="18"/>
      <c r="D7" s="56" t="str">
        <f>IFERROR(VLOOKUP($A7,'Emissions - TEU-2PWB'!$A$6:$H$58,5,0), " ")</f>
        <v xml:space="preserve"> </v>
      </c>
      <c r="E7" s="56" t="str">
        <f>IFERROR(VLOOKUP($A7,'Emissions - TEU-2PWB'!$A$6:$H$58,8,0), " ")</f>
        <v xml:space="preserve"> </v>
      </c>
      <c r="F7" s="9">
        <v>0.45</v>
      </c>
      <c r="G7" s="175" t="str">
        <f>IFERROR(Summary!$Y$7*D7/F7," ")</f>
        <v xml:space="preserve"> </v>
      </c>
      <c r="H7" s="5">
        <v>140</v>
      </c>
      <c r="I7" s="175" t="str">
        <f>IFERROR(Summary!$Y$7*D7/H7," ")</f>
        <v xml:space="preserve"> </v>
      </c>
      <c r="J7" s="5">
        <v>12</v>
      </c>
      <c r="K7" s="175" t="str">
        <f>IFERROR(Summary!$AA$7*D7/J7," ")</f>
        <v xml:space="preserve"> </v>
      </c>
      <c r="L7" s="5">
        <v>620</v>
      </c>
      <c r="M7" s="175" t="str">
        <f>IFERROR(Summary!$AA$7*D7/L7," ")</f>
        <v xml:space="preserve"> </v>
      </c>
      <c r="N7" s="7">
        <v>5.5</v>
      </c>
      <c r="O7" s="175" t="str">
        <f>IFERROR(Summary!$AC$7*D7/N7," ")</f>
        <v xml:space="preserve"> </v>
      </c>
      <c r="P7" s="5">
        <v>620</v>
      </c>
      <c r="Q7" s="175" t="str">
        <f>IFERROR(Summary!$AC$7*D7/P7," ")</f>
        <v xml:space="preserve"> </v>
      </c>
      <c r="R7" s="21">
        <v>470</v>
      </c>
      <c r="S7" s="177" t="str">
        <f>IFERROR(Summary!$AE$7*E7/R7," ")</f>
        <v xml:space="preserve"> </v>
      </c>
    </row>
    <row r="8" spans="1:19" ht="16.8" customHeight="1" x14ac:dyDescent="0.25">
      <c r="A8" s="2" t="s">
        <v>15</v>
      </c>
      <c r="B8" s="2" t="s">
        <v>16</v>
      </c>
      <c r="C8" s="18"/>
      <c r="D8" s="56" t="str">
        <f>IFERROR(VLOOKUP($A8,'Emissions - TEU-2PWB'!$A$6:$H$58,5,0), " ")</f>
        <v xml:space="preserve"> </v>
      </c>
      <c r="E8" s="56" t="str">
        <f>IFERROR(VLOOKUP($A8,'Emissions - TEU-2PWB'!$A$6:$H$58,8,0), " ")</f>
        <v xml:space="preserve"> </v>
      </c>
      <c r="F8" s="4">
        <v>0.05</v>
      </c>
      <c r="G8" s="175" t="str">
        <f>IFERROR(Summary!$Y$7*D8/F8," ")</f>
        <v xml:space="preserve"> </v>
      </c>
      <c r="H8" s="18"/>
      <c r="I8" s="175" t="str">
        <f>IFERROR(Summary!$Y$7*D8/H8," ")</f>
        <v xml:space="preserve"> </v>
      </c>
      <c r="J8" s="7">
        <v>1.3</v>
      </c>
      <c r="K8" s="175" t="str">
        <f>IFERROR(Summary!$AA$7*D8/J8," ")</f>
        <v xml:space="preserve"> </v>
      </c>
      <c r="L8" s="18"/>
      <c r="M8" s="175" t="str">
        <f>IFERROR(Summary!$AA$7*D8/L8," ")</f>
        <v xml:space="preserve"> </v>
      </c>
      <c r="N8" s="9">
        <v>0.6</v>
      </c>
      <c r="O8" s="175" t="str">
        <f>IFERROR(Summary!$AC$7*D8/N8," ")</f>
        <v xml:space="preserve"> </v>
      </c>
      <c r="P8" s="18"/>
      <c r="Q8" s="175" t="str">
        <f>IFERROR(Summary!$AC$7*D8/P8," ")</f>
        <v xml:space="preserve"> </v>
      </c>
      <c r="R8" s="22"/>
      <c r="S8" s="177" t="str">
        <f>IFERROR(Summary!$AE$7*E8/R8," ")</f>
        <v xml:space="preserve"> </v>
      </c>
    </row>
    <row r="9" spans="1:19" ht="16.95" customHeight="1" x14ac:dyDescent="0.25">
      <c r="A9" s="2" t="s">
        <v>17</v>
      </c>
      <c r="B9" s="2" t="s">
        <v>18</v>
      </c>
      <c r="C9" s="18"/>
      <c r="D9" s="56" t="str">
        <f>IFERROR(VLOOKUP($A9,'Emissions - TEU-2PWB'!$A$6:$H$58,5,0), " ")</f>
        <v xml:space="preserve"> </v>
      </c>
      <c r="E9" s="56" t="str">
        <f>IFERROR(VLOOKUP($A9,'Emissions - TEU-2PWB'!$A$6:$H$58,8,0), " ")</f>
        <v xml:space="preserve"> </v>
      </c>
      <c r="F9" s="18"/>
      <c r="G9" s="175" t="str">
        <f>IFERROR(Summary!$Y$7*D9/F9," ")</f>
        <v xml:space="preserve"> </v>
      </c>
      <c r="H9" s="8">
        <v>31000</v>
      </c>
      <c r="I9" s="175" t="str">
        <f>IFERROR(Summary!$Y$7*D9/H9," ")</f>
        <v xml:space="preserve"> </v>
      </c>
      <c r="J9" s="18"/>
      <c r="K9" s="175" t="str">
        <f>IFERROR(Summary!$AA$7*D9/J9," ")</f>
        <v xml:space="preserve"> </v>
      </c>
      <c r="L9" s="8">
        <v>140000</v>
      </c>
      <c r="M9" s="175" t="str">
        <f>IFERROR(Summary!$AA$7*D9/L9," ")</f>
        <v xml:space="preserve"> </v>
      </c>
      <c r="N9" s="18"/>
      <c r="O9" s="175" t="str">
        <f>IFERROR(Summary!$AC$7*D9/N9," ")</f>
        <v xml:space="preserve"> </v>
      </c>
      <c r="P9" s="8">
        <v>140000</v>
      </c>
      <c r="Q9" s="175" t="str">
        <f>IFERROR(Summary!$AC$7*D9/P9," ")</f>
        <v xml:space="preserve"> </v>
      </c>
      <c r="R9" s="23">
        <v>62000</v>
      </c>
      <c r="S9" s="177" t="str">
        <f>IFERROR(Summary!$AE$7*E9/R9," ")</f>
        <v xml:space="preserve"> </v>
      </c>
    </row>
    <row r="10" spans="1:19" ht="16.8" customHeight="1" x14ac:dyDescent="0.25">
      <c r="A10" s="12">
        <v>64047</v>
      </c>
      <c r="B10" s="2" t="s">
        <v>19</v>
      </c>
      <c r="C10" s="18"/>
      <c r="D10" s="56" t="str">
        <f>IFERROR(VLOOKUP($A10,'Emissions - TEU-2PWB'!$A$6:$H$58,5,0), " ")</f>
        <v xml:space="preserve"> </v>
      </c>
      <c r="E10" s="56" t="str">
        <f>IFERROR(VLOOKUP($A10,'Emissions - TEU-2PWB'!$A$6:$H$58,8,0), " ")</f>
        <v xml:space="preserve"> </v>
      </c>
      <c r="F10" s="18"/>
      <c r="G10" s="175" t="str">
        <f>IFERROR(Summary!$Y$7*D10/F10," ")</f>
        <v xml:space="preserve"> </v>
      </c>
      <c r="H10" s="5">
        <v>60</v>
      </c>
      <c r="I10" s="175" t="str">
        <f>IFERROR(Summary!$Y$7*D10/H10," ")</f>
        <v xml:space="preserve"> </v>
      </c>
      <c r="J10" s="18"/>
      <c r="K10" s="175" t="str">
        <f>IFERROR(Summary!$AA$7*D10/J10," ")</f>
        <v xml:space="preserve"> </v>
      </c>
      <c r="L10" s="5">
        <v>260</v>
      </c>
      <c r="M10" s="175" t="str">
        <f>IFERROR(Summary!$AA$7*D10/L10," ")</f>
        <v xml:space="preserve"> </v>
      </c>
      <c r="N10" s="18"/>
      <c r="O10" s="175" t="str">
        <f>IFERROR(Summary!$AC$7*D10/N10," ")</f>
        <v xml:space="preserve"> </v>
      </c>
      <c r="P10" s="5">
        <v>260</v>
      </c>
      <c r="Q10" s="175" t="str">
        <f>IFERROR(Summary!$AC$7*D10/P10," ")</f>
        <v xml:space="preserve"> </v>
      </c>
      <c r="R10" s="22"/>
      <c r="S10" s="177" t="str">
        <f>IFERROR(Summary!$AE$7*E10/R10," ")</f>
        <v xml:space="preserve"> </v>
      </c>
    </row>
    <row r="11" spans="1:19" ht="16.95" customHeight="1" x14ac:dyDescent="0.25">
      <c r="A11" s="2" t="s">
        <v>20</v>
      </c>
      <c r="B11" s="2" t="s">
        <v>21</v>
      </c>
      <c r="C11" s="18"/>
      <c r="D11" s="56" t="str">
        <f>IFERROR(VLOOKUP($A11,'Emissions - TEU-2PWB'!$A$6:$H$58,5,0), " ")</f>
        <v xml:space="preserve"> </v>
      </c>
      <c r="E11" s="56" t="str">
        <f>IFERROR(VLOOKUP($A11,'Emissions - TEU-2PWB'!$A$6:$H$58,8,0), " ")</f>
        <v xml:space="preserve"> </v>
      </c>
      <c r="F11" s="18"/>
      <c r="G11" s="175" t="str">
        <f>IFERROR(Summary!$Y$7*D11/F11," ")</f>
        <v xml:space="preserve"> </v>
      </c>
      <c r="H11" s="9">
        <v>0.35</v>
      </c>
      <c r="I11" s="175" t="str">
        <f>IFERROR(Summary!$Y$7*D11/H11," ")</f>
        <v xml:space="preserve"> </v>
      </c>
      <c r="J11" s="18"/>
      <c r="K11" s="175" t="str">
        <f>IFERROR(Summary!$AA$7*D11/J11," ")</f>
        <v xml:space="preserve"> </v>
      </c>
      <c r="L11" s="7">
        <v>1.5</v>
      </c>
      <c r="M11" s="175" t="str">
        <f>IFERROR(Summary!$AA$7*D11/L11," ")</f>
        <v xml:space="preserve"> </v>
      </c>
      <c r="N11" s="18"/>
      <c r="O11" s="175" t="str">
        <f>IFERROR(Summary!$AC$7*D11/N11," ")</f>
        <v xml:space="preserve"> </v>
      </c>
      <c r="P11" s="7">
        <v>1.5</v>
      </c>
      <c r="Q11" s="175" t="str">
        <f>IFERROR(Summary!$AC$7*D11/P11," ")</f>
        <v xml:space="preserve"> </v>
      </c>
      <c r="R11" s="24">
        <v>6.9</v>
      </c>
      <c r="S11" s="177" t="str">
        <f>IFERROR(Summary!$AE$7*E11/R11," ")</f>
        <v xml:space="preserve"> </v>
      </c>
    </row>
    <row r="12" spans="1:19" ht="16.8" customHeight="1" x14ac:dyDescent="0.25">
      <c r="A12" s="12">
        <v>65532</v>
      </c>
      <c r="B12" s="2" t="s">
        <v>22</v>
      </c>
      <c r="C12" s="6" t="s">
        <v>23</v>
      </c>
      <c r="D12" s="56" t="str">
        <f>IFERROR(VLOOKUP($A12,'Emissions - TEU-2PWB'!$A$6:$H$58,5,0), " ")</f>
        <v xml:space="preserve"> </v>
      </c>
      <c r="E12" s="56" t="str">
        <f>IFERROR(VLOOKUP($A12,'Emissions - TEU-2PWB'!$A$6:$H$58,8,0), " ")</f>
        <v xml:space="preserve"> </v>
      </c>
      <c r="F12" s="3">
        <v>5.8999999999999999E-3</v>
      </c>
      <c r="G12" s="175" t="str">
        <f>IFERROR(Summary!$Y$7*D12/F12," ")</f>
        <v xml:space="preserve"> </v>
      </c>
      <c r="H12" s="7">
        <v>6</v>
      </c>
      <c r="I12" s="175" t="str">
        <f>IFERROR(Summary!$Y$7*D12/H12," ")</f>
        <v xml:space="preserve"> </v>
      </c>
      <c r="J12" s="4">
        <v>6.2E-2</v>
      </c>
      <c r="K12" s="175" t="str">
        <f>IFERROR(Summary!$AA$7*D12/J12," ")</f>
        <v xml:space="preserve"> </v>
      </c>
      <c r="L12" s="5">
        <v>26</v>
      </c>
      <c r="M12" s="175" t="str">
        <f>IFERROR(Summary!$AA$7*D12/L12," ")</f>
        <v xml:space="preserve"> </v>
      </c>
      <c r="N12" s="9">
        <v>0.12</v>
      </c>
      <c r="O12" s="175" t="str">
        <f>IFERROR(Summary!$AC$7*D12/N12," ")</f>
        <v xml:space="preserve"> </v>
      </c>
      <c r="P12" s="5">
        <v>26</v>
      </c>
      <c r="Q12" s="175" t="str">
        <f>IFERROR(Summary!$AC$7*D12/P12," ")</f>
        <v xml:space="preserve"> </v>
      </c>
      <c r="R12" s="22"/>
      <c r="S12" s="177" t="str">
        <f>IFERROR(Summary!$AE$7*E12/R12," ")</f>
        <v xml:space="preserve"> </v>
      </c>
    </row>
    <row r="13" spans="1:19" ht="16.8" customHeight="1" x14ac:dyDescent="0.25">
      <c r="A13" s="12">
        <v>65660</v>
      </c>
      <c r="B13" s="2" t="s">
        <v>24</v>
      </c>
      <c r="C13" s="18"/>
      <c r="D13" s="56" t="str">
        <f>IFERROR(VLOOKUP($A13,'Emissions - TEU-2PWB'!$A$6:$H$58,5,0), " ")</f>
        <v xml:space="preserve"> </v>
      </c>
      <c r="E13" s="56" t="str">
        <f>IFERROR(VLOOKUP($A13,'Emissions - TEU-2PWB'!$A$6:$H$58,8,0), " ")</f>
        <v xml:space="preserve"> </v>
      </c>
      <c r="F13" s="18"/>
      <c r="G13" s="175" t="str">
        <f>IFERROR(Summary!$Y$7*D13/F13," ")</f>
        <v xml:space="preserve"> </v>
      </c>
      <c r="H13" s="7">
        <v>1</v>
      </c>
      <c r="I13" s="175" t="str">
        <f>IFERROR(Summary!$Y$7*D13/H13," ")</f>
        <v xml:space="preserve"> </v>
      </c>
      <c r="J13" s="18"/>
      <c r="K13" s="175" t="str">
        <f>IFERROR(Summary!$AA$7*D13/J13," ")</f>
        <v xml:space="preserve"> </v>
      </c>
      <c r="L13" s="7">
        <v>4.4000000000000004</v>
      </c>
      <c r="M13" s="175" t="str">
        <f>IFERROR(Summary!$AA$7*D13/L13," ")</f>
        <v xml:space="preserve"> </v>
      </c>
      <c r="N13" s="18"/>
      <c r="O13" s="175" t="str">
        <f>IFERROR(Summary!$AC$7*D13/N13," ")</f>
        <v xml:space="preserve"> </v>
      </c>
      <c r="P13" s="7">
        <v>4.4000000000000004</v>
      </c>
      <c r="Q13" s="175" t="str">
        <f>IFERROR(Summary!$AC$7*D13/P13," ")</f>
        <v xml:space="preserve"> </v>
      </c>
      <c r="R13" s="23">
        <v>6000</v>
      </c>
      <c r="S13" s="177" t="str">
        <f>IFERROR(Summary!$AE$7*E13/R13," ")</f>
        <v xml:space="preserve"> </v>
      </c>
    </row>
    <row r="14" spans="1:19" ht="16.95" customHeight="1" x14ac:dyDescent="0.25">
      <c r="A14" s="2" t="s">
        <v>25</v>
      </c>
      <c r="B14" s="2" t="s">
        <v>26</v>
      </c>
      <c r="C14" s="18"/>
      <c r="D14" s="56" t="str">
        <f>IFERROR(VLOOKUP($A14,'Emissions - TEU-2PWB'!$A$6:$H$58,5,0), " ")</f>
        <v xml:space="preserve"> </v>
      </c>
      <c r="E14" s="56" t="str">
        <f>IFERROR(VLOOKUP($A14,'Emissions - TEU-2PWB'!$A$6:$H$58,8,0), " ")</f>
        <v xml:space="preserve"> </v>
      </c>
      <c r="F14" s="4">
        <v>1.4999999999999999E-2</v>
      </c>
      <c r="G14" s="175" t="str">
        <f>IFERROR(Summary!$Y$7*D14/F14," ")</f>
        <v xml:space="preserve"> </v>
      </c>
      <c r="H14" s="7">
        <v>5</v>
      </c>
      <c r="I14" s="175" t="str">
        <f>IFERROR(Summary!$Y$7*D14/H14," ")</f>
        <v xml:space="preserve"> </v>
      </c>
      <c r="J14" s="9">
        <v>0.38</v>
      </c>
      <c r="K14" s="175" t="str">
        <f>IFERROR(Summary!$AA$7*D14/J14," ")</f>
        <v xml:space="preserve"> </v>
      </c>
      <c r="L14" s="5">
        <v>22</v>
      </c>
      <c r="M14" s="175" t="str">
        <f>IFERROR(Summary!$AA$7*D14/L14," ")</f>
        <v xml:space="preserve"> </v>
      </c>
      <c r="N14" s="9">
        <v>0.18</v>
      </c>
      <c r="O14" s="175" t="str">
        <f>IFERROR(Summary!$AC$7*D14/N14," ")</f>
        <v xml:space="preserve"> </v>
      </c>
      <c r="P14" s="5">
        <v>22</v>
      </c>
      <c r="Q14" s="175" t="str">
        <f>IFERROR(Summary!$AC$7*D14/P14," ")</f>
        <v xml:space="preserve"> </v>
      </c>
      <c r="R14" s="21">
        <v>220</v>
      </c>
      <c r="S14" s="177" t="str">
        <f>IFERROR(Summary!$AE$7*E14/R14," ")</f>
        <v xml:space="preserve"> </v>
      </c>
    </row>
    <row r="15" spans="1:19" ht="16.8" customHeight="1" x14ac:dyDescent="0.25">
      <c r="A15" s="2" t="s">
        <v>27</v>
      </c>
      <c r="B15" s="2" t="s">
        <v>28</v>
      </c>
      <c r="C15" s="18"/>
      <c r="D15" s="56" t="str">
        <f>IFERROR(VLOOKUP($A15,'Emissions - TEU-2PWB'!$A$6:$H$58,5,0), " ")</f>
        <v xml:space="preserve"> </v>
      </c>
      <c r="E15" s="56" t="str">
        <f>IFERROR(VLOOKUP($A15,'Emissions - TEU-2PWB'!$A$6:$H$58,8,0), " ")</f>
        <v xml:space="preserve"> </v>
      </c>
      <c r="F15" s="11">
        <v>2.0000000000000001E-4</v>
      </c>
      <c r="G15" s="175" t="str">
        <f>IFERROR(Summary!$Y$7*D15/F15," ")</f>
        <v xml:space="preserve"> </v>
      </c>
      <c r="H15" s="18"/>
      <c r="I15" s="175" t="str">
        <f>IFERROR(Summary!$Y$7*D15/H15," ")</f>
        <v xml:space="preserve"> </v>
      </c>
      <c r="J15" s="3">
        <v>5.3E-3</v>
      </c>
      <c r="K15" s="175" t="str">
        <f>IFERROR(Summary!$AA$7*D15/J15," ")</f>
        <v xml:space="preserve"> </v>
      </c>
      <c r="L15" s="18"/>
      <c r="M15" s="175" t="str">
        <f>IFERROR(Summary!$AA$7*D15/L15," ")</f>
        <v xml:space="preserve"> </v>
      </c>
      <c r="N15" s="3">
        <v>2.3999999999999998E-3</v>
      </c>
      <c r="O15" s="175" t="str">
        <f>IFERROR(Summary!$AC$7*D15/N15," ")</f>
        <v xml:space="preserve"> </v>
      </c>
      <c r="P15" s="18"/>
      <c r="Q15" s="175" t="str">
        <f>IFERROR(Summary!$AC$7*D15/P15," ")</f>
        <v xml:space="preserve"> </v>
      </c>
      <c r="R15" s="22"/>
      <c r="S15" s="177" t="str">
        <f>IFERROR(Summary!$AE$7*E15/R15," ")</f>
        <v xml:space="preserve"> </v>
      </c>
    </row>
    <row r="16" spans="1:19" ht="16.95" customHeight="1" x14ac:dyDescent="0.25">
      <c r="A16" s="2" t="s">
        <v>29</v>
      </c>
      <c r="B16" s="2" t="s">
        <v>30</v>
      </c>
      <c r="C16" s="18"/>
      <c r="D16" s="56" t="str">
        <f>IFERROR(VLOOKUP($A16,'Emissions - TEU-2PWB'!$A$6:$H$58,5,0), " ")</f>
        <v xml:space="preserve"> </v>
      </c>
      <c r="E16" s="56" t="str">
        <f>IFERROR(VLOOKUP($A16,'Emissions - TEU-2PWB'!$A$6:$H$58,8,0), " ")</f>
        <v xml:space="preserve"> </v>
      </c>
      <c r="F16" s="9">
        <v>0.17</v>
      </c>
      <c r="G16" s="175" t="str">
        <f>IFERROR(Summary!$Y$7*D16/F16," ")</f>
        <v xml:space="preserve"> </v>
      </c>
      <c r="H16" s="7">
        <v>1</v>
      </c>
      <c r="I16" s="175" t="str">
        <f>IFERROR(Summary!$Y$7*D16/H16," ")</f>
        <v xml:space="preserve"> </v>
      </c>
      <c r="J16" s="7">
        <v>4.3</v>
      </c>
      <c r="K16" s="175" t="str">
        <f>IFERROR(Summary!$AA$7*D16/J16," ")</f>
        <v xml:space="preserve"> </v>
      </c>
      <c r="L16" s="7">
        <v>4.4000000000000004</v>
      </c>
      <c r="M16" s="175" t="str">
        <f>IFERROR(Summary!$AA$7*D16/L16," ")</f>
        <v xml:space="preserve"> </v>
      </c>
      <c r="N16" s="7">
        <v>2</v>
      </c>
      <c r="O16" s="175" t="str">
        <f>IFERROR(Summary!$AC$7*D16/N16," ")</f>
        <v xml:space="preserve"> </v>
      </c>
      <c r="P16" s="7">
        <v>4.4000000000000004</v>
      </c>
      <c r="Q16" s="175" t="str">
        <f>IFERROR(Summary!$AC$7*D16/P16," ")</f>
        <v xml:space="preserve"> </v>
      </c>
      <c r="R16" s="22"/>
      <c r="S16" s="177" t="str">
        <f>IFERROR(Summary!$AE$7*E16/R16," ")</f>
        <v xml:space="preserve"> </v>
      </c>
    </row>
    <row r="17" spans="1:19" ht="16.8" customHeight="1" x14ac:dyDescent="0.25">
      <c r="A17" s="2" t="s">
        <v>31</v>
      </c>
      <c r="B17" s="2" t="s">
        <v>32</v>
      </c>
      <c r="C17" s="6" t="s">
        <v>33</v>
      </c>
      <c r="D17" s="56" t="str">
        <f>IFERROR(VLOOKUP($A17,'Emissions - TEU-2PWB'!$A$6:$H$58,5,0), " ")</f>
        <v xml:space="preserve"> </v>
      </c>
      <c r="E17" s="56" t="str">
        <f>IFERROR(VLOOKUP($A17,'Emissions - TEU-2PWB'!$A$6:$H$58,8,0), " ")</f>
        <v xml:space="preserve"> </v>
      </c>
      <c r="F17" s="18"/>
      <c r="G17" s="175" t="str">
        <f>IFERROR(Summary!$Y$7*D17/F17," ")</f>
        <v xml:space="preserve"> </v>
      </c>
      <c r="H17" s="7">
        <v>5</v>
      </c>
      <c r="I17" s="175" t="str">
        <f>IFERROR(Summary!$Y$7*D17/H17," ")</f>
        <v xml:space="preserve"> </v>
      </c>
      <c r="J17" s="18"/>
      <c r="K17" s="175" t="str">
        <f>IFERROR(Summary!$AA$7*D17/J17," ")</f>
        <v xml:space="preserve"> </v>
      </c>
      <c r="L17" s="5">
        <v>22</v>
      </c>
      <c r="M17" s="175" t="str">
        <f>IFERROR(Summary!$AA$7*D17/L17," ")</f>
        <v xml:space="preserve"> </v>
      </c>
      <c r="N17" s="18"/>
      <c r="O17" s="175" t="str">
        <f>IFERROR(Summary!$AC$7*D17/N17," ")</f>
        <v xml:space="preserve"> </v>
      </c>
      <c r="P17" s="5">
        <v>22</v>
      </c>
      <c r="Q17" s="175" t="str">
        <f>IFERROR(Summary!$AC$7*D17/P17," ")</f>
        <v xml:space="preserve"> </v>
      </c>
      <c r="R17" s="22"/>
      <c r="S17" s="177" t="str">
        <f>IFERROR(Summary!$AE$7*E17/R17," ")</f>
        <v xml:space="preserve"> </v>
      </c>
    </row>
    <row r="18" spans="1:19" ht="16.8" customHeight="1" x14ac:dyDescent="0.25">
      <c r="A18" s="2" t="s">
        <v>34</v>
      </c>
      <c r="B18" s="2" t="s">
        <v>35</v>
      </c>
      <c r="C18" s="18"/>
      <c r="D18" s="56" t="str">
        <f>IFERROR(VLOOKUP($A18,'Emissions - TEU-2PWB'!$A$6:$H$58,5,0), " ")</f>
        <v xml:space="preserve"> </v>
      </c>
      <c r="E18" s="56" t="str">
        <f>IFERROR(VLOOKUP($A18,'Emissions - TEU-2PWB'!$A$6:$H$58,8,0), " ")</f>
        <v xml:space="preserve"> </v>
      </c>
      <c r="F18" s="18"/>
      <c r="G18" s="175" t="str">
        <f>IFERROR(Summary!$Y$7*D18/F18," ")</f>
        <v xml:space="preserve"> </v>
      </c>
      <c r="H18" s="5">
        <v>500</v>
      </c>
      <c r="I18" s="175" t="str">
        <f>IFERROR(Summary!$Y$7*D18/H18," ")</f>
        <v xml:space="preserve"> </v>
      </c>
      <c r="J18" s="18"/>
      <c r="K18" s="175" t="str">
        <f>IFERROR(Summary!$AA$7*D18/J18," ")</f>
        <v xml:space="preserve"> </v>
      </c>
      <c r="L18" s="8">
        <v>2200</v>
      </c>
      <c r="M18" s="175" t="str">
        <f>IFERROR(Summary!$AA$7*D18/L18," ")</f>
        <v xml:space="preserve"> </v>
      </c>
      <c r="N18" s="18"/>
      <c r="O18" s="175" t="str">
        <f>IFERROR(Summary!$AC$7*D18/N18," ")</f>
        <v xml:space="preserve"> </v>
      </c>
      <c r="P18" s="8">
        <v>2200</v>
      </c>
      <c r="Q18" s="175" t="str">
        <f>IFERROR(Summary!$AC$7*D18/P18," ")</f>
        <v xml:space="preserve"> </v>
      </c>
      <c r="R18" s="23">
        <v>1200</v>
      </c>
      <c r="S18" s="177" t="str">
        <f>IFERROR(Summary!$AE$7*E18/R18," ")</f>
        <v xml:space="preserve"> </v>
      </c>
    </row>
    <row r="19" spans="1:19" ht="16.95" customHeight="1" x14ac:dyDescent="0.25">
      <c r="A19" s="2" t="s">
        <v>36</v>
      </c>
      <c r="B19" s="2" t="s">
        <v>37</v>
      </c>
      <c r="C19" s="18"/>
      <c r="D19" s="56" t="str">
        <f>IFERROR(VLOOKUP($A19,'Emissions - TEU-2PWB'!$A$6:$H$58,5,0), " ")</f>
        <v xml:space="preserve"> </v>
      </c>
      <c r="E19" s="56" t="str">
        <f>IFERROR(VLOOKUP($A19,'Emissions - TEU-2PWB'!$A$6:$H$58,8,0), " ")</f>
        <v xml:space="preserve"> </v>
      </c>
      <c r="F19" s="9">
        <v>0.63</v>
      </c>
      <c r="G19" s="175" t="str">
        <f>IFERROR(Summary!$Y$7*D19/F19," ")</f>
        <v xml:space="preserve"> </v>
      </c>
      <c r="H19" s="7">
        <v>1</v>
      </c>
      <c r="I19" s="175" t="str">
        <f>IFERROR(Summary!$Y$7*D19/H19," ")</f>
        <v xml:space="preserve"> </v>
      </c>
      <c r="J19" s="5">
        <v>16</v>
      </c>
      <c r="K19" s="175" t="str">
        <f>IFERROR(Summary!$AA$7*D19/J19," ")</f>
        <v xml:space="preserve"> </v>
      </c>
      <c r="L19" s="7">
        <v>4.4000000000000004</v>
      </c>
      <c r="M19" s="175" t="str">
        <f>IFERROR(Summary!$AA$7*D19/L19," ")</f>
        <v xml:space="preserve"> </v>
      </c>
      <c r="N19" s="7">
        <v>7.5</v>
      </c>
      <c r="O19" s="175" t="str">
        <f>IFERROR(Summary!$AC$7*D19/N19," ")</f>
        <v xml:space="preserve"> </v>
      </c>
      <c r="P19" s="7">
        <v>4.4000000000000004</v>
      </c>
      <c r="Q19" s="175" t="str">
        <f>IFERROR(Summary!$AC$7*D19/P19," ")</f>
        <v xml:space="preserve"> </v>
      </c>
      <c r="R19" s="22"/>
      <c r="S19" s="177" t="str">
        <f>IFERROR(Summary!$AE$7*E19/R19," ")</f>
        <v xml:space="preserve"> </v>
      </c>
    </row>
    <row r="20" spans="1:19" ht="16.8" customHeight="1" x14ac:dyDescent="0.25">
      <c r="A20" s="2" t="s">
        <v>38</v>
      </c>
      <c r="B20" s="2" t="s">
        <v>39</v>
      </c>
      <c r="C20" s="6" t="s">
        <v>33</v>
      </c>
      <c r="D20" s="56" t="str">
        <f>IFERROR(VLOOKUP($A20,'Emissions - TEU-2PWB'!$A$6:$H$58,5,0), " ")</f>
        <v xml:space="preserve"> </v>
      </c>
      <c r="E20" s="56" t="str">
        <f>IFERROR(VLOOKUP($A20,'Emissions - TEU-2PWB'!$A$6:$H$58,8,0), " ")</f>
        <v xml:space="preserve"> </v>
      </c>
      <c r="F20" s="18"/>
      <c r="G20" s="175" t="str">
        <f>IFERROR(Summary!$Y$7*D20/F20," ")</f>
        <v xml:space="preserve"> </v>
      </c>
      <c r="H20" s="9">
        <v>0.3</v>
      </c>
      <c r="I20" s="175" t="str">
        <f>IFERROR(Summary!$Y$7*D20/H20," ")</f>
        <v xml:space="preserve"> </v>
      </c>
      <c r="J20" s="18"/>
      <c r="K20" s="175" t="str">
        <f>IFERROR(Summary!$AA$7*D20/J20," ")</f>
        <v xml:space="preserve"> </v>
      </c>
      <c r="L20" s="7">
        <v>1.3</v>
      </c>
      <c r="M20" s="175" t="str">
        <f>IFERROR(Summary!$AA$7*D20/L20," ")</f>
        <v xml:space="preserve"> </v>
      </c>
      <c r="N20" s="18"/>
      <c r="O20" s="175" t="str">
        <f>IFERROR(Summary!$AC$7*D20/N20," ")</f>
        <v xml:space="preserve"> </v>
      </c>
      <c r="P20" s="7">
        <v>1.3</v>
      </c>
      <c r="Q20" s="175" t="str">
        <f>IFERROR(Summary!$AC$7*D20/P20," ")</f>
        <v xml:space="preserve"> </v>
      </c>
      <c r="R20" s="22"/>
      <c r="S20" s="177" t="str">
        <f>IFERROR(Summary!$AE$7*E20/R20," ")</f>
        <v xml:space="preserve"> </v>
      </c>
    </row>
    <row r="21" spans="1:19" ht="16.95" customHeight="1" x14ac:dyDescent="0.25">
      <c r="A21" s="2" t="s">
        <v>40</v>
      </c>
      <c r="B21" s="2" t="s">
        <v>41</v>
      </c>
      <c r="C21" s="18"/>
      <c r="D21" s="56" t="str">
        <f>IFERROR(VLOOKUP($A21,'Emissions - TEU-2PWB'!$A$6:$H$58,5,0), " ")</f>
        <v xml:space="preserve"> </v>
      </c>
      <c r="E21" s="56" t="str">
        <f>IFERROR(VLOOKUP($A21,'Emissions - TEU-2PWB'!$A$6:$H$58,8,0), " ")</f>
        <v xml:space="preserve"> </v>
      </c>
      <c r="F21" s="9">
        <v>0.14000000000000001</v>
      </c>
      <c r="G21" s="175" t="str">
        <f>IFERROR(Summary!$Y$7*D21/F21," ")</f>
        <v xml:space="preserve"> </v>
      </c>
      <c r="H21" s="18"/>
      <c r="I21" s="175" t="str">
        <f>IFERROR(Summary!$Y$7*D21/H21," ")</f>
        <v xml:space="preserve"> </v>
      </c>
      <c r="J21" s="7">
        <v>3.7</v>
      </c>
      <c r="K21" s="175" t="str">
        <f>IFERROR(Summary!$AA$7*D21/J21," ")</f>
        <v xml:space="preserve"> </v>
      </c>
      <c r="L21" s="18"/>
      <c r="M21" s="175" t="str">
        <f>IFERROR(Summary!$AA$7*D21/L21," ")</f>
        <v xml:space="preserve"> </v>
      </c>
      <c r="N21" s="7">
        <v>1.7</v>
      </c>
      <c r="O21" s="175" t="str">
        <f>IFERROR(Summary!$AC$7*D21/N21," ")</f>
        <v xml:space="preserve"> </v>
      </c>
      <c r="P21" s="18"/>
      <c r="Q21" s="175" t="str">
        <f>IFERROR(Summary!$AC$7*D21/P21," ")</f>
        <v xml:space="preserve"> </v>
      </c>
      <c r="R21" s="22"/>
      <c r="S21" s="177" t="str">
        <f>IFERROR(Summary!$AE$7*E21/R21," ")</f>
        <v xml:space="preserve"> </v>
      </c>
    </row>
    <row r="22" spans="1:19" ht="16.8" customHeight="1" x14ac:dyDescent="0.25">
      <c r="A22" s="2" t="s">
        <v>42</v>
      </c>
      <c r="B22" s="2" t="s">
        <v>43</v>
      </c>
      <c r="C22" s="6" t="s">
        <v>33</v>
      </c>
      <c r="D22" s="56" t="str">
        <f>IFERROR(VLOOKUP($A22,'Emissions - TEU-2PWB'!$A$6:$H$58,5,0), " ")</f>
        <v xml:space="preserve"> </v>
      </c>
      <c r="E22" s="56" t="str">
        <f>IFERROR(VLOOKUP($A22,'Emissions - TEU-2PWB'!$A$6:$H$58,8,0), " ")</f>
        <v xml:space="preserve"> </v>
      </c>
      <c r="F22" s="10">
        <v>2.4000000000000001E-5</v>
      </c>
      <c r="G22" s="175" t="str">
        <f>IFERROR(Summary!$Y$7*D22/F22," ")</f>
        <v xml:space="preserve"> </v>
      </c>
      <c r="H22" s="11">
        <v>1.7000000000000001E-4</v>
      </c>
      <c r="I22" s="175" t="str">
        <f>IFERROR(Summary!$Y$7*D22/H22," ")</f>
        <v xml:space="preserve"> </v>
      </c>
      <c r="J22" s="3">
        <v>1.2999999999999999E-3</v>
      </c>
      <c r="K22" s="175" t="str">
        <f>IFERROR(Summary!$AA$7*D22/J22," ")</f>
        <v xml:space="preserve"> </v>
      </c>
      <c r="L22" s="3">
        <v>2.3999999999999998E-3</v>
      </c>
      <c r="M22" s="175" t="str">
        <f>IFERROR(Summary!$AA$7*D22/L22," ")</f>
        <v xml:space="preserve"> </v>
      </c>
      <c r="N22" s="11">
        <v>6.2E-4</v>
      </c>
      <c r="O22" s="175" t="str">
        <f>IFERROR(Summary!$AC$7*D22/N22," ")</f>
        <v xml:space="preserve"> </v>
      </c>
      <c r="P22" s="3">
        <v>2.3999999999999998E-3</v>
      </c>
      <c r="Q22" s="175" t="str">
        <f>IFERROR(Summary!$AC$7*D22/P22," ")</f>
        <v xml:space="preserve"> </v>
      </c>
      <c r="R22" s="25">
        <v>0.2</v>
      </c>
      <c r="S22" s="177" t="str">
        <f>IFERROR(Summary!$AE$7*E22/R22," ")</f>
        <v xml:space="preserve"> </v>
      </c>
    </row>
    <row r="23" spans="1:19" ht="16.8" customHeight="1" x14ac:dyDescent="0.25">
      <c r="A23" s="2" t="s">
        <v>44</v>
      </c>
      <c r="B23" s="2" t="s">
        <v>45</v>
      </c>
      <c r="C23" s="18"/>
      <c r="D23" s="56" t="str">
        <f>IFERROR(VLOOKUP($A23,'Emissions - TEU-2PWB'!$A$6:$H$58,5,0), " ")</f>
        <v xml:space="preserve"> </v>
      </c>
      <c r="E23" s="56" t="str">
        <f>IFERROR(VLOOKUP($A23,'Emissions - TEU-2PWB'!$A$6:$H$58,8,0), " ")</f>
        <v xml:space="preserve"> </v>
      </c>
      <c r="F23" s="18"/>
      <c r="G23" s="175" t="str">
        <f>IFERROR(Summary!$Y$7*D23/F23," ")</f>
        <v xml:space="preserve"> </v>
      </c>
      <c r="H23" s="4">
        <v>1.4999999999999999E-2</v>
      </c>
      <c r="I23" s="175" t="str">
        <f>IFERROR(Summary!$Y$7*D23/H23," ")</f>
        <v xml:space="preserve"> </v>
      </c>
      <c r="J23" s="18"/>
      <c r="K23" s="175" t="str">
        <f>IFERROR(Summary!$AA$7*D23/J23," ")</f>
        <v xml:space="preserve"> </v>
      </c>
      <c r="L23" s="4">
        <v>6.6000000000000003E-2</v>
      </c>
      <c r="M23" s="175" t="str">
        <f>IFERROR(Summary!$AA$7*D23/L23," ")</f>
        <v xml:space="preserve"> </v>
      </c>
      <c r="N23" s="18"/>
      <c r="O23" s="175" t="str">
        <f>IFERROR(Summary!$AC$7*D23/N23," ")</f>
        <v xml:space="preserve"> </v>
      </c>
      <c r="P23" s="4">
        <v>6.6000000000000003E-2</v>
      </c>
      <c r="Q23" s="175" t="str">
        <f>IFERROR(Summary!$AC$7*D23/P23," ")</f>
        <v xml:space="preserve"> </v>
      </c>
      <c r="R23" s="25">
        <v>0.2</v>
      </c>
      <c r="S23" s="177" t="str">
        <f>IFERROR(Summary!$AE$7*E23/R23," ")</f>
        <v xml:space="preserve"> </v>
      </c>
    </row>
    <row r="24" spans="1:19" ht="16.95" customHeight="1" x14ac:dyDescent="0.25">
      <c r="A24" s="2" t="s">
        <v>46</v>
      </c>
      <c r="B24" s="2" t="s">
        <v>47</v>
      </c>
      <c r="C24" s="6" t="s">
        <v>48</v>
      </c>
      <c r="D24" s="56" t="str">
        <f>IFERROR(VLOOKUP($A24,'Emissions - TEU-2PWB'!$A$6:$H$58,5,0), " ")</f>
        <v xml:space="preserve"> </v>
      </c>
      <c r="E24" s="56" t="str">
        <f>IFERROR(VLOOKUP($A24,'Emissions - TEU-2PWB'!$A$6:$H$58,8,0), " ")</f>
        <v xml:space="preserve"> </v>
      </c>
      <c r="F24" s="10">
        <v>4.3000000000000003E-6</v>
      </c>
      <c r="G24" s="175" t="str">
        <f>IFERROR(Summary!$Y$7*D24/F24," ")</f>
        <v xml:space="preserve"> </v>
      </c>
      <c r="H24" s="18"/>
      <c r="I24" s="175" t="str">
        <f>IFERROR(Summary!$Y$7*D24/H24," ")</f>
        <v xml:space="preserve"> </v>
      </c>
      <c r="J24" s="11">
        <v>1.1E-4</v>
      </c>
      <c r="K24" s="175" t="str">
        <f>IFERROR(Summary!$AA$7*D24/J24," ")</f>
        <v xml:space="preserve"> </v>
      </c>
      <c r="L24" s="18"/>
      <c r="M24" s="175" t="str">
        <f>IFERROR(Summary!$AA$7*D24/L24," ")</f>
        <v xml:space="preserve"> </v>
      </c>
      <c r="N24" s="10">
        <v>5.1999999999999997E-5</v>
      </c>
      <c r="O24" s="175" t="str">
        <f>IFERROR(Summary!$AC$7*D24/N24," ")</f>
        <v xml:space="preserve"> </v>
      </c>
      <c r="P24" s="18"/>
      <c r="Q24" s="175" t="str">
        <f>IFERROR(Summary!$AC$7*D24/P24," ")</f>
        <v xml:space="preserve"> </v>
      </c>
      <c r="R24" s="22"/>
      <c r="S24" s="177" t="str">
        <f>IFERROR(Summary!$AE$7*E24/R24," ")</f>
        <v xml:space="preserve"> </v>
      </c>
    </row>
    <row r="25" spans="1:19" ht="16.8" customHeight="1" x14ac:dyDescent="0.25">
      <c r="A25" s="2" t="s">
        <v>49</v>
      </c>
      <c r="B25" s="2" t="s">
        <v>50</v>
      </c>
      <c r="C25" s="18"/>
      <c r="D25" s="56" t="str">
        <f>IFERROR(VLOOKUP($A25,'Emissions - TEU-2PWB'!$A$6:$H$58,5,0), " ")</f>
        <v xml:space="preserve"> </v>
      </c>
      <c r="E25" s="56" t="str">
        <f>IFERROR(VLOOKUP($A25,'Emissions - TEU-2PWB'!$A$6:$H$58,8,0), " ")</f>
        <v xml:space="preserve"> </v>
      </c>
      <c r="F25" s="4">
        <v>3.2000000000000001E-2</v>
      </c>
      <c r="G25" s="175" t="str">
        <f>IFERROR(Summary!$Y$7*D25/F25," ")</f>
        <v xml:space="preserve"> </v>
      </c>
      <c r="H25" s="18"/>
      <c r="I25" s="175" t="str">
        <f>IFERROR(Summary!$Y$7*D25/H25," ")</f>
        <v xml:space="preserve"> </v>
      </c>
      <c r="J25" s="9">
        <v>0.84</v>
      </c>
      <c r="K25" s="175" t="str">
        <f>IFERROR(Summary!$AA$7*D25/J25," ")</f>
        <v xml:space="preserve"> </v>
      </c>
      <c r="L25" s="18"/>
      <c r="M25" s="175" t="str">
        <f>IFERROR(Summary!$AA$7*D25/L25," ")</f>
        <v xml:space="preserve"> </v>
      </c>
      <c r="N25" s="9">
        <v>0.39</v>
      </c>
      <c r="O25" s="175" t="str">
        <f>IFERROR(Summary!$AC$7*D25/N25," ")</f>
        <v xml:space="preserve"> </v>
      </c>
      <c r="P25" s="18"/>
      <c r="Q25" s="175" t="str">
        <f>IFERROR(Summary!$AC$7*D25/P25," ")</f>
        <v xml:space="preserve"> </v>
      </c>
      <c r="R25" s="22"/>
      <c r="S25" s="177" t="str">
        <f>IFERROR(Summary!$AE$7*E25/R25," ")</f>
        <v xml:space="preserve"> </v>
      </c>
    </row>
    <row r="26" spans="1:19" ht="16.95" customHeight="1" x14ac:dyDescent="0.25">
      <c r="A26" s="2" t="s">
        <v>51</v>
      </c>
      <c r="B26" s="2" t="s">
        <v>52</v>
      </c>
      <c r="C26" s="18"/>
      <c r="D26" s="56">
        <f>IFERROR(VLOOKUP($A26,'Emissions - TEU-2PWB'!$A$6:$H$58,5,0), " ")</f>
        <v>8.8609095683827258E-2</v>
      </c>
      <c r="E26" s="56">
        <f>IFERROR(VLOOKUP($A26,'Emissions - TEU-2PWB'!$A$6:$H$58,8,0), " ")</f>
        <v>6.3292211202733767E-4</v>
      </c>
      <c r="F26" s="9">
        <v>0.13</v>
      </c>
      <c r="G26" s="175">
        <f>IFERROR(Summary!$Y$7*D26/F26," ")</f>
        <v>6.8160842833713274E-5</v>
      </c>
      <c r="H26" s="7">
        <v>3</v>
      </c>
      <c r="I26" s="175">
        <f>IFERROR(Summary!$Y$7*D26/H26," ")</f>
        <v>2.9536365227942422E-6</v>
      </c>
      <c r="J26" s="7">
        <v>3.3</v>
      </c>
      <c r="K26" s="175">
        <f>IFERROR(Summary!$AA$7*D26/J26," ")</f>
        <v>2.6851241116311292E-6</v>
      </c>
      <c r="L26" s="5">
        <v>13</v>
      </c>
      <c r="M26" s="175">
        <f>IFERROR(Summary!$AA$7*D26/L26," ")</f>
        <v>6.8160842833713281E-7</v>
      </c>
      <c r="N26" s="7">
        <v>1.5</v>
      </c>
      <c r="O26" s="175">
        <f>IFERROR(Summary!$AC$7*D26/N26," ")</f>
        <v>2.6582728705148176E-4</v>
      </c>
      <c r="P26" s="5">
        <v>13</v>
      </c>
      <c r="Q26" s="175">
        <f>IFERROR(Summary!$AC$7*D26/P26," ")</f>
        <v>3.0672379275170969E-5</v>
      </c>
      <c r="R26" s="21">
        <v>29</v>
      </c>
      <c r="S26" s="177">
        <f>IFERROR(Summary!$AE$7*E26/R26," ")</f>
        <v>1.0475952199073174E-4</v>
      </c>
    </row>
    <row r="27" spans="1:19" ht="19.8" customHeight="1" x14ac:dyDescent="0.25">
      <c r="A27" s="2" t="s">
        <v>53</v>
      </c>
      <c r="B27" s="2" t="s">
        <v>54</v>
      </c>
      <c r="C27" s="6" t="s">
        <v>23</v>
      </c>
      <c r="D27" s="56" t="str">
        <f>IFERROR(VLOOKUP($A27,'Emissions - TEU-2PWB'!$A$6:$H$58,5,0), " ")</f>
        <v xml:space="preserve"> </v>
      </c>
      <c r="E27" s="56" t="str">
        <f>IFERROR(VLOOKUP($A27,'Emissions - TEU-2PWB'!$A$6:$H$58,8,0), " ")</f>
        <v xml:space="preserve"> </v>
      </c>
      <c r="F27" s="10">
        <v>4.1999999999999996E-6</v>
      </c>
      <c r="G27" s="175" t="str">
        <f>IFERROR(Summary!$Y$7*D27/F27," ")</f>
        <v xml:space="preserve"> </v>
      </c>
      <c r="H27" s="18"/>
      <c r="I27" s="175" t="str">
        <f>IFERROR(Summary!$Y$7*D27/H27," ")</f>
        <v xml:space="preserve"> </v>
      </c>
      <c r="J27" s="10">
        <v>4.3999999999999999E-5</v>
      </c>
      <c r="K27" s="175" t="str">
        <f>IFERROR(Summary!$AA$7*D27/J27," ")</f>
        <v xml:space="preserve"> </v>
      </c>
      <c r="L27" s="18"/>
      <c r="M27" s="175" t="str">
        <f>IFERROR(Summary!$AA$7*D27/L27," ")</f>
        <v xml:space="preserve"> </v>
      </c>
      <c r="N27" s="10">
        <v>8.6000000000000003E-5</v>
      </c>
      <c r="O27" s="175" t="str">
        <f>IFERROR(Summary!$AC$7*D27/N27," ")</f>
        <v xml:space="preserve"> </v>
      </c>
      <c r="P27" s="18"/>
      <c r="Q27" s="175" t="str">
        <f>IFERROR(Summary!$AC$7*D27/P27," ")</f>
        <v xml:space="preserve"> </v>
      </c>
      <c r="R27" s="22"/>
      <c r="S27" s="177" t="str">
        <f>IFERROR(Summary!$AE$7*E27/R27," ")</f>
        <v xml:space="preserve"> </v>
      </c>
    </row>
    <row r="28" spans="1:19" ht="16.8" customHeight="1" x14ac:dyDescent="0.25">
      <c r="A28" s="2" t="s">
        <v>55</v>
      </c>
      <c r="B28" s="2" t="s">
        <v>56</v>
      </c>
      <c r="C28" s="18"/>
      <c r="D28" s="56" t="str">
        <f>IFERROR(VLOOKUP($A28,'Emissions - TEU-2PWB'!$A$6:$H$58,5,0), " ")</f>
        <v xml:space="preserve"> </v>
      </c>
      <c r="E28" s="56" t="str">
        <f>IFERROR(VLOOKUP($A28,'Emissions - TEU-2PWB'!$A$6:$H$58,8,0), " ")</f>
        <v xml:space="preserve"> </v>
      </c>
      <c r="F28" s="4">
        <v>0.02</v>
      </c>
      <c r="G28" s="175" t="str">
        <f>IFERROR(Summary!$Y$7*D28/F28," ")</f>
        <v xml:space="preserve"> </v>
      </c>
      <c r="H28" s="7">
        <v>1</v>
      </c>
      <c r="I28" s="175" t="str">
        <f>IFERROR(Summary!$Y$7*D28/H28," ")</f>
        <v xml:space="preserve"> </v>
      </c>
      <c r="J28" s="9">
        <v>0.53</v>
      </c>
      <c r="K28" s="175" t="str">
        <f>IFERROR(Summary!$AA$7*D28/J28," ")</f>
        <v xml:space="preserve"> </v>
      </c>
      <c r="L28" s="7">
        <v>4.4000000000000004</v>
      </c>
      <c r="M28" s="175" t="str">
        <f>IFERROR(Summary!$AA$7*D28/L28," ")</f>
        <v xml:space="preserve"> </v>
      </c>
      <c r="N28" s="9">
        <v>0.24</v>
      </c>
      <c r="O28" s="175" t="str">
        <f>IFERROR(Summary!$AC$7*D28/N28," ")</f>
        <v xml:space="preserve"> </v>
      </c>
      <c r="P28" s="7">
        <v>4.4000000000000004</v>
      </c>
      <c r="Q28" s="175" t="str">
        <f>IFERROR(Summary!$AC$7*D28/P28," ")</f>
        <v xml:space="preserve"> </v>
      </c>
      <c r="R28" s="21">
        <v>240</v>
      </c>
      <c r="S28" s="177" t="str">
        <f>IFERROR(Summary!$AE$7*E28/R28," ")</f>
        <v xml:space="preserve"> </v>
      </c>
    </row>
    <row r="29" spans="1:19" ht="16.95" customHeight="1" x14ac:dyDescent="0.25">
      <c r="A29" s="2" t="s">
        <v>57</v>
      </c>
      <c r="B29" s="2" t="s">
        <v>58</v>
      </c>
      <c r="C29" s="6" t="s">
        <v>33</v>
      </c>
      <c r="D29" s="56" t="str">
        <f>IFERROR(VLOOKUP($A29,'Emissions - TEU-2PWB'!$A$6:$H$58,5,0), " ")</f>
        <v xml:space="preserve"> </v>
      </c>
      <c r="E29" s="56" t="str">
        <f>IFERROR(VLOOKUP($A29,'Emissions - TEU-2PWB'!$A$6:$H$58,8,0), " ")</f>
        <v xml:space="preserve"> </v>
      </c>
      <c r="F29" s="11">
        <v>4.2000000000000002E-4</v>
      </c>
      <c r="G29" s="175" t="str">
        <f>IFERROR(Summary!$Y$7*D29/F29," ")</f>
        <v xml:space="preserve"> </v>
      </c>
      <c r="H29" s="3">
        <v>7.0000000000000001E-3</v>
      </c>
      <c r="I29" s="175" t="str">
        <f>IFERROR(Summary!$Y$7*D29/H29," ")</f>
        <v xml:space="preserve"> </v>
      </c>
      <c r="J29" s="4">
        <v>1.0999999999999999E-2</v>
      </c>
      <c r="K29" s="175" t="str">
        <f>IFERROR(Summary!$AA$7*D29/J29," ")</f>
        <v xml:space="preserve"> </v>
      </c>
      <c r="L29" s="4">
        <v>3.1E-2</v>
      </c>
      <c r="M29" s="175" t="str">
        <f>IFERROR(Summary!$AA$7*D29/L29," ")</f>
        <v xml:space="preserve"> </v>
      </c>
      <c r="N29" s="3">
        <v>5.0000000000000001E-3</v>
      </c>
      <c r="O29" s="175" t="str">
        <f>IFERROR(Summary!$AC$7*D29/N29," ")</f>
        <v xml:space="preserve"> </v>
      </c>
      <c r="P29" s="4">
        <v>3.1E-2</v>
      </c>
      <c r="Q29" s="175" t="str">
        <f>IFERROR(Summary!$AC$7*D29/P29," ")</f>
        <v xml:space="preserve"> </v>
      </c>
      <c r="R29" s="26">
        <v>0.02</v>
      </c>
      <c r="S29" s="177" t="str">
        <f>IFERROR(Summary!$AE$7*E29/R29," ")</f>
        <v xml:space="preserve"> </v>
      </c>
    </row>
    <row r="30" spans="1:19" ht="29.25" customHeight="1" x14ac:dyDescent="0.25">
      <c r="A30" s="2" t="s">
        <v>59</v>
      </c>
      <c r="B30" s="1" t="s">
        <v>60</v>
      </c>
      <c r="C30" s="18"/>
      <c r="D30" s="56" t="str">
        <f>IFERROR(VLOOKUP($A30,'Emissions - TEU-2PWB'!$A$6:$H$58,5,0), " ")</f>
        <v xml:space="preserve"> </v>
      </c>
      <c r="E30" s="56" t="str">
        <f>IFERROR(VLOOKUP($A30,'Emissions - TEU-2PWB'!$A$6:$H$58,8,0), " ")</f>
        <v xml:space="preserve"> </v>
      </c>
      <c r="F30" s="3">
        <v>1.4E-3</v>
      </c>
      <c r="G30" s="175" t="str">
        <f>IFERROR(Summary!$Y$7*D30/F30," ")</f>
        <v xml:space="preserve"> </v>
      </c>
      <c r="H30" s="18"/>
      <c r="I30" s="175" t="str">
        <f>IFERROR(Summary!$Y$7*D30/H30," ")</f>
        <v xml:space="preserve"> </v>
      </c>
      <c r="J30" s="4">
        <v>3.6999999999999998E-2</v>
      </c>
      <c r="K30" s="175" t="str">
        <f>IFERROR(Summary!$AA$7*D30/J30," ")</f>
        <v xml:space="preserve"> </v>
      </c>
      <c r="L30" s="18"/>
      <c r="M30" s="175" t="str">
        <f>IFERROR(Summary!$AA$7*D30/L30," ")</f>
        <v xml:space="preserve"> </v>
      </c>
      <c r="N30" s="4">
        <v>1.7000000000000001E-2</v>
      </c>
      <c r="O30" s="175" t="str">
        <f>IFERROR(Summary!$AC$7*D30/N30," ")</f>
        <v xml:space="preserve"> </v>
      </c>
      <c r="P30" s="18"/>
      <c r="Q30" s="175" t="str">
        <f>IFERROR(Summary!$AC$7*D30/P30," ")</f>
        <v xml:space="preserve"> </v>
      </c>
      <c r="R30" s="21">
        <v>120</v>
      </c>
      <c r="S30" s="177" t="str">
        <f>IFERROR(Summary!$AE$7*E30/R30," ")</f>
        <v xml:space="preserve"> </v>
      </c>
    </row>
    <row r="31" spans="1:19" ht="16.95" customHeight="1" x14ac:dyDescent="0.25">
      <c r="A31" s="2" t="s">
        <v>61</v>
      </c>
      <c r="B31" s="1" t="s">
        <v>62</v>
      </c>
      <c r="C31" s="18"/>
      <c r="D31" s="56" t="str">
        <f>IFERROR(VLOOKUP($A31,'Emissions - TEU-2PWB'!$A$6:$H$58,5,0), " ")</f>
        <v xml:space="preserve"> </v>
      </c>
      <c r="E31" s="56" t="str">
        <f>IFERROR(VLOOKUP($A31,'Emissions - TEU-2PWB'!$A$6:$H$58,8,0), " ")</f>
        <v xml:space="preserve"> </v>
      </c>
      <c r="F31" s="10">
        <v>7.7000000000000001E-5</v>
      </c>
      <c r="G31" s="175" t="str">
        <f>IFERROR(Summary!$Y$7*D31/F31," ")</f>
        <v xml:space="preserve"> </v>
      </c>
      <c r="H31" s="18"/>
      <c r="I31" s="175" t="str">
        <f>IFERROR(Summary!$Y$7*D31/H31," ")</f>
        <v xml:space="preserve"> </v>
      </c>
      <c r="J31" s="3">
        <v>2E-3</v>
      </c>
      <c r="K31" s="175" t="str">
        <f>IFERROR(Summary!$AA$7*D31/J31," ")</f>
        <v xml:space="preserve"> </v>
      </c>
      <c r="L31" s="18"/>
      <c r="M31" s="175" t="str">
        <f>IFERROR(Summary!$AA$7*D31/L31," ")</f>
        <v xml:space="preserve"> </v>
      </c>
      <c r="N31" s="11">
        <v>9.2000000000000003E-4</v>
      </c>
      <c r="O31" s="175" t="str">
        <f>IFERROR(Summary!$AC$7*D31/N31," ")</f>
        <v xml:space="preserve"> </v>
      </c>
      <c r="P31" s="18"/>
      <c r="Q31" s="175" t="str">
        <f>IFERROR(Summary!$AC$7*D31/P31," ")</f>
        <v xml:space="preserve"> </v>
      </c>
      <c r="R31" s="24">
        <v>1.4</v>
      </c>
      <c r="S31" s="177" t="str">
        <f>IFERROR(Summary!$AE$7*E31/R31," ")</f>
        <v xml:space="preserve"> </v>
      </c>
    </row>
    <row r="32" spans="1:19" ht="29.25" customHeight="1" x14ac:dyDescent="0.25">
      <c r="A32" s="2" t="s">
        <v>63</v>
      </c>
      <c r="B32" s="1" t="s">
        <v>64</v>
      </c>
      <c r="C32" s="6" t="s">
        <v>65</v>
      </c>
      <c r="D32" s="56" t="str">
        <f>IFERROR(VLOOKUP($A32,'Emissions - TEU-2PWB'!$A$6:$H$58,5,0), " ")</f>
        <v xml:space="preserve"> </v>
      </c>
      <c r="E32" s="56" t="str">
        <f>IFERROR(VLOOKUP($A32,'Emissions - TEU-2PWB'!$A$6:$H$58,8,0), " ")</f>
        <v xml:space="preserve"> </v>
      </c>
      <c r="F32" s="4">
        <v>0.08</v>
      </c>
      <c r="G32" s="175" t="str">
        <f>IFERROR(Summary!$Y$7*D32/F32," ")</f>
        <v xml:space="preserve"> </v>
      </c>
      <c r="H32" s="18"/>
      <c r="I32" s="175" t="str">
        <f>IFERROR(Summary!$Y$7*D32/H32," ")</f>
        <v xml:space="preserve"> </v>
      </c>
      <c r="J32" s="5">
        <v>11</v>
      </c>
      <c r="K32" s="175" t="str">
        <f>IFERROR(Summary!$AA$7*D32/J32," ")</f>
        <v xml:space="preserve"> </v>
      </c>
      <c r="L32" s="18"/>
      <c r="M32" s="175" t="str">
        <f>IFERROR(Summary!$AA$7*D32/L32," ")</f>
        <v xml:space="preserve"> </v>
      </c>
      <c r="N32" s="7">
        <v>5</v>
      </c>
      <c r="O32" s="175" t="str">
        <f>IFERROR(Summary!$AC$7*D32/N32," ")</f>
        <v xml:space="preserve"> </v>
      </c>
      <c r="P32" s="18"/>
      <c r="Q32" s="175" t="str">
        <f>IFERROR(Summary!$AC$7*D32/P32," ")</f>
        <v xml:space="preserve"> </v>
      </c>
      <c r="R32" s="22"/>
      <c r="S32" s="177" t="str">
        <f>IFERROR(Summary!$AE$7*E32/R32," ")</f>
        <v xml:space="preserve"> </v>
      </c>
    </row>
    <row r="33" spans="1:19" ht="16.95" customHeight="1" x14ac:dyDescent="0.25">
      <c r="A33" s="2" t="s">
        <v>66</v>
      </c>
      <c r="B33" s="2" t="s">
        <v>67</v>
      </c>
      <c r="C33" s="18"/>
      <c r="D33" s="56" t="str">
        <f>IFERROR(VLOOKUP($A33,'Emissions - TEU-2PWB'!$A$6:$H$58,5,0), " ")</f>
        <v xml:space="preserve"> </v>
      </c>
      <c r="E33" s="56" t="str">
        <f>IFERROR(VLOOKUP($A33,'Emissions - TEU-2PWB'!$A$6:$H$58,8,0), " ")</f>
        <v xml:space="preserve"> </v>
      </c>
      <c r="F33" s="9">
        <v>0.91</v>
      </c>
      <c r="G33" s="175" t="str">
        <f>IFERROR(Summary!$Y$7*D33/F33," ")</f>
        <v xml:space="preserve"> </v>
      </c>
      <c r="H33" s="18"/>
      <c r="I33" s="175" t="str">
        <f>IFERROR(Summary!$Y$7*D33/H33," ")</f>
        <v xml:space="preserve"> </v>
      </c>
      <c r="J33" s="5">
        <v>24</v>
      </c>
      <c r="K33" s="175" t="str">
        <f>IFERROR(Summary!$AA$7*D33/J33," ")</f>
        <v xml:space="preserve"> </v>
      </c>
      <c r="L33" s="18"/>
      <c r="M33" s="175" t="str">
        <f>IFERROR(Summary!$AA$7*D33/L33," ")</f>
        <v xml:space="preserve"> </v>
      </c>
      <c r="N33" s="5">
        <v>11</v>
      </c>
      <c r="O33" s="175" t="str">
        <f>IFERROR(Summary!$AC$7*D33/N33," ")</f>
        <v xml:space="preserve"> </v>
      </c>
      <c r="P33" s="18"/>
      <c r="Q33" s="175" t="str">
        <f>IFERROR(Summary!$AC$7*D33/P33," ")</f>
        <v xml:space="preserve"> </v>
      </c>
      <c r="R33" s="22"/>
      <c r="S33" s="177" t="str">
        <f>IFERROR(Summary!$AE$7*E33/R33," ")</f>
        <v xml:space="preserve"> </v>
      </c>
    </row>
    <row r="34" spans="1:19" ht="29.25" customHeight="1" x14ac:dyDescent="0.25">
      <c r="A34" s="2" t="s">
        <v>68</v>
      </c>
      <c r="B34" s="2" t="s">
        <v>69</v>
      </c>
      <c r="C34" s="18"/>
      <c r="D34" s="56" t="str">
        <f>IFERROR(VLOOKUP($A34,'Emissions - TEU-2PWB'!$A$6:$H$58,5,0), " ")</f>
        <v xml:space="preserve"> </v>
      </c>
      <c r="E34" s="56" t="str">
        <f>IFERROR(VLOOKUP($A34,'Emissions - TEU-2PWB'!$A$6:$H$58,8,0), " ")</f>
        <v xml:space="preserve"> </v>
      </c>
      <c r="F34" s="18"/>
      <c r="G34" s="175" t="str">
        <f>IFERROR(Summary!$Y$7*D34/F34," ")</f>
        <v xml:space="preserve"> </v>
      </c>
      <c r="H34" s="7">
        <v>5</v>
      </c>
      <c r="I34" s="175" t="str">
        <f>IFERROR(Summary!$Y$7*D34/H34," ")</f>
        <v xml:space="preserve"> </v>
      </c>
      <c r="J34" s="18"/>
      <c r="K34" s="175" t="str">
        <f>IFERROR(Summary!$AA$7*D34/J34," ")</f>
        <v xml:space="preserve"> </v>
      </c>
      <c r="L34" s="5">
        <v>22</v>
      </c>
      <c r="M34" s="175" t="str">
        <f>IFERROR(Summary!$AA$7*D34/L34," ")</f>
        <v xml:space="preserve"> </v>
      </c>
      <c r="N34" s="18"/>
      <c r="O34" s="175" t="str">
        <f>IFERROR(Summary!$AC$7*D34/N34," ")</f>
        <v xml:space="preserve"> </v>
      </c>
      <c r="P34" s="5">
        <v>22</v>
      </c>
      <c r="Q34" s="175" t="str">
        <f>IFERROR(Summary!$AC$7*D34/P34," ")</f>
        <v xml:space="preserve"> </v>
      </c>
      <c r="R34" s="23">
        <v>3900</v>
      </c>
      <c r="S34" s="177" t="str">
        <f>IFERROR(Summary!$AE$7*E34/R34," ")</f>
        <v xml:space="preserve"> </v>
      </c>
    </row>
    <row r="35" spans="1:19" ht="29.25" customHeight="1" x14ac:dyDescent="0.25">
      <c r="A35" s="2" t="s">
        <v>70</v>
      </c>
      <c r="B35" s="2" t="s">
        <v>71</v>
      </c>
      <c r="C35" s="18"/>
      <c r="D35" s="56" t="str">
        <f>IFERROR(VLOOKUP($A35,'Emissions - TEU-2PWB'!$A$6:$H$58,5,0), " ")</f>
        <v xml:space="preserve"> </v>
      </c>
      <c r="E35" s="56" t="str">
        <f>IFERROR(VLOOKUP($A35,'Emissions - TEU-2PWB'!$A$6:$H$58,8,0), " ")</f>
        <v xml:space="preserve"> </v>
      </c>
      <c r="F35" s="9">
        <v>0.48</v>
      </c>
      <c r="G35" s="175" t="str">
        <f>IFERROR(Summary!$Y$7*D35/F35," ")</f>
        <v xml:space="preserve"> </v>
      </c>
      <c r="H35" s="5">
        <v>33</v>
      </c>
      <c r="I35" s="175" t="str">
        <f>IFERROR(Summary!$Y$7*D35/H35," ")</f>
        <v xml:space="preserve"> </v>
      </c>
      <c r="J35" s="5">
        <v>12</v>
      </c>
      <c r="K35" s="175" t="str">
        <f>IFERROR(Summary!$AA$7*D35/J35," ")</f>
        <v xml:space="preserve"> </v>
      </c>
      <c r="L35" s="5">
        <v>150</v>
      </c>
      <c r="M35" s="175" t="str">
        <f>IFERROR(Summary!$AA$7*D35/L35," ")</f>
        <v xml:space="preserve"> </v>
      </c>
      <c r="N35" s="7">
        <v>5.7</v>
      </c>
      <c r="O35" s="175" t="str">
        <f>IFERROR(Summary!$AC$7*D35/N35," ")</f>
        <v xml:space="preserve"> </v>
      </c>
      <c r="P35" s="5">
        <v>150</v>
      </c>
      <c r="Q35" s="175" t="str">
        <f>IFERROR(Summary!$AC$7*D35/P35," ")</f>
        <v xml:space="preserve"> </v>
      </c>
      <c r="R35" s="23">
        <v>1700</v>
      </c>
      <c r="S35" s="177" t="str">
        <f>IFERROR(Summary!$AE$7*E35/R35," ")</f>
        <v xml:space="preserve"> </v>
      </c>
    </row>
    <row r="36" spans="1:19" ht="16.8" customHeight="1" x14ac:dyDescent="0.25">
      <c r="A36" s="2" t="s">
        <v>72</v>
      </c>
      <c r="B36" s="2" t="s">
        <v>73</v>
      </c>
      <c r="C36" s="18"/>
      <c r="D36" s="56" t="str">
        <f>IFERROR(VLOOKUP($A36,'Emissions - TEU-2PWB'!$A$6:$H$58,5,0), " ")</f>
        <v xml:space="preserve"> </v>
      </c>
      <c r="E36" s="56" t="str">
        <f>IFERROR(VLOOKUP($A36,'Emissions - TEU-2PWB'!$A$6:$H$58,8,0), " ")</f>
        <v xml:space="preserve"> </v>
      </c>
      <c r="F36" s="4">
        <v>3.3000000000000002E-2</v>
      </c>
      <c r="G36" s="175" t="str">
        <f>IFERROR(Summary!$Y$7*D36/F36," ")</f>
        <v xml:space="preserve"> </v>
      </c>
      <c r="H36" s="7">
        <v>2</v>
      </c>
      <c r="I36" s="175" t="str">
        <f>IFERROR(Summary!$Y$7*D36/H36," ")</f>
        <v xml:space="preserve"> </v>
      </c>
      <c r="J36" s="9">
        <v>0.86</v>
      </c>
      <c r="K36" s="175" t="str">
        <f>IFERROR(Summary!$AA$7*D36/J36," ")</f>
        <v xml:space="preserve"> </v>
      </c>
      <c r="L36" s="7">
        <v>8.8000000000000007</v>
      </c>
      <c r="M36" s="175" t="str">
        <f>IFERROR(Summary!$AA$7*D36/L36," ")</f>
        <v xml:space="preserve"> </v>
      </c>
      <c r="N36" s="9">
        <v>0.4</v>
      </c>
      <c r="O36" s="175" t="str">
        <f>IFERROR(Summary!$AC$7*D36/N36," ")</f>
        <v xml:space="preserve"> </v>
      </c>
      <c r="P36" s="7">
        <v>8.8000000000000007</v>
      </c>
      <c r="Q36" s="175" t="str">
        <f>IFERROR(Summary!$AC$7*D36/P36," ")</f>
        <v xml:space="preserve"> </v>
      </c>
      <c r="R36" s="21">
        <v>660</v>
      </c>
      <c r="S36" s="177" t="str">
        <f>IFERROR(Summary!$AE$7*E36/R36," ")</f>
        <v xml:space="preserve"> </v>
      </c>
    </row>
    <row r="37" spans="1:19" ht="29.25" customHeight="1" x14ac:dyDescent="0.25">
      <c r="A37" s="2" t="s">
        <v>74</v>
      </c>
      <c r="B37" s="2" t="s">
        <v>75</v>
      </c>
      <c r="C37" s="18"/>
      <c r="D37" s="56" t="str">
        <f>IFERROR(VLOOKUP($A37,'Emissions - TEU-2PWB'!$A$6:$H$58,5,0), " ")</f>
        <v xml:space="preserve"> </v>
      </c>
      <c r="E37" s="56" t="str">
        <f>IFERROR(VLOOKUP($A37,'Emissions - TEU-2PWB'!$A$6:$H$58,8,0), " ")</f>
        <v xml:space="preserve"> </v>
      </c>
      <c r="F37" s="18"/>
      <c r="G37" s="175" t="str">
        <f>IFERROR(Summary!$Y$7*D37/F37," ")</f>
        <v xml:space="preserve"> </v>
      </c>
      <c r="H37" s="8">
        <v>5000</v>
      </c>
      <c r="I37" s="175" t="str">
        <f>IFERROR(Summary!$Y$7*D37/H37," ")</f>
        <v xml:space="preserve"> </v>
      </c>
      <c r="J37" s="18"/>
      <c r="K37" s="175" t="str">
        <f>IFERROR(Summary!$AA$7*D37/J37," ")</f>
        <v xml:space="preserve"> </v>
      </c>
      <c r="L37" s="8">
        <v>22000</v>
      </c>
      <c r="M37" s="175" t="str">
        <f>IFERROR(Summary!$AA$7*D37/L37," ")</f>
        <v xml:space="preserve"> </v>
      </c>
      <c r="N37" s="18"/>
      <c r="O37" s="175" t="str">
        <f>IFERROR(Summary!$AC$7*D37/N37," ")</f>
        <v xml:space="preserve"> </v>
      </c>
      <c r="P37" s="8">
        <v>22000</v>
      </c>
      <c r="Q37" s="175" t="str">
        <f>IFERROR(Summary!$AC$7*D37/P37," ")</f>
        <v xml:space="preserve"> </v>
      </c>
      <c r="R37" s="23">
        <v>5000</v>
      </c>
      <c r="S37" s="177" t="str">
        <f>IFERROR(Summary!$AE$7*E37/R37," ")</f>
        <v xml:space="preserve"> </v>
      </c>
    </row>
    <row r="38" spans="1:19" ht="16.8" customHeight="1" x14ac:dyDescent="0.25">
      <c r="A38" s="2" t="s">
        <v>76</v>
      </c>
      <c r="B38" s="1" t="s">
        <v>77</v>
      </c>
      <c r="C38" s="18"/>
      <c r="D38" s="56" t="str">
        <f>IFERROR(VLOOKUP($A38,'Emissions - TEU-2PWB'!$A$6:$H$58,5,0), " ")</f>
        <v xml:space="preserve"> </v>
      </c>
      <c r="E38" s="56" t="str">
        <f>IFERROR(VLOOKUP($A38,'Emissions - TEU-2PWB'!$A$6:$H$58,8,0), " ")</f>
        <v xml:space="preserve"> </v>
      </c>
      <c r="F38" s="18"/>
      <c r="G38" s="175" t="str">
        <f>IFERROR(Summary!$Y$7*D38/F38," ")</f>
        <v xml:space="preserve"> </v>
      </c>
      <c r="H38" s="8">
        <v>30000</v>
      </c>
      <c r="I38" s="175" t="str">
        <f>IFERROR(Summary!$Y$7*D38/H38," ")</f>
        <v xml:space="preserve"> </v>
      </c>
      <c r="J38" s="18"/>
      <c r="K38" s="175" t="str">
        <f>IFERROR(Summary!$AA$7*D38/J38," ")</f>
        <v xml:space="preserve"> </v>
      </c>
      <c r="L38" s="8">
        <v>130000</v>
      </c>
      <c r="M38" s="175" t="str">
        <f>IFERROR(Summary!$AA$7*D38/L38," ")</f>
        <v xml:space="preserve"> </v>
      </c>
      <c r="N38" s="18"/>
      <c r="O38" s="175" t="str">
        <f>IFERROR(Summary!$AC$7*D38/N38," ")</f>
        <v xml:space="preserve"> </v>
      </c>
      <c r="P38" s="8">
        <v>130000</v>
      </c>
      <c r="Q38" s="175" t="str">
        <f>IFERROR(Summary!$AC$7*D38/P38," ")</f>
        <v xml:space="preserve"> </v>
      </c>
      <c r="R38" s="22"/>
      <c r="S38" s="177" t="str">
        <f>IFERROR(Summary!$AE$7*E38/R38," ")</f>
        <v xml:space="preserve"> </v>
      </c>
    </row>
    <row r="39" spans="1:19" ht="16.95" customHeight="1" x14ac:dyDescent="0.25">
      <c r="A39" s="2" t="s">
        <v>78</v>
      </c>
      <c r="B39" s="2" t="s">
        <v>79</v>
      </c>
      <c r="C39" s="6" t="s">
        <v>80</v>
      </c>
      <c r="D39" s="56" t="str">
        <f>IFERROR(VLOOKUP($A39,'Emissions - TEU-2PWB'!$A$6:$H$58,5,0), " ")</f>
        <v xml:space="preserve"> </v>
      </c>
      <c r="E39" s="56" t="str">
        <f>IFERROR(VLOOKUP($A39,'Emissions - TEU-2PWB'!$A$6:$H$58,8,0), " ")</f>
        <v xml:space="preserve"> </v>
      </c>
      <c r="F39" s="11">
        <v>5.5999999999999995E-4</v>
      </c>
      <c r="G39" s="175" t="str">
        <f>IFERROR(Summary!$Y$7*D39/F39," ")</f>
        <v xml:space="preserve"> </v>
      </c>
      <c r="H39" s="3">
        <v>5.0000000000000001E-3</v>
      </c>
      <c r="I39" s="175" t="str">
        <f>IFERROR(Summary!$Y$7*D39/H39," ")</f>
        <v xml:space="preserve"> </v>
      </c>
      <c r="J39" s="4">
        <v>1.4E-2</v>
      </c>
      <c r="K39" s="175" t="str">
        <f>IFERROR(Summary!$AA$7*D39/J39," ")</f>
        <v xml:space="preserve"> </v>
      </c>
      <c r="L39" s="4">
        <v>3.6999999999999998E-2</v>
      </c>
      <c r="M39" s="175" t="str">
        <f>IFERROR(Summary!$AA$7*D39/L39," ")</f>
        <v xml:space="preserve"> </v>
      </c>
      <c r="N39" s="3">
        <v>6.7000000000000002E-3</v>
      </c>
      <c r="O39" s="175" t="str">
        <f>IFERROR(Summary!$AC$7*D39/N39," ")</f>
        <v xml:space="preserve"> </v>
      </c>
      <c r="P39" s="4">
        <v>3.6999999999999998E-2</v>
      </c>
      <c r="Q39" s="175" t="str">
        <f>IFERROR(Summary!$AC$7*D39/P39," ")</f>
        <v xml:space="preserve"> </v>
      </c>
      <c r="R39" s="26">
        <v>0.03</v>
      </c>
      <c r="S39" s="177" t="str">
        <f>IFERROR(Summary!$AE$7*E39/R39," ")</f>
        <v xml:space="preserve"> </v>
      </c>
    </row>
    <row r="40" spans="1:19" ht="16.8" customHeight="1" x14ac:dyDescent="0.25">
      <c r="A40" s="2" t="s">
        <v>81</v>
      </c>
      <c r="B40" s="2" t="s">
        <v>82</v>
      </c>
      <c r="C40" s="18"/>
      <c r="D40" s="56" t="str">
        <f>IFERROR(VLOOKUP($A40,'Emissions - TEU-2PWB'!$A$6:$H$58,5,0), " ")</f>
        <v xml:space="preserve"> </v>
      </c>
      <c r="E40" s="56" t="str">
        <f>IFERROR(VLOOKUP($A40,'Emissions - TEU-2PWB'!$A$6:$H$58,8,0), " ")</f>
        <v xml:space="preserve"> </v>
      </c>
      <c r="F40" s="18"/>
      <c r="G40" s="175" t="str">
        <f>IFERROR(Summary!$Y$7*D40/F40," ")</f>
        <v xml:space="preserve"> </v>
      </c>
      <c r="H40" s="7">
        <v>2.2000000000000002</v>
      </c>
      <c r="I40" s="175" t="str">
        <f>IFERROR(Summary!$Y$7*D40/H40," ")</f>
        <v xml:space="preserve"> </v>
      </c>
      <c r="J40" s="18"/>
      <c r="K40" s="175" t="str">
        <f>IFERROR(Summary!$AA$7*D40/J40," ")</f>
        <v xml:space="preserve"> </v>
      </c>
      <c r="L40" s="7">
        <v>9.6999999999999993</v>
      </c>
      <c r="M40" s="175" t="str">
        <f>IFERROR(Summary!$AA$7*D40/L40," ")</f>
        <v xml:space="preserve"> </v>
      </c>
      <c r="N40" s="18"/>
      <c r="O40" s="175" t="str">
        <f>IFERROR(Summary!$AC$7*D40/N40," ")</f>
        <v xml:space="preserve"> </v>
      </c>
      <c r="P40" s="7">
        <v>9.6999999999999993</v>
      </c>
      <c r="Q40" s="175" t="str">
        <f>IFERROR(Summary!$AC$7*D40/P40," ")</f>
        <v xml:space="preserve"> </v>
      </c>
      <c r="R40" s="21">
        <v>50</v>
      </c>
      <c r="S40" s="177" t="str">
        <f>IFERROR(Summary!$AE$7*E40/R40," ")</f>
        <v xml:space="preserve"> </v>
      </c>
    </row>
    <row r="41" spans="1:19" ht="16.95" customHeight="1" x14ac:dyDescent="0.25">
      <c r="A41" s="2" t="s">
        <v>83</v>
      </c>
      <c r="B41" s="2" t="s">
        <v>84</v>
      </c>
      <c r="C41" s="18"/>
      <c r="D41" s="56" t="str">
        <f>IFERROR(VLOOKUP($A41,'Emissions - TEU-2PWB'!$A$6:$H$58,5,0), " ")</f>
        <v xml:space="preserve"> </v>
      </c>
      <c r="E41" s="56" t="str">
        <f>IFERROR(VLOOKUP($A41,'Emissions - TEU-2PWB'!$A$6:$H$58,8,0), " ")</f>
        <v xml:space="preserve"> </v>
      </c>
      <c r="F41" s="18"/>
      <c r="G41" s="175" t="str">
        <f>IFERROR(Summary!$Y$7*D41/F41," ")</f>
        <v xml:space="preserve"> </v>
      </c>
      <c r="H41" s="5">
        <v>800</v>
      </c>
      <c r="I41" s="175" t="str">
        <f>IFERROR(Summary!$Y$7*D41/H41," ")</f>
        <v xml:space="preserve"> </v>
      </c>
      <c r="J41" s="18"/>
      <c r="K41" s="175" t="str">
        <f>IFERROR(Summary!$AA$7*D41/J41," ")</f>
        <v xml:space="preserve"> </v>
      </c>
      <c r="L41" s="8">
        <v>3500</v>
      </c>
      <c r="M41" s="175" t="str">
        <f>IFERROR(Summary!$AA$7*D41/L41," ")</f>
        <v xml:space="preserve"> </v>
      </c>
      <c r="N41" s="18"/>
      <c r="O41" s="175" t="str">
        <f>IFERROR(Summary!$AC$7*D41/N41," ")</f>
        <v xml:space="preserve"> </v>
      </c>
      <c r="P41" s="8">
        <v>3500</v>
      </c>
      <c r="Q41" s="175" t="str">
        <f>IFERROR(Summary!$AC$7*D41/P41," ")</f>
        <v xml:space="preserve"> </v>
      </c>
      <c r="R41" s="23">
        <v>6200</v>
      </c>
      <c r="S41" s="177" t="str">
        <f>IFERROR(Summary!$AE$7*E41/R41," ")</f>
        <v xml:space="preserve"> </v>
      </c>
    </row>
    <row r="42" spans="1:19" ht="16.8" customHeight="1" x14ac:dyDescent="0.25">
      <c r="A42" s="2" t="s">
        <v>85</v>
      </c>
      <c r="B42" s="2" t="s">
        <v>86</v>
      </c>
      <c r="C42" s="18"/>
      <c r="D42" s="56" t="str">
        <f>IFERROR(VLOOKUP($A42,'Emissions - TEU-2PWB'!$A$6:$H$58,5,0), " ")</f>
        <v xml:space="preserve"> </v>
      </c>
      <c r="E42" s="56" t="str">
        <f>IFERROR(VLOOKUP($A42,'Emissions - TEU-2PWB'!$A$6:$H$58,8,0), " ")</f>
        <v xml:space="preserve"> </v>
      </c>
      <c r="F42" s="9">
        <v>0.17</v>
      </c>
      <c r="G42" s="175" t="str">
        <f>IFERROR(Summary!$Y$7*D42/F42," ")</f>
        <v xml:space="preserve"> </v>
      </c>
      <c r="H42" s="5">
        <v>100</v>
      </c>
      <c r="I42" s="175" t="str">
        <f>IFERROR(Summary!$Y$7*D42/H42," ")</f>
        <v xml:space="preserve"> </v>
      </c>
      <c r="J42" s="7">
        <v>4.3</v>
      </c>
      <c r="K42" s="175" t="str">
        <f>IFERROR(Summary!$AA$7*D42/J42," ")</f>
        <v xml:space="preserve"> </v>
      </c>
      <c r="L42" s="5">
        <v>440</v>
      </c>
      <c r="M42" s="175" t="str">
        <f>IFERROR(Summary!$AA$7*D42/L42," ")</f>
        <v xml:space="preserve"> </v>
      </c>
      <c r="N42" s="7">
        <v>2</v>
      </c>
      <c r="O42" s="175" t="str">
        <f>IFERROR(Summary!$AC$7*D42/N42," ")</f>
        <v xml:space="preserve"> </v>
      </c>
      <c r="P42" s="5">
        <v>440</v>
      </c>
      <c r="Q42" s="175" t="str">
        <f>IFERROR(Summary!$AC$7*D42/P42," ")</f>
        <v xml:space="preserve"> </v>
      </c>
      <c r="R42" s="23">
        <v>1900</v>
      </c>
      <c r="S42" s="177" t="str">
        <f>IFERROR(Summary!$AE$7*E42/R42," ")</f>
        <v xml:space="preserve"> </v>
      </c>
    </row>
    <row r="43" spans="1:19" ht="16.95" customHeight="1" x14ac:dyDescent="0.25">
      <c r="A43" s="2" t="s">
        <v>87</v>
      </c>
      <c r="B43" s="2" t="s">
        <v>88</v>
      </c>
      <c r="C43" s="18"/>
      <c r="D43" s="56" t="str">
        <f>IFERROR(VLOOKUP($A43,'Emissions - TEU-2PWB'!$A$6:$H$58,5,0), " ")</f>
        <v xml:space="preserve"> </v>
      </c>
      <c r="E43" s="56" t="str">
        <f>IFERROR(VLOOKUP($A43,'Emissions - TEU-2PWB'!$A$6:$H$58,8,0), " ")</f>
        <v xml:space="preserve"> </v>
      </c>
      <c r="F43" s="18"/>
      <c r="G43" s="175" t="str">
        <f>IFERROR(Summary!$Y$7*D43/F43," ")</f>
        <v xml:space="preserve"> </v>
      </c>
      <c r="H43" s="5">
        <v>10</v>
      </c>
      <c r="I43" s="175" t="str">
        <f>IFERROR(Summary!$Y$7*D43/H43," ")</f>
        <v xml:space="preserve"> </v>
      </c>
      <c r="J43" s="18"/>
      <c r="K43" s="175" t="str">
        <f>IFERROR(Summary!$AA$7*D43/J43," ")</f>
        <v xml:space="preserve"> </v>
      </c>
      <c r="L43" s="5">
        <v>44</v>
      </c>
      <c r="M43" s="175" t="str">
        <f>IFERROR(Summary!$AA$7*D43/L43," ")</f>
        <v xml:space="preserve"> </v>
      </c>
      <c r="N43" s="18"/>
      <c r="O43" s="175" t="str">
        <f>IFERROR(Summary!$AC$7*D43/N43," ")</f>
        <v xml:space="preserve"> </v>
      </c>
      <c r="P43" s="5">
        <v>44</v>
      </c>
      <c r="Q43" s="175" t="str">
        <f>IFERROR(Summary!$AC$7*D43/P43," ")</f>
        <v xml:space="preserve"> </v>
      </c>
      <c r="R43" s="21">
        <v>660</v>
      </c>
      <c r="S43" s="177" t="str">
        <f>IFERROR(Summary!$AE$7*E43/R43," ")</f>
        <v xml:space="preserve"> </v>
      </c>
    </row>
    <row r="44" spans="1:19" ht="16.8" customHeight="1" x14ac:dyDescent="0.25">
      <c r="A44" s="2" t="s">
        <v>89</v>
      </c>
      <c r="B44" s="2" t="s">
        <v>90</v>
      </c>
      <c r="C44" s="18"/>
      <c r="D44" s="56" t="str">
        <f>IFERROR(VLOOKUP($A44,'Emissions - TEU-2PWB'!$A$6:$H$58,5,0), " ")</f>
        <v xml:space="preserve"> </v>
      </c>
      <c r="E44" s="56" t="str">
        <f>IFERROR(VLOOKUP($A44,'Emissions - TEU-2PWB'!$A$6:$H$58,8,0), " ")</f>
        <v xml:space="preserve"> </v>
      </c>
      <c r="F44" s="4">
        <v>0.01</v>
      </c>
      <c r="G44" s="175" t="str">
        <f>IFERROR(Summary!$Y$7*D44/F44," ")</f>
        <v xml:space="preserve"> </v>
      </c>
      <c r="H44" s="4">
        <v>0.02</v>
      </c>
      <c r="I44" s="175" t="str">
        <f>IFERROR(Summary!$Y$7*D44/H44," ")</f>
        <v xml:space="preserve"> </v>
      </c>
      <c r="J44" s="9">
        <v>0.26</v>
      </c>
      <c r="K44" s="175" t="str">
        <f>IFERROR(Summary!$AA$7*D44/J44," ")</f>
        <v xml:space="preserve"> </v>
      </c>
      <c r="L44" s="4">
        <v>8.7999999999999995E-2</v>
      </c>
      <c r="M44" s="175" t="str">
        <f>IFERROR(Summary!$AA$7*D44/L44," ")</f>
        <v xml:space="preserve"> </v>
      </c>
      <c r="N44" s="9">
        <v>0.12</v>
      </c>
      <c r="O44" s="175" t="str">
        <f>IFERROR(Summary!$AC$7*D44/N44," ")</f>
        <v xml:space="preserve"> </v>
      </c>
      <c r="P44" s="4">
        <v>8.7999999999999995E-2</v>
      </c>
      <c r="Q44" s="175" t="str">
        <f>IFERROR(Summary!$AC$7*D44/P44," ")</f>
        <v xml:space="preserve"> </v>
      </c>
      <c r="R44" s="25">
        <v>0.2</v>
      </c>
      <c r="S44" s="177" t="str">
        <f>IFERROR(Summary!$AE$7*E44/R44," ")</f>
        <v xml:space="preserve"> </v>
      </c>
    </row>
    <row r="45" spans="1:19" ht="16.8" customHeight="1" x14ac:dyDescent="0.25">
      <c r="A45" s="2" t="s">
        <v>91</v>
      </c>
      <c r="B45" s="2" t="s">
        <v>92</v>
      </c>
      <c r="C45" s="6" t="s">
        <v>93</v>
      </c>
      <c r="D45" s="56" t="str">
        <f>IFERROR(VLOOKUP($A45,'Emissions - TEU-2PWB'!$A$6:$H$58,5,0), " ")</f>
        <v xml:space="preserve"> </v>
      </c>
      <c r="E45" s="56" t="str">
        <f>IFERROR(VLOOKUP($A45,'Emissions - TEU-2PWB'!$A$6:$H$58,8,0), " ")</f>
        <v xml:space="preserve"> </v>
      </c>
      <c r="F45" s="4">
        <v>0.04</v>
      </c>
      <c r="G45" s="175" t="str">
        <f>IFERROR(Summary!$Y$7*D45/F45," ")</f>
        <v xml:space="preserve"> </v>
      </c>
      <c r="H45" s="18"/>
      <c r="I45" s="175" t="str">
        <f>IFERROR(Summary!$Y$7*D45/H45," ")</f>
        <v xml:space="preserve"> </v>
      </c>
      <c r="J45" s="7">
        <v>1</v>
      </c>
      <c r="K45" s="175" t="str">
        <f>IFERROR(Summary!$AA$7*D45/J45," ")</f>
        <v xml:space="preserve"> </v>
      </c>
      <c r="L45" s="18"/>
      <c r="M45" s="175" t="str">
        <f>IFERROR(Summary!$AA$7*D45/L45," ")</f>
        <v xml:space="preserve"> </v>
      </c>
      <c r="N45" s="9">
        <v>0.48</v>
      </c>
      <c r="O45" s="175" t="str">
        <f>IFERROR(Summary!$AC$7*D45/N45," ")</f>
        <v xml:space="preserve"> </v>
      </c>
      <c r="P45" s="18"/>
      <c r="Q45" s="175" t="str">
        <f>IFERROR(Summary!$AC$7*D45/P45," ")</f>
        <v xml:space="preserve"> </v>
      </c>
      <c r="R45" s="22"/>
      <c r="S45" s="177" t="str">
        <f>IFERROR(Summary!$AE$7*E45/R45," ")</f>
        <v xml:space="preserve"> </v>
      </c>
    </row>
    <row r="46" spans="1:19" ht="16.95" customHeight="1" x14ac:dyDescent="0.25">
      <c r="A46" s="2" t="s">
        <v>94</v>
      </c>
      <c r="B46" s="2" t="s">
        <v>95</v>
      </c>
      <c r="C46" s="18"/>
      <c r="D46" s="56" t="str">
        <f>IFERROR(VLOOKUP($A46,'Emissions - TEU-2PWB'!$A$6:$H$58,5,0), " ")</f>
        <v xml:space="preserve"> </v>
      </c>
      <c r="E46" s="56" t="str">
        <f>IFERROR(VLOOKUP($A46,'Emissions - TEU-2PWB'!$A$6:$H$58,8,0), " ")</f>
        <v xml:space="preserve"> </v>
      </c>
      <c r="F46" s="18"/>
      <c r="G46" s="175" t="str">
        <f>IFERROR(Summary!$Y$7*D46/F46," ")</f>
        <v xml:space="preserve"> </v>
      </c>
      <c r="H46" s="9">
        <v>0.15</v>
      </c>
      <c r="I46" s="175" t="str">
        <f>IFERROR(Summary!$Y$7*D46/H46," ")</f>
        <v xml:space="preserve"> </v>
      </c>
      <c r="J46" s="18"/>
      <c r="K46" s="175" t="str">
        <f>IFERROR(Summary!$AA$7*D46/J46," ")</f>
        <v xml:space="preserve"> </v>
      </c>
      <c r="L46" s="9">
        <v>0.66</v>
      </c>
      <c r="M46" s="175" t="str">
        <f>IFERROR(Summary!$AA$7*D46/L46," ")</f>
        <v xml:space="preserve"> </v>
      </c>
      <c r="N46" s="18"/>
      <c r="O46" s="175" t="str">
        <f>IFERROR(Summary!$AC$7*D46/N46," ")</f>
        <v xml:space="preserve"> </v>
      </c>
      <c r="P46" s="9">
        <v>0.66</v>
      </c>
      <c r="Q46" s="175" t="str">
        <f>IFERROR(Summary!$AC$7*D46/P46," ")</f>
        <v xml:space="preserve"> </v>
      </c>
      <c r="R46" s="21">
        <v>170</v>
      </c>
      <c r="S46" s="177" t="str">
        <f>IFERROR(Summary!$AE$7*E46/R46," ")</f>
        <v xml:space="preserve"> </v>
      </c>
    </row>
    <row r="47" spans="1:19" ht="16.8" customHeight="1" x14ac:dyDescent="0.25">
      <c r="A47" s="2" t="s">
        <v>96</v>
      </c>
      <c r="B47" s="2" t="s">
        <v>97</v>
      </c>
      <c r="C47" s="18"/>
      <c r="D47" s="56" t="str">
        <f>IFERROR(VLOOKUP($A47,'Emissions - TEU-2PWB'!$A$6:$H$58,5,0), " ")</f>
        <v xml:space="preserve"> </v>
      </c>
      <c r="E47" s="56" t="str">
        <f>IFERROR(VLOOKUP($A47,'Emissions - TEU-2PWB'!$A$6:$H$58,8,0), " ")</f>
        <v xml:space="preserve"> </v>
      </c>
      <c r="F47" s="18"/>
      <c r="G47" s="175" t="str">
        <f>IFERROR(Summary!$Y$7*D47/F47," ")</f>
        <v xml:space="preserve"> </v>
      </c>
      <c r="H47" s="9">
        <v>0.6</v>
      </c>
      <c r="I47" s="175" t="str">
        <f>IFERROR(Summary!$Y$7*D47/H47," ")</f>
        <v xml:space="preserve"> </v>
      </c>
      <c r="J47" s="18"/>
      <c r="K47" s="175" t="str">
        <f>IFERROR(Summary!$AA$7*D47/J47," ")</f>
        <v xml:space="preserve"> </v>
      </c>
      <c r="L47" s="7">
        <v>2.6</v>
      </c>
      <c r="M47" s="175" t="str">
        <f>IFERROR(Summary!$AA$7*D47/L47," ")</f>
        <v xml:space="preserve"> </v>
      </c>
      <c r="N47" s="18"/>
      <c r="O47" s="175" t="str">
        <f>IFERROR(Summary!$AC$7*D47/N47," ")</f>
        <v xml:space="preserve"> </v>
      </c>
      <c r="P47" s="7">
        <v>2.6</v>
      </c>
      <c r="Q47" s="175" t="str">
        <f>IFERROR(Summary!$AC$7*D47/P47," ")</f>
        <v xml:space="preserve"> </v>
      </c>
      <c r="R47" s="24">
        <v>2.8</v>
      </c>
      <c r="S47" s="177" t="str">
        <f>IFERROR(Summary!$AE$7*E47/R47," ")</f>
        <v xml:space="preserve"> </v>
      </c>
    </row>
    <row r="48" spans="1:19" ht="16.95" customHeight="1" x14ac:dyDescent="0.25">
      <c r="A48" s="2" t="s">
        <v>98</v>
      </c>
      <c r="B48" s="2" t="s">
        <v>99</v>
      </c>
      <c r="C48" s="18"/>
      <c r="D48" s="56" t="str">
        <f>IFERROR(VLOOKUP($A48,'Emissions - TEU-2PWB'!$A$6:$H$58,5,0), " ")</f>
        <v xml:space="preserve"> </v>
      </c>
      <c r="E48" s="56" t="str">
        <f>IFERROR(VLOOKUP($A48,'Emissions - TEU-2PWB'!$A$6:$H$58,8,0), " ")</f>
        <v xml:space="preserve"> </v>
      </c>
      <c r="F48" s="18"/>
      <c r="G48" s="175" t="str">
        <f>IFERROR(Summary!$Y$7*D48/F48," ")</f>
        <v xml:space="preserve"> </v>
      </c>
      <c r="H48" s="4">
        <v>0.03</v>
      </c>
      <c r="I48" s="175" t="str">
        <f>IFERROR(Summary!$Y$7*D48/H48," ")</f>
        <v xml:space="preserve"> </v>
      </c>
      <c r="J48" s="18"/>
      <c r="K48" s="175" t="str">
        <f>IFERROR(Summary!$AA$7*D48/J48," ")</f>
        <v xml:space="preserve"> </v>
      </c>
      <c r="L48" s="9">
        <v>0.13</v>
      </c>
      <c r="M48" s="175" t="str">
        <f>IFERROR(Summary!$AA$7*D48/L48," ")</f>
        <v xml:space="preserve"> </v>
      </c>
      <c r="N48" s="18"/>
      <c r="O48" s="175" t="str">
        <f>IFERROR(Summary!$AC$7*D48/N48," ")</f>
        <v xml:space="preserve"> </v>
      </c>
      <c r="P48" s="9">
        <v>0.13</v>
      </c>
      <c r="Q48" s="175" t="str">
        <f>IFERROR(Summary!$AC$7*D48/P48," ")</f>
        <v xml:space="preserve"> </v>
      </c>
      <c r="R48" s="22"/>
      <c r="S48" s="177" t="str">
        <f>IFERROR(Summary!$AE$7*E48/R48," ")</f>
        <v xml:space="preserve"> </v>
      </c>
    </row>
    <row r="49" spans="1:19" ht="16.8" customHeight="1" x14ac:dyDescent="0.25">
      <c r="A49" s="2" t="s">
        <v>100</v>
      </c>
      <c r="B49" s="2" t="s">
        <v>101</v>
      </c>
      <c r="C49" s="18"/>
      <c r="D49" s="56" t="str">
        <f>IFERROR(VLOOKUP($A49,'Emissions - TEU-2PWB'!$A$6:$H$58,5,0), " ")</f>
        <v xml:space="preserve"> </v>
      </c>
      <c r="E49" s="56" t="str">
        <f>IFERROR(VLOOKUP($A49,'Emissions - TEU-2PWB'!$A$6:$H$58,8,0), " ")</f>
        <v xml:space="preserve"> </v>
      </c>
      <c r="F49" s="18"/>
      <c r="G49" s="175" t="str">
        <f>IFERROR(Summary!$Y$7*D49/F49," ")</f>
        <v xml:space="preserve"> </v>
      </c>
      <c r="H49" s="5">
        <v>50</v>
      </c>
      <c r="I49" s="175" t="str">
        <f>IFERROR(Summary!$Y$7*D49/H49," ")</f>
        <v xml:space="preserve"> </v>
      </c>
      <c r="J49" s="18"/>
      <c r="K49" s="175" t="str">
        <f>IFERROR(Summary!$AA$7*D49/J49," ")</f>
        <v xml:space="preserve"> </v>
      </c>
      <c r="L49" s="5">
        <v>220</v>
      </c>
      <c r="M49" s="175" t="str">
        <f>IFERROR(Summary!$AA$7*D49/L49," ")</f>
        <v xml:space="preserve"> </v>
      </c>
      <c r="N49" s="18"/>
      <c r="O49" s="175" t="str">
        <f>IFERROR(Summary!$AC$7*D49/N49," ")</f>
        <v xml:space="preserve"> </v>
      </c>
      <c r="P49" s="5">
        <v>220</v>
      </c>
      <c r="Q49" s="175" t="str">
        <f>IFERROR(Summary!$AC$7*D49/P49," ")</f>
        <v xml:space="preserve"> </v>
      </c>
      <c r="R49" s="22"/>
      <c r="S49" s="177" t="str">
        <f>IFERROR(Summary!$AE$7*E49/R49," ")</f>
        <v xml:space="preserve"> </v>
      </c>
    </row>
    <row r="50" spans="1:19" ht="29.25" customHeight="1" x14ac:dyDescent="0.25">
      <c r="A50" s="2" t="s">
        <v>102</v>
      </c>
      <c r="B50" s="2" t="s">
        <v>103</v>
      </c>
      <c r="C50" s="18"/>
      <c r="D50" s="56" t="str">
        <f>IFERROR(VLOOKUP($A50,'Emissions - TEU-2PWB'!$A$6:$H$58,5,0), " ")</f>
        <v xml:space="preserve"> </v>
      </c>
      <c r="E50" s="56" t="str">
        <f>IFERROR(VLOOKUP($A50,'Emissions - TEU-2PWB'!$A$6:$H$58,8,0), " ")</f>
        <v xml:space="preserve"> </v>
      </c>
      <c r="F50" s="18"/>
      <c r="G50" s="175" t="str">
        <f>IFERROR(Summary!$Y$7*D50/F50," ")</f>
        <v xml:space="preserve"> </v>
      </c>
      <c r="H50" s="8">
        <v>50000</v>
      </c>
      <c r="I50" s="175" t="str">
        <f>IFERROR(Summary!$Y$7*D50/H50," ")</f>
        <v xml:space="preserve"> </v>
      </c>
      <c r="J50" s="18"/>
      <c r="K50" s="175" t="str">
        <f>IFERROR(Summary!$AA$7*D50/J50," ")</f>
        <v xml:space="preserve"> </v>
      </c>
      <c r="L50" s="8">
        <v>220000</v>
      </c>
      <c r="M50" s="175" t="str">
        <f>IFERROR(Summary!$AA$7*D50/L50," ")</f>
        <v xml:space="preserve"> </v>
      </c>
      <c r="N50" s="18"/>
      <c r="O50" s="175" t="str">
        <f>IFERROR(Summary!$AC$7*D50/N50," ")</f>
        <v xml:space="preserve"> </v>
      </c>
      <c r="P50" s="8">
        <v>220000</v>
      </c>
      <c r="Q50" s="175" t="str">
        <f>IFERROR(Summary!$AC$7*D50/P50," ")</f>
        <v xml:space="preserve"> </v>
      </c>
      <c r="R50" s="22"/>
      <c r="S50" s="177" t="str">
        <f>IFERROR(Summary!$AE$7*E50/R50," ")</f>
        <v xml:space="preserve"> </v>
      </c>
    </row>
    <row r="51" spans="1:19" ht="29.25" customHeight="1" x14ac:dyDescent="0.25">
      <c r="A51" s="2" t="s">
        <v>104</v>
      </c>
      <c r="B51" s="2" t="s">
        <v>105</v>
      </c>
      <c r="C51" s="18"/>
      <c r="D51" s="56" t="str">
        <f>IFERROR(VLOOKUP($A51,'Emissions - TEU-2PWB'!$A$6:$H$58,5,0), " ")</f>
        <v xml:space="preserve"> </v>
      </c>
      <c r="E51" s="56" t="str">
        <f>IFERROR(VLOOKUP($A51,'Emissions - TEU-2PWB'!$A$6:$H$58,8,0), " ")</f>
        <v xml:space="preserve"> </v>
      </c>
      <c r="F51" s="18"/>
      <c r="G51" s="175" t="str">
        <f>IFERROR(Summary!$Y$7*D51/F51," ")</f>
        <v xml:space="preserve"> </v>
      </c>
      <c r="H51" s="8">
        <v>50000</v>
      </c>
      <c r="I51" s="175" t="str">
        <f>IFERROR(Summary!$Y$7*D51/H51," ")</f>
        <v xml:space="preserve"> </v>
      </c>
      <c r="J51" s="18"/>
      <c r="K51" s="175" t="str">
        <f>IFERROR(Summary!$AA$7*D51/J51," ")</f>
        <v xml:space="preserve"> </v>
      </c>
      <c r="L51" s="8">
        <v>220000</v>
      </c>
      <c r="M51" s="175" t="str">
        <f>IFERROR(Summary!$AA$7*D51/L51," ")</f>
        <v xml:space="preserve"> </v>
      </c>
      <c r="N51" s="18"/>
      <c r="O51" s="175" t="str">
        <f>IFERROR(Summary!$AC$7*D51/N51," ")</f>
        <v xml:space="preserve"> </v>
      </c>
      <c r="P51" s="8">
        <v>220000</v>
      </c>
      <c r="Q51" s="175" t="str">
        <f>IFERROR(Summary!$AC$7*D51/P51," ")</f>
        <v xml:space="preserve"> </v>
      </c>
      <c r="R51" s="22"/>
      <c r="S51" s="177" t="str">
        <f>IFERROR(Summary!$AE$7*E51/R51," ")</f>
        <v xml:space="preserve"> </v>
      </c>
    </row>
    <row r="52" spans="1:19" ht="29.25" customHeight="1" x14ac:dyDescent="0.25">
      <c r="A52" s="2" t="s">
        <v>106</v>
      </c>
      <c r="B52" s="2" t="s">
        <v>107</v>
      </c>
      <c r="C52" s="18"/>
      <c r="D52" s="56" t="str">
        <f>IFERROR(VLOOKUP($A52,'Emissions - TEU-2PWB'!$A$6:$H$58,5,0), " ")</f>
        <v xml:space="preserve"> </v>
      </c>
      <c r="E52" s="56" t="str">
        <f>IFERROR(VLOOKUP($A52,'Emissions - TEU-2PWB'!$A$6:$H$58,8,0), " ")</f>
        <v xml:space="preserve"> </v>
      </c>
      <c r="F52" s="18"/>
      <c r="G52" s="175" t="str">
        <f>IFERROR(Summary!$Y$7*D52/F52," ")</f>
        <v xml:space="preserve"> </v>
      </c>
      <c r="H52" s="8">
        <v>30000</v>
      </c>
      <c r="I52" s="175" t="str">
        <f>IFERROR(Summary!$Y$7*D52/H52," ")</f>
        <v xml:space="preserve"> </v>
      </c>
      <c r="J52" s="18"/>
      <c r="K52" s="175" t="str">
        <f>IFERROR(Summary!$AA$7*D52/J52," ")</f>
        <v xml:space="preserve"> </v>
      </c>
      <c r="L52" s="8">
        <v>130000</v>
      </c>
      <c r="M52" s="175" t="str">
        <f>IFERROR(Summary!$AA$7*D52/L52," ")</f>
        <v xml:space="preserve"> </v>
      </c>
      <c r="N52" s="18"/>
      <c r="O52" s="175" t="str">
        <f>IFERROR(Summary!$AC$7*D52/N52," ")</f>
        <v xml:space="preserve"> </v>
      </c>
      <c r="P52" s="8">
        <v>130000</v>
      </c>
      <c r="Q52" s="175" t="str">
        <f>IFERROR(Summary!$AC$7*D52/P52," ")</f>
        <v xml:space="preserve"> </v>
      </c>
      <c r="R52" s="23">
        <v>40000</v>
      </c>
      <c r="S52" s="177" t="str">
        <f>IFERROR(Summary!$AE$7*E52/R52," ")</f>
        <v xml:space="preserve"> </v>
      </c>
    </row>
    <row r="53" spans="1:19" ht="16.95" customHeight="1" x14ac:dyDescent="0.25">
      <c r="A53" s="2" t="s">
        <v>108</v>
      </c>
      <c r="B53" s="2" t="s">
        <v>109</v>
      </c>
      <c r="C53" s="18"/>
      <c r="D53" s="56" t="str">
        <f>IFERROR(VLOOKUP($A53,'Emissions - TEU-2PWB'!$A$6:$H$58,5,0), " ")</f>
        <v xml:space="preserve"> </v>
      </c>
      <c r="E53" s="56" t="str">
        <f>IFERROR(VLOOKUP($A53,'Emissions - TEU-2PWB'!$A$6:$H$58,8,0), " ")</f>
        <v xml:space="preserve"> </v>
      </c>
      <c r="F53" s="18"/>
      <c r="G53" s="175" t="str">
        <f>IFERROR(Summary!$Y$7*D53/F53," ")</f>
        <v xml:space="preserve"> </v>
      </c>
      <c r="H53" s="5">
        <v>300</v>
      </c>
      <c r="I53" s="175" t="str">
        <f>IFERROR(Summary!$Y$7*D53/H53," ")</f>
        <v xml:space="preserve"> </v>
      </c>
      <c r="J53" s="18"/>
      <c r="K53" s="175" t="str">
        <f>IFERROR(Summary!$AA$7*D53/J53," ")</f>
        <v xml:space="preserve"> </v>
      </c>
      <c r="L53" s="8">
        <v>1300</v>
      </c>
      <c r="M53" s="175" t="str">
        <f>IFERROR(Summary!$AA$7*D53/L53," ")</f>
        <v xml:space="preserve"> </v>
      </c>
      <c r="N53" s="18"/>
      <c r="O53" s="175" t="str">
        <f>IFERROR(Summary!$AC$7*D53/N53," ")</f>
        <v xml:space="preserve"> </v>
      </c>
      <c r="P53" s="8">
        <v>1300</v>
      </c>
      <c r="Q53" s="175" t="str">
        <f>IFERROR(Summary!$AC$7*D53/P53," ")</f>
        <v xml:space="preserve"> </v>
      </c>
      <c r="R53" s="21">
        <v>490</v>
      </c>
      <c r="S53" s="177" t="str">
        <f>IFERROR(Summary!$AE$7*E53/R53," ")</f>
        <v xml:space="preserve"> </v>
      </c>
    </row>
    <row r="54" spans="1:19" ht="29.25" customHeight="1" x14ac:dyDescent="0.25">
      <c r="A54" s="2" t="s">
        <v>110</v>
      </c>
      <c r="B54" s="2" t="s">
        <v>111</v>
      </c>
      <c r="C54" s="18"/>
      <c r="D54" s="56" t="str">
        <f>IFERROR(VLOOKUP($A54,'Emissions - TEU-2PWB'!$A$6:$H$58,5,0), " ")</f>
        <v xml:space="preserve"> </v>
      </c>
      <c r="E54" s="56" t="str">
        <f>IFERROR(VLOOKUP($A54,'Emissions - TEU-2PWB'!$A$6:$H$58,8,0), " ")</f>
        <v xml:space="preserve"> </v>
      </c>
      <c r="F54" s="18"/>
      <c r="G54" s="175" t="str">
        <f>IFERROR(Summary!$Y$7*D54/F54," ")</f>
        <v xml:space="preserve"> </v>
      </c>
      <c r="H54" s="5">
        <v>90</v>
      </c>
      <c r="I54" s="175" t="str">
        <f>IFERROR(Summary!$Y$7*D54/H54," ")</f>
        <v xml:space="preserve"> </v>
      </c>
      <c r="J54" s="18"/>
      <c r="K54" s="175" t="str">
        <f>IFERROR(Summary!$AA$7*D54/J54," ")</f>
        <v xml:space="preserve"> </v>
      </c>
      <c r="L54" s="5">
        <v>400</v>
      </c>
      <c r="M54" s="175" t="str">
        <f>IFERROR(Summary!$AA$7*D54/L54," ")</f>
        <v xml:space="preserve"> </v>
      </c>
      <c r="N54" s="18"/>
      <c r="O54" s="175" t="str">
        <f>IFERROR(Summary!$AC$7*D54/N54," ")</f>
        <v xml:space="preserve"> </v>
      </c>
      <c r="P54" s="5">
        <v>400</v>
      </c>
      <c r="Q54" s="175" t="str">
        <f>IFERROR(Summary!$AC$7*D54/P54," ")</f>
        <v xml:space="preserve"> </v>
      </c>
      <c r="R54" s="23">
        <v>1000</v>
      </c>
      <c r="S54" s="177" t="str">
        <f>IFERROR(Summary!$AE$7*E54/R54," ")</f>
        <v xml:space="preserve"> </v>
      </c>
    </row>
    <row r="55" spans="1:19" ht="29.25" customHeight="1" x14ac:dyDescent="0.25">
      <c r="A55" s="2" t="s">
        <v>112</v>
      </c>
      <c r="B55" s="1" t="s">
        <v>113</v>
      </c>
      <c r="C55" s="18"/>
      <c r="D55" s="56" t="str">
        <f>IFERROR(VLOOKUP($A55,'Emissions - TEU-2PWB'!$A$6:$H$58,5,0), " ")</f>
        <v xml:space="preserve"> </v>
      </c>
      <c r="E55" s="56" t="str">
        <f>IFERROR(VLOOKUP($A55,'Emissions - TEU-2PWB'!$A$6:$H$58,8,0), " ")</f>
        <v xml:space="preserve"> </v>
      </c>
      <c r="F55" s="9">
        <v>0.22</v>
      </c>
      <c r="G55" s="175" t="str">
        <f>IFERROR(Summary!$Y$7*D55/F55," ")</f>
        <v xml:space="preserve"> </v>
      </c>
      <c r="H55" s="18"/>
      <c r="I55" s="175" t="str">
        <f>IFERROR(Summary!$Y$7*D55/H55," ")</f>
        <v xml:space="preserve"> </v>
      </c>
      <c r="J55" s="7">
        <v>5.7</v>
      </c>
      <c r="K55" s="175" t="str">
        <f>IFERROR(Summary!$AA$7*D55/J55," ")</f>
        <v xml:space="preserve"> </v>
      </c>
      <c r="L55" s="18"/>
      <c r="M55" s="175" t="str">
        <f>IFERROR(Summary!$AA$7*D55/L55," ")</f>
        <v xml:space="preserve"> </v>
      </c>
      <c r="N55" s="7">
        <v>2.6</v>
      </c>
      <c r="O55" s="175" t="str">
        <f>IFERROR(Summary!$AC$7*D55/N55," ")</f>
        <v xml:space="preserve"> </v>
      </c>
      <c r="P55" s="18"/>
      <c r="Q55" s="175" t="str">
        <f>IFERROR(Summary!$AC$7*D55/P55," ")</f>
        <v xml:space="preserve"> </v>
      </c>
      <c r="R55" s="22"/>
      <c r="S55" s="177" t="str">
        <f>IFERROR(Summary!$AE$7*E55/R55," ")</f>
        <v xml:space="preserve"> </v>
      </c>
    </row>
    <row r="56" spans="1:19" ht="16.8" customHeight="1" x14ac:dyDescent="0.25">
      <c r="A56" s="12">
        <v>64438</v>
      </c>
      <c r="B56" s="2" t="s">
        <v>114</v>
      </c>
      <c r="C56" s="18"/>
      <c r="D56" s="56" t="str">
        <f>IFERROR(VLOOKUP($A56,'Emissions - TEU-2PWB'!$A$6:$H$58,5,0), " ")</f>
        <v xml:space="preserve"> </v>
      </c>
      <c r="E56" s="56" t="str">
        <f>IFERROR(VLOOKUP($A56,'Emissions - TEU-2PWB'!$A$6:$H$58,8,0), " ")</f>
        <v xml:space="preserve"> </v>
      </c>
      <c r="F56" s="18"/>
      <c r="G56" s="175" t="str">
        <f>IFERROR(Summary!$Y$7*D56/F56," ")</f>
        <v xml:space="preserve"> </v>
      </c>
      <c r="H56" s="9">
        <v>0.4</v>
      </c>
      <c r="I56" s="175" t="str">
        <f>IFERROR(Summary!$Y$7*D56/H56," ")</f>
        <v xml:space="preserve"> </v>
      </c>
      <c r="J56" s="18"/>
      <c r="K56" s="175" t="str">
        <f>IFERROR(Summary!$AA$7*D56/J56," ")</f>
        <v xml:space="preserve"> </v>
      </c>
      <c r="L56" s="7">
        <v>1.8</v>
      </c>
      <c r="M56" s="175" t="str">
        <f>IFERROR(Summary!$AA$7*D56/L56," ")</f>
        <v xml:space="preserve"> </v>
      </c>
      <c r="N56" s="18"/>
      <c r="O56" s="175" t="str">
        <f>IFERROR(Summary!$AC$7*D56/N56," ")</f>
        <v xml:space="preserve"> </v>
      </c>
      <c r="P56" s="7">
        <v>1.8</v>
      </c>
      <c r="Q56" s="175" t="str">
        <f>IFERROR(Summary!$AC$7*D56/P56," ")</f>
        <v xml:space="preserve"> </v>
      </c>
      <c r="R56" s="21">
        <v>29</v>
      </c>
      <c r="S56" s="177" t="str">
        <f>IFERROR(Summary!$AE$7*E56/R56," ")</f>
        <v xml:space="preserve"> </v>
      </c>
    </row>
    <row r="57" spans="1:19" ht="16.95" customHeight="1" x14ac:dyDescent="0.25">
      <c r="A57" s="2" t="s">
        <v>115</v>
      </c>
      <c r="B57" s="2" t="s">
        <v>116</v>
      </c>
      <c r="C57" s="18"/>
      <c r="D57" s="56" t="str">
        <f>IFERROR(VLOOKUP($A57,'Emissions - TEU-2PWB'!$A$6:$H$58,5,0), " ")</f>
        <v xml:space="preserve"> </v>
      </c>
      <c r="E57" s="56" t="str">
        <f>IFERROR(VLOOKUP($A57,'Emissions - TEU-2PWB'!$A$6:$H$58,8,0), " ")</f>
        <v xml:space="preserve"> </v>
      </c>
      <c r="F57" s="3">
        <v>3.3E-3</v>
      </c>
      <c r="G57" s="175" t="str">
        <f>IFERROR(Summary!$Y$7*D57/F57," ")</f>
        <v xml:space="preserve"> </v>
      </c>
      <c r="H57" s="5">
        <v>20</v>
      </c>
      <c r="I57" s="175" t="str">
        <f>IFERROR(Summary!$Y$7*D57/H57," ")</f>
        <v xml:space="preserve"> </v>
      </c>
      <c r="J57" s="4">
        <v>8.6999999999999994E-2</v>
      </c>
      <c r="K57" s="175" t="str">
        <f>IFERROR(Summary!$AA$7*D57/J57," ")</f>
        <v xml:space="preserve"> </v>
      </c>
      <c r="L57" s="5">
        <v>88</v>
      </c>
      <c r="M57" s="175" t="str">
        <f>IFERROR(Summary!$AA$7*D57/L57," ")</f>
        <v xml:space="preserve"> </v>
      </c>
      <c r="N57" s="4">
        <v>0.04</v>
      </c>
      <c r="O57" s="175" t="str">
        <f>IFERROR(Summary!$AC$7*D57/N57," ")</f>
        <v xml:space="preserve"> </v>
      </c>
      <c r="P57" s="5">
        <v>88</v>
      </c>
      <c r="Q57" s="175" t="str">
        <f>IFERROR(Summary!$AC$7*D57/P57," ")</f>
        <v xml:space="preserve"> </v>
      </c>
      <c r="R57" s="22"/>
      <c r="S57" s="177" t="str">
        <f>IFERROR(Summary!$AE$7*E57/R57," ")</f>
        <v xml:space="preserve"> </v>
      </c>
    </row>
    <row r="58" spans="1:19" ht="16.8" customHeight="1" x14ac:dyDescent="0.25">
      <c r="A58" s="2" t="s">
        <v>117</v>
      </c>
      <c r="B58" s="1" t="s">
        <v>118</v>
      </c>
      <c r="C58" s="18"/>
      <c r="D58" s="56" t="str">
        <f>IFERROR(VLOOKUP($A58,'Emissions - TEU-2PWB'!$A$6:$H$58,5,0), " ")</f>
        <v xml:space="preserve"> </v>
      </c>
      <c r="E58" s="56" t="str">
        <f>IFERROR(VLOOKUP($A58,'Emissions - TEU-2PWB'!$A$6:$H$58,8,0), " ")</f>
        <v xml:space="preserve"> </v>
      </c>
      <c r="F58" s="4">
        <v>1.2999999999999999E-2</v>
      </c>
      <c r="G58" s="175" t="str">
        <f>IFERROR(Summary!$Y$7*D58/F58," ")</f>
        <v xml:space="preserve"> </v>
      </c>
      <c r="H58" s="18"/>
      <c r="I58" s="175" t="str">
        <f>IFERROR(Summary!$Y$7*D58/H58," ")</f>
        <v xml:space="preserve"> </v>
      </c>
      <c r="J58" s="9">
        <v>0.34</v>
      </c>
      <c r="K58" s="175" t="str">
        <f>IFERROR(Summary!$AA$7*D58/J58," ")</f>
        <v xml:space="preserve"> </v>
      </c>
      <c r="L58" s="18"/>
      <c r="M58" s="175" t="str">
        <f>IFERROR(Summary!$AA$7*D58/L58," ")</f>
        <v xml:space="preserve"> </v>
      </c>
      <c r="N58" s="9">
        <v>0.16</v>
      </c>
      <c r="O58" s="175" t="str">
        <f>IFERROR(Summary!$AC$7*D58/N58," ")</f>
        <v xml:space="preserve"> </v>
      </c>
      <c r="P58" s="18"/>
      <c r="Q58" s="175" t="str">
        <f>IFERROR(Summary!$AC$7*D58/P58," ")</f>
        <v xml:space="preserve"> </v>
      </c>
      <c r="R58" s="22"/>
      <c r="S58" s="177" t="str">
        <f>IFERROR(Summary!$AE$7*E58/R58," ")</f>
        <v xml:space="preserve"> </v>
      </c>
    </row>
    <row r="59" spans="1:19" ht="29.25" customHeight="1" x14ac:dyDescent="0.25">
      <c r="A59" s="2" t="s">
        <v>119</v>
      </c>
      <c r="B59" s="2" t="s">
        <v>120</v>
      </c>
      <c r="C59" s="6" t="s">
        <v>121</v>
      </c>
      <c r="D59" s="56" t="str">
        <f>IFERROR(VLOOKUP($A59,'Emissions - TEU-2PWB'!$A$6:$H$58,5,0), " ")</f>
        <v xml:space="preserve"> </v>
      </c>
      <c r="E59" s="56" t="str">
        <f>IFERROR(VLOOKUP($A59,'Emissions - TEU-2PWB'!$A$6:$H$58,8,0), " ")</f>
        <v xml:space="preserve"> </v>
      </c>
      <c r="F59" s="10">
        <v>3.1000000000000001E-5</v>
      </c>
      <c r="G59" s="175" t="str">
        <f>IFERROR(Summary!$Y$7*D59/F59," ")</f>
        <v xml:space="preserve"> </v>
      </c>
      <c r="H59" s="4">
        <v>8.3000000000000004E-2</v>
      </c>
      <c r="I59" s="175" t="str">
        <f>IFERROR(Summary!$Y$7*D59/H59," ")</f>
        <v xml:space="preserve"> </v>
      </c>
      <c r="J59" s="11">
        <v>5.1999999999999995E-4</v>
      </c>
      <c r="K59" s="175" t="str">
        <f>IFERROR(Summary!$AA$7*D59/J59," ")</f>
        <v xml:space="preserve"> </v>
      </c>
      <c r="L59" s="9">
        <v>0.88</v>
      </c>
      <c r="M59" s="175" t="str">
        <f>IFERROR(Summary!$AA$7*D59/L59," ")</f>
        <v xml:space="preserve"> </v>
      </c>
      <c r="N59" s="3">
        <v>1E-3</v>
      </c>
      <c r="O59" s="175" t="str">
        <f>IFERROR(Summary!$AC$7*D59/N59," ")</f>
        <v xml:space="preserve"> </v>
      </c>
      <c r="P59" s="9">
        <v>0.88</v>
      </c>
      <c r="Q59" s="175" t="str">
        <f>IFERROR(Summary!$AC$7*D59/P59," ")</f>
        <v xml:space="preserve"> </v>
      </c>
      <c r="R59" s="25">
        <v>0.3</v>
      </c>
      <c r="S59" s="177" t="str">
        <f>IFERROR(Summary!$AE$7*E59/R59," ")</f>
        <v xml:space="preserve"> </v>
      </c>
    </row>
    <row r="60" spans="1:19" ht="29.25" customHeight="1" x14ac:dyDescent="0.25">
      <c r="A60" s="2" t="s">
        <v>119</v>
      </c>
      <c r="B60" s="2" t="s">
        <v>122</v>
      </c>
      <c r="C60" s="6" t="s">
        <v>121</v>
      </c>
      <c r="D60" s="56" t="str">
        <f>IFERROR(VLOOKUP($A60,'Emissions - TEU-2PWB'!$A$6:$H$58,5,0), " ")</f>
        <v xml:space="preserve"> </v>
      </c>
      <c r="E60" s="56" t="str">
        <f>IFERROR(VLOOKUP($A60,'Emissions - TEU-2PWB'!$A$6:$H$58,8,0), " ")</f>
        <v xml:space="preserve"> </v>
      </c>
      <c r="F60" s="10">
        <v>3.1000000000000001E-5</v>
      </c>
      <c r="G60" s="175" t="str">
        <f>IFERROR(Summary!$Y$7*D60/F60," ")</f>
        <v xml:space="preserve"> </v>
      </c>
      <c r="H60" s="3">
        <v>2.0999999999999999E-3</v>
      </c>
      <c r="I60" s="175" t="str">
        <f>IFERROR(Summary!$Y$7*D60/H60," ")</f>
        <v xml:space="preserve"> </v>
      </c>
      <c r="J60" s="11">
        <v>5.1999999999999995E-4</v>
      </c>
      <c r="K60" s="175" t="str">
        <f>IFERROR(Summary!$AA$7*D60/J60," ")</f>
        <v xml:space="preserve"> </v>
      </c>
      <c r="L60" s="4">
        <v>2.1999999999999999E-2</v>
      </c>
      <c r="M60" s="175" t="str">
        <f>IFERROR(Summary!$AA$7*D60/L60," ")</f>
        <v xml:space="preserve"> </v>
      </c>
      <c r="N60" s="3">
        <v>1E-3</v>
      </c>
      <c r="O60" s="175" t="str">
        <f>IFERROR(Summary!$AC$7*D60/N60," ")</f>
        <v xml:space="preserve"> </v>
      </c>
      <c r="P60" s="4">
        <v>2.1999999999999999E-2</v>
      </c>
      <c r="Q60" s="175" t="str">
        <f>IFERROR(Summary!$AC$7*D60/P60," ")</f>
        <v xml:space="preserve"> </v>
      </c>
      <c r="R60" s="27">
        <v>5.0000000000000001E-3</v>
      </c>
      <c r="S60" s="177" t="str">
        <f>IFERROR(Summary!$AE$7*E60/R60," ")</f>
        <v xml:space="preserve"> </v>
      </c>
    </row>
    <row r="61" spans="1:19" ht="16.95" customHeight="1" x14ac:dyDescent="0.25">
      <c r="A61" s="2" t="s">
        <v>123</v>
      </c>
      <c r="B61" s="2" t="s">
        <v>124</v>
      </c>
      <c r="C61" s="6" t="s">
        <v>33</v>
      </c>
      <c r="D61" s="56" t="str">
        <f>IFERROR(VLOOKUP($A61,'Emissions - TEU-2PWB'!$A$6:$H$58,5,0), " ")</f>
        <v xml:space="preserve"> </v>
      </c>
      <c r="E61" s="56" t="str">
        <f>IFERROR(VLOOKUP($A61,'Emissions - TEU-2PWB'!$A$6:$H$58,8,0), " ")</f>
        <v xml:space="preserve"> </v>
      </c>
      <c r="F61" s="18"/>
      <c r="G61" s="175" t="str">
        <f>IFERROR(Summary!$Y$7*D61/F61," ")</f>
        <v xml:space="preserve"> </v>
      </c>
      <c r="H61" s="9">
        <v>0.1</v>
      </c>
      <c r="I61" s="175" t="str">
        <f>IFERROR(Summary!$Y$7*D61/H61," ")</f>
        <v xml:space="preserve"> </v>
      </c>
      <c r="J61" s="18"/>
      <c r="K61" s="175" t="str">
        <f>IFERROR(Summary!$AA$7*D61/J61," ")</f>
        <v xml:space="preserve"> </v>
      </c>
      <c r="L61" s="9">
        <v>0.44</v>
      </c>
      <c r="M61" s="175" t="str">
        <f>IFERROR(Summary!$AA$7*D61/L61," ")</f>
        <v xml:space="preserve"> </v>
      </c>
      <c r="N61" s="18"/>
      <c r="O61" s="175" t="str">
        <f>IFERROR(Summary!$AC$7*D61/N61," ")</f>
        <v xml:space="preserve"> </v>
      </c>
      <c r="P61" s="9">
        <v>0.44</v>
      </c>
      <c r="Q61" s="175" t="str">
        <f>IFERROR(Summary!$AC$7*D61/P61," ")</f>
        <v xml:space="preserve"> </v>
      </c>
      <c r="R61" s="22"/>
      <c r="S61" s="177" t="str">
        <f>IFERROR(Summary!$AE$7*E61/R61," ")</f>
        <v xml:space="preserve"> </v>
      </c>
    </row>
    <row r="62" spans="1:19" ht="16.8" customHeight="1" x14ac:dyDescent="0.25">
      <c r="A62" s="1"/>
      <c r="B62" s="2" t="s">
        <v>125</v>
      </c>
      <c r="C62" s="6" t="s">
        <v>23</v>
      </c>
      <c r="D62" s="56" t="str">
        <f>IFERROR(VLOOKUP($A62,'Emissions - TEU-2PWB'!$A$6:$H$58,5,0), " ")</f>
        <v xml:space="preserve"> </v>
      </c>
      <c r="E62" s="56" t="str">
        <f>IFERROR(VLOOKUP($A62,'Emissions - TEU-2PWB'!$A$6:$H$58,8,0), " ")</f>
        <v xml:space="preserve"> </v>
      </c>
      <c r="F62" s="11">
        <v>9.5E-4</v>
      </c>
      <c r="G62" s="175" t="str">
        <f>IFERROR(Summary!$Y$7*D62/F62," ")</f>
        <v xml:space="preserve"> </v>
      </c>
      <c r="H62" s="18"/>
      <c r="I62" s="175" t="str">
        <f>IFERROR(Summary!$Y$7*D62/H62," ")</f>
        <v xml:space="preserve"> </v>
      </c>
      <c r="J62" s="3">
        <v>0.01</v>
      </c>
      <c r="K62" s="175" t="str">
        <f>IFERROR(Summary!$AA$7*D62/J62," ")</f>
        <v xml:space="preserve"> </v>
      </c>
      <c r="L62" s="18"/>
      <c r="M62" s="175" t="str">
        <f>IFERROR(Summary!$AA$7*D62/L62," ")</f>
        <v xml:space="preserve"> </v>
      </c>
      <c r="N62" s="4">
        <v>1.9E-2</v>
      </c>
      <c r="O62" s="175" t="str">
        <f>IFERROR(Summary!$AC$7*D62/N62," ")</f>
        <v xml:space="preserve"> </v>
      </c>
      <c r="P62" s="18"/>
      <c r="Q62" s="175" t="str">
        <f>IFERROR(Summary!$AC$7*D62/P62," ")</f>
        <v xml:space="preserve"> </v>
      </c>
      <c r="R62" s="22"/>
      <c r="S62" s="177" t="str">
        <f>IFERROR(Summary!$AE$7*E62/R62," ")</f>
        <v xml:space="preserve"> </v>
      </c>
    </row>
    <row r="63" spans="1:19" ht="16.95" customHeight="1" x14ac:dyDescent="0.25">
      <c r="A63" s="2" t="s">
        <v>126</v>
      </c>
      <c r="B63" s="2" t="s">
        <v>127</v>
      </c>
      <c r="C63" s="6" t="s">
        <v>33</v>
      </c>
      <c r="D63" s="56" t="str">
        <f>IFERROR(VLOOKUP($A63,'Emissions - TEU-2PWB'!$A$6:$H$58,5,0), " ")</f>
        <v xml:space="preserve"> </v>
      </c>
      <c r="E63" s="56" t="str">
        <f>IFERROR(VLOOKUP($A63,'Emissions - TEU-2PWB'!$A$6:$H$58,8,0), " ")</f>
        <v xml:space="preserve"> </v>
      </c>
      <c r="F63" s="18"/>
      <c r="G63" s="175" t="str">
        <f>IFERROR(Summary!$Y$7*D63/F63," ")</f>
        <v xml:space="preserve"> </v>
      </c>
      <c r="H63" s="18"/>
      <c r="I63" s="175" t="str">
        <f>IFERROR(Summary!$Y$7*D63/H63," ")</f>
        <v xml:space="preserve"> </v>
      </c>
      <c r="J63" s="18"/>
      <c r="K63" s="175" t="str">
        <f>IFERROR(Summary!$AA$7*D63/J63," ")</f>
        <v xml:space="preserve"> </v>
      </c>
      <c r="L63" s="18"/>
      <c r="M63" s="175" t="str">
        <f>IFERROR(Summary!$AA$7*D63/L63," ")</f>
        <v xml:space="preserve"> </v>
      </c>
      <c r="N63" s="18"/>
      <c r="O63" s="175" t="str">
        <f>IFERROR(Summary!$AC$7*D63/N63," ")</f>
        <v xml:space="preserve"> </v>
      </c>
      <c r="P63" s="18"/>
      <c r="Q63" s="175" t="str">
        <f>IFERROR(Summary!$AC$7*D63/P63," ")</f>
        <v xml:space="preserve"> </v>
      </c>
      <c r="R63" s="21">
        <v>100</v>
      </c>
      <c r="S63" s="177" t="str">
        <f>IFERROR(Summary!$AE$7*E63/R63," ")</f>
        <v xml:space="preserve"> </v>
      </c>
    </row>
    <row r="64" spans="1:19" ht="16.8" customHeight="1" x14ac:dyDescent="0.25">
      <c r="A64" s="2" t="s">
        <v>128</v>
      </c>
      <c r="B64" s="1" t="s">
        <v>129</v>
      </c>
      <c r="C64" s="18"/>
      <c r="D64" s="56" t="str">
        <f>IFERROR(VLOOKUP($A64,'Emissions - TEU-2PWB'!$A$6:$H$58,5,0), " ")</f>
        <v xml:space="preserve"> </v>
      </c>
      <c r="E64" s="56" t="str">
        <f>IFERROR(VLOOKUP($A64,'Emissions - TEU-2PWB'!$A$6:$H$58,8,0), " ")</f>
        <v xml:space="preserve"> </v>
      </c>
      <c r="F64" s="4">
        <v>2.3E-2</v>
      </c>
      <c r="G64" s="175" t="str">
        <f>IFERROR(Summary!$Y$7*D64/F64," ")</f>
        <v xml:space="preserve"> </v>
      </c>
      <c r="H64" s="18"/>
      <c r="I64" s="175" t="str">
        <f>IFERROR(Summary!$Y$7*D64/H64," ")</f>
        <v xml:space="preserve"> </v>
      </c>
      <c r="J64" s="9">
        <v>0.6</v>
      </c>
      <c r="K64" s="175" t="str">
        <f>IFERROR(Summary!$AA$7*D64/J64," ")</f>
        <v xml:space="preserve"> </v>
      </c>
      <c r="L64" s="18"/>
      <c r="M64" s="175" t="str">
        <f>IFERROR(Summary!$AA$7*D64/L64," ")</f>
        <v xml:space="preserve"> </v>
      </c>
      <c r="N64" s="9">
        <v>0.28000000000000003</v>
      </c>
      <c r="O64" s="175" t="str">
        <f>IFERROR(Summary!$AC$7*D64/N64," ")</f>
        <v xml:space="preserve"> </v>
      </c>
      <c r="P64" s="18"/>
      <c r="Q64" s="175" t="str">
        <f>IFERROR(Summary!$AC$7*D64/P64," ")</f>
        <v xml:space="preserve"> </v>
      </c>
      <c r="R64" s="22"/>
      <c r="S64" s="177" t="str">
        <f>IFERROR(Summary!$AE$7*E64/R64," ")</f>
        <v xml:space="preserve"> </v>
      </c>
    </row>
    <row r="65" spans="1:19" ht="42" customHeight="1" x14ac:dyDescent="0.25">
      <c r="A65" s="2" t="s">
        <v>130</v>
      </c>
      <c r="B65" s="1" t="s">
        <v>131</v>
      </c>
      <c r="C65" s="18"/>
      <c r="D65" s="56" t="str">
        <f>IFERROR(VLOOKUP($A65,'Emissions - TEU-2PWB'!$A$6:$H$58,5,0), " ")</f>
        <v xml:space="preserve"> </v>
      </c>
      <c r="E65" s="56" t="str">
        <f>IFERROR(VLOOKUP($A65,'Emissions - TEU-2PWB'!$A$6:$H$58,8,0), " ")</f>
        <v xml:space="preserve"> </v>
      </c>
      <c r="F65" s="18"/>
      <c r="G65" s="175" t="str">
        <f>IFERROR(Summary!$Y$7*D65/F65," ")</f>
        <v xml:space="preserve"> </v>
      </c>
      <c r="H65" s="5">
        <v>600</v>
      </c>
      <c r="I65" s="175" t="str">
        <f>IFERROR(Summary!$Y$7*D65/H65," ")</f>
        <v xml:space="preserve"> </v>
      </c>
      <c r="J65" s="18"/>
      <c r="K65" s="175" t="str">
        <f>IFERROR(Summary!$AA$7*D65/J65," ")</f>
        <v xml:space="preserve"> </v>
      </c>
      <c r="L65" s="8">
        <v>2600</v>
      </c>
      <c r="M65" s="175" t="str">
        <f>IFERROR(Summary!$AA$7*D65/L65," ")</f>
        <v xml:space="preserve"> </v>
      </c>
      <c r="N65" s="18"/>
      <c r="O65" s="175" t="str">
        <f>IFERROR(Summary!$AC$7*D65/N65," ")</f>
        <v xml:space="preserve"> </v>
      </c>
      <c r="P65" s="8">
        <v>2600</v>
      </c>
      <c r="Q65" s="175" t="str">
        <f>IFERROR(Summary!$AC$7*D65/P65," ")</f>
        <v xml:space="preserve"> </v>
      </c>
      <c r="R65" s="22"/>
      <c r="S65" s="177" t="str">
        <f>IFERROR(Summary!$AE$7*E65/R65," ")</f>
        <v xml:space="preserve"> </v>
      </c>
    </row>
    <row r="66" spans="1:19" ht="16.8" customHeight="1" x14ac:dyDescent="0.25">
      <c r="A66" s="2" t="s">
        <v>132</v>
      </c>
      <c r="B66" s="2" t="s">
        <v>133</v>
      </c>
      <c r="C66" s="18"/>
      <c r="D66" s="56" t="str">
        <f>IFERROR(VLOOKUP($A66,'Emissions - TEU-2PWB'!$A$6:$H$58,5,0), " ")</f>
        <v xml:space="preserve"> </v>
      </c>
      <c r="E66" s="56" t="str">
        <f>IFERROR(VLOOKUP($A66,'Emissions - TEU-2PWB'!$A$6:$H$58,8,0), " ")</f>
        <v xml:space="preserve"> </v>
      </c>
      <c r="F66" s="4">
        <v>1.6E-2</v>
      </c>
      <c r="G66" s="175" t="str">
        <f>IFERROR(Summary!$Y$7*D66/F66," ")</f>
        <v xml:space="preserve"> </v>
      </c>
      <c r="H66" s="18"/>
      <c r="I66" s="175" t="str">
        <f>IFERROR(Summary!$Y$7*D66/H66," ")</f>
        <v xml:space="preserve"> </v>
      </c>
      <c r="J66" s="9">
        <v>0.41</v>
      </c>
      <c r="K66" s="175" t="str">
        <f>IFERROR(Summary!$AA$7*D66/J66," ")</f>
        <v xml:space="preserve"> </v>
      </c>
      <c r="L66" s="18"/>
      <c r="M66" s="175" t="str">
        <f>IFERROR(Summary!$AA$7*D66/L66," ")</f>
        <v xml:space="preserve"> </v>
      </c>
      <c r="N66" s="9">
        <v>0.19</v>
      </c>
      <c r="O66" s="175" t="str">
        <f>IFERROR(Summary!$AC$7*D66/N66," ")</f>
        <v xml:space="preserve"> </v>
      </c>
      <c r="P66" s="18"/>
      <c r="Q66" s="175" t="str">
        <f>IFERROR(Summary!$AC$7*D66/P66," ")</f>
        <v xml:space="preserve"> </v>
      </c>
      <c r="R66" s="22"/>
      <c r="S66" s="177" t="str">
        <f>IFERROR(Summary!$AE$7*E66/R66," ")</f>
        <v xml:space="preserve"> </v>
      </c>
    </row>
    <row r="67" spans="1:19" ht="16.95" customHeight="1" x14ac:dyDescent="0.25">
      <c r="A67" s="2" t="s">
        <v>134</v>
      </c>
      <c r="B67" s="2" t="s">
        <v>135</v>
      </c>
      <c r="C67" s="18"/>
      <c r="D67" s="56" t="str">
        <f>IFERROR(VLOOKUP($A67,'Emissions - TEU-2PWB'!$A$6:$H$58,5,0), " ")</f>
        <v xml:space="preserve"> </v>
      </c>
      <c r="E67" s="56" t="str">
        <f>IFERROR(VLOOKUP($A67,'Emissions - TEU-2PWB'!$A$6:$H$58,8,0), " ")</f>
        <v xml:space="preserve"> </v>
      </c>
      <c r="F67" s="18"/>
      <c r="G67" s="175" t="str">
        <f>IFERROR(Summary!$Y$7*D67/F67," ")</f>
        <v xml:space="preserve"> </v>
      </c>
      <c r="H67" s="9">
        <v>0.8</v>
      </c>
      <c r="I67" s="175" t="str">
        <f>IFERROR(Summary!$Y$7*D67/H67," ")</f>
        <v xml:space="preserve"> </v>
      </c>
      <c r="J67" s="18"/>
      <c r="K67" s="175" t="str">
        <f>IFERROR(Summary!$AA$7*D67/J67," ")</f>
        <v xml:space="preserve"> </v>
      </c>
      <c r="L67" s="7">
        <v>3.5</v>
      </c>
      <c r="M67" s="175" t="str">
        <f>IFERROR(Summary!$AA$7*D67/L67," ")</f>
        <v xml:space="preserve"> </v>
      </c>
      <c r="N67" s="18"/>
      <c r="O67" s="175" t="str">
        <f>IFERROR(Summary!$AC$7*D67/N67," ")</f>
        <v xml:space="preserve"> </v>
      </c>
      <c r="P67" s="7">
        <v>3.5</v>
      </c>
      <c r="Q67" s="175" t="str">
        <f>IFERROR(Summary!$AC$7*D67/P67," ")</f>
        <v xml:space="preserve"> </v>
      </c>
      <c r="R67" s="21">
        <v>340</v>
      </c>
      <c r="S67" s="177" t="str">
        <f>IFERROR(Summary!$AE$7*E67/R67," ")</f>
        <v xml:space="preserve"> </v>
      </c>
    </row>
    <row r="68" spans="1:19" ht="16.8" customHeight="1" x14ac:dyDescent="0.25">
      <c r="A68" s="2" t="s">
        <v>136</v>
      </c>
      <c r="B68" s="2" t="s">
        <v>137</v>
      </c>
      <c r="C68" s="18"/>
      <c r="D68" s="56" t="str">
        <f>IFERROR(VLOOKUP($A68,'Emissions - TEU-2PWB'!$A$6:$H$58,5,0), " ")</f>
        <v xml:space="preserve"> </v>
      </c>
      <c r="E68" s="56" t="str">
        <f>IFERROR(VLOOKUP($A68,'Emissions - TEU-2PWB'!$A$6:$H$58,8,0), " ")</f>
        <v xml:space="preserve"> </v>
      </c>
      <c r="F68" s="18"/>
      <c r="G68" s="175" t="str">
        <f>IFERROR(Summary!$Y$7*D68/F68," ")</f>
        <v xml:space="preserve"> </v>
      </c>
      <c r="H68" s="8">
        <v>6000</v>
      </c>
      <c r="I68" s="175" t="str">
        <f>IFERROR(Summary!$Y$7*D68/H68," ")</f>
        <v xml:space="preserve"> </v>
      </c>
      <c r="J68" s="18"/>
      <c r="K68" s="175" t="str">
        <f>IFERROR(Summary!$AA$7*D68/J68," ")</f>
        <v xml:space="preserve"> </v>
      </c>
      <c r="L68" s="8">
        <v>26000</v>
      </c>
      <c r="M68" s="175" t="str">
        <f>IFERROR(Summary!$AA$7*D68/L68," ")</f>
        <v xml:space="preserve"> </v>
      </c>
      <c r="N68" s="18"/>
      <c r="O68" s="175" t="str">
        <f>IFERROR(Summary!$AC$7*D68/N68," ")</f>
        <v xml:space="preserve"> </v>
      </c>
      <c r="P68" s="8">
        <v>26000</v>
      </c>
      <c r="Q68" s="175" t="str">
        <f>IFERROR(Summary!$AC$7*D68/P68," ")</f>
        <v xml:space="preserve"> </v>
      </c>
      <c r="R68" s="22"/>
      <c r="S68" s="177" t="str">
        <f>IFERROR(Summary!$AE$7*E68/R68," ")</f>
        <v xml:space="preserve"> </v>
      </c>
    </row>
    <row r="69" spans="1:19" ht="16.95" customHeight="1" x14ac:dyDescent="0.25">
      <c r="A69" s="2" t="s">
        <v>138</v>
      </c>
      <c r="B69" s="2" t="s">
        <v>139</v>
      </c>
      <c r="C69" s="6" t="s">
        <v>140</v>
      </c>
      <c r="D69" s="56" t="str">
        <f>IFERROR(VLOOKUP($A69,'Emissions - TEU-2PWB'!$A$6:$H$58,5,0), " ")</f>
        <v xml:space="preserve"> </v>
      </c>
      <c r="E69" s="56" t="str">
        <f>IFERROR(VLOOKUP($A69,'Emissions - TEU-2PWB'!$A$6:$H$58,8,0), " ")</f>
        <v xml:space="preserve"> </v>
      </c>
      <c r="F69" s="4">
        <v>0.01</v>
      </c>
      <c r="G69" s="175" t="str">
        <f>IFERROR(Summary!$Y$7*D69/F69," ")</f>
        <v xml:space="preserve"> </v>
      </c>
      <c r="H69" s="18"/>
      <c r="I69" s="175" t="str">
        <f>IFERROR(Summary!$Y$7*D69/H69," ")</f>
        <v xml:space="preserve"> </v>
      </c>
      <c r="J69" s="9">
        <v>0.27</v>
      </c>
      <c r="K69" s="175" t="str">
        <f>IFERROR(Summary!$AA$7*D69/J69," ")</f>
        <v xml:space="preserve"> </v>
      </c>
      <c r="L69" s="18"/>
      <c r="M69" s="175" t="str">
        <f>IFERROR(Summary!$AA$7*D69/L69," ")</f>
        <v xml:space="preserve"> </v>
      </c>
      <c r="N69" s="9">
        <v>0.12</v>
      </c>
      <c r="O69" s="175" t="str">
        <f>IFERROR(Summary!$AC$7*D69/N69," ")</f>
        <v xml:space="preserve"> </v>
      </c>
      <c r="P69" s="18"/>
      <c r="Q69" s="175" t="str">
        <f>IFERROR(Summary!$AC$7*D69/P69," ")</f>
        <v xml:space="preserve"> </v>
      </c>
      <c r="R69" s="22"/>
      <c r="S69" s="177" t="str">
        <f>IFERROR(Summary!$AE$7*E69/R69," ")</f>
        <v xml:space="preserve"> </v>
      </c>
    </row>
    <row r="70" spans="1:19" ht="16.8" customHeight="1" x14ac:dyDescent="0.25">
      <c r="A70" s="2" t="s">
        <v>141</v>
      </c>
      <c r="B70" s="2" t="s">
        <v>142</v>
      </c>
      <c r="C70" s="18"/>
      <c r="D70" s="56" t="str">
        <f>IFERROR(VLOOKUP($A70,'Emissions - TEU-2PWB'!$A$6:$H$58,5,0), " ")</f>
        <v xml:space="preserve"> </v>
      </c>
      <c r="E70" s="56" t="str">
        <f>IFERROR(VLOOKUP($A70,'Emissions - TEU-2PWB'!$A$6:$H$58,8,0), " ")</f>
        <v xml:space="preserve"> </v>
      </c>
      <c r="F70" s="9">
        <v>0.15</v>
      </c>
      <c r="G70" s="175" t="str">
        <f>IFERROR(Summary!$Y$7*D70/F70," ")</f>
        <v xml:space="preserve"> </v>
      </c>
      <c r="H70" s="18"/>
      <c r="I70" s="175" t="str">
        <f>IFERROR(Summary!$Y$7*D70/H70," ")</f>
        <v xml:space="preserve"> </v>
      </c>
      <c r="J70" s="7">
        <v>3.9</v>
      </c>
      <c r="K70" s="175" t="str">
        <f>IFERROR(Summary!$AA$7*D70/J70," ")</f>
        <v xml:space="preserve"> </v>
      </c>
      <c r="L70" s="18"/>
      <c r="M70" s="175" t="str">
        <f>IFERROR(Summary!$AA$7*D70/L70," ")</f>
        <v xml:space="preserve"> </v>
      </c>
      <c r="N70" s="7">
        <v>1.8</v>
      </c>
      <c r="O70" s="175" t="str">
        <f>IFERROR(Summary!$AC$7*D70/N70," ")</f>
        <v xml:space="preserve"> </v>
      </c>
      <c r="P70" s="18"/>
      <c r="Q70" s="175" t="str">
        <f>IFERROR(Summary!$AC$7*D70/P70," ")</f>
        <v xml:space="preserve"> </v>
      </c>
      <c r="R70" s="22"/>
      <c r="S70" s="177" t="str">
        <f>IFERROR(Summary!$AE$7*E70/R70," ")</f>
        <v xml:space="preserve"> </v>
      </c>
    </row>
    <row r="71" spans="1:19" ht="29.25" customHeight="1" x14ac:dyDescent="0.25">
      <c r="A71" s="2" t="s">
        <v>143</v>
      </c>
      <c r="B71" s="2" t="s">
        <v>144</v>
      </c>
      <c r="C71" s="18"/>
      <c r="D71" s="56" t="str">
        <f>IFERROR(VLOOKUP($A71,'Emissions - TEU-2PWB'!$A$6:$H$58,5,0), " ")</f>
        <v xml:space="preserve"> </v>
      </c>
      <c r="E71" s="56" t="str">
        <f>IFERROR(VLOOKUP($A71,'Emissions - TEU-2PWB'!$A$6:$H$58,8,0), " ")</f>
        <v xml:space="preserve"> </v>
      </c>
      <c r="F71" s="11">
        <v>9.1E-4</v>
      </c>
      <c r="G71" s="175" t="str">
        <f>IFERROR(Summary!$Y$7*D71/F71," ")</f>
        <v xml:space="preserve"> </v>
      </c>
      <c r="H71" s="18"/>
      <c r="I71" s="175" t="str">
        <f>IFERROR(Summary!$Y$7*D71/H71," ")</f>
        <v xml:space="preserve"> </v>
      </c>
      <c r="J71" s="4">
        <v>2.4E-2</v>
      </c>
      <c r="K71" s="175" t="str">
        <f>IFERROR(Summary!$AA$7*D71/J71," ")</f>
        <v xml:space="preserve"> </v>
      </c>
      <c r="L71" s="18"/>
      <c r="M71" s="175" t="str">
        <f>IFERROR(Summary!$AA$7*D71/L71," ")</f>
        <v xml:space="preserve"> </v>
      </c>
      <c r="N71" s="4">
        <v>1.0999999999999999E-2</v>
      </c>
      <c r="O71" s="175" t="str">
        <f>IFERROR(Summary!$AC$7*D71/N71," ")</f>
        <v xml:space="preserve"> </v>
      </c>
      <c r="P71" s="18"/>
      <c r="Q71" s="175" t="str">
        <f>IFERROR(Summary!$AC$7*D71/P71," ")</f>
        <v xml:space="preserve"> </v>
      </c>
      <c r="R71" s="22"/>
      <c r="S71" s="177" t="str">
        <f>IFERROR(Summary!$AE$7*E71/R71," ")</f>
        <v xml:space="preserve"> </v>
      </c>
    </row>
    <row r="72" spans="1:19" ht="16.8" customHeight="1" x14ac:dyDescent="0.25">
      <c r="A72" s="2" t="s">
        <v>145</v>
      </c>
      <c r="B72" s="2" t="s">
        <v>146</v>
      </c>
      <c r="C72" s="18"/>
      <c r="D72" s="56" t="str">
        <f>IFERROR(VLOOKUP($A72,'Emissions - TEU-2PWB'!$A$6:$H$58,5,0), " ")</f>
        <v xml:space="preserve"> </v>
      </c>
      <c r="E72" s="56" t="str">
        <f>IFERROR(VLOOKUP($A72,'Emissions - TEU-2PWB'!$A$6:$H$58,8,0), " ")</f>
        <v xml:space="preserve"> </v>
      </c>
      <c r="F72" s="18"/>
      <c r="G72" s="175" t="str">
        <f>IFERROR(Summary!$Y$7*D72/F72," ")</f>
        <v xml:space="preserve"> </v>
      </c>
      <c r="H72" s="18"/>
      <c r="I72" s="175" t="str">
        <f>IFERROR(Summary!$Y$7*D72/H72," ")</f>
        <v xml:space="preserve"> </v>
      </c>
      <c r="J72" s="18"/>
      <c r="K72" s="175" t="str">
        <f>IFERROR(Summary!$AA$7*D72/J72," ")</f>
        <v xml:space="preserve"> </v>
      </c>
      <c r="L72" s="18"/>
      <c r="M72" s="175" t="str">
        <f>IFERROR(Summary!$AA$7*D72/L72," ")</f>
        <v xml:space="preserve"> </v>
      </c>
      <c r="N72" s="18"/>
      <c r="O72" s="175" t="str">
        <f>IFERROR(Summary!$AC$7*D72/N72," ")</f>
        <v xml:space="preserve"> </v>
      </c>
      <c r="P72" s="18"/>
      <c r="Q72" s="175" t="str">
        <f>IFERROR(Summary!$AC$7*D72/P72," ")</f>
        <v xml:space="preserve"> </v>
      </c>
      <c r="R72" s="21">
        <v>10</v>
      </c>
      <c r="S72" s="177" t="str">
        <f>IFERROR(Summary!$AE$7*E72/R72," ")</f>
        <v xml:space="preserve"> </v>
      </c>
    </row>
    <row r="73" spans="1:19" ht="29.25" customHeight="1" x14ac:dyDescent="0.25">
      <c r="A73" s="12">
        <v>71932</v>
      </c>
      <c r="B73" s="2" t="s">
        <v>147</v>
      </c>
      <c r="C73" s="6" t="s">
        <v>23</v>
      </c>
      <c r="D73" s="56" t="str">
        <f>IFERROR(VLOOKUP($A73,'Emissions - TEU-2PWB'!$A$6:$H$58,5,0), " ")</f>
        <v xml:space="preserve"> </v>
      </c>
      <c r="E73" s="56" t="str">
        <f>IFERROR(VLOOKUP($A73,'Emissions - TEU-2PWB'!$A$6:$H$58,8,0), " ")</f>
        <v xml:space="preserve"> </v>
      </c>
      <c r="F73" s="10">
        <v>9.7999999999999997E-5</v>
      </c>
      <c r="G73" s="175" t="str">
        <f>IFERROR(Summary!$Y$7*D73/F73," ")</f>
        <v xml:space="preserve"> </v>
      </c>
      <c r="H73" s="9">
        <v>0.2</v>
      </c>
      <c r="I73" s="175" t="str">
        <f>IFERROR(Summary!$Y$7*D73/H73," ")</f>
        <v xml:space="preserve"> </v>
      </c>
      <c r="J73" s="3">
        <v>1E-3</v>
      </c>
      <c r="K73" s="175" t="str">
        <f>IFERROR(Summary!$AA$7*D73/J73," ")</f>
        <v xml:space="preserve"> </v>
      </c>
      <c r="L73" s="9">
        <v>0.88</v>
      </c>
      <c r="M73" s="175" t="str">
        <f>IFERROR(Summary!$AA$7*D73/L73," ")</f>
        <v xml:space="preserve"> </v>
      </c>
      <c r="N73" s="3">
        <v>2E-3</v>
      </c>
      <c r="O73" s="175" t="str">
        <f>IFERROR(Summary!$AC$7*D73/N73," ")</f>
        <v xml:space="preserve"> </v>
      </c>
      <c r="P73" s="9">
        <v>0.88</v>
      </c>
      <c r="Q73" s="175" t="str">
        <f>IFERROR(Summary!$AC$7*D73/P73," ")</f>
        <v xml:space="preserve"> </v>
      </c>
      <c r="R73" s="24">
        <v>1.9</v>
      </c>
      <c r="S73" s="177" t="str">
        <f>IFERROR(Summary!$AE$7*E73/R73," ")</f>
        <v xml:space="preserve"> </v>
      </c>
    </row>
    <row r="74" spans="1:19" ht="29.25" customHeight="1" x14ac:dyDescent="0.25">
      <c r="A74" s="2" t="s">
        <v>148</v>
      </c>
      <c r="B74" s="1" t="s">
        <v>149</v>
      </c>
      <c r="C74" s="18"/>
      <c r="D74" s="56" t="str">
        <f>IFERROR(VLOOKUP($A74,'Emissions - TEU-2PWB'!$A$6:$H$58,5,0), " ")</f>
        <v xml:space="preserve"> </v>
      </c>
      <c r="E74" s="56" t="str">
        <f>IFERROR(VLOOKUP($A74,'Emissions - TEU-2PWB'!$A$6:$H$58,8,0), " ")</f>
        <v xml:space="preserve"> </v>
      </c>
      <c r="F74" s="4">
        <v>9.0999999999999998E-2</v>
      </c>
      <c r="G74" s="175" t="str">
        <f>IFERROR(Summary!$Y$7*D74/F74," ")</f>
        <v xml:space="preserve"> </v>
      </c>
      <c r="H74" s="5">
        <v>60</v>
      </c>
      <c r="I74" s="175" t="str">
        <f>IFERROR(Summary!$Y$7*D74/H74," ")</f>
        <v xml:space="preserve"> </v>
      </c>
      <c r="J74" s="7">
        <v>2.4</v>
      </c>
      <c r="K74" s="175" t="str">
        <f>IFERROR(Summary!$AA$7*D74/J74," ")</f>
        <v xml:space="preserve"> </v>
      </c>
      <c r="L74" s="5">
        <v>260</v>
      </c>
      <c r="M74" s="175" t="str">
        <f>IFERROR(Summary!$AA$7*D74/L74," ")</f>
        <v xml:space="preserve"> </v>
      </c>
      <c r="N74" s="7">
        <v>1.1000000000000001</v>
      </c>
      <c r="O74" s="175" t="str">
        <f>IFERROR(Summary!$AC$7*D74/N74," ")</f>
        <v xml:space="preserve"> </v>
      </c>
      <c r="P74" s="5">
        <v>260</v>
      </c>
      <c r="Q74" s="175" t="str">
        <f>IFERROR(Summary!$AC$7*D74/P74," ")</f>
        <v xml:space="preserve"> </v>
      </c>
      <c r="R74" s="23">
        <v>12000</v>
      </c>
      <c r="S74" s="177" t="str">
        <f>IFERROR(Summary!$AE$7*E74/R74," ")</f>
        <v xml:space="preserve"> </v>
      </c>
    </row>
    <row r="75" spans="1:19" ht="16.95" customHeight="1" x14ac:dyDescent="0.25">
      <c r="A75" s="2" t="s">
        <v>150</v>
      </c>
      <c r="B75" s="2" t="s">
        <v>151</v>
      </c>
      <c r="C75" s="18"/>
      <c r="D75" s="56" t="str">
        <f>IFERROR(VLOOKUP($A75,'Emissions - TEU-2PWB'!$A$6:$H$58,5,0), " ")</f>
        <v xml:space="preserve"> </v>
      </c>
      <c r="E75" s="56" t="str">
        <f>IFERROR(VLOOKUP($A75,'Emissions - TEU-2PWB'!$A$6:$H$58,8,0), " ")</f>
        <v xml:space="preserve"> </v>
      </c>
      <c r="F75" s="3">
        <v>2.8999999999999998E-3</v>
      </c>
      <c r="G75" s="175" t="str">
        <f>IFERROR(Summary!$Y$7*D75/F75," ")</f>
        <v xml:space="preserve"> </v>
      </c>
      <c r="H75" s="18"/>
      <c r="I75" s="175" t="str">
        <f>IFERROR(Summary!$Y$7*D75/H75," ")</f>
        <v xml:space="preserve"> </v>
      </c>
      <c r="J75" s="4">
        <v>7.5999999999999998E-2</v>
      </c>
      <c r="K75" s="175" t="str">
        <f>IFERROR(Summary!$AA$7*D75/J75," ")</f>
        <v xml:space="preserve"> </v>
      </c>
      <c r="L75" s="18"/>
      <c r="M75" s="175" t="str">
        <f>IFERROR(Summary!$AA$7*D75/L75," ")</f>
        <v xml:space="preserve"> </v>
      </c>
      <c r="N75" s="4">
        <v>3.5000000000000003E-2</v>
      </c>
      <c r="O75" s="175" t="str">
        <f>IFERROR(Summary!$AC$7*D75/N75," ")</f>
        <v xml:space="preserve"> </v>
      </c>
      <c r="P75" s="18"/>
      <c r="Q75" s="175" t="str">
        <f>IFERROR(Summary!$AC$7*D75/P75," ")</f>
        <v xml:space="preserve"> </v>
      </c>
      <c r="R75" s="22"/>
      <c r="S75" s="177" t="str">
        <f>IFERROR(Summary!$AE$7*E75/R75," ")</f>
        <v xml:space="preserve"> </v>
      </c>
    </row>
    <row r="76" spans="1:19" ht="29.25" customHeight="1" x14ac:dyDescent="0.25">
      <c r="A76" s="2" t="s">
        <v>152</v>
      </c>
      <c r="B76" s="2" t="s">
        <v>153</v>
      </c>
      <c r="C76" s="18"/>
      <c r="D76" s="56" t="str">
        <f>IFERROR(VLOOKUP($A76,'Emissions - TEU-2PWB'!$A$6:$H$58,5,0), " ")</f>
        <v xml:space="preserve"> </v>
      </c>
      <c r="E76" s="56" t="str">
        <f>IFERROR(VLOOKUP($A76,'Emissions - TEU-2PWB'!$A$6:$H$58,8,0), " ")</f>
        <v xml:space="preserve"> </v>
      </c>
      <c r="F76" s="9">
        <v>0.63</v>
      </c>
      <c r="G76" s="175" t="str">
        <f>IFERROR(Summary!$Y$7*D76/F76," ")</f>
        <v xml:space="preserve"> </v>
      </c>
      <c r="H76" s="18"/>
      <c r="I76" s="175" t="str">
        <f>IFERROR(Summary!$Y$7*D76/H76," ")</f>
        <v xml:space="preserve"> </v>
      </c>
      <c r="J76" s="5">
        <v>16</v>
      </c>
      <c r="K76" s="175" t="str">
        <f>IFERROR(Summary!$AA$7*D76/J76," ")</f>
        <v xml:space="preserve"> </v>
      </c>
      <c r="L76" s="18"/>
      <c r="M76" s="175" t="str">
        <f>IFERROR(Summary!$AA$7*D76/L76," ")</f>
        <v xml:space="preserve"> </v>
      </c>
      <c r="N76" s="7">
        <v>7.5</v>
      </c>
      <c r="O76" s="175" t="str">
        <f>IFERROR(Summary!$AC$7*D76/N76," ")</f>
        <v xml:space="preserve"> </v>
      </c>
      <c r="P76" s="18"/>
      <c r="Q76" s="175" t="str">
        <f>IFERROR(Summary!$AC$7*D76/P76," ")</f>
        <v xml:space="preserve"> </v>
      </c>
      <c r="R76" s="22"/>
      <c r="S76" s="177" t="str">
        <f>IFERROR(Summary!$AE$7*E76/R76," ")</f>
        <v xml:space="preserve"> </v>
      </c>
    </row>
    <row r="77" spans="1:19" ht="16.95" customHeight="1" x14ac:dyDescent="0.25">
      <c r="A77" s="2" t="s">
        <v>154</v>
      </c>
      <c r="B77" s="1" t="s">
        <v>155</v>
      </c>
      <c r="C77" s="18"/>
      <c r="D77" s="56" t="str">
        <f>IFERROR(VLOOKUP($A77,'Emissions - TEU-2PWB'!$A$6:$H$58,5,0), " ")</f>
        <v xml:space="preserve"> </v>
      </c>
      <c r="E77" s="56" t="str">
        <f>IFERROR(VLOOKUP($A77,'Emissions - TEU-2PWB'!$A$6:$H$58,8,0), " ")</f>
        <v xml:space="preserve"> </v>
      </c>
      <c r="F77" s="18"/>
      <c r="G77" s="175" t="str">
        <f>IFERROR(Summary!$Y$7*D77/F77," ")</f>
        <v xml:space="preserve"> </v>
      </c>
      <c r="H77" s="18"/>
      <c r="I77" s="175" t="str">
        <f>IFERROR(Summary!$Y$7*D77/H77," ")</f>
        <v xml:space="preserve"> </v>
      </c>
      <c r="J77" s="18"/>
      <c r="K77" s="175" t="str">
        <f>IFERROR(Summary!$AA$7*D77/J77," ")</f>
        <v xml:space="preserve"> </v>
      </c>
      <c r="L77" s="18"/>
      <c r="M77" s="175" t="str">
        <f>IFERROR(Summary!$AA$7*D77/L77," ")</f>
        <v xml:space="preserve"> </v>
      </c>
      <c r="N77" s="18"/>
      <c r="O77" s="175" t="str">
        <f>IFERROR(Summary!$AC$7*D77/N77," ")</f>
        <v xml:space="preserve"> </v>
      </c>
      <c r="P77" s="18"/>
      <c r="Q77" s="175" t="str">
        <f>IFERROR(Summary!$AC$7*D77/P77," ")</f>
        <v xml:space="preserve"> </v>
      </c>
      <c r="R77" s="21">
        <v>790</v>
      </c>
      <c r="S77" s="177" t="str">
        <f>IFERROR(Summary!$AE$7*E77/R77," ")</f>
        <v xml:space="preserve"> </v>
      </c>
    </row>
    <row r="78" spans="1:19" ht="29.25" customHeight="1" x14ac:dyDescent="0.25">
      <c r="A78" s="12">
        <v>64164</v>
      </c>
      <c r="B78" s="2" t="s">
        <v>156</v>
      </c>
      <c r="C78" s="18"/>
      <c r="D78" s="56" t="str">
        <f>IFERROR(VLOOKUP($A78,'Emissions - TEU-2PWB'!$A$6:$H$58,5,0), " ")</f>
        <v xml:space="preserve"> </v>
      </c>
      <c r="E78" s="56" t="str">
        <f>IFERROR(VLOOKUP($A78,'Emissions - TEU-2PWB'!$A$6:$H$58,8,0), " ")</f>
        <v xml:space="preserve"> </v>
      </c>
      <c r="F78" s="5">
        <v>59</v>
      </c>
      <c r="G78" s="175" t="str">
        <f>IFERROR(Summary!$Y$7*D78/F78," ")</f>
        <v xml:space="preserve"> </v>
      </c>
      <c r="H78" s="5">
        <v>600</v>
      </c>
      <c r="I78" s="175" t="str">
        <f>IFERROR(Summary!$Y$7*D78/H78," ")</f>
        <v xml:space="preserve"> </v>
      </c>
      <c r="J78" s="5">
        <v>620</v>
      </c>
      <c r="K78" s="175" t="str">
        <f>IFERROR(Summary!$AA$7*D78/J78," ")</f>
        <v xml:space="preserve"> </v>
      </c>
      <c r="L78" s="8">
        <v>2600</v>
      </c>
      <c r="M78" s="175" t="str">
        <f>IFERROR(Summary!$AA$7*D78/L78," ")</f>
        <v xml:space="preserve"> </v>
      </c>
      <c r="N78" s="8">
        <v>1200</v>
      </c>
      <c r="O78" s="175" t="str">
        <f>IFERROR(Summary!$AC$7*D78/N78," ")</f>
        <v xml:space="preserve"> </v>
      </c>
      <c r="P78" s="8">
        <v>2600</v>
      </c>
      <c r="Q78" s="175" t="str">
        <f>IFERROR(Summary!$AC$7*D78/P78," ")</f>
        <v xml:space="preserve"> </v>
      </c>
      <c r="R78" s="23">
        <v>2100</v>
      </c>
      <c r="S78" s="177" t="str">
        <f>IFERROR(Summary!$AE$7*E78/R78," ")</f>
        <v xml:space="preserve"> </v>
      </c>
    </row>
    <row r="79" spans="1:19" ht="29.25" customHeight="1" x14ac:dyDescent="0.25">
      <c r="A79" s="2" t="s">
        <v>157</v>
      </c>
      <c r="B79" s="2" t="s">
        <v>158</v>
      </c>
      <c r="C79" s="18"/>
      <c r="D79" s="56" t="str">
        <f>IFERROR(VLOOKUP($A79,'Emissions - TEU-2PWB'!$A$6:$H$58,5,0), " ")</f>
        <v xml:space="preserve"> </v>
      </c>
      <c r="E79" s="56" t="str">
        <f>IFERROR(VLOOKUP($A79,'Emissions - TEU-2PWB'!$A$6:$H$58,8,0), " ")</f>
        <v xml:space="preserve"> </v>
      </c>
      <c r="F79" s="18"/>
      <c r="G79" s="175" t="str">
        <f>IFERROR(Summary!$Y$7*D79/F79," ")</f>
        <v xml:space="preserve"> </v>
      </c>
      <c r="H79" s="7">
        <v>4</v>
      </c>
      <c r="I79" s="175" t="str">
        <f>IFERROR(Summary!$Y$7*D79/H79," ")</f>
        <v xml:space="preserve"> </v>
      </c>
      <c r="J79" s="18"/>
      <c r="K79" s="175" t="str">
        <f>IFERROR(Summary!$AA$7*D79/J79," ")</f>
        <v xml:space="preserve"> </v>
      </c>
      <c r="L79" s="5">
        <v>18</v>
      </c>
      <c r="M79" s="175" t="str">
        <f>IFERROR(Summary!$AA$7*D79/L79," ")</f>
        <v xml:space="preserve"> </v>
      </c>
      <c r="N79" s="18"/>
      <c r="O79" s="175" t="str">
        <f>IFERROR(Summary!$AC$7*D79/N79," ")</f>
        <v xml:space="preserve"> </v>
      </c>
      <c r="P79" s="5">
        <v>18</v>
      </c>
      <c r="Q79" s="175" t="str">
        <f>IFERROR(Summary!$AC$7*D79/P79," ")</f>
        <v xml:space="preserve"> </v>
      </c>
      <c r="R79" s="21">
        <v>230</v>
      </c>
      <c r="S79" s="177" t="str">
        <f>IFERROR(Summary!$AE$7*E79/R79," ")</f>
        <v xml:space="preserve"> </v>
      </c>
    </row>
    <row r="80" spans="1:19" ht="16.8" customHeight="1" x14ac:dyDescent="0.25">
      <c r="A80" s="2" t="s">
        <v>159</v>
      </c>
      <c r="B80" s="2" t="s">
        <v>160</v>
      </c>
      <c r="C80" s="18"/>
      <c r="D80" s="56" t="str">
        <f>IFERROR(VLOOKUP($A80,'Emissions - TEU-2PWB'!$A$6:$H$58,5,0), " ")</f>
        <v xml:space="preserve"> </v>
      </c>
      <c r="E80" s="56" t="str">
        <f>IFERROR(VLOOKUP($A80,'Emissions - TEU-2PWB'!$A$6:$H$58,8,0), " ")</f>
        <v xml:space="preserve"> </v>
      </c>
      <c r="F80" s="9">
        <v>0.25</v>
      </c>
      <c r="G80" s="175" t="str">
        <f>IFERROR(Summary!$Y$7*D80/F80," ")</f>
        <v xml:space="preserve"> </v>
      </c>
      <c r="H80" s="5">
        <v>32</v>
      </c>
      <c r="I80" s="175" t="str">
        <f>IFERROR(Summary!$Y$7*D80/H80," ")</f>
        <v xml:space="preserve"> </v>
      </c>
      <c r="J80" s="7">
        <v>6.5</v>
      </c>
      <c r="K80" s="175" t="str">
        <f>IFERROR(Summary!$AA$7*D80/J80," ")</f>
        <v xml:space="preserve"> </v>
      </c>
      <c r="L80" s="5">
        <v>140</v>
      </c>
      <c r="M80" s="175" t="str">
        <f>IFERROR(Summary!$AA$7*D80/L80," ")</f>
        <v xml:space="preserve"> </v>
      </c>
      <c r="N80" s="7">
        <v>3</v>
      </c>
      <c r="O80" s="175" t="str">
        <f>IFERROR(Summary!$AC$7*D80/N80," ")</f>
        <v xml:space="preserve"> </v>
      </c>
      <c r="P80" s="5">
        <v>140</v>
      </c>
      <c r="Q80" s="175" t="str">
        <f>IFERROR(Summary!$AC$7*D80/P80," ")</f>
        <v xml:space="preserve"> </v>
      </c>
      <c r="R80" s="21">
        <v>36</v>
      </c>
      <c r="S80" s="177" t="str">
        <f>IFERROR(Summary!$AE$7*E80/R80," ")</f>
        <v xml:space="preserve"> </v>
      </c>
    </row>
    <row r="81" spans="1:19" ht="16.95" customHeight="1" x14ac:dyDescent="0.25">
      <c r="A81" s="2" t="s">
        <v>161</v>
      </c>
      <c r="B81" s="2" t="s">
        <v>162</v>
      </c>
      <c r="C81" s="18"/>
      <c r="D81" s="56" t="str">
        <f>IFERROR(VLOOKUP($A81,'Emissions - TEU-2PWB'!$A$6:$H$58,5,0), " ")</f>
        <v xml:space="preserve"> </v>
      </c>
      <c r="E81" s="56" t="str">
        <f>IFERROR(VLOOKUP($A81,'Emissions - TEU-2PWB'!$A$6:$H$58,8,0), " ")</f>
        <v xml:space="preserve"> </v>
      </c>
      <c r="F81" s="18"/>
      <c r="G81" s="175" t="str">
        <f>IFERROR(Summary!$Y$7*D81/F81," ")</f>
        <v xml:space="preserve"> </v>
      </c>
      <c r="H81" s="9">
        <v>0.54</v>
      </c>
      <c r="I81" s="175" t="str">
        <f>IFERROR(Summary!$Y$7*D81/H81," ")</f>
        <v xml:space="preserve"> </v>
      </c>
      <c r="J81" s="18"/>
      <c r="K81" s="175" t="str">
        <f>IFERROR(Summary!$AA$7*D81/J81," ")</f>
        <v xml:space="preserve"> </v>
      </c>
      <c r="L81" s="7">
        <v>2.4</v>
      </c>
      <c r="M81" s="175" t="str">
        <f>IFERROR(Summary!$AA$7*D81/L81," ")</f>
        <v xml:space="preserve"> </v>
      </c>
      <c r="N81" s="18"/>
      <c r="O81" s="175" t="str">
        <f>IFERROR(Summary!$AC$7*D81/N81," ")</f>
        <v xml:space="preserve"> </v>
      </c>
      <c r="P81" s="7">
        <v>2.4</v>
      </c>
      <c r="Q81" s="175" t="str">
        <f>IFERROR(Summary!$AC$7*D81/P81," ")</f>
        <v xml:space="preserve"> </v>
      </c>
      <c r="R81" s="21">
        <v>18</v>
      </c>
      <c r="S81" s="177" t="str">
        <f>IFERROR(Summary!$AE$7*E81/R81," ")</f>
        <v xml:space="preserve"> </v>
      </c>
    </row>
    <row r="82" spans="1:19" ht="16.8" customHeight="1" x14ac:dyDescent="0.25">
      <c r="A82" s="2" t="s">
        <v>163</v>
      </c>
      <c r="B82" s="2" t="s">
        <v>164</v>
      </c>
      <c r="C82" s="18"/>
      <c r="D82" s="56" t="str">
        <f>IFERROR(VLOOKUP($A82,'Emissions - TEU-2PWB'!$A$6:$H$58,5,0), " ")</f>
        <v xml:space="preserve"> </v>
      </c>
      <c r="E82" s="56" t="str">
        <f>IFERROR(VLOOKUP($A82,'Emissions - TEU-2PWB'!$A$6:$H$58,8,0), " ")</f>
        <v xml:space="preserve"> </v>
      </c>
      <c r="F82" s="11">
        <v>2.2000000000000001E-4</v>
      </c>
      <c r="G82" s="175" t="str">
        <f>IFERROR(Summary!$Y$7*D82/F82," ")</f>
        <v xml:space="preserve"> </v>
      </c>
      <c r="H82" s="18"/>
      <c r="I82" s="175" t="str">
        <f>IFERROR(Summary!$Y$7*D82/H82," ")</f>
        <v xml:space="preserve"> </v>
      </c>
      <c r="J82" s="3">
        <v>5.7000000000000002E-3</v>
      </c>
      <c r="K82" s="175" t="str">
        <f>IFERROR(Summary!$AA$7*D82/J82," ")</f>
        <v xml:space="preserve"> </v>
      </c>
      <c r="L82" s="18"/>
      <c r="M82" s="175" t="str">
        <f>IFERROR(Summary!$AA$7*D82/L82," ")</f>
        <v xml:space="preserve"> </v>
      </c>
      <c r="N82" s="3">
        <v>2.5999999999999999E-3</v>
      </c>
      <c r="O82" s="175" t="str">
        <f>IFERROR(Summary!$AC$7*D82/N82," ")</f>
        <v xml:space="preserve"> </v>
      </c>
      <c r="P82" s="18"/>
      <c r="Q82" s="175" t="str">
        <f>IFERROR(Summary!$AC$7*D82/P82," ")</f>
        <v xml:space="preserve"> </v>
      </c>
      <c r="R82" s="22"/>
      <c r="S82" s="177" t="str">
        <f>IFERROR(Summary!$AE$7*E82/R82," ")</f>
        <v xml:space="preserve"> </v>
      </c>
    </row>
    <row r="83" spans="1:19" ht="16.95" customHeight="1" x14ac:dyDescent="0.25">
      <c r="A83" s="1"/>
      <c r="B83" s="2" t="s">
        <v>165</v>
      </c>
      <c r="C83" s="18"/>
      <c r="D83" s="56" t="str">
        <f>IFERROR(VLOOKUP($A83,'Emissions - TEU-2PWB'!$A$6:$H$58,5,0), " ")</f>
        <v xml:space="preserve"> </v>
      </c>
      <c r="E83" s="56" t="str">
        <f>IFERROR(VLOOKUP($A83,'Emissions - TEU-2PWB'!$A$6:$H$58,8,0), " ")</f>
        <v xml:space="preserve"> </v>
      </c>
      <c r="F83" s="9">
        <v>0.1</v>
      </c>
      <c r="G83" s="175" t="str">
        <f>IFERROR(Summary!$Y$7*D83/F83," ")</f>
        <v xml:space="preserve"> </v>
      </c>
      <c r="H83" s="7">
        <v>5</v>
      </c>
      <c r="I83" s="175" t="str">
        <f>IFERROR(Summary!$Y$7*D83/H83," ")</f>
        <v xml:space="preserve"> </v>
      </c>
      <c r="J83" s="7">
        <v>2.6</v>
      </c>
      <c r="K83" s="175" t="str">
        <f>IFERROR(Summary!$AA$7*D83/J83," ")</f>
        <v xml:space="preserve"> </v>
      </c>
      <c r="L83" s="5">
        <v>22</v>
      </c>
      <c r="M83" s="175" t="str">
        <f>IFERROR(Summary!$AA$7*D83/L83," ")</f>
        <v xml:space="preserve"> </v>
      </c>
      <c r="N83" s="7">
        <v>1.2</v>
      </c>
      <c r="O83" s="175" t="str">
        <f>IFERROR(Summary!$AC$7*D83/N83," ")</f>
        <v xml:space="preserve"> </v>
      </c>
      <c r="P83" s="5">
        <v>22</v>
      </c>
      <c r="Q83" s="175" t="str">
        <f>IFERROR(Summary!$AC$7*D83/P83," ")</f>
        <v xml:space="preserve"> </v>
      </c>
      <c r="R83" s="22"/>
      <c r="S83" s="177" t="str">
        <f>IFERROR(Summary!$AE$7*E83/R83," ")</f>
        <v xml:space="preserve"> </v>
      </c>
    </row>
    <row r="84" spans="1:19" ht="16.8" customHeight="1" x14ac:dyDescent="0.25">
      <c r="A84" s="2" t="s">
        <v>166</v>
      </c>
      <c r="B84" s="2" t="s">
        <v>167</v>
      </c>
      <c r="C84" s="18"/>
      <c r="D84" s="56" t="str">
        <f>IFERROR(VLOOKUP($A84,'Emissions - TEU-2PWB'!$A$6:$H$58,5,0), " ")</f>
        <v xml:space="preserve"> </v>
      </c>
      <c r="E84" s="56" t="str">
        <f>IFERROR(VLOOKUP($A84,'Emissions - TEU-2PWB'!$A$6:$H$58,8,0), " ")</f>
        <v xml:space="preserve"> </v>
      </c>
      <c r="F84" s="18"/>
      <c r="G84" s="175" t="str">
        <f>IFERROR(Summary!$Y$7*D84/F84," ")</f>
        <v xml:space="preserve"> </v>
      </c>
      <c r="H84" s="9">
        <v>0.2</v>
      </c>
      <c r="I84" s="175" t="str">
        <f>IFERROR(Summary!$Y$7*D84/H84," ")</f>
        <v xml:space="preserve"> </v>
      </c>
      <c r="J84" s="18"/>
      <c r="K84" s="175" t="str">
        <f>IFERROR(Summary!$AA$7*D84/J84," ")</f>
        <v xml:space="preserve"> </v>
      </c>
      <c r="L84" s="9">
        <v>0.88</v>
      </c>
      <c r="M84" s="175" t="str">
        <f>IFERROR(Summary!$AA$7*D84/L84," ")</f>
        <v xml:space="preserve"> </v>
      </c>
      <c r="N84" s="18"/>
      <c r="O84" s="175" t="str">
        <f>IFERROR(Summary!$AC$7*D84/N84," ")</f>
        <v xml:space="preserve"> </v>
      </c>
      <c r="P84" s="9">
        <v>0.88</v>
      </c>
      <c r="Q84" s="175" t="str">
        <f>IFERROR(Summary!$AC$7*D84/P84," ")</f>
        <v xml:space="preserve"> </v>
      </c>
      <c r="R84" s="22"/>
      <c r="S84" s="177" t="str">
        <f>IFERROR(Summary!$AE$7*E84/R84," ")</f>
        <v xml:space="preserve"> </v>
      </c>
    </row>
    <row r="85" spans="1:19" ht="29.25" customHeight="1" x14ac:dyDescent="0.25">
      <c r="A85" s="2" t="s">
        <v>168</v>
      </c>
      <c r="B85" s="2" t="s">
        <v>169</v>
      </c>
      <c r="C85" s="18"/>
      <c r="D85" s="56" t="str">
        <f>IFERROR(VLOOKUP($A85,'Emissions - TEU-2PWB'!$A$6:$H$58,5,0), " ")</f>
        <v xml:space="preserve"> </v>
      </c>
      <c r="E85" s="56" t="str">
        <f>IFERROR(VLOOKUP($A85,'Emissions - TEU-2PWB'!$A$6:$H$58,8,0), " ")</f>
        <v xml:space="preserve"> </v>
      </c>
      <c r="F85" s="18"/>
      <c r="G85" s="175" t="str">
        <f>IFERROR(Summary!$Y$7*D85/F85," ")</f>
        <v xml:space="preserve"> </v>
      </c>
      <c r="H85" s="9">
        <v>0.1</v>
      </c>
      <c r="I85" s="175" t="str">
        <f>IFERROR(Summary!$Y$7*D85/H85," ")</f>
        <v xml:space="preserve"> </v>
      </c>
      <c r="J85" s="18"/>
      <c r="K85" s="175" t="str">
        <f>IFERROR(Summary!$AA$7*D85/J85," ")</f>
        <v xml:space="preserve"> </v>
      </c>
      <c r="L85" s="9">
        <v>0.44</v>
      </c>
      <c r="M85" s="175" t="str">
        <f>IFERROR(Summary!$AA$7*D85/L85," ")</f>
        <v xml:space="preserve"> </v>
      </c>
      <c r="N85" s="18"/>
      <c r="O85" s="175" t="str">
        <f>IFERROR(Summary!$AC$7*D85/N85," ")</f>
        <v xml:space="preserve"> </v>
      </c>
      <c r="P85" s="9">
        <v>0.44</v>
      </c>
      <c r="Q85" s="175" t="str">
        <f>IFERROR(Summary!$AC$7*D85/P85," ")</f>
        <v xml:space="preserve"> </v>
      </c>
      <c r="R85" s="22"/>
      <c r="S85" s="177" t="str">
        <f>IFERROR(Summary!$AE$7*E85/R85," ")</f>
        <v xml:space="preserve"> </v>
      </c>
    </row>
    <row r="86" spans="1:19" ht="29.25" customHeight="1" x14ac:dyDescent="0.25">
      <c r="A86" s="2" t="s">
        <v>170</v>
      </c>
      <c r="B86" s="2" t="s">
        <v>171</v>
      </c>
      <c r="C86" s="18"/>
      <c r="D86" s="56" t="str">
        <f>IFERROR(VLOOKUP($A86,'Emissions - TEU-2PWB'!$A$6:$H$58,5,0), " ")</f>
        <v xml:space="preserve"> </v>
      </c>
      <c r="E86" s="56" t="str">
        <f>IFERROR(VLOOKUP($A86,'Emissions - TEU-2PWB'!$A$6:$H$58,8,0), " ")</f>
        <v xml:space="preserve"> </v>
      </c>
      <c r="F86" s="18"/>
      <c r="G86" s="175" t="str">
        <f>IFERROR(Summary!$Y$7*D86/F86," ")</f>
        <v xml:space="preserve"> </v>
      </c>
      <c r="H86" s="9">
        <v>0.3</v>
      </c>
      <c r="I86" s="175" t="str">
        <f>IFERROR(Summary!$Y$7*D86/H86," ")</f>
        <v xml:space="preserve"> </v>
      </c>
      <c r="J86" s="18"/>
      <c r="K86" s="175" t="str">
        <f>IFERROR(Summary!$AA$7*D86/J86," ")</f>
        <v xml:space="preserve"> </v>
      </c>
      <c r="L86" s="7">
        <v>1.3</v>
      </c>
      <c r="M86" s="175" t="str">
        <f>IFERROR(Summary!$AA$7*D86/L86," ")</f>
        <v xml:space="preserve"> </v>
      </c>
      <c r="N86" s="18"/>
      <c r="O86" s="175" t="str">
        <f>IFERROR(Summary!$AC$7*D86/N86," ")</f>
        <v xml:space="preserve"> </v>
      </c>
      <c r="P86" s="7">
        <v>1.3</v>
      </c>
      <c r="Q86" s="175" t="str">
        <f>IFERROR(Summary!$AC$7*D86/P86," ")</f>
        <v xml:space="preserve"> </v>
      </c>
      <c r="R86" s="22"/>
      <c r="S86" s="177" t="str">
        <f>IFERROR(Summary!$AE$7*E86/R86," ")</f>
        <v xml:space="preserve"> </v>
      </c>
    </row>
    <row r="87" spans="1:19" ht="16.95" customHeight="1" x14ac:dyDescent="0.25">
      <c r="A87" s="2" t="s">
        <v>172</v>
      </c>
      <c r="B87" s="2" t="s">
        <v>173</v>
      </c>
      <c r="C87" s="18"/>
      <c r="D87" s="56" t="str">
        <f>IFERROR(VLOOKUP($A87,'Emissions - TEU-2PWB'!$A$6:$H$58,5,0), " ")</f>
        <v xml:space="preserve"> </v>
      </c>
      <c r="E87" s="56" t="str">
        <f>IFERROR(VLOOKUP($A87,'Emissions - TEU-2PWB'!$A$6:$H$58,8,0), " ")</f>
        <v xml:space="preserve"> </v>
      </c>
      <c r="F87" s="18"/>
      <c r="G87" s="175" t="str">
        <f>IFERROR(Summary!$Y$7*D87/F87," ")</f>
        <v xml:space="preserve"> </v>
      </c>
      <c r="H87" s="8">
        <v>40000</v>
      </c>
      <c r="I87" s="175" t="str">
        <f>IFERROR(Summary!$Y$7*D87/H87," ")</f>
        <v xml:space="preserve"> </v>
      </c>
      <c r="J87" s="18"/>
      <c r="K87" s="175" t="str">
        <f>IFERROR(Summary!$AA$7*D87/J87," ")</f>
        <v xml:space="preserve"> </v>
      </c>
      <c r="L87" s="8">
        <v>180000</v>
      </c>
      <c r="M87" s="175" t="str">
        <f>IFERROR(Summary!$AA$7*D87/L87," ")</f>
        <v xml:space="preserve"> </v>
      </c>
      <c r="N87" s="18"/>
      <c r="O87" s="175" t="str">
        <f>IFERROR(Summary!$AC$7*D87/N87," ")</f>
        <v xml:space="preserve"> </v>
      </c>
      <c r="P87" s="8">
        <v>180000</v>
      </c>
      <c r="Q87" s="175" t="str">
        <f>IFERROR(Summary!$AC$7*D87/P87," ")</f>
        <v xml:space="preserve"> </v>
      </c>
      <c r="R87" s="22"/>
      <c r="S87" s="177" t="str">
        <f>IFERROR(Summary!$AE$7*E87/R87," ")</f>
        <v xml:space="preserve"> </v>
      </c>
    </row>
    <row r="88" spans="1:19" ht="42" customHeight="1" x14ac:dyDescent="0.25">
      <c r="A88" s="12">
        <v>58752</v>
      </c>
      <c r="B88" s="1" t="s">
        <v>174</v>
      </c>
      <c r="C88" s="18"/>
      <c r="D88" s="56" t="str">
        <f>IFERROR(VLOOKUP($A88,'Emissions - TEU-2PWB'!$A$6:$H$58,5,0), " ")</f>
        <v xml:space="preserve"> </v>
      </c>
      <c r="E88" s="56" t="str">
        <f>IFERROR(VLOOKUP($A88,'Emissions - TEU-2PWB'!$A$6:$H$58,8,0), " ")</f>
        <v xml:space="preserve"> </v>
      </c>
      <c r="F88" s="11">
        <v>7.6999999999999996E-4</v>
      </c>
      <c r="G88" s="175" t="str">
        <f>IFERROR(Summary!$Y$7*D88/F88," ")</f>
        <v xml:space="preserve"> </v>
      </c>
      <c r="H88" s="18"/>
      <c r="I88" s="175" t="str">
        <f>IFERROR(Summary!$Y$7*D88/H88," ")</f>
        <v xml:space="preserve"> </v>
      </c>
      <c r="J88" s="4">
        <v>0.02</v>
      </c>
      <c r="K88" s="175" t="str">
        <f>IFERROR(Summary!$AA$7*D88/J88," ")</f>
        <v xml:space="preserve"> </v>
      </c>
      <c r="L88" s="18"/>
      <c r="M88" s="175" t="str">
        <f>IFERROR(Summary!$AA$7*D88/L88," ")</f>
        <v xml:space="preserve"> </v>
      </c>
      <c r="N88" s="3">
        <v>9.1999999999999998E-3</v>
      </c>
      <c r="O88" s="175" t="str">
        <f>IFERROR(Summary!$AC$7*D88/N88," ")</f>
        <v xml:space="preserve"> </v>
      </c>
      <c r="P88" s="18"/>
      <c r="Q88" s="175" t="str">
        <f>IFERROR(Summary!$AC$7*D88/P88," ")</f>
        <v xml:space="preserve"> </v>
      </c>
      <c r="R88" s="22"/>
      <c r="S88" s="177" t="str">
        <f>IFERROR(Summary!$AE$7*E88/R88," ")</f>
        <v xml:space="preserve"> </v>
      </c>
    </row>
    <row r="89" spans="1:19" ht="16.8" customHeight="1" x14ac:dyDescent="0.25">
      <c r="A89" s="12">
        <v>61699</v>
      </c>
      <c r="B89" s="2" t="s">
        <v>175</v>
      </c>
      <c r="C89" s="18"/>
      <c r="D89" s="56" t="str">
        <f>IFERROR(VLOOKUP($A89,'Emissions - TEU-2PWB'!$A$6:$H$58,5,0), " ")</f>
        <v xml:space="preserve"> </v>
      </c>
      <c r="E89" s="56" t="str">
        <f>IFERROR(VLOOKUP($A89,'Emissions - TEU-2PWB'!$A$6:$H$58,8,0), " ")</f>
        <v xml:space="preserve"> </v>
      </c>
      <c r="F89" s="18"/>
      <c r="G89" s="175" t="str">
        <f>IFERROR(Summary!$Y$7*D89/F89," ")</f>
        <v xml:space="preserve"> </v>
      </c>
      <c r="H89" s="5">
        <v>80</v>
      </c>
      <c r="I89" s="175" t="str">
        <f>IFERROR(Summary!$Y$7*D89/H89," ")</f>
        <v xml:space="preserve"> </v>
      </c>
      <c r="J89" s="18"/>
      <c r="K89" s="175" t="str">
        <f>IFERROR(Summary!$AA$7*D89/J89," ")</f>
        <v xml:space="preserve"> </v>
      </c>
      <c r="L89" s="5">
        <v>350</v>
      </c>
      <c r="M89" s="175" t="str">
        <f>IFERROR(Summary!$AA$7*D89/L89," ")</f>
        <v xml:space="preserve"> </v>
      </c>
      <c r="N89" s="18"/>
      <c r="O89" s="175" t="str">
        <f>IFERROR(Summary!$AC$7*D89/N89," ")</f>
        <v xml:space="preserve"> </v>
      </c>
      <c r="P89" s="5">
        <v>350</v>
      </c>
      <c r="Q89" s="175" t="str">
        <f>IFERROR(Summary!$AC$7*D89/P89," ")</f>
        <v xml:space="preserve"> </v>
      </c>
      <c r="R89" s="22"/>
      <c r="S89" s="177" t="str">
        <f>IFERROR(Summary!$AE$7*E89/R89," ")</f>
        <v xml:space="preserve"> </v>
      </c>
    </row>
    <row r="90" spans="1:19" ht="16.8" customHeight="1" x14ac:dyDescent="0.25">
      <c r="A90" s="2" t="s">
        <v>176</v>
      </c>
      <c r="B90" s="2" t="s">
        <v>177</v>
      </c>
      <c r="C90" s="18"/>
      <c r="D90" s="56" t="str">
        <f>IFERROR(VLOOKUP($A90,'Emissions - TEU-2PWB'!$A$6:$H$58,5,0), " ")</f>
        <v xml:space="preserve"> </v>
      </c>
      <c r="E90" s="56" t="str">
        <f>IFERROR(VLOOKUP($A90,'Emissions - TEU-2PWB'!$A$6:$H$58,8,0), " ")</f>
        <v xml:space="preserve"> </v>
      </c>
      <c r="F90" s="18"/>
      <c r="G90" s="175" t="str">
        <f>IFERROR(Summary!$Y$7*D90/F90," ")</f>
        <v xml:space="preserve"> </v>
      </c>
      <c r="H90" s="18"/>
      <c r="I90" s="175" t="str">
        <f>IFERROR(Summary!$Y$7*D90/H90," ")</f>
        <v xml:space="preserve"> </v>
      </c>
      <c r="J90" s="18"/>
      <c r="K90" s="175" t="str">
        <f>IFERROR(Summary!$AA$7*D90/J90," ")</f>
        <v xml:space="preserve"> </v>
      </c>
      <c r="L90" s="18"/>
      <c r="M90" s="175" t="str">
        <f>IFERROR(Summary!$AA$7*D90/L90," ")</f>
        <v xml:space="preserve"> </v>
      </c>
      <c r="N90" s="18"/>
      <c r="O90" s="175" t="str">
        <f>IFERROR(Summary!$AC$7*D90/N90," ")</f>
        <v xml:space="preserve"> </v>
      </c>
      <c r="P90" s="18"/>
      <c r="Q90" s="175" t="str">
        <f>IFERROR(Summary!$AC$7*D90/P90," ")</f>
        <v xml:space="preserve"> </v>
      </c>
      <c r="R90" s="25">
        <v>0.49</v>
      </c>
      <c r="S90" s="177" t="str">
        <f>IFERROR(Summary!$AE$7*E90/R90," ")</f>
        <v xml:space="preserve"> </v>
      </c>
    </row>
    <row r="91" spans="1:19" ht="16.95" customHeight="1" x14ac:dyDescent="0.25">
      <c r="A91" s="2" t="s">
        <v>178</v>
      </c>
      <c r="B91" s="2" t="s">
        <v>179</v>
      </c>
      <c r="C91" s="18"/>
      <c r="D91" s="56" t="str">
        <f>IFERROR(VLOOKUP($A91,'Emissions - TEU-2PWB'!$A$6:$H$58,5,0), " ")</f>
        <v xml:space="preserve"> </v>
      </c>
      <c r="E91" s="56" t="str">
        <f>IFERROR(VLOOKUP($A91,'Emissions - TEU-2PWB'!$A$6:$H$58,8,0), " ")</f>
        <v xml:space="preserve"> </v>
      </c>
      <c r="F91" s="4">
        <v>1.0999999999999999E-2</v>
      </c>
      <c r="G91" s="175" t="str">
        <f>IFERROR(Summary!$Y$7*D91/F91," ")</f>
        <v xml:space="preserve"> </v>
      </c>
      <c r="H91" s="18"/>
      <c r="I91" s="175" t="str">
        <f>IFERROR(Summary!$Y$7*D91/H91," ")</f>
        <v xml:space="preserve"> </v>
      </c>
      <c r="J91" s="9">
        <v>0.28999999999999998</v>
      </c>
      <c r="K91" s="175" t="str">
        <f>IFERROR(Summary!$AA$7*D91/J91," ")</f>
        <v xml:space="preserve"> </v>
      </c>
      <c r="L91" s="18"/>
      <c r="M91" s="175" t="str">
        <f>IFERROR(Summary!$AA$7*D91/L91," ")</f>
        <v xml:space="preserve"> </v>
      </c>
      <c r="N91" s="9">
        <v>0.13</v>
      </c>
      <c r="O91" s="175" t="str">
        <f>IFERROR(Summary!$AC$7*D91/N91," ")</f>
        <v xml:space="preserve"> </v>
      </c>
      <c r="P91" s="18"/>
      <c r="Q91" s="175" t="str">
        <f>IFERROR(Summary!$AC$7*D91/P91," ")</f>
        <v xml:space="preserve"> </v>
      </c>
      <c r="R91" s="22"/>
      <c r="S91" s="177" t="str">
        <f>IFERROR(Summary!$AE$7*E91/R91," ")</f>
        <v xml:space="preserve"> </v>
      </c>
    </row>
    <row r="92" spans="1:19" ht="16.8" customHeight="1" x14ac:dyDescent="0.25">
      <c r="A92" s="2" t="s">
        <v>180</v>
      </c>
      <c r="B92" s="2" t="s">
        <v>181</v>
      </c>
      <c r="C92" s="18"/>
      <c r="D92" s="56" t="str">
        <f>IFERROR(VLOOKUP($A92,'Emissions - TEU-2PWB'!$A$6:$H$58,5,0), " ")</f>
        <v xml:space="preserve"> </v>
      </c>
      <c r="E92" s="56" t="str">
        <f>IFERROR(VLOOKUP($A92,'Emissions - TEU-2PWB'!$A$6:$H$58,8,0), " ")</f>
        <v xml:space="preserve"> </v>
      </c>
      <c r="F92" s="9">
        <v>0.2</v>
      </c>
      <c r="G92" s="175" t="str">
        <f>IFERROR(Summary!$Y$7*D92/F92," ")</f>
        <v xml:space="preserve"> </v>
      </c>
      <c r="H92" s="5">
        <v>30</v>
      </c>
      <c r="I92" s="175" t="str">
        <f>IFERROR(Summary!$Y$7*D92/H92," ")</f>
        <v xml:space="preserve"> </v>
      </c>
      <c r="J92" s="7">
        <v>5.2</v>
      </c>
      <c r="K92" s="175" t="str">
        <f>IFERROR(Summary!$AA$7*D92/J92," ")</f>
        <v xml:space="preserve"> </v>
      </c>
      <c r="L92" s="5">
        <v>130</v>
      </c>
      <c r="M92" s="175" t="str">
        <f>IFERROR(Summary!$AA$7*D92/L92," ")</f>
        <v xml:space="preserve"> </v>
      </c>
      <c r="N92" s="7">
        <v>2.4</v>
      </c>
      <c r="O92" s="175" t="str">
        <f>IFERROR(Summary!$AC$7*D92/N92," ")</f>
        <v xml:space="preserve"> </v>
      </c>
      <c r="P92" s="5">
        <v>130</v>
      </c>
      <c r="Q92" s="175" t="str">
        <f>IFERROR(Summary!$AC$7*D92/P92," ")</f>
        <v xml:space="preserve"> </v>
      </c>
      <c r="R92" s="23">
        <v>7200</v>
      </c>
      <c r="S92" s="177" t="str">
        <f>IFERROR(Summary!$AE$7*E92/R92," ")</f>
        <v xml:space="preserve"> </v>
      </c>
    </row>
    <row r="93" spans="1:19" ht="29.25" customHeight="1" x14ac:dyDescent="0.25">
      <c r="A93" s="2" t="s">
        <v>182</v>
      </c>
      <c r="B93" s="2" t="s">
        <v>183</v>
      </c>
      <c r="C93" s="18"/>
      <c r="D93" s="56" t="str">
        <f>IFERROR(VLOOKUP($A93,'Emissions - TEU-2PWB'!$A$6:$H$58,5,0), " ")</f>
        <v xml:space="preserve"> </v>
      </c>
      <c r="E93" s="56" t="str">
        <f>IFERROR(VLOOKUP($A93,'Emissions - TEU-2PWB'!$A$6:$H$58,8,0), " ")</f>
        <v xml:space="preserve"> </v>
      </c>
      <c r="F93" s="3">
        <v>4.4999999999999997E-3</v>
      </c>
      <c r="G93" s="175" t="str">
        <f>IFERROR(Summary!$Y$7*D93/F93," ")</f>
        <v xml:space="preserve"> </v>
      </c>
      <c r="H93" s="18"/>
      <c r="I93" s="175" t="str">
        <f>IFERROR(Summary!$Y$7*D93/H93," ")</f>
        <v xml:space="preserve"> </v>
      </c>
      <c r="J93" s="9">
        <v>0.12</v>
      </c>
      <c r="K93" s="175" t="str">
        <f>IFERROR(Summary!$AA$7*D93/J93," ")</f>
        <v xml:space="preserve"> </v>
      </c>
      <c r="L93" s="18"/>
      <c r="M93" s="175" t="str">
        <f>IFERROR(Summary!$AA$7*D93/L93," ")</f>
        <v xml:space="preserve"> </v>
      </c>
      <c r="N93" s="4">
        <v>5.5E-2</v>
      </c>
      <c r="O93" s="175" t="str">
        <f>IFERROR(Summary!$AC$7*D93/N93," ")</f>
        <v xml:space="preserve"> </v>
      </c>
      <c r="P93" s="18"/>
      <c r="Q93" s="175" t="str">
        <f>IFERROR(Summary!$AC$7*D93/P93," ")</f>
        <v xml:space="preserve"> </v>
      </c>
      <c r="R93" s="22"/>
      <c r="S93" s="177" t="str">
        <f>IFERROR(Summary!$AE$7*E93/R93," ")</f>
        <v xml:space="preserve"> </v>
      </c>
    </row>
    <row r="94" spans="1:19" ht="16.8" customHeight="1" x14ac:dyDescent="0.25">
      <c r="A94" s="2" t="s">
        <v>184</v>
      </c>
      <c r="B94" s="2" t="s">
        <v>185</v>
      </c>
      <c r="C94" s="18"/>
      <c r="D94" s="56" t="str">
        <f>IFERROR(VLOOKUP($A94,'Emissions - TEU-2PWB'!$A$6:$H$58,5,0), " ")</f>
        <v xml:space="preserve"> </v>
      </c>
      <c r="E94" s="56" t="str">
        <f>IFERROR(VLOOKUP($A94,'Emissions - TEU-2PWB'!$A$6:$H$58,8,0), " ")</f>
        <v xml:space="preserve"> </v>
      </c>
      <c r="F94" s="10">
        <v>7.0999999999999998E-6</v>
      </c>
      <c r="G94" s="175" t="str">
        <f>IFERROR(Summary!$Y$7*D94/F94," ")</f>
        <v xml:space="preserve"> </v>
      </c>
      <c r="H94" s="18"/>
      <c r="I94" s="175" t="str">
        <f>IFERROR(Summary!$Y$7*D94/H94," ")</f>
        <v xml:space="preserve"> </v>
      </c>
      <c r="J94" s="11">
        <v>1.9000000000000001E-4</v>
      </c>
      <c r="K94" s="175" t="str">
        <f>IFERROR(Summary!$AA$7*D94/J94," ")</f>
        <v xml:space="preserve"> </v>
      </c>
      <c r="L94" s="18"/>
      <c r="M94" s="175" t="str">
        <f>IFERROR(Summary!$AA$7*D94/L94," ")</f>
        <v xml:space="preserve"> </v>
      </c>
      <c r="N94" s="10">
        <v>8.6000000000000003E-5</v>
      </c>
      <c r="O94" s="175" t="str">
        <f>IFERROR(Summary!$AC$7*D94/N94," ")</f>
        <v xml:space="preserve"> </v>
      </c>
      <c r="P94" s="18"/>
      <c r="Q94" s="175" t="str">
        <f>IFERROR(Summary!$AC$7*D94/P94," ")</f>
        <v xml:space="preserve"> </v>
      </c>
      <c r="R94" s="22"/>
      <c r="S94" s="177" t="str">
        <f>IFERROR(Summary!$AE$7*E94/R94," ")</f>
        <v xml:space="preserve"> </v>
      </c>
    </row>
    <row r="95" spans="1:19" ht="16.95" customHeight="1" x14ac:dyDescent="0.25">
      <c r="A95" s="2" t="s">
        <v>186</v>
      </c>
      <c r="B95" s="2" t="s">
        <v>187</v>
      </c>
      <c r="C95" s="18"/>
      <c r="D95" s="56" t="str">
        <f>IFERROR(VLOOKUP($A95,'Emissions - TEU-2PWB'!$A$6:$H$58,5,0), " ")</f>
        <v xml:space="preserve"> </v>
      </c>
      <c r="E95" s="56" t="str">
        <f>IFERROR(VLOOKUP($A95,'Emissions - TEU-2PWB'!$A$6:$H$58,8,0), " ")</f>
        <v xml:space="preserve"> </v>
      </c>
      <c r="F95" s="10">
        <v>7.0999999999999998E-6</v>
      </c>
      <c r="G95" s="175" t="str">
        <f>IFERROR(Summary!$Y$7*D95/F95," ")</f>
        <v xml:space="preserve"> </v>
      </c>
      <c r="H95" s="18"/>
      <c r="I95" s="175" t="str">
        <f>IFERROR(Summary!$Y$7*D95/H95," ")</f>
        <v xml:space="preserve"> </v>
      </c>
      <c r="J95" s="11">
        <v>1.9000000000000001E-4</v>
      </c>
      <c r="K95" s="175" t="str">
        <f>IFERROR(Summary!$AA$7*D95/J95," ")</f>
        <v xml:space="preserve"> </v>
      </c>
      <c r="L95" s="18"/>
      <c r="M95" s="175" t="str">
        <f>IFERROR(Summary!$AA$7*D95/L95," ")</f>
        <v xml:space="preserve"> </v>
      </c>
      <c r="N95" s="10">
        <v>8.6000000000000003E-5</v>
      </c>
      <c r="O95" s="175" t="str">
        <f>IFERROR(Summary!$AC$7*D95/N95," ")</f>
        <v xml:space="preserve"> </v>
      </c>
      <c r="P95" s="18"/>
      <c r="Q95" s="175" t="str">
        <f>IFERROR(Summary!$AC$7*D95/P95," ")</f>
        <v xml:space="preserve"> </v>
      </c>
      <c r="R95" s="22"/>
      <c r="S95" s="177" t="str">
        <f>IFERROR(Summary!$AE$7*E95/R95," ")</f>
        <v xml:space="preserve"> </v>
      </c>
    </row>
    <row r="96" spans="1:19" ht="29.25" customHeight="1" x14ac:dyDescent="0.25">
      <c r="A96" s="2" t="s">
        <v>188</v>
      </c>
      <c r="B96" s="2" t="s">
        <v>189</v>
      </c>
      <c r="C96" s="18"/>
      <c r="D96" s="56" t="str">
        <f>IFERROR(VLOOKUP($A96,'Emissions - TEU-2PWB'!$A$6:$H$58,5,0), " ")</f>
        <v xml:space="preserve"> </v>
      </c>
      <c r="E96" s="56" t="str">
        <f>IFERROR(VLOOKUP($A96,'Emissions - TEU-2PWB'!$A$6:$H$58,8,0), " ")</f>
        <v xml:space="preserve"> </v>
      </c>
      <c r="F96" s="10">
        <v>7.0999999999999998E-6</v>
      </c>
      <c r="G96" s="175" t="str">
        <f>IFERROR(Summary!$Y$7*D96/F96," ")</f>
        <v xml:space="preserve"> </v>
      </c>
      <c r="H96" s="18"/>
      <c r="I96" s="175" t="str">
        <f>IFERROR(Summary!$Y$7*D96/H96," ")</f>
        <v xml:space="preserve"> </v>
      </c>
      <c r="J96" s="11">
        <v>1.9000000000000001E-4</v>
      </c>
      <c r="K96" s="175" t="str">
        <f>IFERROR(Summary!$AA$7*D96/J96," ")</f>
        <v xml:space="preserve"> </v>
      </c>
      <c r="L96" s="18"/>
      <c r="M96" s="175" t="str">
        <f>IFERROR(Summary!$AA$7*D96/L96," ")</f>
        <v xml:space="preserve"> </v>
      </c>
      <c r="N96" s="10">
        <v>8.6000000000000003E-5</v>
      </c>
      <c r="O96" s="175" t="str">
        <f>IFERROR(Summary!$AC$7*D96/N96," ")</f>
        <v xml:space="preserve"> </v>
      </c>
      <c r="P96" s="18"/>
      <c r="Q96" s="175" t="str">
        <f>IFERROR(Summary!$AC$7*D96/P96," ")</f>
        <v xml:space="preserve"> </v>
      </c>
      <c r="R96" s="22"/>
      <c r="S96" s="177" t="str">
        <f>IFERROR(Summary!$AE$7*E96/R96," ")</f>
        <v xml:space="preserve"> </v>
      </c>
    </row>
    <row r="97" spans="1:19" ht="16.95" customHeight="1" x14ac:dyDescent="0.25">
      <c r="A97" s="2" t="s">
        <v>190</v>
      </c>
      <c r="B97" s="2" t="s">
        <v>191</v>
      </c>
      <c r="C97" s="18"/>
      <c r="D97" s="56" t="str">
        <f>IFERROR(VLOOKUP($A97,'Emissions - TEU-2PWB'!$A$6:$H$58,5,0), " ")</f>
        <v xml:space="preserve"> </v>
      </c>
      <c r="E97" s="56" t="str">
        <f>IFERROR(VLOOKUP($A97,'Emissions - TEU-2PWB'!$A$6:$H$58,8,0), " ")</f>
        <v xml:space="preserve"> </v>
      </c>
      <c r="F97" s="18"/>
      <c r="G97" s="175" t="str">
        <f>IFERROR(Summary!$Y$7*D97/F97," ")</f>
        <v xml:space="preserve"> </v>
      </c>
      <c r="H97" s="18"/>
      <c r="I97" s="175" t="str">
        <f>IFERROR(Summary!$Y$7*D97/H97," ")</f>
        <v xml:space="preserve"> </v>
      </c>
      <c r="J97" s="18"/>
      <c r="K97" s="175" t="str">
        <f>IFERROR(Summary!$AA$7*D97/J97," ")</f>
        <v xml:space="preserve"> </v>
      </c>
      <c r="L97" s="18"/>
      <c r="M97" s="175" t="str">
        <f>IFERROR(Summary!$AA$7*D97/L97," ")</f>
        <v xml:space="preserve"> </v>
      </c>
      <c r="N97" s="18"/>
      <c r="O97" s="175" t="str">
        <f>IFERROR(Summary!$AC$7*D97/N97," ")</f>
        <v xml:space="preserve"> </v>
      </c>
      <c r="P97" s="18"/>
      <c r="Q97" s="175" t="str">
        <f>IFERROR(Summary!$AC$7*D97/P97," ")</f>
        <v xml:space="preserve"> </v>
      </c>
      <c r="R97" s="24">
        <v>6</v>
      </c>
      <c r="S97" s="177" t="str">
        <f>IFERROR(Summary!$AE$7*E97/R97," ")</f>
        <v xml:space="preserve"> </v>
      </c>
    </row>
    <row r="98" spans="1:19" ht="16.8" customHeight="1" x14ac:dyDescent="0.25">
      <c r="A98" s="2" t="s">
        <v>192</v>
      </c>
      <c r="B98" s="2" t="s">
        <v>193</v>
      </c>
      <c r="C98" s="18"/>
      <c r="D98" s="56" t="str">
        <f>IFERROR(VLOOKUP($A98,'Emissions - TEU-2PWB'!$A$6:$H$58,5,0), " ")</f>
        <v xml:space="preserve"> </v>
      </c>
      <c r="E98" s="56" t="str">
        <f>IFERROR(VLOOKUP($A98,'Emissions - TEU-2PWB'!$A$6:$H$58,8,0), " ")</f>
        <v xml:space="preserve"> </v>
      </c>
      <c r="F98" s="4">
        <v>4.2999999999999997E-2</v>
      </c>
      <c r="G98" s="175" t="str">
        <f>IFERROR(Summary!$Y$7*D98/F98," ")</f>
        <v xml:space="preserve"> </v>
      </c>
      <c r="H98" s="7">
        <v>3</v>
      </c>
      <c r="I98" s="175" t="str">
        <f>IFERROR(Summary!$Y$7*D98/H98," ")</f>
        <v xml:space="preserve"> </v>
      </c>
      <c r="J98" s="7">
        <v>1.1000000000000001</v>
      </c>
      <c r="K98" s="175" t="str">
        <f>IFERROR(Summary!$AA$7*D98/J98," ")</f>
        <v xml:space="preserve"> </v>
      </c>
      <c r="L98" s="5">
        <v>13</v>
      </c>
      <c r="M98" s="175" t="str">
        <f>IFERROR(Summary!$AA$7*D98/L98," ")</f>
        <v xml:space="preserve"> </v>
      </c>
      <c r="N98" s="9">
        <v>0.52</v>
      </c>
      <c r="O98" s="175" t="str">
        <f>IFERROR(Summary!$AC$7*D98/N98," ")</f>
        <v xml:space="preserve"> </v>
      </c>
      <c r="P98" s="5">
        <v>13</v>
      </c>
      <c r="Q98" s="175" t="str">
        <f>IFERROR(Summary!$AC$7*D98/P98," ")</f>
        <v xml:space="preserve"> </v>
      </c>
      <c r="R98" s="23">
        <v>1300</v>
      </c>
      <c r="S98" s="177" t="str">
        <f>IFERROR(Summary!$AE$7*E98/R98," ")</f>
        <v xml:space="preserve"> </v>
      </c>
    </row>
    <row r="99" spans="1:19" ht="16.8" customHeight="1" x14ac:dyDescent="0.25">
      <c r="A99" s="2" t="s">
        <v>194</v>
      </c>
      <c r="B99" s="2" t="s">
        <v>195</v>
      </c>
      <c r="C99" s="18"/>
      <c r="D99" s="56" t="str">
        <f>IFERROR(VLOOKUP($A99,'Emissions - TEU-2PWB'!$A$6:$H$58,5,0), " ")</f>
        <v xml:space="preserve"> </v>
      </c>
      <c r="E99" s="56" t="str">
        <f>IFERROR(VLOOKUP($A99,'Emissions - TEU-2PWB'!$A$6:$H$58,8,0), " ")</f>
        <v xml:space="preserve"> </v>
      </c>
      <c r="F99" s="18"/>
      <c r="G99" s="175" t="str">
        <f>IFERROR(Summary!$Y$7*D99/F99," ")</f>
        <v xml:space="preserve"> </v>
      </c>
      <c r="H99" s="5">
        <v>20</v>
      </c>
      <c r="I99" s="175" t="str">
        <f>IFERROR(Summary!$Y$7*D99/H99," ")</f>
        <v xml:space="preserve"> </v>
      </c>
      <c r="J99" s="18"/>
      <c r="K99" s="175" t="str">
        <f>IFERROR(Summary!$AA$7*D99/J99," ")</f>
        <v xml:space="preserve"> </v>
      </c>
      <c r="L99" s="5">
        <v>88</v>
      </c>
      <c r="M99" s="175" t="str">
        <f>IFERROR(Summary!$AA$7*D99/L99," ")</f>
        <v xml:space="preserve"> </v>
      </c>
      <c r="N99" s="18"/>
      <c r="O99" s="175" t="str">
        <f>IFERROR(Summary!$AC$7*D99/N99," ")</f>
        <v xml:space="preserve"> </v>
      </c>
      <c r="P99" s="5">
        <v>88</v>
      </c>
      <c r="Q99" s="175" t="str">
        <f>IFERROR(Summary!$AC$7*D99/P99," ")</f>
        <v xml:space="preserve"> </v>
      </c>
      <c r="R99" s="22"/>
      <c r="S99" s="177" t="str">
        <f>IFERROR(Summary!$AE$7*E99/R99," ")</f>
        <v xml:space="preserve"> </v>
      </c>
    </row>
    <row r="100" spans="1:19" ht="16.95" customHeight="1" x14ac:dyDescent="0.25">
      <c r="A100" s="2" t="s">
        <v>196</v>
      </c>
      <c r="B100" s="2" t="s">
        <v>197</v>
      </c>
      <c r="C100" s="18"/>
      <c r="D100" s="56" t="str">
        <f>IFERROR(VLOOKUP($A100,'Emissions - TEU-2PWB'!$A$6:$H$58,5,0), " ")</f>
        <v xml:space="preserve"> </v>
      </c>
      <c r="E100" s="56" t="str">
        <f>IFERROR(VLOOKUP($A100,'Emissions - TEU-2PWB'!$A$6:$H$58,8,0), " ")</f>
        <v xml:space="preserve"> </v>
      </c>
      <c r="F100" s="18"/>
      <c r="G100" s="175" t="str">
        <f>IFERROR(Summary!$Y$7*D100/F100," ")</f>
        <v xml:space="preserve"> </v>
      </c>
      <c r="H100" s="7">
        <v>8</v>
      </c>
      <c r="I100" s="175" t="str">
        <f>IFERROR(Summary!$Y$7*D100/H100," ")</f>
        <v xml:space="preserve"> </v>
      </c>
      <c r="J100" s="18"/>
      <c r="K100" s="175" t="str">
        <f>IFERROR(Summary!$AA$7*D100/J100," ")</f>
        <v xml:space="preserve"> </v>
      </c>
      <c r="L100" s="5">
        <v>35</v>
      </c>
      <c r="M100" s="175" t="str">
        <f>IFERROR(Summary!$AA$7*D100/L100," ")</f>
        <v xml:space="preserve"> </v>
      </c>
      <c r="N100" s="18"/>
      <c r="O100" s="175" t="str">
        <f>IFERROR(Summary!$AC$7*D100/N100," ")</f>
        <v xml:space="preserve"> </v>
      </c>
      <c r="P100" s="5">
        <v>35</v>
      </c>
      <c r="Q100" s="175" t="str">
        <f>IFERROR(Summary!$AC$7*D100/P100," ")</f>
        <v xml:space="preserve"> </v>
      </c>
      <c r="R100" s="22"/>
      <c r="S100" s="177" t="str">
        <f>IFERROR(Summary!$AE$7*E100/R100," ")</f>
        <v xml:space="preserve"> </v>
      </c>
    </row>
    <row r="101" spans="1:19" ht="16.8" customHeight="1" x14ac:dyDescent="0.25">
      <c r="A101" s="2" t="s">
        <v>198</v>
      </c>
      <c r="B101" s="2" t="s">
        <v>199</v>
      </c>
      <c r="C101" s="18"/>
      <c r="D101" s="56">
        <f>IFERROR(VLOOKUP($A101,'Emissions - TEU-2PWB'!$A$6:$H$58,5,0), " ")</f>
        <v>0.23454784246230398</v>
      </c>
      <c r="E101" s="56">
        <f>IFERROR(VLOOKUP($A101,'Emissions - TEU-2PWB'!$A$6:$H$58,8,0), " ")</f>
        <v>1.6753417318735998E-3</v>
      </c>
      <c r="F101" s="9">
        <v>0.4</v>
      </c>
      <c r="G101" s="175">
        <f>IFERROR(Summary!$Y$7*D101/F101," ")</f>
        <v>5.8636960615575995E-5</v>
      </c>
      <c r="H101" s="5">
        <v>260</v>
      </c>
      <c r="I101" s="175">
        <f>IFERROR(Summary!$Y$7*D101/H101," ")</f>
        <v>9.0210708639347681E-8</v>
      </c>
      <c r="J101" s="5">
        <v>10</v>
      </c>
      <c r="K101" s="175">
        <f>IFERROR(Summary!$AA$7*D101/J101," ")</f>
        <v>2.3454784246230396E-6</v>
      </c>
      <c r="L101" s="8">
        <v>1100</v>
      </c>
      <c r="M101" s="175">
        <f>IFERROR(Summary!$AA$7*D101/L101," ")</f>
        <v>2.1322531132936727E-8</v>
      </c>
      <c r="N101" s="7">
        <v>4.8</v>
      </c>
      <c r="O101" s="175">
        <f>IFERROR(Summary!$AC$7*D101/N101," ")</f>
        <v>2.1988860230840999E-4</v>
      </c>
      <c r="P101" s="8">
        <v>1100</v>
      </c>
      <c r="Q101" s="175">
        <f>IFERROR(Summary!$AC$7*D101/P101," ")</f>
        <v>9.595139009821526E-7</v>
      </c>
      <c r="R101" s="23">
        <v>22000</v>
      </c>
      <c r="S101" s="177">
        <f>IFERROR(Summary!$AE$7*E101/R101," ")</f>
        <v>3.6552910513605811E-7</v>
      </c>
    </row>
    <row r="102" spans="1:19" ht="29.25" customHeight="1" x14ac:dyDescent="0.25">
      <c r="A102" s="2" t="s">
        <v>200</v>
      </c>
      <c r="B102" s="2" t="s">
        <v>201</v>
      </c>
      <c r="C102" s="18"/>
      <c r="D102" s="56" t="str">
        <f>IFERROR(VLOOKUP($A102,'Emissions - TEU-2PWB'!$A$6:$H$58,5,0), " ")</f>
        <v xml:space="preserve"> </v>
      </c>
      <c r="E102" s="56" t="str">
        <f>IFERROR(VLOOKUP($A102,'Emissions - TEU-2PWB'!$A$6:$H$58,8,0), " ")</f>
        <v xml:space="preserve"> </v>
      </c>
      <c r="F102" s="3">
        <v>1.6999999999999999E-3</v>
      </c>
      <c r="G102" s="175" t="str">
        <f>IFERROR(Summary!$Y$7*D102/F102," ")</f>
        <v xml:space="preserve"> </v>
      </c>
      <c r="H102" s="7">
        <v>9</v>
      </c>
      <c r="I102" s="175" t="str">
        <f>IFERROR(Summary!$Y$7*D102/H102," ")</f>
        <v xml:space="preserve"> </v>
      </c>
      <c r="J102" s="4">
        <v>4.2999999999999997E-2</v>
      </c>
      <c r="K102" s="175" t="str">
        <f>IFERROR(Summary!$AA$7*D102/J102," ")</f>
        <v xml:space="preserve"> </v>
      </c>
      <c r="L102" s="5">
        <v>40</v>
      </c>
      <c r="M102" s="175" t="str">
        <f>IFERROR(Summary!$AA$7*D102/L102," ")</f>
        <v xml:space="preserve"> </v>
      </c>
      <c r="N102" s="4">
        <v>0.02</v>
      </c>
      <c r="O102" s="175" t="str">
        <f>IFERROR(Summary!$AC$7*D102/N102," ")</f>
        <v xml:space="preserve"> </v>
      </c>
      <c r="P102" s="5">
        <v>40</v>
      </c>
      <c r="Q102" s="175" t="str">
        <f>IFERROR(Summary!$AC$7*D102/P102," ")</f>
        <v xml:space="preserve"> </v>
      </c>
      <c r="R102" s="22"/>
      <c r="S102" s="177" t="str">
        <f>IFERROR(Summary!$AE$7*E102/R102," ")</f>
        <v xml:space="preserve"> </v>
      </c>
    </row>
    <row r="103" spans="1:19" ht="29.25" customHeight="1" x14ac:dyDescent="0.25">
      <c r="A103" s="2" t="s">
        <v>202</v>
      </c>
      <c r="B103" s="2" t="s">
        <v>203</v>
      </c>
      <c r="C103" s="18"/>
      <c r="D103" s="56" t="str">
        <f>IFERROR(VLOOKUP($A103,'Emissions - TEU-2PWB'!$A$6:$H$58,5,0), " ")</f>
        <v xml:space="preserve"> </v>
      </c>
      <c r="E103" s="56" t="str">
        <f>IFERROR(VLOOKUP($A103,'Emissions - TEU-2PWB'!$A$6:$H$58,8,0), " ")</f>
        <v xml:space="preserve"> </v>
      </c>
      <c r="F103" s="4">
        <v>3.7999999999999999E-2</v>
      </c>
      <c r="G103" s="175" t="str">
        <f>IFERROR(Summary!$Y$7*D103/F103," ")</f>
        <v xml:space="preserve"> </v>
      </c>
      <c r="H103" s="7">
        <v>7</v>
      </c>
      <c r="I103" s="175" t="str">
        <f>IFERROR(Summary!$Y$7*D103/H103," ")</f>
        <v xml:space="preserve"> </v>
      </c>
      <c r="J103" s="7">
        <v>1</v>
      </c>
      <c r="K103" s="175" t="str">
        <f>IFERROR(Summary!$AA$7*D103/J103," ")</f>
        <v xml:space="preserve"> </v>
      </c>
      <c r="L103" s="5">
        <v>31</v>
      </c>
      <c r="M103" s="175" t="str">
        <f>IFERROR(Summary!$AA$7*D103/L103," ")</f>
        <v xml:space="preserve"> </v>
      </c>
      <c r="N103" s="9">
        <v>0.46</v>
      </c>
      <c r="O103" s="175" t="str">
        <f>IFERROR(Summary!$AC$7*D103/N103," ")</f>
        <v xml:space="preserve"> </v>
      </c>
      <c r="P103" s="5">
        <v>31</v>
      </c>
      <c r="Q103" s="175" t="str">
        <f>IFERROR(Summary!$AC$7*D103/P103," ")</f>
        <v xml:space="preserve"> </v>
      </c>
      <c r="R103" s="22"/>
      <c r="S103" s="177" t="str">
        <f>IFERROR(Summary!$AE$7*E103/R103," ")</f>
        <v xml:space="preserve"> </v>
      </c>
    </row>
    <row r="104" spans="1:19" ht="16.8" customHeight="1" x14ac:dyDescent="0.25">
      <c r="A104" s="2" t="s">
        <v>204</v>
      </c>
      <c r="B104" s="2" t="s">
        <v>205</v>
      </c>
      <c r="C104" s="18"/>
      <c r="D104" s="56" t="str">
        <f>IFERROR(VLOOKUP($A104,'Emissions - TEU-2PWB'!$A$6:$H$58,5,0), " ")</f>
        <v xml:space="preserve"> </v>
      </c>
      <c r="E104" s="56" t="str">
        <f>IFERROR(VLOOKUP($A104,'Emissions - TEU-2PWB'!$A$6:$H$58,8,0), " ")</f>
        <v xml:space="preserve"> </v>
      </c>
      <c r="F104" s="18"/>
      <c r="G104" s="175" t="str">
        <f>IFERROR(Summary!$Y$7*D104/F104," ")</f>
        <v xml:space="preserve"> </v>
      </c>
      <c r="H104" s="5">
        <v>400</v>
      </c>
      <c r="I104" s="175" t="str">
        <f>IFERROR(Summary!$Y$7*D104/H104," ")</f>
        <v xml:space="preserve"> </v>
      </c>
      <c r="J104" s="18"/>
      <c r="K104" s="175" t="str">
        <f>IFERROR(Summary!$AA$7*D104/J104," ")</f>
        <v xml:space="preserve"> </v>
      </c>
      <c r="L104" s="8">
        <v>1800</v>
      </c>
      <c r="M104" s="175" t="str">
        <f>IFERROR(Summary!$AA$7*D104/L104," ")</f>
        <v xml:space="preserve"> </v>
      </c>
      <c r="N104" s="18"/>
      <c r="O104" s="175" t="str">
        <f>IFERROR(Summary!$AC$7*D104/N104," ")</f>
        <v xml:space="preserve"> </v>
      </c>
      <c r="P104" s="8">
        <v>1800</v>
      </c>
      <c r="Q104" s="175" t="str">
        <f>IFERROR(Summary!$AC$7*D104/P104," ")</f>
        <v xml:space="preserve"> </v>
      </c>
      <c r="R104" s="23">
        <v>2000</v>
      </c>
      <c r="S104" s="177" t="str">
        <f>IFERROR(Summary!$AE$7*E104/R104," ")</f>
        <v xml:space="preserve"> </v>
      </c>
    </row>
    <row r="105" spans="1:19" ht="29.25" customHeight="1" x14ac:dyDescent="0.25">
      <c r="A105" s="2" t="s">
        <v>206</v>
      </c>
      <c r="B105" s="2" t="s">
        <v>207</v>
      </c>
      <c r="C105" s="18"/>
      <c r="D105" s="56" t="str">
        <f>IFERROR(VLOOKUP($A105,'Emissions - TEU-2PWB'!$A$6:$H$58,5,0), " ")</f>
        <v xml:space="preserve"> </v>
      </c>
      <c r="E105" s="56" t="str">
        <f>IFERROR(VLOOKUP($A105,'Emissions - TEU-2PWB'!$A$6:$H$58,8,0), " ")</f>
        <v xml:space="preserve"> </v>
      </c>
      <c r="F105" s="18"/>
      <c r="G105" s="175" t="str">
        <f>IFERROR(Summary!$Y$7*D105/F105," ")</f>
        <v xml:space="preserve"> </v>
      </c>
      <c r="H105" s="5">
        <v>82</v>
      </c>
      <c r="I105" s="175" t="str">
        <f>IFERROR(Summary!$Y$7*D105/H105," ")</f>
        <v xml:space="preserve"> </v>
      </c>
      <c r="J105" s="18"/>
      <c r="K105" s="175" t="str">
        <f>IFERROR(Summary!$AA$7*D105/J105," ")</f>
        <v xml:space="preserve"> </v>
      </c>
      <c r="L105" s="5">
        <v>360</v>
      </c>
      <c r="M105" s="175" t="str">
        <f>IFERROR(Summary!$AA$7*D105/L105," ")</f>
        <v xml:space="preserve"> </v>
      </c>
      <c r="N105" s="18"/>
      <c r="O105" s="175" t="str">
        <f>IFERROR(Summary!$AC$7*D105/N105," ")</f>
        <v xml:space="preserve"> </v>
      </c>
      <c r="P105" s="5">
        <v>360</v>
      </c>
      <c r="Q105" s="175" t="str">
        <f>IFERROR(Summary!$AC$7*D105/P105," ")</f>
        <v xml:space="preserve"> </v>
      </c>
      <c r="R105" s="23">
        <v>29000</v>
      </c>
      <c r="S105" s="177" t="str">
        <f>IFERROR(Summary!$AE$7*E105/R105," ")</f>
        <v xml:space="preserve"> </v>
      </c>
    </row>
    <row r="106" spans="1:19" ht="29.25" customHeight="1" x14ac:dyDescent="0.25">
      <c r="A106" s="2" t="s">
        <v>208</v>
      </c>
      <c r="B106" s="2" t="s">
        <v>209</v>
      </c>
      <c r="C106" s="18"/>
      <c r="D106" s="56" t="str">
        <f>IFERROR(VLOOKUP($A106,'Emissions - TEU-2PWB'!$A$6:$H$58,5,0), " ")</f>
        <v xml:space="preserve"> </v>
      </c>
      <c r="E106" s="56" t="str">
        <f>IFERROR(VLOOKUP($A106,'Emissions - TEU-2PWB'!$A$6:$H$58,8,0), " ")</f>
        <v xml:space="preserve"> </v>
      </c>
      <c r="F106" s="18"/>
      <c r="G106" s="175" t="str">
        <f>IFERROR(Summary!$Y$7*D106/F106," ")</f>
        <v xml:space="preserve"> </v>
      </c>
      <c r="H106" s="5">
        <v>70</v>
      </c>
      <c r="I106" s="175" t="str">
        <f>IFERROR(Summary!$Y$7*D106/H106," ")</f>
        <v xml:space="preserve"> </v>
      </c>
      <c r="J106" s="18"/>
      <c r="K106" s="175" t="str">
        <f>IFERROR(Summary!$AA$7*D106/J106," ")</f>
        <v xml:space="preserve"> </v>
      </c>
      <c r="L106" s="5">
        <v>310</v>
      </c>
      <c r="M106" s="175" t="str">
        <f>IFERROR(Summary!$AA$7*D106/L106," ")</f>
        <v xml:space="preserve"> </v>
      </c>
      <c r="N106" s="18"/>
      <c r="O106" s="175" t="str">
        <f>IFERROR(Summary!$AC$7*D106/N106," ")</f>
        <v xml:space="preserve"> </v>
      </c>
      <c r="P106" s="5">
        <v>310</v>
      </c>
      <c r="Q106" s="175" t="str">
        <f>IFERROR(Summary!$AC$7*D106/P106," ")</f>
        <v xml:space="preserve"> </v>
      </c>
      <c r="R106" s="21">
        <v>370</v>
      </c>
      <c r="S106" s="177" t="str">
        <f>IFERROR(Summary!$AE$7*E106/R106," ")</f>
        <v xml:space="preserve"> </v>
      </c>
    </row>
    <row r="107" spans="1:19" ht="29.25" customHeight="1" x14ac:dyDescent="0.25">
      <c r="A107" s="2" t="s">
        <v>210</v>
      </c>
      <c r="B107" s="2" t="s">
        <v>211</v>
      </c>
      <c r="C107" s="18"/>
      <c r="D107" s="56" t="str">
        <f>IFERROR(VLOOKUP($A107,'Emissions - TEU-2PWB'!$A$6:$H$58,5,0), " ")</f>
        <v xml:space="preserve"> </v>
      </c>
      <c r="E107" s="56" t="str">
        <f>IFERROR(VLOOKUP($A107,'Emissions - TEU-2PWB'!$A$6:$H$58,8,0), " ")</f>
        <v xml:space="preserve"> </v>
      </c>
      <c r="F107" s="18"/>
      <c r="G107" s="175" t="str">
        <f>IFERROR(Summary!$Y$7*D107/F107," ")</f>
        <v xml:space="preserve"> </v>
      </c>
      <c r="H107" s="5">
        <v>60</v>
      </c>
      <c r="I107" s="175" t="str">
        <f>IFERROR(Summary!$Y$7*D107/H107," ")</f>
        <v xml:space="preserve"> </v>
      </c>
      <c r="J107" s="18"/>
      <c r="K107" s="175" t="str">
        <f>IFERROR(Summary!$AA$7*D107/J107," ")</f>
        <v xml:space="preserve"> </v>
      </c>
      <c r="L107" s="5">
        <v>260</v>
      </c>
      <c r="M107" s="175" t="str">
        <f>IFERROR(Summary!$AA$7*D107/L107," ")</f>
        <v xml:space="preserve"> </v>
      </c>
      <c r="N107" s="18"/>
      <c r="O107" s="175" t="str">
        <f>IFERROR(Summary!$AC$7*D107/N107," ")</f>
        <v xml:space="preserve"> </v>
      </c>
      <c r="P107" s="5">
        <v>260</v>
      </c>
      <c r="Q107" s="175" t="str">
        <f>IFERROR(Summary!$AC$7*D107/P107," ")</f>
        <v xml:space="preserve"> </v>
      </c>
      <c r="R107" s="21">
        <v>140</v>
      </c>
      <c r="S107" s="177" t="str">
        <f>IFERROR(Summary!$AE$7*E107/R107," ")</f>
        <v xml:space="preserve"> </v>
      </c>
    </row>
    <row r="108" spans="1:19" ht="29.25" customHeight="1" x14ac:dyDescent="0.25">
      <c r="A108" s="2" t="s">
        <v>212</v>
      </c>
      <c r="B108" s="2" t="s">
        <v>213</v>
      </c>
      <c r="C108" s="18"/>
      <c r="D108" s="56" t="str">
        <f>IFERROR(VLOOKUP($A108,'Emissions - TEU-2PWB'!$A$6:$H$58,5,0), " ")</f>
        <v xml:space="preserve"> </v>
      </c>
      <c r="E108" s="56" t="str">
        <f>IFERROR(VLOOKUP($A108,'Emissions - TEU-2PWB'!$A$6:$H$58,8,0), " ")</f>
        <v xml:space="preserve"> </v>
      </c>
      <c r="F108" s="18"/>
      <c r="G108" s="175" t="str">
        <f>IFERROR(Summary!$Y$7*D108/F108," ")</f>
        <v xml:space="preserve"> </v>
      </c>
      <c r="H108" s="5">
        <v>60</v>
      </c>
      <c r="I108" s="175" t="str">
        <f>IFERROR(Summary!$Y$7*D108/H108," ")</f>
        <v xml:space="preserve"> </v>
      </c>
      <c r="J108" s="18"/>
      <c r="K108" s="175" t="str">
        <f>IFERROR(Summary!$AA$7*D108/J108," ")</f>
        <v xml:space="preserve"> </v>
      </c>
      <c r="L108" s="5">
        <v>260</v>
      </c>
      <c r="M108" s="175" t="str">
        <f>IFERROR(Summary!$AA$7*D108/L108," ")</f>
        <v xml:space="preserve"> </v>
      </c>
      <c r="N108" s="18"/>
      <c r="O108" s="175" t="str">
        <f>IFERROR(Summary!$AC$7*D108/N108," ")</f>
        <v xml:space="preserve"> </v>
      </c>
      <c r="P108" s="5">
        <v>260</v>
      </c>
      <c r="Q108" s="175" t="str">
        <f>IFERROR(Summary!$AC$7*D108/P108," ")</f>
        <v xml:space="preserve"> </v>
      </c>
      <c r="R108" s="21">
        <v>93</v>
      </c>
      <c r="S108" s="177" t="str">
        <f>IFERROR(Summary!$AE$7*E108/R108," ")</f>
        <v xml:space="preserve"> </v>
      </c>
    </row>
    <row r="109" spans="1:19" ht="29.25" customHeight="1" x14ac:dyDescent="0.25">
      <c r="A109" s="2" t="s">
        <v>214</v>
      </c>
      <c r="B109" s="2" t="s">
        <v>215</v>
      </c>
      <c r="C109" s="18"/>
      <c r="D109" s="56" t="str">
        <f>IFERROR(VLOOKUP($A109,'Emissions - TEU-2PWB'!$A$6:$H$58,5,0), " ")</f>
        <v xml:space="preserve"> </v>
      </c>
      <c r="E109" s="56" t="str">
        <f>IFERROR(VLOOKUP($A109,'Emissions - TEU-2PWB'!$A$6:$H$58,8,0), " ")</f>
        <v xml:space="preserve"> </v>
      </c>
      <c r="F109" s="18"/>
      <c r="G109" s="175" t="str">
        <f>IFERROR(Summary!$Y$7*D109/F109," ")</f>
        <v xml:space="preserve"> </v>
      </c>
      <c r="H109" s="7">
        <v>1</v>
      </c>
      <c r="I109" s="175" t="str">
        <f>IFERROR(Summary!$Y$7*D109/H109," ")</f>
        <v xml:space="preserve"> </v>
      </c>
      <c r="J109" s="18"/>
      <c r="K109" s="175" t="str">
        <f>IFERROR(Summary!$AA$7*D109/J109," ")</f>
        <v xml:space="preserve"> </v>
      </c>
      <c r="L109" s="7">
        <v>4.4000000000000004</v>
      </c>
      <c r="M109" s="175" t="str">
        <f>IFERROR(Summary!$AA$7*D109/L109," ")</f>
        <v xml:space="preserve"> </v>
      </c>
      <c r="N109" s="18"/>
      <c r="O109" s="175" t="str">
        <f>IFERROR(Summary!$AC$7*D109/N109," ")</f>
        <v xml:space="preserve"> </v>
      </c>
      <c r="P109" s="7">
        <v>4.4000000000000004</v>
      </c>
      <c r="Q109" s="175" t="str">
        <f>IFERROR(Summary!$AC$7*D109/P109," ")</f>
        <v xml:space="preserve"> </v>
      </c>
      <c r="R109" s="22"/>
      <c r="S109" s="177" t="str">
        <f>IFERROR(Summary!$AE$7*E109/R109," ")</f>
        <v xml:space="preserve"> </v>
      </c>
    </row>
    <row r="110" spans="1:19" ht="16.95" customHeight="1" x14ac:dyDescent="0.25">
      <c r="A110" s="2" t="s">
        <v>216</v>
      </c>
      <c r="B110" s="2" t="s">
        <v>217</v>
      </c>
      <c r="C110" s="6" t="s">
        <v>23</v>
      </c>
      <c r="D110" s="56" t="str">
        <f>IFERROR(VLOOKUP($A110,'Emissions - TEU-2PWB'!$A$6:$H$58,5,0), " ")</f>
        <v xml:space="preserve"> </v>
      </c>
      <c r="E110" s="56" t="str">
        <f>IFERROR(VLOOKUP($A110,'Emissions - TEU-2PWB'!$A$6:$H$58,8,0), " ")</f>
        <v xml:space="preserve"> </v>
      </c>
      <c r="F110" s="11">
        <v>2.0000000000000001E-4</v>
      </c>
      <c r="G110" s="175" t="str">
        <f>IFERROR(Summary!$Y$7*D110/F110," ")</f>
        <v xml:space="preserve"> </v>
      </c>
      <c r="H110" s="5">
        <v>30</v>
      </c>
      <c r="I110" s="175" t="str">
        <f>IFERROR(Summary!$Y$7*D110/H110," ")</f>
        <v xml:space="preserve"> </v>
      </c>
      <c r="J110" s="3">
        <v>2.0999999999999999E-3</v>
      </c>
      <c r="K110" s="175" t="str">
        <f>IFERROR(Summary!$AA$7*D110/J110," ")</f>
        <v xml:space="preserve"> </v>
      </c>
      <c r="L110" s="5">
        <v>130</v>
      </c>
      <c r="M110" s="175" t="str">
        <f>IFERROR(Summary!$AA$7*D110/L110," ")</f>
        <v xml:space="preserve"> </v>
      </c>
      <c r="N110" s="3">
        <v>4.0000000000000001E-3</v>
      </c>
      <c r="O110" s="175" t="str">
        <f>IFERROR(Summary!$AC$7*D110/N110," ")</f>
        <v xml:space="preserve"> </v>
      </c>
      <c r="P110" s="5">
        <v>130</v>
      </c>
      <c r="Q110" s="175" t="str">
        <f>IFERROR(Summary!$AC$7*D110/P110," ")</f>
        <v xml:space="preserve"> </v>
      </c>
      <c r="R110" s="21">
        <v>160</v>
      </c>
      <c r="S110" s="177" t="str">
        <f>IFERROR(Summary!$AE$7*E110/R110," ")</f>
        <v xml:space="preserve"> </v>
      </c>
    </row>
    <row r="111" spans="1:19" ht="16.8" customHeight="1" x14ac:dyDescent="0.25">
      <c r="A111" s="2" t="s">
        <v>218</v>
      </c>
      <c r="B111" s="2" t="s">
        <v>219</v>
      </c>
      <c r="C111" s="18"/>
      <c r="D111" s="56" t="str">
        <f>IFERROR(VLOOKUP($A111,'Emissions - TEU-2PWB'!$A$6:$H$58,5,0), " ")</f>
        <v xml:space="preserve"> </v>
      </c>
      <c r="E111" s="56" t="str">
        <f>IFERROR(VLOOKUP($A111,'Emissions - TEU-2PWB'!$A$6:$H$58,8,0), " ")</f>
        <v xml:space="preserve"> </v>
      </c>
      <c r="F111" s="4">
        <v>7.6999999999999999E-2</v>
      </c>
      <c r="G111" s="175" t="str">
        <f>IFERROR(Summary!$Y$7*D111/F111," ")</f>
        <v xml:space="preserve"> </v>
      </c>
      <c r="H111" s="18"/>
      <c r="I111" s="175" t="str">
        <f>IFERROR(Summary!$Y$7*D111/H111," ")</f>
        <v xml:space="preserve"> </v>
      </c>
      <c r="J111" s="7">
        <v>2</v>
      </c>
      <c r="K111" s="175" t="str">
        <f>IFERROR(Summary!$AA$7*D111/J111," ")</f>
        <v xml:space="preserve"> </v>
      </c>
      <c r="L111" s="18"/>
      <c r="M111" s="175" t="str">
        <f>IFERROR(Summary!$AA$7*D111/L111," ")</f>
        <v xml:space="preserve"> </v>
      </c>
      <c r="N111" s="9">
        <v>0.92</v>
      </c>
      <c r="O111" s="175" t="str">
        <f>IFERROR(Summary!$AC$7*D111/N111," ")</f>
        <v xml:space="preserve"> </v>
      </c>
      <c r="P111" s="18"/>
      <c r="Q111" s="175" t="str">
        <f>IFERROR(Summary!$AC$7*D111/P111," ")</f>
        <v xml:space="preserve"> </v>
      </c>
      <c r="R111" s="22"/>
      <c r="S111" s="177" t="str">
        <f>IFERROR(Summary!$AE$7*E111/R111," ")</f>
        <v xml:space="preserve"> </v>
      </c>
    </row>
    <row r="112" spans="1:19" ht="16.8" customHeight="1" x14ac:dyDescent="0.25">
      <c r="A112" s="1"/>
      <c r="B112" s="2" t="s">
        <v>220</v>
      </c>
      <c r="C112" s="6" t="s">
        <v>65</v>
      </c>
      <c r="D112" s="56" t="str">
        <f>IFERROR(VLOOKUP($A112,'Emissions - TEU-2PWB'!$A$6:$H$58,5,0), " ")</f>
        <v xml:space="preserve"> </v>
      </c>
      <c r="E112" s="56" t="str">
        <f>IFERROR(VLOOKUP($A112,'Emissions - TEU-2PWB'!$A$6:$H$58,8,0), " ")</f>
        <v xml:space="preserve"> </v>
      </c>
      <c r="F112" s="18"/>
      <c r="G112" s="175" t="str">
        <f>IFERROR(Summary!$Y$7*D112/F112," ")</f>
        <v xml:space="preserve"> </v>
      </c>
      <c r="H112" s="7">
        <v>2.2999999999999998</v>
      </c>
      <c r="I112" s="175" t="str">
        <f>IFERROR(Summary!$Y$7*D112/H112," ")</f>
        <v xml:space="preserve"> </v>
      </c>
      <c r="J112" s="18"/>
      <c r="K112" s="175" t="str">
        <f>IFERROR(Summary!$AA$7*D112/J112," ")</f>
        <v xml:space="preserve"> </v>
      </c>
      <c r="L112" s="5">
        <v>20</v>
      </c>
      <c r="M112" s="175" t="str">
        <f>IFERROR(Summary!$AA$7*D112/L112," ")</f>
        <v xml:space="preserve"> </v>
      </c>
      <c r="N112" s="18"/>
      <c r="O112" s="175" t="str">
        <f>IFERROR(Summary!$AC$7*D112/N112," ")</f>
        <v xml:space="preserve"> </v>
      </c>
      <c r="P112" s="5">
        <v>20</v>
      </c>
      <c r="Q112" s="175" t="str">
        <f>IFERROR(Summary!$AC$7*D112/P112," ")</f>
        <v xml:space="preserve"> </v>
      </c>
      <c r="R112" s="21">
        <v>240</v>
      </c>
      <c r="S112" s="177" t="str">
        <f>IFERROR(Summary!$AE$7*E112/R112," ")</f>
        <v xml:space="preserve"> </v>
      </c>
    </row>
    <row r="113" spans="1:19" ht="16.95" customHeight="1" x14ac:dyDescent="0.25">
      <c r="A113" s="2" t="s">
        <v>221</v>
      </c>
      <c r="B113" s="2" t="s">
        <v>222</v>
      </c>
      <c r="C113" s="18"/>
      <c r="D113" s="56" t="str">
        <f>IFERROR(VLOOKUP($A113,'Emissions - TEU-2PWB'!$A$6:$H$58,5,0), " ")</f>
        <v xml:space="preserve"> </v>
      </c>
      <c r="E113" s="56" t="str">
        <f>IFERROR(VLOOKUP($A113,'Emissions - TEU-2PWB'!$A$6:$H$58,8,0), " ")</f>
        <v xml:space="preserve"> </v>
      </c>
      <c r="F113" s="18"/>
      <c r="G113" s="175" t="str">
        <f>IFERROR(Summary!$Y$7*D113/F113," ")</f>
        <v xml:space="preserve"> </v>
      </c>
      <c r="H113" s="18"/>
      <c r="I113" s="175" t="str">
        <f>IFERROR(Summary!$Y$7*D113/H113," ")</f>
        <v xml:space="preserve"> </v>
      </c>
      <c r="J113" s="18"/>
      <c r="K113" s="175" t="str">
        <f>IFERROR(Summary!$AA$7*D113/J113," ")</f>
        <v xml:space="preserve"> </v>
      </c>
      <c r="L113" s="18"/>
      <c r="M113" s="175" t="str">
        <f>IFERROR(Summary!$AA$7*D113/L113," ")</f>
        <v xml:space="preserve"> </v>
      </c>
      <c r="N113" s="18"/>
      <c r="O113" s="175" t="str">
        <f>IFERROR(Summary!$AC$7*D113/N113," ")</f>
        <v xml:space="preserve"> </v>
      </c>
      <c r="P113" s="18"/>
      <c r="Q113" s="175" t="str">
        <f>IFERROR(Summary!$AC$7*D113/P113," ")</f>
        <v xml:space="preserve"> </v>
      </c>
      <c r="R113" s="21">
        <v>16</v>
      </c>
      <c r="S113" s="177" t="str">
        <f>IFERROR(Summary!$AE$7*E113/R113," ")</f>
        <v xml:space="preserve"> </v>
      </c>
    </row>
    <row r="114" spans="1:19" ht="16.8" customHeight="1" x14ac:dyDescent="0.25">
      <c r="A114" s="2" t="s">
        <v>223</v>
      </c>
      <c r="B114" s="2" t="s">
        <v>224</v>
      </c>
      <c r="C114" s="18"/>
      <c r="D114" s="56" t="str">
        <f>IFERROR(VLOOKUP($A114,'Emissions - TEU-2PWB'!$A$6:$H$58,5,0), " ")</f>
        <v xml:space="preserve"> </v>
      </c>
      <c r="E114" s="56" t="str">
        <f>IFERROR(VLOOKUP($A114,'Emissions - TEU-2PWB'!$A$6:$H$58,8,0), " ")</f>
        <v xml:space="preserve"> </v>
      </c>
      <c r="F114" s="9">
        <v>0.17</v>
      </c>
      <c r="G114" s="175" t="str">
        <f>IFERROR(Summary!$Y$7*D114/F114," ")</f>
        <v xml:space="preserve"> </v>
      </c>
      <c r="H114" s="7">
        <v>9</v>
      </c>
      <c r="I114" s="175" t="str">
        <f>IFERROR(Summary!$Y$7*D114/H114," ")</f>
        <v xml:space="preserve"> </v>
      </c>
      <c r="J114" s="7">
        <v>4.3</v>
      </c>
      <c r="K114" s="175" t="str">
        <f>IFERROR(Summary!$AA$7*D114/J114," ")</f>
        <v xml:space="preserve"> </v>
      </c>
      <c r="L114" s="5">
        <v>40</v>
      </c>
      <c r="M114" s="175" t="str">
        <f>IFERROR(Summary!$AA$7*D114/L114," ")</f>
        <v xml:space="preserve"> </v>
      </c>
      <c r="N114" s="7">
        <v>2</v>
      </c>
      <c r="O114" s="175" t="str">
        <f>IFERROR(Summary!$AC$7*D114/N114," ")</f>
        <v xml:space="preserve"> </v>
      </c>
      <c r="P114" s="5">
        <v>40</v>
      </c>
      <c r="Q114" s="175" t="str">
        <f>IFERROR(Summary!$AC$7*D114/P114," ")</f>
        <v xml:space="preserve"> </v>
      </c>
      <c r="R114" s="21">
        <v>49</v>
      </c>
      <c r="S114" s="177" t="str">
        <f>IFERROR(Summary!$AE$7*E114/R114," ")</f>
        <v xml:space="preserve"> </v>
      </c>
    </row>
    <row r="115" spans="1:19" ht="16.95" customHeight="1" x14ac:dyDescent="0.25">
      <c r="A115" s="2" t="s">
        <v>225</v>
      </c>
      <c r="B115" s="2" t="s">
        <v>226</v>
      </c>
      <c r="C115" s="18"/>
      <c r="D115" s="56" t="str">
        <f>IFERROR(VLOOKUP($A115,'Emissions - TEU-2PWB'!$A$6:$H$58,5,0), " ")</f>
        <v xml:space="preserve"> </v>
      </c>
      <c r="E115" s="56" t="str">
        <f>IFERROR(VLOOKUP($A115,'Emissions - TEU-2PWB'!$A$6:$H$58,8,0), " ")</f>
        <v xml:space="preserve"> </v>
      </c>
      <c r="F115" s="18"/>
      <c r="G115" s="175" t="str">
        <f>IFERROR(Summary!$Y$7*D115/F115," ")</f>
        <v xml:space="preserve"> </v>
      </c>
      <c r="H115" s="4">
        <v>0.08</v>
      </c>
      <c r="I115" s="175" t="str">
        <f>IFERROR(Summary!$Y$7*D115/H115," ")</f>
        <v xml:space="preserve"> </v>
      </c>
      <c r="J115" s="18"/>
      <c r="K115" s="175" t="str">
        <f>IFERROR(Summary!$AA$7*D115/J115," ")</f>
        <v xml:space="preserve"> </v>
      </c>
      <c r="L115" s="9">
        <v>0.35</v>
      </c>
      <c r="M115" s="175" t="str">
        <f>IFERROR(Summary!$AA$7*D115/L115," ")</f>
        <v xml:space="preserve"> </v>
      </c>
      <c r="N115" s="18"/>
      <c r="O115" s="175" t="str">
        <f>IFERROR(Summary!$AC$7*D115/N115," ")</f>
        <v xml:space="preserve"> </v>
      </c>
      <c r="P115" s="9">
        <v>0.35</v>
      </c>
      <c r="Q115" s="175" t="str">
        <f>IFERROR(Summary!$AC$7*D115/P115," ")</f>
        <v xml:space="preserve"> </v>
      </c>
      <c r="R115" s="24">
        <v>4.0999999999999996</v>
      </c>
      <c r="S115" s="177" t="str">
        <f>IFERROR(Summary!$AE$7*E115/R115," ")</f>
        <v xml:space="preserve"> </v>
      </c>
    </row>
    <row r="116" spans="1:19" ht="16.8" customHeight="1" x14ac:dyDescent="0.25">
      <c r="A116" s="2" t="s">
        <v>227</v>
      </c>
      <c r="B116" s="2" t="s">
        <v>228</v>
      </c>
      <c r="C116" s="18"/>
      <c r="D116" s="56" t="str">
        <f>IFERROR(VLOOKUP($A116,'Emissions - TEU-2PWB'!$A$6:$H$58,5,0), " ")</f>
        <v xml:space="preserve"> </v>
      </c>
      <c r="E116" s="56" t="str">
        <f>IFERROR(VLOOKUP($A116,'Emissions - TEU-2PWB'!$A$6:$H$58,8,0), " ")</f>
        <v xml:space="preserve"> </v>
      </c>
      <c r="F116" s="11">
        <v>7.6999999999999996E-4</v>
      </c>
      <c r="G116" s="175" t="str">
        <f>IFERROR(Summary!$Y$7*D116/F116," ")</f>
        <v xml:space="preserve"> </v>
      </c>
      <c r="H116" s="18"/>
      <c r="I116" s="175" t="str">
        <f>IFERROR(Summary!$Y$7*D116/H116," ")</f>
        <v xml:space="preserve"> </v>
      </c>
      <c r="J116" s="4">
        <v>0.02</v>
      </c>
      <c r="K116" s="175" t="str">
        <f>IFERROR(Summary!$AA$7*D116/J116," ")</f>
        <v xml:space="preserve"> </v>
      </c>
      <c r="L116" s="18"/>
      <c r="M116" s="175" t="str">
        <f>IFERROR(Summary!$AA$7*D116/L116," ")</f>
        <v xml:space="preserve"> </v>
      </c>
      <c r="N116" s="3">
        <v>9.1999999999999998E-3</v>
      </c>
      <c r="O116" s="175" t="str">
        <f>IFERROR(Summary!$AC$7*D116/N116," ")</f>
        <v xml:space="preserve"> </v>
      </c>
      <c r="P116" s="18"/>
      <c r="Q116" s="175" t="str">
        <f>IFERROR(Summary!$AC$7*D116/P116," ")</f>
        <v xml:space="preserve"> </v>
      </c>
      <c r="R116" s="22"/>
      <c r="S116" s="177" t="str">
        <f>IFERROR(Summary!$AE$7*E116/R116," ")</f>
        <v xml:space="preserve"> </v>
      </c>
    </row>
    <row r="117" spans="1:19" ht="16.95" customHeight="1" x14ac:dyDescent="0.25">
      <c r="A117" s="2" t="s">
        <v>229</v>
      </c>
      <c r="B117" s="2" t="s">
        <v>230</v>
      </c>
      <c r="C117" s="18"/>
      <c r="D117" s="56" t="str">
        <f>IFERROR(VLOOKUP($A117,'Emissions - TEU-2PWB'!$A$6:$H$58,5,0), " ")</f>
        <v xml:space="preserve"> </v>
      </c>
      <c r="E117" s="56" t="str">
        <f>IFERROR(VLOOKUP($A117,'Emissions - TEU-2PWB'!$A$6:$H$58,8,0), " ")</f>
        <v xml:space="preserve"> </v>
      </c>
      <c r="F117" s="11">
        <v>3.8000000000000002E-4</v>
      </c>
      <c r="G117" s="175" t="str">
        <f>IFERROR(Summary!$Y$7*D117/F117," ")</f>
        <v xml:space="preserve"> </v>
      </c>
      <c r="H117" s="18"/>
      <c r="I117" s="175" t="str">
        <f>IFERROR(Summary!$Y$7*D117/H117," ")</f>
        <v xml:space="preserve"> </v>
      </c>
      <c r="J117" s="4">
        <v>0.01</v>
      </c>
      <c r="K117" s="175" t="str">
        <f>IFERROR(Summary!$AA$7*D117/J117," ")</f>
        <v xml:space="preserve"> </v>
      </c>
      <c r="L117" s="18"/>
      <c r="M117" s="175" t="str">
        <f>IFERROR(Summary!$AA$7*D117/L117," ")</f>
        <v xml:space="preserve"> </v>
      </c>
      <c r="N117" s="3">
        <v>4.5999999999999999E-3</v>
      </c>
      <c r="O117" s="175" t="str">
        <f>IFERROR(Summary!$AC$7*D117/N117," ")</f>
        <v xml:space="preserve"> </v>
      </c>
      <c r="P117" s="18"/>
      <c r="Q117" s="175" t="str">
        <f>IFERROR(Summary!$AC$7*D117/P117," ")</f>
        <v xml:space="preserve"> </v>
      </c>
      <c r="R117" s="22"/>
      <c r="S117" s="177" t="str">
        <f>IFERROR(Summary!$AE$7*E117/R117," ")</f>
        <v xml:space="preserve"> </v>
      </c>
    </row>
    <row r="118" spans="1:19" ht="16.8" customHeight="1" x14ac:dyDescent="0.25">
      <c r="A118" s="2" t="s">
        <v>231</v>
      </c>
      <c r="B118" s="2" t="s">
        <v>232</v>
      </c>
      <c r="C118" s="18"/>
      <c r="D118" s="56" t="str">
        <f>IFERROR(VLOOKUP($A118,'Emissions - TEU-2PWB'!$A$6:$H$58,5,0), " ")</f>
        <v xml:space="preserve"> </v>
      </c>
      <c r="E118" s="56" t="str">
        <f>IFERROR(VLOOKUP($A118,'Emissions - TEU-2PWB'!$A$6:$H$58,8,0), " ")</f>
        <v xml:space="preserve"> </v>
      </c>
      <c r="F118" s="3">
        <v>2E-3</v>
      </c>
      <c r="G118" s="175" t="str">
        <f>IFERROR(Summary!$Y$7*D118/F118," ")</f>
        <v xml:space="preserve"> </v>
      </c>
      <c r="H118" s="18"/>
      <c r="I118" s="175" t="str">
        <f>IFERROR(Summary!$Y$7*D118/H118," ")</f>
        <v xml:space="preserve"> </v>
      </c>
      <c r="J118" s="4">
        <v>5.0999999999999997E-2</v>
      </c>
      <c r="K118" s="175" t="str">
        <f>IFERROR(Summary!$AA$7*D118/J118," ")</f>
        <v xml:space="preserve"> </v>
      </c>
      <c r="L118" s="18"/>
      <c r="M118" s="175" t="str">
        <f>IFERROR(Summary!$AA$7*D118/L118," ")</f>
        <v xml:space="preserve"> </v>
      </c>
      <c r="N118" s="4">
        <v>2.4E-2</v>
      </c>
      <c r="O118" s="175" t="str">
        <f>IFERROR(Summary!$AC$7*D118/N118," ")</f>
        <v xml:space="preserve"> </v>
      </c>
      <c r="P118" s="18"/>
      <c r="Q118" s="175" t="str">
        <f>IFERROR(Summary!$AC$7*D118/P118," ")</f>
        <v xml:space="preserve"> </v>
      </c>
      <c r="R118" s="22"/>
      <c r="S118" s="177" t="str">
        <f>IFERROR(Summary!$AE$7*E118/R118," ")</f>
        <v xml:space="preserve"> </v>
      </c>
    </row>
    <row r="119" spans="1:19" ht="16.8" customHeight="1" x14ac:dyDescent="0.25">
      <c r="A119" s="2" t="s">
        <v>233</v>
      </c>
      <c r="B119" s="2" t="s">
        <v>234</v>
      </c>
      <c r="C119" s="18"/>
      <c r="D119" s="56" t="str">
        <f>IFERROR(VLOOKUP($A119,'Emissions - TEU-2PWB'!$A$6:$H$58,5,0), " ")</f>
        <v xml:space="preserve"> </v>
      </c>
      <c r="E119" s="56" t="str">
        <f>IFERROR(VLOOKUP($A119,'Emissions - TEU-2PWB'!$A$6:$H$58,8,0), " ")</f>
        <v xml:space="preserve"> </v>
      </c>
      <c r="F119" s="4">
        <v>4.4999999999999998E-2</v>
      </c>
      <c r="G119" s="175" t="str">
        <f>IFERROR(Summary!$Y$7*D119/F119," ")</f>
        <v xml:space="preserve"> </v>
      </c>
      <c r="H119" s="18"/>
      <c r="I119" s="175" t="str">
        <f>IFERROR(Summary!$Y$7*D119/H119," ")</f>
        <v xml:space="preserve"> </v>
      </c>
      <c r="J119" s="7">
        <v>1.2</v>
      </c>
      <c r="K119" s="175" t="str">
        <f>IFERROR(Summary!$AA$7*D119/J119," ")</f>
        <v xml:space="preserve"> </v>
      </c>
      <c r="L119" s="18"/>
      <c r="M119" s="175" t="str">
        <f>IFERROR(Summary!$AA$7*D119/L119," ")</f>
        <v xml:space="preserve"> </v>
      </c>
      <c r="N119" s="9">
        <v>0.55000000000000004</v>
      </c>
      <c r="O119" s="175" t="str">
        <f>IFERROR(Summary!$AC$7*D119/N119," ")</f>
        <v xml:space="preserve"> </v>
      </c>
      <c r="P119" s="18"/>
      <c r="Q119" s="175" t="str">
        <f>IFERROR(Summary!$AC$7*D119/P119," ")</f>
        <v xml:space="preserve"> </v>
      </c>
      <c r="R119" s="22"/>
      <c r="S119" s="177" t="str">
        <f>IFERROR(Summary!$AE$7*E119/R119," ")</f>
        <v xml:space="preserve"> </v>
      </c>
    </row>
    <row r="120" spans="1:19" ht="42" customHeight="1" x14ac:dyDescent="0.25">
      <c r="A120" s="2" t="s">
        <v>235</v>
      </c>
      <c r="B120" s="2" t="s">
        <v>236</v>
      </c>
      <c r="C120" s="6" t="s">
        <v>65</v>
      </c>
      <c r="D120" s="56" t="str">
        <f>IFERROR(VLOOKUP($A120,'Emissions - TEU-2PWB'!$A$6:$H$58,5,0), " ")</f>
        <v xml:space="preserve"> </v>
      </c>
      <c r="E120" s="56" t="str">
        <f>IFERROR(VLOOKUP($A120,'Emissions - TEU-2PWB'!$A$6:$H$58,8,0), " ")</f>
        <v xml:space="preserve"> </v>
      </c>
      <c r="F120" s="11">
        <v>1.7000000000000001E-4</v>
      </c>
      <c r="G120" s="175" t="str">
        <f>IFERROR(Summary!$Y$7*D120/F120," ")</f>
        <v xml:space="preserve"> </v>
      </c>
      <c r="H120" s="18"/>
      <c r="I120" s="175" t="str">
        <f>IFERROR(Summary!$Y$7*D120/H120," ")</f>
        <v xml:space="preserve"> </v>
      </c>
      <c r="J120" s="4">
        <v>1.7999999999999999E-2</v>
      </c>
      <c r="K120" s="175" t="str">
        <f>IFERROR(Summary!$AA$7*D120/J120," ")</f>
        <v xml:space="preserve"> </v>
      </c>
      <c r="L120" s="18"/>
      <c r="M120" s="175" t="str">
        <f>IFERROR(Summary!$AA$7*D120/L120," ")</f>
        <v xml:space="preserve"> </v>
      </c>
      <c r="N120" s="3">
        <v>8.3999999999999995E-3</v>
      </c>
      <c r="O120" s="175" t="str">
        <f>IFERROR(Summary!$AC$7*D120/N120," ")</f>
        <v xml:space="preserve"> </v>
      </c>
      <c r="P120" s="18"/>
      <c r="Q120" s="175" t="str">
        <f>IFERROR(Summary!$AC$7*D120/P120," ")</f>
        <v xml:space="preserve"> </v>
      </c>
      <c r="R120" s="22"/>
      <c r="S120" s="177" t="str">
        <f>IFERROR(Summary!$AE$7*E120/R120," ")</f>
        <v xml:space="preserve"> </v>
      </c>
    </row>
    <row r="121" spans="1:19" ht="29.25" customHeight="1" x14ac:dyDescent="0.25">
      <c r="A121" s="2" t="s">
        <v>237</v>
      </c>
      <c r="B121" s="1" t="s">
        <v>238</v>
      </c>
      <c r="C121" s="6" t="s">
        <v>65</v>
      </c>
      <c r="D121" s="56" t="str">
        <f>IFERROR(VLOOKUP($A121,'Emissions - TEU-2PWB'!$A$6:$H$58,5,0), " ")</f>
        <v xml:space="preserve"> </v>
      </c>
      <c r="E121" s="56" t="str">
        <f>IFERROR(VLOOKUP($A121,'Emissions - TEU-2PWB'!$A$6:$H$58,8,0), " ")</f>
        <v xml:space="preserve"> </v>
      </c>
      <c r="F121" s="11">
        <v>1.7000000000000001E-4</v>
      </c>
      <c r="G121" s="175" t="str">
        <f>IFERROR(Summary!$Y$7*D121/F121," ")</f>
        <v xml:space="preserve"> </v>
      </c>
      <c r="H121" s="18"/>
      <c r="I121" s="175" t="str">
        <f>IFERROR(Summary!$Y$7*D121/H121," ")</f>
        <v xml:space="preserve"> </v>
      </c>
      <c r="J121" s="4">
        <v>1.7999999999999999E-2</v>
      </c>
      <c r="K121" s="175" t="str">
        <f>IFERROR(Summary!$AA$7*D121/J121," ")</f>
        <v xml:space="preserve"> </v>
      </c>
      <c r="L121" s="18"/>
      <c r="M121" s="175" t="str">
        <f>IFERROR(Summary!$AA$7*D121/L121," ")</f>
        <v xml:space="preserve"> </v>
      </c>
      <c r="N121" s="3">
        <v>8.3999999999999995E-3</v>
      </c>
      <c r="O121" s="175" t="str">
        <f>IFERROR(Summary!$AC$7*D121/N121," ")</f>
        <v xml:space="preserve"> </v>
      </c>
      <c r="P121" s="18"/>
      <c r="Q121" s="175" t="str">
        <f>IFERROR(Summary!$AC$7*D121/P121," ")</f>
        <v xml:space="preserve"> </v>
      </c>
      <c r="R121" s="22"/>
      <c r="S121" s="177" t="str">
        <f>IFERROR(Summary!$AE$7*E121/R121," ")</f>
        <v xml:space="preserve"> </v>
      </c>
    </row>
    <row r="122" spans="1:19" ht="29.25" customHeight="1" x14ac:dyDescent="0.25">
      <c r="A122" s="2" t="s">
        <v>239</v>
      </c>
      <c r="B122" s="1" t="s">
        <v>240</v>
      </c>
      <c r="C122" s="6" t="s">
        <v>65</v>
      </c>
      <c r="D122" s="56" t="str">
        <f>IFERROR(VLOOKUP($A122,'Emissions - TEU-2PWB'!$A$6:$H$58,5,0), " ")</f>
        <v xml:space="preserve"> </v>
      </c>
      <c r="E122" s="56" t="str">
        <f>IFERROR(VLOOKUP($A122,'Emissions - TEU-2PWB'!$A$6:$H$58,8,0), " ")</f>
        <v xml:space="preserve"> </v>
      </c>
      <c r="F122" s="11">
        <v>1.7000000000000001E-4</v>
      </c>
      <c r="G122" s="175" t="str">
        <f>IFERROR(Summary!$Y$7*D122/F122," ")</f>
        <v xml:space="preserve"> </v>
      </c>
      <c r="H122" s="18"/>
      <c r="I122" s="175" t="str">
        <f>IFERROR(Summary!$Y$7*D122/H122," ")</f>
        <v xml:space="preserve"> </v>
      </c>
      <c r="J122" s="4">
        <v>1.7999999999999999E-2</v>
      </c>
      <c r="K122" s="175" t="str">
        <f>IFERROR(Summary!$AA$7*D122/J122," ")</f>
        <v xml:space="preserve"> </v>
      </c>
      <c r="L122" s="18"/>
      <c r="M122" s="175" t="str">
        <f>IFERROR(Summary!$AA$7*D122/L122," ")</f>
        <v xml:space="preserve"> </v>
      </c>
      <c r="N122" s="3">
        <v>8.3999999999999995E-3</v>
      </c>
      <c r="O122" s="175" t="str">
        <f>IFERROR(Summary!$AC$7*D122/N122," ")</f>
        <v xml:space="preserve"> </v>
      </c>
      <c r="P122" s="18"/>
      <c r="Q122" s="175" t="str">
        <f>IFERROR(Summary!$AC$7*D122/P122," ")</f>
        <v xml:space="preserve"> </v>
      </c>
      <c r="R122" s="22"/>
      <c r="S122" s="177" t="str">
        <f>IFERROR(Summary!$AE$7*E122/R122," ")</f>
        <v xml:space="preserve"> </v>
      </c>
    </row>
    <row r="123" spans="1:19" ht="29.25" customHeight="1" x14ac:dyDescent="0.25">
      <c r="A123" s="2" t="s">
        <v>241</v>
      </c>
      <c r="B123" s="1" t="s">
        <v>242</v>
      </c>
      <c r="C123" s="6" t="s">
        <v>65</v>
      </c>
      <c r="D123" s="56" t="str">
        <f>IFERROR(VLOOKUP($A123,'Emissions - TEU-2PWB'!$A$6:$H$58,5,0), " ")</f>
        <v xml:space="preserve"> </v>
      </c>
      <c r="E123" s="56" t="str">
        <f>IFERROR(VLOOKUP($A123,'Emissions - TEU-2PWB'!$A$6:$H$58,8,0), " ")</f>
        <v xml:space="preserve"> </v>
      </c>
      <c r="F123" s="11">
        <v>5.9999999999999995E-4</v>
      </c>
      <c r="G123" s="175" t="str">
        <f>IFERROR(Summary!$Y$7*D123/F123," ")</f>
        <v xml:space="preserve"> </v>
      </c>
      <c r="H123" s="18"/>
      <c r="I123" s="175" t="str">
        <f>IFERROR(Summary!$Y$7*D123/H123," ")</f>
        <v xml:space="preserve"> </v>
      </c>
      <c r="J123" s="4">
        <v>6.5000000000000002E-2</v>
      </c>
      <c r="K123" s="175" t="str">
        <f>IFERROR(Summary!$AA$7*D123/J123," ")</f>
        <v xml:space="preserve"> </v>
      </c>
      <c r="L123" s="18"/>
      <c r="M123" s="175" t="str">
        <f>IFERROR(Summary!$AA$7*D123/L123," ")</f>
        <v xml:space="preserve"> </v>
      </c>
      <c r="N123" s="4">
        <v>0.03</v>
      </c>
      <c r="O123" s="175" t="str">
        <f>IFERROR(Summary!$AC$7*D123/N123," ")</f>
        <v xml:space="preserve"> </v>
      </c>
      <c r="P123" s="18"/>
      <c r="Q123" s="175" t="str">
        <f>IFERROR(Summary!$AC$7*D123/P123," ")</f>
        <v xml:space="preserve"> </v>
      </c>
      <c r="R123" s="22"/>
      <c r="S123" s="177" t="str">
        <f>IFERROR(Summary!$AE$7*E123/R123," ")</f>
        <v xml:space="preserve"> </v>
      </c>
    </row>
    <row r="124" spans="1:19" ht="16.95" customHeight="1" x14ac:dyDescent="0.25">
      <c r="A124" s="2" t="s">
        <v>243</v>
      </c>
      <c r="B124" s="16" t="s">
        <v>244</v>
      </c>
      <c r="C124" s="18"/>
      <c r="D124" s="56" t="str">
        <f>IFERROR(VLOOKUP($A124,'Emissions - TEU-2PWB'!$A$6:$H$58,5,0), " ")</f>
        <v xml:space="preserve"> </v>
      </c>
      <c r="E124" s="56" t="str">
        <f>IFERROR(VLOOKUP($A124,'Emissions - TEU-2PWB'!$A$6:$H$58,8,0), " ")</f>
        <v xml:space="preserve"> </v>
      </c>
      <c r="F124" s="18"/>
      <c r="G124" s="175" t="str">
        <f>IFERROR(Summary!$Y$7*D124/F124," ")</f>
        <v xml:space="preserve"> </v>
      </c>
      <c r="H124" s="9">
        <v>0.2</v>
      </c>
      <c r="I124" s="175" t="str">
        <f>IFERROR(Summary!$Y$7*D124/H124," ")</f>
        <v xml:space="preserve"> </v>
      </c>
      <c r="J124" s="18"/>
      <c r="K124" s="175" t="str">
        <f>IFERROR(Summary!$AA$7*D124/J124," ")</f>
        <v xml:space="preserve"> </v>
      </c>
      <c r="L124" s="9">
        <v>0.88</v>
      </c>
      <c r="M124" s="175" t="str">
        <f>IFERROR(Summary!$AA$7*D124/L124," ")</f>
        <v xml:space="preserve"> </v>
      </c>
      <c r="N124" s="18"/>
      <c r="O124" s="175" t="str">
        <f>IFERROR(Summary!$AC$7*D124/N124," ")</f>
        <v xml:space="preserve"> </v>
      </c>
      <c r="P124" s="9">
        <v>0.88</v>
      </c>
      <c r="Q124" s="175" t="str">
        <f>IFERROR(Summary!$AC$7*D124/P124," ")</f>
        <v xml:space="preserve"> </v>
      </c>
      <c r="R124" s="21">
        <v>110</v>
      </c>
      <c r="S124" s="177" t="str">
        <f>IFERROR(Summary!$AE$7*E124/R124," ")</f>
        <v xml:space="preserve"> </v>
      </c>
    </row>
    <row r="125" spans="1:19" ht="16.8" customHeight="1" x14ac:dyDescent="0.25">
      <c r="A125" s="2" t="s">
        <v>245</v>
      </c>
      <c r="B125" s="2" t="s">
        <v>246</v>
      </c>
      <c r="C125" s="18"/>
      <c r="D125" s="56" t="str">
        <f>IFERROR(VLOOKUP($A125,'Emissions - TEU-2PWB'!$A$6:$H$58,5,0), " ")</f>
        <v xml:space="preserve"> </v>
      </c>
      <c r="E125" s="56" t="str">
        <f>IFERROR(VLOOKUP($A125,'Emissions - TEU-2PWB'!$A$6:$H$58,8,0), " ")</f>
        <v xml:space="preserve"> </v>
      </c>
      <c r="F125" s="18"/>
      <c r="G125" s="175" t="str">
        <f>IFERROR(Summary!$Y$7*D125/F125," ")</f>
        <v xml:space="preserve"> </v>
      </c>
      <c r="H125" s="5">
        <v>30</v>
      </c>
      <c r="I125" s="175" t="str">
        <f>IFERROR(Summary!$Y$7*D125/H125," ")</f>
        <v xml:space="preserve"> </v>
      </c>
      <c r="J125" s="18"/>
      <c r="K125" s="175" t="str">
        <f>IFERROR(Summary!$AA$7*D125/J125," ")</f>
        <v xml:space="preserve"> </v>
      </c>
      <c r="L125" s="5">
        <v>130</v>
      </c>
      <c r="M125" s="175" t="str">
        <f>IFERROR(Summary!$AA$7*D125/L125," ")</f>
        <v xml:space="preserve"> </v>
      </c>
      <c r="N125" s="18"/>
      <c r="O125" s="175" t="str">
        <f>IFERROR(Summary!$AC$7*D125/N125," ")</f>
        <v xml:space="preserve"> </v>
      </c>
      <c r="P125" s="5">
        <v>130</v>
      </c>
      <c r="Q125" s="175" t="str">
        <f>IFERROR(Summary!$AC$7*D125/P125," ")</f>
        <v xml:space="preserve"> </v>
      </c>
      <c r="R125" s="23">
        <v>58000</v>
      </c>
      <c r="S125" s="177" t="str">
        <f>IFERROR(Summary!$AE$7*E125/R125," ")</f>
        <v xml:space="preserve"> </v>
      </c>
    </row>
    <row r="126" spans="1:19" ht="29.25" customHeight="1" x14ac:dyDescent="0.25">
      <c r="A126" s="2" t="s">
        <v>247</v>
      </c>
      <c r="B126" s="2" t="s">
        <v>248</v>
      </c>
      <c r="C126" s="18"/>
      <c r="D126" s="56" t="str">
        <f>IFERROR(VLOOKUP($A126,'Emissions - TEU-2PWB'!$A$6:$H$58,5,0), " ")</f>
        <v xml:space="preserve"> </v>
      </c>
      <c r="E126" s="56" t="str">
        <f>IFERROR(VLOOKUP($A126,'Emissions - TEU-2PWB'!$A$6:$H$58,8,0), " ")</f>
        <v xml:space="preserve"> </v>
      </c>
      <c r="F126" s="18"/>
      <c r="G126" s="175" t="str">
        <f>IFERROR(Summary!$Y$7*D126/F126," ")</f>
        <v xml:space="preserve"> </v>
      </c>
      <c r="H126" s="4">
        <v>6.9000000000000006E-2</v>
      </c>
      <c r="I126" s="175" t="str">
        <f>IFERROR(Summary!$Y$7*D126/H126," ")</f>
        <v xml:space="preserve"> </v>
      </c>
      <c r="J126" s="18"/>
      <c r="K126" s="175" t="str">
        <f>IFERROR(Summary!$AA$7*D126/J126," ")</f>
        <v xml:space="preserve"> </v>
      </c>
      <c r="L126" s="9">
        <v>0.3</v>
      </c>
      <c r="M126" s="175" t="str">
        <f>IFERROR(Summary!$AA$7*D126/L126," ")</f>
        <v xml:space="preserve"> </v>
      </c>
      <c r="N126" s="18"/>
      <c r="O126" s="175" t="str">
        <f>IFERROR(Summary!$AC$7*D126/N126," ")</f>
        <v xml:space="preserve"> </v>
      </c>
      <c r="P126" s="9">
        <v>0.3</v>
      </c>
      <c r="Q126" s="175" t="str">
        <f>IFERROR(Summary!$AC$7*D126/P126," ")</f>
        <v xml:space="preserve"> </v>
      </c>
      <c r="R126" s="25">
        <v>0.21</v>
      </c>
      <c r="S126" s="177" t="str">
        <f>IFERROR(Summary!$AE$7*E126/R126," ")</f>
        <v xml:space="preserve"> </v>
      </c>
    </row>
    <row r="127" spans="1:19" ht="16.8" customHeight="1" x14ac:dyDescent="0.25">
      <c r="A127" s="2" t="s">
        <v>249</v>
      </c>
      <c r="B127" s="2" t="s">
        <v>250</v>
      </c>
      <c r="C127" s="18"/>
      <c r="D127" s="56">
        <f>IFERROR(VLOOKUP($A127,'Emissions - TEU-2PWB'!$A$6:$H$58,5,0), " ")</f>
        <v>0.1835503488329</v>
      </c>
      <c r="E127" s="56">
        <f>IFERROR(VLOOKUP($A127,'Emissions - TEU-2PWB'!$A$6:$H$58,8,0), " ")</f>
        <v>1.311073920235E-3</v>
      </c>
      <c r="F127" s="18"/>
      <c r="G127" s="175" t="str">
        <f>IFERROR(Summary!$Y$7*D127/F127," ")</f>
        <v xml:space="preserve"> </v>
      </c>
      <c r="H127" s="5">
        <v>700</v>
      </c>
      <c r="I127" s="175">
        <f>IFERROR(Summary!$Y$7*D127/H127," ")</f>
        <v>2.6221478404700004E-8</v>
      </c>
      <c r="J127" s="18"/>
      <c r="K127" s="175" t="str">
        <f>IFERROR(Summary!$AA$7*D127/J127," ")</f>
        <v xml:space="preserve"> </v>
      </c>
      <c r="L127" s="8">
        <v>3100</v>
      </c>
      <c r="M127" s="175">
        <f>IFERROR(Summary!$AA$7*D127/L127," ")</f>
        <v>5.920978994609678E-9</v>
      </c>
      <c r="N127" s="18"/>
      <c r="O127" s="175" t="str">
        <f>IFERROR(Summary!$AC$7*D127/N127," ")</f>
        <v xml:space="preserve"> </v>
      </c>
      <c r="P127" s="8">
        <v>3100</v>
      </c>
      <c r="Q127" s="175">
        <f>IFERROR(Summary!$AC$7*D127/P127," ")</f>
        <v>2.6644405475743548E-7</v>
      </c>
      <c r="R127" s="22"/>
      <c r="S127" s="177" t="str">
        <f>IFERROR(Summary!$AE$7*E127/R127," ")</f>
        <v xml:space="preserve"> </v>
      </c>
    </row>
    <row r="128" spans="1:19" ht="16.95" customHeight="1" x14ac:dyDescent="0.25">
      <c r="A128" s="2" t="s">
        <v>251</v>
      </c>
      <c r="B128" s="2" t="s">
        <v>252</v>
      </c>
      <c r="C128" s="18"/>
      <c r="D128" s="56" t="str">
        <f>IFERROR(VLOOKUP($A128,'Emissions - TEU-2PWB'!$A$6:$H$58,5,0), " ")</f>
        <v xml:space="preserve"> </v>
      </c>
      <c r="E128" s="56" t="str">
        <f>IFERROR(VLOOKUP($A128,'Emissions - TEU-2PWB'!$A$6:$H$58,8,0), " ")</f>
        <v xml:space="preserve"> </v>
      </c>
      <c r="F128" s="11">
        <v>2.0000000000000001E-4</v>
      </c>
      <c r="G128" s="175" t="str">
        <f>IFERROR(Summary!$Y$7*D128/F128," ")</f>
        <v xml:space="preserve"> </v>
      </c>
      <c r="H128" s="4">
        <v>0.03</v>
      </c>
      <c r="I128" s="175" t="str">
        <f>IFERROR(Summary!$Y$7*D128/H128," ")</f>
        <v xml:space="preserve"> </v>
      </c>
      <c r="J128" s="3">
        <v>5.3E-3</v>
      </c>
      <c r="K128" s="175" t="str">
        <f>IFERROR(Summary!$AA$7*D128/J128," ")</f>
        <v xml:space="preserve"> </v>
      </c>
      <c r="L128" s="9">
        <v>0.13</v>
      </c>
      <c r="M128" s="175" t="str">
        <f>IFERROR(Summary!$AA$7*D128/L128," ")</f>
        <v xml:space="preserve"> </v>
      </c>
      <c r="N128" s="3">
        <v>2.3999999999999998E-3</v>
      </c>
      <c r="O128" s="175" t="str">
        <f>IFERROR(Summary!$AC$7*D128/N128," ")</f>
        <v xml:space="preserve"> </v>
      </c>
      <c r="P128" s="9">
        <v>0.13</v>
      </c>
      <c r="Q128" s="175" t="str">
        <f>IFERROR(Summary!$AC$7*D128/P128," ")</f>
        <v xml:space="preserve"> </v>
      </c>
      <c r="R128" s="24">
        <v>5.2</v>
      </c>
      <c r="S128" s="177" t="str">
        <f>IFERROR(Summary!$AE$7*E128/R128," ")</f>
        <v xml:space="preserve"> </v>
      </c>
    </row>
    <row r="129" spans="1:19" ht="16.8" customHeight="1" x14ac:dyDescent="0.25">
      <c r="A129" s="2" t="s">
        <v>253</v>
      </c>
      <c r="B129" s="2" t="s">
        <v>254</v>
      </c>
      <c r="C129" s="18"/>
      <c r="D129" s="56" t="str">
        <f>IFERROR(VLOOKUP($A129,'Emissions - TEU-2PWB'!$A$6:$H$58,5,0), " ")</f>
        <v xml:space="preserve"> </v>
      </c>
      <c r="E129" s="56" t="str">
        <f>IFERROR(VLOOKUP($A129,'Emissions - TEU-2PWB'!$A$6:$H$58,8,0), " ")</f>
        <v xml:space="preserve"> </v>
      </c>
      <c r="F129" s="18"/>
      <c r="G129" s="175" t="str">
        <f>IFERROR(Summary!$Y$7*D129/F129," ")</f>
        <v xml:space="preserve"> </v>
      </c>
      <c r="H129" s="5">
        <v>20</v>
      </c>
      <c r="I129" s="175" t="str">
        <f>IFERROR(Summary!$Y$7*D129/H129," ")</f>
        <v xml:space="preserve"> </v>
      </c>
      <c r="J129" s="18"/>
      <c r="K129" s="175" t="str">
        <f>IFERROR(Summary!$AA$7*D129/J129," ")</f>
        <v xml:space="preserve"> </v>
      </c>
      <c r="L129" s="5">
        <v>88</v>
      </c>
      <c r="M129" s="175" t="str">
        <f>IFERROR(Summary!$AA$7*D129/L129," ")</f>
        <v xml:space="preserve"> </v>
      </c>
      <c r="N129" s="18"/>
      <c r="O129" s="175" t="str">
        <f>IFERROR(Summary!$AC$7*D129/N129," ")</f>
        <v xml:space="preserve"> </v>
      </c>
      <c r="P129" s="5">
        <v>88</v>
      </c>
      <c r="Q129" s="175" t="str">
        <f>IFERROR(Summary!$AC$7*D129/P129," ")</f>
        <v xml:space="preserve"> </v>
      </c>
      <c r="R129" s="23">
        <v>2100</v>
      </c>
      <c r="S129" s="177" t="str">
        <f>IFERROR(Summary!$AE$7*E129/R129," ")</f>
        <v xml:space="preserve"> </v>
      </c>
    </row>
    <row r="130" spans="1:19" ht="16.8" customHeight="1" x14ac:dyDescent="0.25">
      <c r="A130" s="2" t="s">
        <v>255</v>
      </c>
      <c r="B130" s="2" t="s">
        <v>256</v>
      </c>
      <c r="C130" s="6" t="s">
        <v>65</v>
      </c>
      <c r="D130" s="56" t="str">
        <f>IFERROR(VLOOKUP($A130,'Emissions - TEU-2PWB'!$A$6:$H$58,5,0), " ")</f>
        <v xml:space="preserve"> </v>
      </c>
      <c r="E130" s="56" t="str">
        <f>IFERROR(VLOOKUP($A130,'Emissions - TEU-2PWB'!$A$6:$H$58,8,0), " ")</f>
        <v xml:space="preserve"> </v>
      </c>
      <c r="F130" s="18"/>
      <c r="G130" s="175" t="str">
        <f>IFERROR(Summary!$Y$7*D130/F130," ")</f>
        <v xml:space="preserve"> </v>
      </c>
      <c r="H130" s="7">
        <v>2.1</v>
      </c>
      <c r="I130" s="175" t="str">
        <f>IFERROR(Summary!$Y$7*D130/H130," ")</f>
        <v xml:space="preserve"> </v>
      </c>
      <c r="J130" s="18"/>
      <c r="K130" s="175" t="str">
        <f>IFERROR(Summary!$AA$7*D130/J130," ")</f>
        <v xml:space="preserve"> </v>
      </c>
      <c r="L130" s="5">
        <v>19</v>
      </c>
      <c r="M130" s="175" t="str">
        <f>IFERROR(Summary!$AA$7*D130/L130," ")</f>
        <v xml:space="preserve"> </v>
      </c>
      <c r="N130" s="18"/>
      <c r="O130" s="175" t="str">
        <f>IFERROR(Summary!$AC$7*D130/N130," ")</f>
        <v xml:space="preserve"> </v>
      </c>
      <c r="P130" s="5">
        <v>19</v>
      </c>
      <c r="Q130" s="175" t="str">
        <f>IFERROR(Summary!$AC$7*D130/P130," ")</f>
        <v xml:space="preserve"> </v>
      </c>
      <c r="R130" s="21">
        <v>16</v>
      </c>
      <c r="S130" s="177" t="str">
        <f>IFERROR(Summary!$AE$7*E130/R130," ")</f>
        <v xml:space="preserve"> </v>
      </c>
    </row>
    <row r="131" spans="1:19" ht="16.95" customHeight="1" x14ac:dyDescent="0.25">
      <c r="A131" s="17">
        <v>2148878</v>
      </c>
      <c r="B131" s="2" t="s">
        <v>257</v>
      </c>
      <c r="C131" s="18"/>
      <c r="D131" s="56" t="str">
        <f>IFERROR(VLOOKUP($A131,'Emissions - TEU-2PWB'!$A$6:$H$58,5,0), " ")</f>
        <v xml:space="preserve"> </v>
      </c>
      <c r="E131" s="56" t="str">
        <f>IFERROR(VLOOKUP($A131,'Emissions - TEU-2PWB'!$A$6:$H$58,8,0), " ")</f>
        <v xml:space="preserve"> </v>
      </c>
      <c r="F131" s="18"/>
      <c r="G131" s="175" t="str">
        <f>IFERROR(Summary!$Y$7*D131/F131," ")</f>
        <v xml:space="preserve"> </v>
      </c>
      <c r="H131" s="7">
        <v>2</v>
      </c>
      <c r="I131" s="175" t="str">
        <f>IFERROR(Summary!$Y$7*D131/H131," ")</f>
        <v xml:space="preserve"> </v>
      </c>
      <c r="J131" s="18"/>
      <c r="K131" s="175" t="str">
        <f>IFERROR(Summary!$AA$7*D131/J131," ")</f>
        <v xml:space="preserve"> </v>
      </c>
      <c r="L131" s="7">
        <v>8.8000000000000007</v>
      </c>
      <c r="M131" s="175" t="str">
        <f>IFERROR(Summary!$AA$7*D131/L131," ")</f>
        <v xml:space="preserve"> </v>
      </c>
      <c r="N131" s="18"/>
      <c r="O131" s="175" t="str">
        <f>IFERROR(Summary!$AC$7*D131/N131," ")</f>
        <v xml:space="preserve"> </v>
      </c>
      <c r="P131" s="7">
        <v>8.8000000000000007</v>
      </c>
      <c r="Q131" s="175" t="str">
        <f>IFERROR(Summary!$AC$7*D131/P131," ")</f>
        <v xml:space="preserve"> </v>
      </c>
      <c r="R131" s="21">
        <v>98</v>
      </c>
      <c r="S131" s="177" t="str">
        <f>IFERROR(Summary!$AE$7*E131/R131," ")</f>
        <v xml:space="preserve"> </v>
      </c>
    </row>
    <row r="132" spans="1:19" ht="16.8" customHeight="1" x14ac:dyDescent="0.25">
      <c r="A132" s="2" t="s">
        <v>258</v>
      </c>
      <c r="B132" s="2" t="s">
        <v>259</v>
      </c>
      <c r="C132" s="18"/>
      <c r="D132" s="56" t="str">
        <f>IFERROR(VLOOKUP($A132,'Emissions - TEU-2PWB'!$A$6:$H$58,5,0), " ")</f>
        <v xml:space="preserve"> </v>
      </c>
      <c r="E132" s="56" t="str">
        <f>IFERROR(VLOOKUP($A132,'Emissions - TEU-2PWB'!$A$6:$H$58,8,0), " ")</f>
        <v xml:space="preserve"> </v>
      </c>
      <c r="F132" s="18"/>
      <c r="G132" s="175" t="str">
        <f>IFERROR(Summary!$Y$7*D132/F132," ")</f>
        <v xml:space="preserve"> </v>
      </c>
      <c r="H132" s="8">
        <v>2000</v>
      </c>
      <c r="I132" s="175" t="str">
        <f>IFERROR(Summary!$Y$7*D132/H132," ")</f>
        <v xml:space="preserve"> </v>
      </c>
      <c r="J132" s="18"/>
      <c r="K132" s="175" t="str">
        <f>IFERROR(Summary!$AA$7*D132/J132," ")</f>
        <v xml:space="preserve"> </v>
      </c>
      <c r="L132" s="8">
        <v>8800</v>
      </c>
      <c r="M132" s="175" t="str">
        <f>IFERROR(Summary!$AA$7*D132/L132," ")</f>
        <v xml:space="preserve"> </v>
      </c>
      <c r="N132" s="18"/>
      <c r="O132" s="175" t="str">
        <f>IFERROR(Summary!$AC$7*D132/N132," ")</f>
        <v xml:space="preserve"> </v>
      </c>
      <c r="P132" s="8">
        <v>8800</v>
      </c>
      <c r="Q132" s="175" t="str">
        <f>IFERROR(Summary!$AC$7*D132/P132," ")</f>
        <v xml:space="preserve"> </v>
      </c>
      <c r="R132" s="22"/>
      <c r="S132" s="177" t="str">
        <f>IFERROR(Summary!$AE$7*E132/R132," ")</f>
        <v xml:space="preserve"> </v>
      </c>
    </row>
    <row r="133" spans="1:19" ht="16.95" customHeight="1" x14ac:dyDescent="0.25">
      <c r="A133" s="2" t="s">
        <v>260</v>
      </c>
      <c r="B133" s="2" t="s">
        <v>261</v>
      </c>
      <c r="C133" s="18"/>
      <c r="D133" s="56" t="str">
        <f>IFERROR(VLOOKUP($A133,'Emissions - TEU-2PWB'!$A$6:$H$58,5,0), " ")</f>
        <v xml:space="preserve"> </v>
      </c>
      <c r="E133" s="56" t="str">
        <f>IFERROR(VLOOKUP($A133,'Emissions - TEU-2PWB'!$A$6:$H$58,8,0), " ")</f>
        <v xml:space="preserve"> </v>
      </c>
      <c r="F133" s="18"/>
      <c r="G133" s="175" t="str">
        <f>IFERROR(Summary!$Y$7*D133/F133," ")</f>
        <v xml:space="preserve"> </v>
      </c>
      <c r="H133" s="5">
        <v>200</v>
      </c>
      <c r="I133" s="175" t="str">
        <f>IFERROR(Summary!$Y$7*D133/H133," ")</f>
        <v xml:space="preserve"> </v>
      </c>
      <c r="J133" s="18"/>
      <c r="K133" s="175" t="str">
        <f>IFERROR(Summary!$AA$7*D133/J133," ")</f>
        <v xml:space="preserve"> </v>
      </c>
      <c r="L133" s="5">
        <v>880</v>
      </c>
      <c r="M133" s="175" t="str">
        <f>IFERROR(Summary!$AA$7*D133/L133," ")</f>
        <v xml:space="preserve"> </v>
      </c>
      <c r="N133" s="18"/>
      <c r="O133" s="175" t="str">
        <f>IFERROR(Summary!$AC$7*D133/N133," ")</f>
        <v xml:space="preserve"> </v>
      </c>
      <c r="P133" s="5">
        <v>880</v>
      </c>
      <c r="Q133" s="175" t="str">
        <f>IFERROR(Summary!$AC$7*D133/P133," ")</f>
        <v xml:space="preserve"> </v>
      </c>
      <c r="R133" s="23">
        <v>3200</v>
      </c>
      <c r="S133" s="177" t="str">
        <f>IFERROR(Summary!$AE$7*E133/R133," ")</f>
        <v xml:space="preserve"> </v>
      </c>
    </row>
    <row r="134" spans="1:19" ht="29.25" customHeight="1" x14ac:dyDescent="0.25">
      <c r="A134" s="2" t="s">
        <v>262</v>
      </c>
      <c r="B134" s="2" t="s">
        <v>263</v>
      </c>
      <c r="C134" s="18"/>
      <c r="D134" s="56" t="str">
        <f>IFERROR(VLOOKUP($A134,'Emissions - TEU-2PWB'!$A$6:$H$58,5,0), " ")</f>
        <v xml:space="preserve"> </v>
      </c>
      <c r="E134" s="56" t="str">
        <f>IFERROR(VLOOKUP($A134,'Emissions - TEU-2PWB'!$A$6:$H$58,8,0), " ")</f>
        <v xml:space="preserve"> </v>
      </c>
      <c r="F134" s="18"/>
      <c r="G134" s="175" t="str">
        <f>IFERROR(Summary!$Y$7*D134/F134," ")</f>
        <v xml:space="preserve"> </v>
      </c>
      <c r="H134" s="5">
        <v>400</v>
      </c>
      <c r="I134" s="175" t="str">
        <f>IFERROR(Summary!$Y$7*D134/H134," ")</f>
        <v xml:space="preserve"> </v>
      </c>
      <c r="J134" s="18"/>
      <c r="K134" s="175" t="str">
        <f>IFERROR(Summary!$AA$7*D134/J134," ")</f>
        <v xml:space="preserve"> </v>
      </c>
      <c r="L134" s="8">
        <v>1800</v>
      </c>
      <c r="M134" s="175" t="str">
        <f>IFERROR(Summary!$AA$7*D134/L134," ")</f>
        <v xml:space="preserve"> </v>
      </c>
      <c r="N134" s="18"/>
      <c r="O134" s="175" t="str">
        <f>IFERROR(Summary!$AC$7*D134/N134," ")</f>
        <v xml:space="preserve"> </v>
      </c>
      <c r="P134" s="8">
        <v>1800</v>
      </c>
      <c r="Q134" s="175" t="str">
        <f>IFERROR(Summary!$AC$7*D134/P134," ")</f>
        <v xml:space="preserve"> </v>
      </c>
      <c r="R134" s="22"/>
      <c r="S134" s="177" t="str">
        <f>IFERROR(Summary!$AE$7*E134/R134," ")</f>
        <v xml:space="preserve"> </v>
      </c>
    </row>
    <row r="135" spans="1:19" ht="16.95" customHeight="1" x14ac:dyDescent="0.25">
      <c r="A135" s="2" t="s">
        <v>264</v>
      </c>
      <c r="B135" s="2" t="s">
        <v>265</v>
      </c>
      <c r="C135" s="6" t="s">
        <v>80</v>
      </c>
      <c r="D135" s="56" t="str">
        <f>IFERROR(VLOOKUP($A135,'Emissions - TEU-2PWB'!$A$6:$H$58,5,0), " ")</f>
        <v xml:space="preserve"> </v>
      </c>
      <c r="E135" s="56" t="str">
        <f>IFERROR(VLOOKUP($A135,'Emissions - TEU-2PWB'!$A$6:$H$58,8,0), " ")</f>
        <v xml:space="preserve"> </v>
      </c>
      <c r="F135" s="18"/>
      <c r="G135" s="175" t="str">
        <f>IFERROR(Summary!$Y$7*D135/F135," ")</f>
        <v xml:space="preserve"> </v>
      </c>
      <c r="H135" s="9">
        <v>0.15</v>
      </c>
      <c r="I135" s="175" t="str">
        <f>IFERROR(Summary!$Y$7*D135/H135," ")</f>
        <v xml:space="preserve"> </v>
      </c>
      <c r="J135" s="18"/>
      <c r="K135" s="175" t="str">
        <f>IFERROR(Summary!$AA$7*D135/J135," ")</f>
        <v xml:space="preserve"> </v>
      </c>
      <c r="L135" s="9">
        <v>0.66</v>
      </c>
      <c r="M135" s="175" t="str">
        <f>IFERROR(Summary!$AA$7*D135/L135," ")</f>
        <v xml:space="preserve"> </v>
      </c>
      <c r="N135" s="18"/>
      <c r="O135" s="175" t="str">
        <f>IFERROR(Summary!$AC$7*D135/N135," ")</f>
        <v xml:space="preserve"> </v>
      </c>
      <c r="P135" s="9">
        <v>0.66</v>
      </c>
      <c r="Q135" s="175" t="str">
        <f>IFERROR(Summary!$AC$7*D135/P135," ")</f>
        <v xml:space="preserve"> </v>
      </c>
      <c r="R135" s="25">
        <v>0.15</v>
      </c>
      <c r="S135" s="177" t="str">
        <f>IFERROR(Summary!$AE$7*E135/R135," ")</f>
        <v xml:space="preserve"> </v>
      </c>
    </row>
    <row r="136" spans="1:19" ht="16.8" customHeight="1" x14ac:dyDescent="0.25">
      <c r="A136" s="2" t="s">
        <v>266</v>
      </c>
      <c r="B136" s="2" t="s">
        <v>267</v>
      </c>
      <c r="C136" s="18"/>
      <c r="D136" s="56" t="str">
        <f>IFERROR(VLOOKUP($A136,'Emissions - TEU-2PWB'!$A$6:$H$58,5,0), " ")</f>
        <v xml:space="preserve"> </v>
      </c>
      <c r="E136" s="56" t="str">
        <f>IFERROR(VLOOKUP($A136,'Emissions - TEU-2PWB'!$A$6:$H$58,8,0), " ")</f>
        <v xml:space="preserve"> </v>
      </c>
      <c r="F136" s="18"/>
      <c r="G136" s="175" t="str">
        <f>IFERROR(Summary!$Y$7*D136/F136," ")</f>
        <v xml:space="preserve"> </v>
      </c>
      <c r="H136" s="9">
        <v>0.7</v>
      </c>
      <c r="I136" s="175" t="str">
        <f>IFERROR(Summary!$Y$7*D136/H136," ")</f>
        <v xml:space="preserve"> </v>
      </c>
      <c r="J136" s="18"/>
      <c r="K136" s="175" t="str">
        <f>IFERROR(Summary!$AA$7*D136/J136," ")</f>
        <v xml:space="preserve"> </v>
      </c>
      <c r="L136" s="7">
        <v>3.1</v>
      </c>
      <c r="M136" s="175" t="str">
        <f>IFERROR(Summary!$AA$7*D136/L136," ")</f>
        <v xml:space="preserve"> </v>
      </c>
      <c r="N136" s="18"/>
      <c r="O136" s="175" t="str">
        <f>IFERROR(Summary!$AC$7*D136/N136," ")</f>
        <v xml:space="preserve"> </v>
      </c>
      <c r="P136" s="7">
        <v>3.1</v>
      </c>
      <c r="Q136" s="175" t="str">
        <f>IFERROR(Summary!$AC$7*D136/P136," ")</f>
        <v xml:space="preserve"> </v>
      </c>
      <c r="R136" s="22"/>
      <c r="S136" s="177" t="str">
        <f>IFERROR(Summary!$AE$7*E136/R136," ")</f>
        <v xml:space="preserve"> </v>
      </c>
    </row>
    <row r="137" spans="1:19" ht="29.25" customHeight="1" x14ac:dyDescent="0.25">
      <c r="A137" s="2" t="s">
        <v>268</v>
      </c>
      <c r="B137" s="2" t="s">
        <v>269</v>
      </c>
      <c r="C137" s="6" t="s">
        <v>33</v>
      </c>
      <c r="D137" s="56" t="str">
        <f>IFERROR(VLOOKUP($A137,'Emissions - TEU-2PWB'!$A$6:$H$58,5,0), " ")</f>
        <v xml:space="preserve"> </v>
      </c>
      <c r="E137" s="56" t="str">
        <f>IFERROR(VLOOKUP($A137,'Emissions - TEU-2PWB'!$A$6:$H$58,8,0), " ")</f>
        <v xml:space="preserve"> </v>
      </c>
      <c r="F137" s="18"/>
      <c r="G137" s="175" t="str">
        <f>IFERROR(Summary!$Y$7*D137/F137," ")</f>
        <v xml:space="preserve"> </v>
      </c>
      <c r="H137" s="4">
        <v>0.09</v>
      </c>
      <c r="I137" s="175" t="str">
        <f>IFERROR(Summary!$Y$7*D137/H137," ")</f>
        <v xml:space="preserve"> </v>
      </c>
      <c r="J137" s="18"/>
      <c r="K137" s="175" t="str">
        <f>IFERROR(Summary!$AA$7*D137/J137," ")</f>
        <v xml:space="preserve"> </v>
      </c>
      <c r="L137" s="9">
        <v>0.4</v>
      </c>
      <c r="M137" s="175" t="str">
        <f>IFERROR(Summary!$AA$7*D137/L137," ")</f>
        <v xml:space="preserve"> </v>
      </c>
      <c r="N137" s="18"/>
      <c r="O137" s="175" t="str">
        <f>IFERROR(Summary!$AC$7*D137/N137," ")</f>
        <v xml:space="preserve"> </v>
      </c>
      <c r="P137" s="9">
        <v>0.4</v>
      </c>
      <c r="Q137" s="175" t="str">
        <f>IFERROR(Summary!$AC$7*D137/P137," ")</f>
        <v xml:space="preserve"> </v>
      </c>
      <c r="R137" s="25">
        <v>0.3</v>
      </c>
      <c r="S137" s="177" t="str">
        <f>IFERROR(Summary!$AE$7*E137/R137," ")</f>
        <v xml:space="preserve"> </v>
      </c>
    </row>
    <row r="138" spans="1:19" ht="16.8" customHeight="1" x14ac:dyDescent="0.25">
      <c r="A138" s="2" t="s">
        <v>270</v>
      </c>
      <c r="B138" s="2" t="s">
        <v>271</v>
      </c>
      <c r="C138" s="6" t="s">
        <v>80</v>
      </c>
      <c r="D138" s="56" t="str">
        <f>IFERROR(VLOOKUP($A138,'Emissions - TEU-2PWB'!$A$6:$H$58,5,0), " ")</f>
        <v xml:space="preserve"> </v>
      </c>
      <c r="E138" s="56" t="str">
        <f>IFERROR(VLOOKUP($A138,'Emissions - TEU-2PWB'!$A$6:$H$58,8,0), " ")</f>
        <v xml:space="preserve"> </v>
      </c>
      <c r="F138" s="18"/>
      <c r="G138" s="175" t="str">
        <f>IFERROR(Summary!$Y$7*D138/F138," ")</f>
        <v xml:space="preserve"> </v>
      </c>
      <c r="H138" s="4">
        <v>7.6999999999999999E-2</v>
      </c>
      <c r="I138" s="175" t="str">
        <f>IFERROR(Summary!$Y$7*D138/H138," ")</f>
        <v xml:space="preserve"> </v>
      </c>
      <c r="J138" s="18"/>
      <c r="K138" s="175" t="str">
        <f>IFERROR(Summary!$AA$7*D138/J138," ")</f>
        <v xml:space="preserve"> </v>
      </c>
      <c r="L138" s="9">
        <v>0.63</v>
      </c>
      <c r="M138" s="175" t="str">
        <f>IFERROR(Summary!$AA$7*D138/L138," ")</f>
        <v xml:space="preserve"> </v>
      </c>
      <c r="N138" s="18"/>
      <c r="O138" s="175" t="str">
        <f>IFERROR(Summary!$AC$7*D138/N138," ")</f>
        <v xml:space="preserve"> </v>
      </c>
      <c r="P138" s="9">
        <v>0.63</v>
      </c>
      <c r="Q138" s="175" t="str">
        <f>IFERROR(Summary!$AC$7*D138/P138," ")</f>
        <v xml:space="preserve"> </v>
      </c>
      <c r="R138" s="25">
        <v>0.6</v>
      </c>
      <c r="S138" s="177" t="str">
        <f>IFERROR(Summary!$AE$7*E138/R138," ")</f>
        <v xml:space="preserve"> </v>
      </c>
    </row>
    <row r="139" spans="1:19" ht="16.95" customHeight="1" x14ac:dyDescent="0.25">
      <c r="A139" s="2" t="s">
        <v>272</v>
      </c>
      <c r="B139" s="2" t="s">
        <v>273</v>
      </c>
      <c r="C139" s="18"/>
      <c r="D139" s="56" t="str">
        <f>IFERROR(VLOOKUP($A139,'Emissions - TEU-2PWB'!$A$6:$H$58,5,0), " ")</f>
        <v xml:space="preserve"> </v>
      </c>
      <c r="E139" s="56" t="str">
        <f>IFERROR(VLOOKUP($A139,'Emissions - TEU-2PWB'!$A$6:$H$58,8,0), " ")</f>
        <v xml:space="preserve"> </v>
      </c>
      <c r="F139" s="18"/>
      <c r="G139" s="175" t="str">
        <f>IFERROR(Summary!$Y$7*D139/F139," ")</f>
        <v xml:space="preserve"> </v>
      </c>
      <c r="H139" s="8">
        <v>4000</v>
      </c>
      <c r="I139" s="175" t="str">
        <f>IFERROR(Summary!$Y$7*D139/H139," ")</f>
        <v xml:space="preserve"> </v>
      </c>
      <c r="J139" s="18"/>
      <c r="K139" s="175" t="str">
        <f>IFERROR(Summary!$AA$7*D139/J139," ")</f>
        <v xml:space="preserve"> </v>
      </c>
      <c r="L139" s="8">
        <v>18000</v>
      </c>
      <c r="M139" s="175" t="str">
        <f>IFERROR(Summary!$AA$7*D139/L139," ")</f>
        <v xml:space="preserve"> </v>
      </c>
      <c r="N139" s="18"/>
      <c r="O139" s="175" t="str">
        <f>IFERROR(Summary!$AC$7*D139/N139," ")</f>
        <v xml:space="preserve"> </v>
      </c>
      <c r="P139" s="8">
        <v>18000</v>
      </c>
      <c r="Q139" s="175" t="str">
        <f>IFERROR(Summary!$AC$7*D139/P139," ")</f>
        <v xml:space="preserve"> </v>
      </c>
      <c r="R139" s="23">
        <v>28000</v>
      </c>
      <c r="S139" s="177" t="str">
        <f>IFERROR(Summary!$AE$7*E139/R139," ")</f>
        <v xml:space="preserve"> </v>
      </c>
    </row>
    <row r="140" spans="1:19" ht="29.25" customHeight="1" x14ac:dyDescent="0.25">
      <c r="A140" s="2" t="s">
        <v>274</v>
      </c>
      <c r="B140" s="1" t="s">
        <v>275</v>
      </c>
      <c r="C140" s="18"/>
      <c r="D140" s="56" t="str">
        <f>IFERROR(VLOOKUP($A140,'Emissions - TEU-2PWB'!$A$6:$H$58,5,0), " ")</f>
        <v xml:space="preserve"> </v>
      </c>
      <c r="E140" s="56" t="str">
        <f>IFERROR(VLOOKUP($A140,'Emissions - TEU-2PWB'!$A$6:$H$58,8,0), " ")</f>
        <v xml:space="preserve"> </v>
      </c>
      <c r="F140" s="3">
        <v>2.3E-3</v>
      </c>
      <c r="G140" s="175" t="str">
        <f>IFERROR(Summary!$Y$7*D140/F140," ")</f>
        <v xml:space="preserve"> </v>
      </c>
      <c r="H140" s="18"/>
      <c r="I140" s="175" t="str">
        <f>IFERROR(Summary!$Y$7*D140/H140," ")</f>
        <v xml:space="preserve"> </v>
      </c>
      <c r="J140" s="4">
        <v>0.06</v>
      </c>
      <c r="K140" s="175" t="str">
        <f>IFERROR(Summary!$AA$7*D140/J140," ")</f>
        <v xml:space="preserve"> </v>
      </c>
      <c r="L140" s="18"/>
      <c r="M140" s="175" t="str">
        <f>IFERROR(Summary!$AA$7*D140/L140," ")</f>
        <v xml:space="preserve"> </v>
      </c>
      <c r="N140" s="4">
        <v>2.8000000000000001E-2</v>
      </c>
      <c r="O140" s="175" t="str">
        <f>IFERROR(Summary!$AC$7*D140/N140," ")</f>
        <v xml:space="preserve"> </v>
      </c>
      <c r="P140" s="18"/>
      <c r="Q140" s="175" t="str">
        <f>IFERROR(Summary!$AC$7*D140/P140," ")</f>
        <v xml:space="preserve"> </v>
      </c>
      <c r="R140" s="22"/>
      <c r="S140" s="177" t="str">
        <f>IFERROR(Summary!$AE$7*E140/R140," ")</f>
        <v xml:space="preserve"> </v>
      </c>
    </row>
    <row r="141" spans="1:19" ht="29.25" customHeight="1" x14ac:dyDescent="0.25">
      <c r="A141" s="2" t="s">
        <v>276</v>
      </c>
      <c r="B141" s="2" t="s">
        <v>277</v>
      </c>
      <c r="C141" s="18"/>
      <c r="D141" s="56" t="str">
        <f>IFERROR(VLOOKUP($A141,'Emissions - TEU-2PWB'!$A$6:$H$58,5,0), " ")</f>
        <v xml:space="preserve"> </v>
      </c>
      <c r="E141" s="56" t="str">
        <f>IFERROR(VLOOKUP($A141,'Emissions - TEU-2PWB'!$A$6:$H$58,8,0), " ")</f>
        <v xml:space="preserve"> </v>
      </c>
      <c r="F141" s="11">
        <v>2.9999999999999997E-4</v>
      </c>
      <c r="G141" s="175" t="str">
        <f>IFERROR(Summary!$Y$7*D141/F141," ")</f>
        <v xml:space="preserve"> </v>
      </c>
      <c r="H141" s="5">
        <v>20</v>
      </c>
      <c r="I141" s="175" t="str">
        <f>IFERROR(Summary!$Y$7*D141/H141," ")</f>
        <v xml:space="preserve"> </v>
      </c>
      <c r="J141" s="4">
        <v>2.3E-2</v>
      </c>
      <c r="K141" s="175" t="str">
        <f>IFERROR(Summary!$AA$7*D141/J141," ")</f>
        <v xml:space="preserve"> </v>
      </c>
      <c r="L141" s="5">
        <v>88</v>
      </c>
      <c r="M141" s="175" t="str">
        <f>IFERROR(Summary!$AA$7*D141/L141," ")</f>
        <v xml:space="preserve"> </v>
      </c>
      <c r="N141" s="4">
        <v>0.01</v>
      </c>
      <c r="O141" s="175" t="str">
        <f>IFERROR(Summary!$AC$7*D141/N141," ")</f>
        <v xml:space="preserve"> </v>
      </c>
      <c r="P141" s="5">
        <v>88</v>
      </c>
      <c r="Q141" s="175" t="str">
        <f>IFERROR(Summary!$AC$7*D141/P141," ")</f>
        <v xml:space="preserve"> </v>
      </c>
      <c r="R141" s="22"/>
      <c r="S141" s="177" t="str">
        <f>IFERROR(Summary!$AE$7*E141/R141," ")</f>
        <v xml:space="preserve"> </v>
      </c>
    </row>
    <row r="142" spans="1:19" ht="29.25" customHeight="1" x14ac:dyDescent="0.25">
      <c r="A142" s="2" t="s">
        <v>278</v>
      </c>
      <c r="B142" s="2" t="s">
        <v>279</v>
      </c>
      <c r="C142" s="18"/>
      <c r="D142" s="56" t="str">
        <f>IFERROR(VLOOKUP($A142,'Emissions - TEU-2PWB'!$A$6:$H$58,5,0), " ")</f>
        <v xml:space="preserve"> </v>
      </c>
      <c r="E142" s="56" t="str">
        <f>IFERROR(VLOOKUP($A142,'Emissions - TEU-2PWB'!$A$6:$H$58,8,0), " ")</f>
        <v xml:space="preserve"> </v>
      </c>
      <c r="F142" s="18"/>
      <c r="G142" s="175" t="str">
        <f>IFERROR(Summary!$Y$7*D142/F142," ")</f>
        <v xml:space="preserve"> </v>
      </c>
      <c r="H142" s="4">
        <v>0.08</v>
      </c>
      <c r="I142" s="175" t="str">
        <f>IFERROR(Summary!$Y$7*D142/H142," ")</f>
        <v xml:space="preserve"> </v>
      </c>
      <c r="J142" s="18"/>
      <c r="K142" s="175" t="str">
        <f>IFERROR(Summary!$AA$7*D142/J142," ")</f>
        <v xml:space="preserve"> </v>
      </c>
      <c r="L142" s="9">
        <v>0.35</v>
      </c>
      <c r="M142" s="175" t="str">
        <f>IFERROR(Summary!$AA$7*D142/L142," ")</f>
        <v xml:space="preserve"> </v>
      </c>
      <c r="N142" s="18"/>
      <c r="O142" s="175" t="str">
        <f>IFERROR(Summary!$AC$7*D142/N142," ")</f>
        <v xml:space="preserve"> </v>
      </c>
      <c r="P142" s="9">
        <v>0.35</v>
      </c>
      <c r="Q142" s="175" t="str">
        <f>IFERROR(Summary!$AC$7*D142/P142," ")</f>
        <v xml:space="preserve"> </v>
      </c>
      <c r="R142" s="21">
        <v>12</v>
      </c>
      <c r="S142" s="177" t="str">
        <f>IFERROR(Summary!$AE$7*E142/R142," ")</f>
        <v xml:space="preserve"> </v>
      </c>
    </row>
    <row r="143" spans="1:19" ht="29.25" customHeight="1" x14ac:dyDescent="0.25">
      <c r="A143" s="2" t="s">
        <v>280</v>
      </c>
      <c r="B143" s="2" t="s">
        <v>281</v>
      </c>
      <c r="C143" s="18"/>
      <c r="D143" s="56" t="str">
        <f>IFERROR(VLOOKUP($A143,'Emissions - TEU-2PWB'!$A$6:$H$58,5,0), " ")</f>
        <v xml:space="preserve"> </v>
      </c>
      <c r="E143" s="56" t="str">
        <f>IFERROR(VLOOKUP($A143,'Emissions - TEU-2PWB'!$A$6:$H$58,8,0), " ")</f>
        <v xml:space="preserve"> </v>
      </c>
      <c r="F143" s="18"/>
      <c r="G143" s="175" t="str">
        <f>IFERROR(Summary!$Y$7*D143/F143," ")</f>
        <v xml:space="preserve"> </v>
      </c>
      <c r="H143" s="8">
        <v>3000</v>
      </c>
      <c r="I143" s="175" t="str">
        <f>IFERROR(Summary!$Y$7*D143/H143," ")</f>
        <v xml:space="preserve"> </v>
      </c>
      <c r="J143" s="18"/>
      <c r="K143" s="175" t="str">
        <f>IFERROR(Summary!$AA$7*D143/J143," ")</f>
        <v xml:space="preserve"> </v>
      </c>
      <c r="L143" s="8">
        <v>13000</v>
      </c>
      <c r="M143" s="175" t="str">
        <f>IFERROR(Summary!$AA$7*D143/L143," ")</f>
        <v xml:space="preserve"> </v>
      </c>
      <c r="N143" s="18"/>
      <c r="O143" s="175" t="str">
        <f>IFERROR(Summary!$AC$7*D143/N143," ")</f>
        <v xml:space="preserve"> </v>
      </c>
      <c r="P143" s="8">
        <v>13000</v>
      </c>
      <c r="Q143" s="175" t="str">
        <f>IFERROR(Summary!$AC$7*D143/P143," ")</f>
        <v xml:space="preserve"> </v>
      </c>
      <c r="R143" s="22"/>
      <c r="S143" s="177" t="str">
        <f>IFERROR(Summary!$AE$7*E143/R143," ")</f>
        <v xml:space="preserve"> </v>
      </c>
    </row>
    <row r="144" spans="1:19" ht="16.95" customHeight="1" x14ac:dyDescent="0.25">
      <c r="A144" s="2" t="s">
        <v>282</v>
      </c>
      <c r="B144" s="2" t="s">
        <v>283</v>
      </c>
      <c r="C144" s="18"/>
      <c r="D144" s="56" t="str">
        <f>IFERROR(VLOOKUP($A144,'Emissions - TEU-2PWB'!$A$6:$H$58,5,0), " ")</f>
        <v xml:space="preserve"> </v>
      </c>
      <c r="E144" s="56" t="str">
        <f>IFERROR(VLOOKUP($A144,'Emissions - TEU-2PWB'!$A$6:$H$58,8,0), " ")</f>
        <v xml:space="preserve"> </v>
      </c>
      <c r="F144" s="18"/>
      <c r="G144" s="175" t="str">
        <f>IFERROR(Summary!$Y$7*D144/F144," ")</f>
        <v xml:space="preserve"> </v>
      </c>
      <c r="H144" s="7">
        <v>1</v>
      </c>
      <c r="I144" s="175" t="str">
        <f>IFERROR(Summary!$Y$7*D144/H144," ")</f>
        <v xml:space="preserve"> </v>
      </c>
      <c r="J144" s="18"/>
      <c r="K144" s="175" t="str">
        <f>IFERROR(Summary!$AA$7*D144/J144," ")</f>
        <v xml:space="preserve"> </v>
      </c>
      <c r="L144" s="7">
        <v>4.4000000000000004</v>
      </c>
      <c r="M144" s="175" t="str">
        <f>IFERROR(Summary!$AA$7*D144/L144," ")</f>
        <v xml:space="preserve"> </v>
      </c>
      <c r="N144" s="18"/>
      <c r="O144" s="175" t="str">
        <f>IFERROR(Summary!$AC$7*D144/N144," ")</f>
        <v xml:space="preserve"> </v>
      </c>
      <c r="P144" s="7">
        <v>4.4000000000000004</v>
      </c>
      <c r="Q144" s="175" t="str">
        <f>IFERROR(Summary!$AC$7*D144/P144," ")</f>
        <v xml:space="preserve"> </v>
      </c>
      <c r="R144" s="22"/>
      <c r="S144" s="177" t="str">
        <f>IFERROR(Summary!$AE$7*E144/R144," ")</f>
        <v xml:space="preserve"> </v>
      </c>
    </row>
    <row r="145" spans="1:19" ht="16.8" customHeight="1" x14ac:dyDescent="0.25">
      <c r="A145" s="2" t="s">
        <v>284</v>
      </c>
      <c r="B145" s="2" t="s">
        <v>285</v>
      </c>
      <c r="C145" s="18"/>
      <c r="D145" s="56" t="str">
        <f>IFERROR(VLOOKUP($A145,'Emissions - TEU-2PWB'!$A$6:$H$58,5,0), " ")</f>
        <v xml:space="preserve"> </v>
      </c>
      <c r="E145" s="56" t="str">
        <f>IFERROR(VLOOKUP($A145,'Emissions - TEU-2PWB'!$A$6:$H$58,8,0), " ")</f>
        <v xml:space="preserve"> </v>
      </c>
      <c r="F145" s="18"/>
      <c r="G145" s="175" t="str">
        <f>IFERROR(Summary!$Y$7*D145/F145," ")</f>
        <v xml:space="preserve"> </v>
      </c>
      <c r="H145" s="5">
        <v>700</v>
      </c>
      <c r="I145" s="175" t="str">
        <f>IFERROR(Summary!$Y$7*D145/H145," ")</f>
        <v xml:space="preserve"> </v>
      </c>
      <c r="J145" s="18"/>
      <c r="K145" s="175" t="str">
        <f>IFERROR(Summary!$AA$7*D145/J145," ")</f>
        <v xml:space="preserve"> </v>
      </c>
      <c r="L145" s="8">
        <v>3100</v>
      </c>
      <c r="M145" s="175" t="str">
        <f>IFERROR(Summary!$AA$7*D145/L145," ")</f>
        <v xml:space="preserve"> </v>
      </c>
      <c r="N145" s="18"/>
      <c r="O145" s="175" t="str">
        <f>IFERROR(Summary!$AC$7*D145/N145," ")</f>
        <v xml:space="preserve"> </v>
      </c>
      <c r="P145" s="8">
        <v>3100</v>
      </c>
      <c r="Q145" s="175" t="str">
        <f>IFERROR(Summary!$AC$7*D145/P145," ")</f>
        <v xml:space="preserve"> </v>
      </c>
      <c r="R145" s="22"/>
      <c r="S145" s="177" t="str">
        <f>IFERROR(Summary!$AE$7*E145/R145," ")</f>
        <v xml:space="preserve"> </v>
      </c>
    </row>
    <row r="146" spans="1:19" ht="16.8" customHeight="1" x14ac:dyDescent="0.25">
      <c r="A146" s="2" t="s">
        <v>286</v>
      </c>
      <c r="B146" s="1" t="s">
        <v>287</v>
      </c>
      <c r="C146" s="18"/>
      <c r="D146" s="56" t="str">
        <f>IFERROR(VLOOKUP($A146,'Emissions - TEU-2PWB'!$A$6:$H$58,5,0), " ")</f>
        <v xml:space="preserve"> </v>
      </c>
      <c r="E146" s="56" t="str">
        <f>IFERROR(VLOOKUP($A146,'Emissions - TEU-2PWB'!$A$6:$H$58,8,0), " ")</f>
        <v xml:space="preserve"> </v>
      </c>
      <c r="F146" s="7">
        <v>3.8</v>
      </c>
      <c r="G146" s="175" t="str">
        <f>IFERROR(Summary!$Y$7*D146/F146," ")</f>
        <v xml:space="preserve"> </v>
      </c>
      <c r="H146" s="8">
        <v>8000</v>
      </c>
      <c r="I146" s="175" t="str">
        <f>IFERROR(Summary!$Y$7*D146/H146," ")</f>
        <v xml:space="preserve"> </v>
      </c>
      <c r="J146" s="5">
        <v>100</v>
      </c>
      <c r="K146" s="175" t="str">
        <f>IFERROR(Summary!$AA$7*D146/J146," ")</f>
        <v xml:space="preserve"> </v>
      </c>
      <c r="L146" s="8">
        <v>35000</v>
      </c>
      <c r="M146" s="175" t="str">
        <f>IFERROR(Summary!$AA$7*D146/L146," ")</f>
        <v xml:space="preserve"> </v>
      </c>
      <c r="N146" s="5">
        <v>46</v>
      </c>
      <c r="O146" s="175" t="str">
        <f>IFERROR(Summary!$AC$7*D146/N146," ")</f>
        <v xml:space="preserve"> </v>
      </c>
      <c r="P146" s="8">
        <v>35000</v>
      </c>
      <c r="Q146" s="175" t="str">
        <f>IFERROR(Summary!$AC$7*D146/P146," ")</f>
        <v xml:space="preserve"> </v>
      </c>
      <c r="R146" s="23">
        <v>8000</v>
      </c>
      <c r="S146" s="177" t="str">
        <f>IFERROR(Summary!$AE$7*E146/R146," ")</f>
        <v xml:space="preserve"> </v>
      </c>
    </row>
    <row r="147" spans="1:19" ht="16.95" customHeight="1" x14ac:dyDescent="0.25">
      <c r="A147" s="2" t="s">
        <v>288</v>
      </c>
      <c r="B147" s="2" t="s">
        <v>289</v>
      </c>
      <c r="C147" s="18"/>
      <c r="D147" s="56" t="str">
        <f>IFERROR(VLOOKUP($A147,'Emissions - TEU-2PWB'!$A$6:$H$58,5,0), " ")</f>
        <v xml:space="preserve"> </v>
      </c>
      <c r="E147" s="56" t="str">
        <f>IFERROR(VLOOKUP($A147,'Emissions - TEU-2PWB'!$A$6:$H$58,8,0), " ")</f>
        <v xml:space="preserve"> </v>
      </c>
      <c r="F147" s="3">
        <v>4.0000000000000001E-3</v>
      </c>
      <c r="G147" s="175" t="str">
        <f>IFERROR(Summary!$Y$7*D147/F147," ")</f>
        <v xml:space="preserve"> </v>
      </c>
      <c r="H147" s="18"/>
      <c r="I147" s="175" t="str">
        <f>IFERROR(Summary!$Y$7*D147/H147," ")</f>
        <v xml:space="preserve"> </v>
      </c>
      <c r="J147" s="9">
        <v>0.1</v>
      </c>
      <c r="K147" s="175" t="str">
        <f>IFERROR(Summary!$AA$7*D147/J147," ")</f>
        <v xml:space="preserve"> </v>
      </c>
      <c r="L147" s="18"/>
      <c r="M147" s="175" t="str">
        <f>IFERROR(Summary!$AA$7*D147/L147," ")</f>
        <v xml:space="preserve"> </v>
      </c>
      <c r="N147" s="4">
        <v>4.8000000000000001E-2</v>
      </c>
      <c r="O147" s="175" t="str">
        <f>IFERROR(Summary!$AC$7*D147/N147," ")</f>
        <v xml:space="preserve"> </v>
      </c>
      <c r="P147" s="18"/>
      <c r="Q147" s="175" t="str">
        <f>IFERROR(Summary!$AC$7*D147/P147," ")</f>
        <v xml:space="preserve"> </v>
      </c>
      <c r="R147" s="22"/>
      <c r="S147" s="177" t="str">
        <f>IFERROR(Summary!$AE$7*E147/R147," ")</f>
        <v xml:space="preserve"> </v>
      </c>
    </row>
    <row r="148" spans="1:19" ht="16.8" customHeight="1" x14ac:dyDescent="0.25">
      <c r="A148" s="2" t="s">
        <v>290</v>
      </c>
      <c r="B148" s="2" t="s">
        <v>291</v>
      </c>
      <c r="C148" s="6" t="s">
        <v>65</v>
      </c>
      <c r="D148" s="56">
        <f>IFERROR(VLOOKUP($A148,'Emissions - TEU-2PWB'!$A$6:$H$58,5,0), " ")</f>
        <v>3.1056534622116673E-3</v>
      </c>
      <c r="E148" s="56">
        <f>IFERROR(VLOOKUP($A148,'Emissions - TEU-2PWB'!$A$6:$H$58,8,0), " ")</f>
        <v>2.2183239015797623E-5</v>
      </c>
      <c r="F148" s="4">
        <v>2.9000000000000001E-2</v>
      </c>
      <c r="G148" s="175">
        <f>IFERROR(Summary!$Y$7*D148/F148," ")</f>
        <v>1.0709149869695403E-5</v>
      </c>
      <c r="H148" s="7">
        <v>3.7</v>
      </c>
      <c r="I148" s="175">
        <f>IFERROR(Summary!$Y$7*D148/H148," ")</f>
        <v>8.3936580059774788E-8</v>
      </c>
      <c r="J148" s="9">
        <v>0.76</v>
      </c>
      <c r="K148" s="175">
        <f>IFERROR(Summary!$AA$7*D148/J148," ")</f>
        <v>4.0863861344890357E-7</v>
      </c>
      <c r="L148" s="5">
        <v>16</v>
      </c>
      <c r="M148" s="175">
        <f>IFERROR(Summary!$AA$7*D148/L148," ")</f>
        <v>1.941033413882292E-8</v>
      </c>
      <c r="N148" s="9">
        <v>0.35</v>
      </c>
      <c r="O148" s="175">
        <f>IFERROR(Summary!$AC$7*D148/N148," ")</f>
        <v>3.992983022843572E-5</v>
      </c>
      <c r="P148" s="5">
        <v>16</v>
      </c>
      <c r="Q148" s="175">
        <f>IFERROR(Summary!$AC$7*D148/P148," ")</f>
        <v>8.7346503624703133E-7</v>
      </c>
      <c r="R148" s="21">
        <v>200</v>
      </c>
      <c r="S148" s="177">
        <f>IFERROR(Summary!$AE$7*E148/R148," ")</f>
        <v>5.3239773637914298E-7</v>
      </c>
    </row>
    <row r="149" spans="1:19" ht="28.5" customHeight="1" x14ac:dyDescent="0.25">
      <c r="A149" s="1"/>
      <c r="B149" s="2" t="s">
        <v>292</v>
      </c>
      <c r="C149" s="6" t="s">
        <v>293</v>
      </c>
      <c r="D149" s="56" t="str">
        <f>IFERROR(VLOOKUP($A149,'Emissions - TEU-2PWB'!$A$6:$H$58,5,0), " ")</f>
        <v xml:space="preserve"> </v>
      </c>
      <c r="E149" s="56" t="str">
        <f>IFERROR(VLOOKUP($A149,'Emissions - TEU-2PWB'!$A$6:$H$58,8,0), " ")</f>
        <v xml:space="preserve"> </v>
      </c>
      <c r="F149" s="3">
        <v>3.8E-3</v>
      </c>
      <c r="G149" s="175" t="str">
        <f>IFERROR(Summary!$Y$7*D149/F149," ")</f>
        <v xml:space="preserve"> </v>
      </c>
      <c r="H149" s="4">
        <v>1.4E-2</v>
      </c>
      <c r="I149" s="175" t="str">
        <f>IFERROR(Summary!$Y$7*D149/H149," ")</f>
        <v xml:space="preserve"> </v>
      </c>
      <c r="J149" s="9">
        <v>0.1</v>
      </c>
      <c r="K149" s="175" t="str">
        <f>IFERROR(Summary!$AA$7*D149/J149," ")</f>
        <v xml:space="preserve"> </v>
      </c>
      <c r="L149" s="4">
        <v>6.2E-2</v>
      </c>
      <c r="M149" s="175" t="str">
        <f>IFERROR(Summary!$AA$7*D149/L149," ")</f>
        <v xml:space="preserve"> </v>
      </c>
      <c r="N149" s="4">
        <v>4.5999999999999999E-2</v>
      </c>
      <c r="O149" s="175" t="str">
        <f>IFERROR(Summary!$AC$7*D149/N149," ")</f>
        <v xml:space="preserve"> </v>
      </c>
      <c r="P149" s="4">
        <v>6.2E-2</v>
      </c>
      <c r="Q149" s="175" t="str">
        <f>IFERROR(Summary!$AC$7*D149/P149," ")</f>
        <v xml:space="preserve"> </v>
      </c>
      <c r="R149" s="25">
        <v>0.2</v>
      </c>
      <c r="S149" s="177" t="str">
        <f>IFERROR(Summary!$AE$7*E149/R149," ")</f>
        <v xml:space="preserve"> </v>
      </c>
    </row>
    <row r="150" spans="1:19" ht="16.8" customHeight="1" x14ac:dyDescent="0.25">
      <c r="A150" s="1"/>
      <c r="B150" s="2" t="s">
        <v>294</v>
      </c>
      <c r="C150" s="6" t="s">
        <v>293</v>
      </c>
      <c r="D150" s="56" t="str">
        <f>IFERROR(VLOOKUP($A150,'Emissions - TEU-2PWB'!$A$6:$H$58,5,0), " ")</f>
        <v xml:space="preserve"> </v>
      </c>
      <c r="E150" s="56" t="str">
        <f>IFERROR(VLOOKUP($A150,'Emissions - TEU-2PWB'!$A$6:$H$58,8,0), " ")</f>
        <v xml:space="preserve"> </v>
      </c>
      <c r="F150" s="18"/>
      <c r="G150" s="175" t="str">
        <f>IFERROR(Summary!$Y$7*D150/F150," ")</f>
        <v xml:space="preserve"> </v>
      </c>
      <c r="H150" s="4">
        <v>1.4E-2</v>
      </c>
      <c r="I150" s="175" t="str">
        <f>IFERROR(Summary!$Y$7*D150/H150," ")</f>
        <v xml:space="preserve"> </v>
      </c>
      <c r="J150" s="18"/>
      <c r="K150" s="175" t="str">
        <f>IFERROR(Summary!$AA$7*D150/J150," ")</f>
        <v xml:space="preserve"> </v>
      </c>
      <c r="L150" s="4">
        <v>6.2E-2</v>
      </c>
      <c r="M150" s="175" t="str">
        <f>IFERROR(Summary!$AA$7*D150/L150," ")</f>
        <v xml:space="preserve"> </v>
      </c>
      <c r="N150" s="18"/>
      <c r="O150" s="175" t="str">
        <f>IFERROR(Summary!$AC$7*D150/N150," ")</f>
        <v xml:space="preserve"> </v>
      </c>
      <c r="P150" s="4">
        <v>6.2E-2</v>
      </c>
      <c r="Q150" s="175" t="str">
        <f>IFERROR(Summary!$AC$7*D150/P150," ")</f>
        <v xml:space="preserve"> </v>
      </c>
      <c r="R150" s="25">
        <v>0.2</v>
      </c>
      <c r="S150" s="177" t="str">
        <f>IFERROR(Summary!$AE$7*E150/R150," ")</f>
        <v xml:space="preserve"> </v>
      </c>
    </row>
    <row r="151" spans="1:19" ht="16.95" customHeight="1" x14ac:dyDescent="0.25">
      <c r="A151" s="2" t="s">
        <v>295</v>
      </c>
      <c r="B151" s="2" t="s">
        <v>296</v>
      </c>
      <c r="C151" s="18"/>
      <c r="D151" s="56" t="str">
        <f>IFERROR(VLOOKUP($A151,'Emissions - TEU-2PWB'!$A$6:$H$58,5,0), " ")</f>
        <v xml:space="preserve"> </v>
      </c>
      <c r="E151" s="56" t="str">
        <f>IFERROR(VLOOKUP($A151,'Emissions - TEU-2PWB'!$A$6:$H$58,8,0), " ")</f>
        <v xml:space="preserve"> </v>
      </c>
      <c r="F151" s="18"/>
      <c r="G151" s="175" t="str">
        <f>IFERROR(Summary!$Y$7*D151/F151," ")</f>
        <v xml:space="preserve"> </v>
      </c>
      <c r="H151" s="18"/>
      <c r="I151" s="175" t="str">
        <f>IFERROR(Summary!$Y$7*D151/H151," ")</f>
        <v xml:space="preserve"> </v>
      </c>
      <c r="J151" s="18"/>
      <c r="K151" s="175" t="str">
        <f>IFERROR(Summary!$AA$7*D151/J151," ")</f>
        <v xml:space="preserve"> </v>
      </c>
      <c r="L151" s="18"/>
      <c r="M151" s="175" t="str">
        <f>IFERROR(Summary!$AA$7*D151/L151," ")</f>
        <v xml:space="preserve"> </v>
      </c>
      <c r="N151" s="18"/>
      <c r="O151" s="175" t="str">
        <f>IFERROR(Summary!$AC$7*D151/N151," ")</f>
        <v xml:space="preserve"> </v>
      </c>
      <c r="P151" s="18"/>
      <c r="Q151" s="175" t="str">
        <f>IFERROR(Summary!$AC$7*D151/P151," ")</f>
        <v xml:space="preserve"> </v>
      </c>
      <c r="R151" s="21">
        <v>86</v>
      </c>
      <c r="S151" s="177" t="str">
        <f>IFERROR(Summary!$AE$7*E151/R151," ")</f>
        <v xml:space="preserve"> </v>
      </c>
    </row>
    <row r="152" spans="1:19" ht="16.8" customHeight="1" x14ac:dyDescent="0.25">
      <c r="A152" s="2" t="s">
        <v>297</v>
      </c>
      <c r="B152" s="2" t="s">
        <v>298</v>
      </c>
      <c r="C152" s="18"/>
      <c r="D152" s="56" t="str">
        <f>IFERROR(VLOOKUP($A152,'Emissions - TEU-2PWB'!$A$6:$H$58,5,0), " ")</f>
        <v xml:space="preserve"> </v>
      </c>
      <c r="E152" s="56" t="str">
        <f>IFERROR(VLOOKUP($A152,'Emissions - TEU-2PWB'!$A$6:$H$58,8,0), " ")</f>
        <v xml:space="preserve"> </v>
      </c>
      <c r="F152" s="4">
        <v>2.5000000000000001E-2</v>
      </c>
      <c r="G152" s="175" t="str">
        <f>IFERROR(Summary!$Y$7*D152/F152," ")</f>
        <v xml:space="preserve"> </v>
      </c>
      <c r="H152" s="7">
        <v>9</v>
      </c>
      <c r="I152" s="175" t="str">
        <f>IFERROR(Summary!$Y$7*D152/H152," ")</f>
        <v xml:space="preserve"> </v>
      </c>
      <c r="J152" s="9">
        <v>0.65</v>
      </c>
      <c r="K152" s="175" t="str">
        <f>IFERROR(Summary!$AA$7*D152/J152," ")</f>
        <v xml:space="preserve"> </v>
      </c>
      <c r="L152" s="5">
        <v>40</v>
      </c>
      <c r="M152" s="175" t="str">
        <f>IFERROR(Summary!$AA$7*D152/L152," ")</f>
        <v xml:space="preserve"> </v>
      </c>
      <c r="N152" s="9">
        <v>0.3</v>
      </c>
      <c r="O152" s="175" t="str">
        <f>IFERROR(Summary!$AC$7*D152/N152," ")</f>
        <v xml:space="preserve"> </v>
      </c>
      <c r="P152" s="5">
        <v>40</v>
      </c>
      <c r="Q152" s="175" t="str">
        <f>IFERROR(Summary!$AC$7*D152/P152," ")</f>
        <v xml:space="preserve"> </v>
      </c>
      <c r="R152" s="22"/>
      <c r="S152" s="177" t="str">
        <f>IFERROR(Summary!$AE$7*E152/R152," ")</f>
        <v xml:space="preserve"> </v>
      </c>
    </row>
    <row r="153" spans="1:19" ht="16.95" customHeight="1" x14ac:dyDescent="0.25">
      <c r="A153" s="2" t="s">
        <v>299</v>
      </c>
      <c r="B153" s="2" t="s">
        <v>300</v>
      </c>
      <c r="C153" s="18"/>
      <c r="D153" s="56" t="str">
        <f>IFERROR(VLOOKUP($A153,'Emissions - TEU-2PWB'!$A$6:$H$58,5,0), " ")</f>
        <v xml:space="preserve"> </v>
      </c>
      <c r="E153" s="56" t="str">
        <f>IFERROR(VLOOKUP($A153,'Emissions - TEU-2PWB'!$A$6:$H$58,8,0), " ")</f>
        <v xml:space="preserve"> </v>
      </c>
      <c r="F153" s="18"/>
      <c r="G153" s="175" t="str">
        <f>IFERROR(Summary!$Y$7*D153/F153," ")</f>
        <v xml:space="preserve"> </v>
      </c>
      <c r="H153" s="5">
        <v>20</v>
      </c>
      <c r="I153" s="175" t="str">
        <f>IFERROR(Summary!$Y$7*D153/H153," ")</f>
        <v xml:space="preserve"> </v>
      </c>
      <c r="J153" s="18"/>
      <c r="K153" s="175" t="str">
        <f>IFERROR(Summary!$AA$7*D153/J153," ")</f>
        <v xml:space="preserve"> </v>
      </c>
      <c r="L153" s="5">
        <v>88</v>
      </c>
      <c r="M153" s="175" t="str">
        <f>IFERROR(Summary!$AA$7*D153/L153," ")</f>
        <v xml:space="preserve"> </v>
      </c>
      <c r="N153" s="18"/>
      <c r="O153" s="175" t="str">
        <f>IFERROR(Summary!$AC$7*D153/N153," ")</f>
        <v xml:space="preserve"> </v>
      </c>
      <c r="P153" s="5">
        <v>88</v>
      </c>
      <c r="Q153" s="175" t="str">
        <f>IFERROR(Summary!$AC$7*D153/P153," ")</f>
        <v xml:space="preserve"> </v>
      </c>
      <c r="R153" s="22"/>
      <c r="S153" s="177" t="str">
        <f>IFERROR(Summary!$AE$7*E153/R153," ")</f>
        <v xml:space="preserve"> </v>
      </c>
    </row>
    <row r="154" spans="1:19" ht="16.8" customHeight="1" x14ac:dyDescent="0.25">
      <c r="A154" s="2" t="s">
        <v>301</v>
      </c>
      <c r="B154" s="1" t="s">
        <v>302</v>
      </c>
      <c r="C154" s="18"/>
      <c r="D154" s="56" t="str">
        <f>IFERROR(VLOOKUP($A154,'Emissions - TEU-2PWB'!$A$6:$H$58,5,0), " ")</f>
        <v xml:space="preserve"> </v>
      </c>
      <c r="E154" s="56" t="str">
        <f>IFERROR(VLOOKUP($A154,'Emissions - TEU-2PWB'!$A$6:$H$58,8,0), " ")</f>
        <v xml:space="preserve"> </v>
      </c>
      <c r="F154" s="11">
        <v>3.2000000000000003E-4</v>
      </c>
      <c r="G154" s="175" t="str">
        <f>IFERROR(Summary!$Y$7*D154/F154," ")</f>
        <v xml:space="preserve"> </v>
      </c>
      <c r="H154" s="18"/>
      <c r="I154" s="175" t="str">
        <f>IFERROR(Summary!$Y$7*D154/H154," ")</f>
        <v xml:space="preserve"> </v>
      </c>
      <c r="J154" s="3">
        <v>8.3999999999999995E-3</v>
      </c>
      <c r="K154" s="175" t="str">
        <f>IFERROR(Summary!$AA$7*D154/J154," ")</f>
        <v xml:space="preserve"> </v>
      </c>
      <c r="L154" s="18"/>
      <c r="M154" s="175" t="str">
        <f>IFERROR(Summary!$AA$7*D154/L154," ")</f>
        <v xml:space="preserve"> </v>
      </c>
      <c r="N154" s="3">
        <v>3.8999999999999998E-3</v>
      </c>
      <c r="O154" s="175" t="str">
        <f>IFERROR(Summary!$AC$7*D154/N154," ")</f>
        <v xml:space="preserve"> </v>
      </c>
      <c r="P154" s="18"/>
      <c r="Q154" s="175" t="str">
        <f>IFERROR(Summary!$AC$7*D154/P154," ")</f>
        <v xml:space="preserve"> </v>
      </c>
      <c r="R154" s="22"/>
      <c r="S154" s="177" t="str">
        <f>IFERROR(Summary!$AE$7*E154/R154," ")</f>
        <v xml:space="preserve"> </v>
      </c>
    </row>
    <row r="155" spans="1:19" ht="16.8" customHeight="1" x14ac:dyDescent="0.25">
      <c r="A155" s="2" t="s">
        <v>303</v>
      </c>
      <c r="B155" s="1" t="s">
        <v>304</v>
      </c>
      <c r="C155" s="6" t="s">
        <v>23</v>
      </c>
      <c r="D155" s="56" t="str">
        <f>IFERROR(VLOOKUP($A155,'Emissions - TEU-2PWB'!$A$6:$H$58,5,0), " ")</f>
        <v xml:space="preserve"> </v>
      </c>
      <c r="E155" s="56" t="str">
        <f>IFERROR(VLOOKUP($A155,'Emissions - TEU-2PWB'!$A$6:$H$58,8,0), " ")</f>
        <v xml:space="preserve"> </v>
      </c>
      <c r="F155" s="10">
        <v>5.8999999999999998E-5</v>
      </c>
      <c r="G155" s="175" t="str">
        <f>IFERROR(Summary!$Y$7*D155/F155," ")</f>
        <v xml:space="preserve"> </v>
      </c>
      <c r="H155" s="18"/>
      <c r="I155" s="175" t="str">
        <f>IFERROR(Summary!$Y$7*D155/H155," ")</f>
        <v xml:space="preserve"> </v>
      </c>
      <c r="J155" s="11">
        <v>6.2E-4</v>
      </c>
      <c r="K155" s="175" t="str">
        <f>IFERROR(Summary!$AA$7*D155/J155," ")</f>
        <v xml:space="preserve"> </v>
      </c>
      <c r="L155" s="18"/>
      <c r="M155" s="175" t="str">
        <f>IFERROR(Summary!$AA$7*D155/L155," ")</f>
        <v xml:space="preserve"> </v>
      </c>
      <c r="N155" s="3">
        <v>1.1999999999999999E-3</v>
      </c>
      <c r="O155" s="175" t="str">
        <f>IFERROR(Summary!$AC$7*D155/N155," ")</f>
        <v xml:space="preserve"> </v>
      </c>
      <c r="P155" s="18"/>
      <c r="Q155" s="175" t="str">
        <f>IFERROR(Summary!$AC$7*D155/P155," ")</f>
        <v xml:space="preserve"> </v>
      </c>
      <c r="R155" s="22"/>
      <c r="S155" s="177" t="str">
        <f>IFERROR(Summary!$AE$7*E155/R155," ")</f>
        <v xml:space="preserve"> </v>
      </c>
    </row>
    <row r="156" spans="1:19" ht="16.95" customHeight="1" x14ac:dyDescent="0.25">
      <c r="A156" s="2" t="s">
        <v>305</v>
      </c>
      <c r="B156" s="1" t="s">
        <v>306</v>
      </c>
      <c r="C156" s="6" t="s">
        <v>23</v>
      </c>
      <c r="D156" s="56" t="str">
        <f>IFERROR(VLOOKUP($A156,'Emissions - TEU-2PWB'!$A$6:$H$58,5,0), " ")</f>
        <v xml:space="preserve"> </v>
      </c>
      <c r="E156" s="56" t="str">
        <f>IFERROR(VLOOKUP($A156,'Emissions - TEU-2PWB'!$A$6:$H$58,8,0), " ")</f>
        <v xml:space="preserve"> </v>
      </c>
      <c r="F156" s="11">
        <v>1.2999999999999999E-4</v>
      </c>
      <c r="G156" s="175" t="str">
        <f>IFERROR(Summary!$Y$7*D156/F156," ")</f>
        <v xml:space="preserve"> </v>
      </c>
      <c r="H156" s="18"/>
      <c r="I156" s="175" t="str">
        <f>IFERROR(Summary!$Y$7*D156/H156," ")</f>
        <v xml:space="preserve"> </v>
      </c>
      <c r="J156" s="3">
        <v>1.2999999999999999E-3</v>
      </c>
      <c r="K156" s="175" t="str">
        <f>IFERROR(Summary!$AA$7*D156/J156," ")</f>
        <v xml:space="preserve"> </v>
      </c>
      <c r="L156" s="18"/>
      <c r="M156" s="175" t="str">
        <f>IFERROR(Summary!$AA$7*D156/L156," ")</f>
        <v xml:space="preserve"> </v>
      </c>
      <c r="N156" s="3">
        <v>2.5999999999999999E-3</v>
      </c>
      <c r="O156" s="175" t="str">
        <f>IFERROR(Summary!$AC$7*D156/N156," ")</f>
        <v xml:space="preserve"> </v>
      </c>
      <c r="P156" s="18"/>
      <c r="Q156" s="175" t="str">
        <f>IFERROR(Summary!$AC$7*D156/P156," ")</f>
        <v xml:space="preserve"> </v>
      </c>
      <c r="R156" s="22"/>
      <c r="S156" s="177" t="str">
        <f>IFERROR(Summary!$AE$7*E156/R156," ")</f>
        <v xml:space="preserve"> </v>
      </c>
    </row>
    <row r="157" spans="1:19" ht="16.8" customHeight="1" x14ac:dyDescent="0.25">
      <c r="A157" s="2" t="s">
        <v>307</v>
      </c>
      <c r="B157" s="1" t="s">
        <v>308</v>
      </c>
      <c r="C157" s="18"/>
      <c r="D157" s="56" t="str">
        <f>IFERROR(VLOOKUP($A157,'Emissions - TEU-2PWB'!$A$6:$H$58,5,0), " ")</f>
        <v xml:space="preserve"> </v>
      </c>
      <c r="E157" s="56" t="str">
        <f>IFERROR(VLOOKUP($A157,'Emissions - TEU-2PWB'!$A$6:$H$58,8,0), " ")</f>
        <v xml:space="preserve"> </v>
      </c>
      <c r="F157" s="9">
        <v>0.38</v>
      </c>
      <c r="G157" s="175" t="str">
        <f>IFERROR(Summary!$Y$7*D157/F157," ")</f>
        <v xml:space="preserve"> </v>
      </c>
      <c r="H157" s="18"/>
      <c r="I157" s="175" t="str">
        <f>IFERROR(Summary!$Y$7*D157/H157," ")</f>
        <v xml:space="preserve"> </v>
      </c>
      <c r="J157" s="5">
        <v>10</v>
      </c>
      <c r="K157" s="175" t="str">
        <f>IFERROR(Summary!$AA$7*D157/J157," ")</f>
        <v xml:space="preserve"> </v>
      </c>
      <c r="L157" s="18"/>
      <c r="M157" s="175" t="str">
        <f>IFERROR(Summary!$AA$7*D157/L157," ")</f>
        <v xml:space="preserve"> </v>
      </c>
      <c r="N157" s="7">
        <v>4.5999999999999996</v>
      </c>
      <c r="O157" s="175" t="str">
        <f>IFERROR(Summary!$AC$7*D157/N157," ")</f>
        <v xml:space="preserve"> </v>
      </c>
      <c r="P157" s="18"/>
      <c r="Q157" s="175" t="str">
        <f>IFERROR(Summary!$AC$7*D157/P157," ")</f>
        <v xml:space="preserve"> </v>
      </c>
      <c r="R157" s="22"/>
      <c r="S157" s="177" t="str">
        <f>IFERROR(Summary!$AE$7*E157/R157," ")</f>
        <v xml:space="preserve"> </v>
      </c>
    </row>
    <row r="158" spans="1:19" ht="16.95" customHeight="1" x14ac:dyDescent="0.25">
      <c r="A158" s="2" t="s">
        <v>309</v>
      </c>
      <c r="B158" s="1" t="s">
        <v>310</v>
      </c>
      <c r="C158" s="18"/>
      <c r="D158" s="56" t="str">
        <f>IFERROR(VLOOKUP($A158,'Emissions - TEU-2PWB'!$A$6:$H$58,5,0), " ")</f>
        <v xml:space="preserve"> </v>
      </c>
      <c r="E158" s="56" t="str">
        <f>IFERROR(VLOOKUP($A158,'Emissions - TEU-2PWB'!$A$6:$H$58,8,0), " ")</f>
        <v xml:space="preserve"> </v>
      </c>
      <c r="F158" s="9">
        <v>0.16</v>
      </c>
      <c r="G158" s="175" t="str">
        <f>IFERROR(Summary!$Y$7*D158/F158," ")</f>
        <v xml:space="preserve"> </v>
      </c>
      <c r="H158" s="18"/>
      <c r="I158" s="175" t="str">
        <f>IFERROR(Summary!$Y$7*D158/H158," ")</f>
        <v xml:space="preserve"> </v>
      </c>
      <c r="J158" s="7">
        <v>4.0999999999999996</v>
      </c>
      <c r="K158" s="175" t="str">
        <f>IFERROR(Summary!$AA$7*D158/J158," ")</f>
        <v xml:space="preserve"> </v>
      </c>
      <c r="L158" s="18"/>
      <c r="M158" s="175" t="str">
        <f>IFERROR(Summary!$AA$7*D158/L158," ")</f>
        <v xml:space="preserve"> </v>
      </c>
      <c r="N158" s="7">
        <v>1.9</v>
      </c>
      <c r="O158" s="175" t="str">
        <f>IFERROR(Summary!$AC$7*D158/N158," ")</f>
        <v xml:space="preserve"> </v>
      </c>
      <c r="P158" s="18"/>
      <c r="Q158" s="175" t="str">
        <f>IFERROR(Summary!$AC$7*D158/P158," ")</f>
        <v xml:space="preserve"> </v>
      </c>
      <c r="R158" s="22"/>
      <c r="S158" s="177" t="str">
        <f>IFERROR(Summary!$AE$7*E158/R158," ")</f>
        <v xml:space="preserve"> </v>
      </c>
    </row>
    <row r="159" spans="1:19" ht="16.8" customHeight="1" x14ac:dyDescent="0.25">
      <c r="A159" s="2" t="s">
        <v>311</v>
      </c>
      <c r="B159" s="1" t="s">
        <v>312</v>
      </c>
      <c r="C159" s="18"/>
      <c r="D159" s="56" t="str">
        <f>IFERROR(VLOOKUP($A159,'Emissions - TEU-2PWB'!$A$6:$H$58,5,0), " ")</f>
        <v xml:space="preserve"> </v>
      </c>
      <c r="E159" s="56" t="str">
        <f>IFERROR(VLOOKUP($A159,'Emissions - TEU-2PWB'!$A$6:$H$58,8,0), " ")</f>
        <v xml:space="preserve"> </v>
      </c>
      <c r="F159" s="11">
        <v>5.0000000000000001E-4</v>
      </c>
      <c r="G159" s="175" t="str">
        <f>IFERROR(Summary!$Y$7*D159/F159," ")</f>
        <v xml:space="preserve"> </v>
      </c>
      <c r="H159" s="18"/>
      <c r="I159" s="175" t="str">
        <f>IFERROR(Summary!$Y$7*D159/H159," ")</f>
        <v xml:space="preserve"> </v>
      </c>
      <c r="J159" s="4">
        <v>1.2999999999999999E-2</v>
      </c>
      <c r="K159" s="175" t="str">
        <f>IFERROR(Summary!$AA$7*D159/J159," ")</f>
        <v xml:space="preserve"> </v>
      </c>
      <c r="L159" s="18"/>
      <c r="M159" s="175" t="str">
        <f>IFERROR(Summary!$AA$7*D159/L159," ")</f>
        <v xml:space="preserve"> </v>
      </c>
      <c r="N159" s="3">
        <v>6.0000000000000001E-3</v>
      </c>
      <c r="O159" s="175" t="str">
        <f>IFERROR(Summary!$AC$7*D159/N159," ")</f>
        <v xml:space="preserve"> </v>
      </c>
      <c r="P159" s="18"/>
      <c r="Q159" s="175" t="str">
        <f>IFERROR(Summary!$AC$7*D159/P159," ")</f>
        <v xml:space="preserve"> </v>
      </c>
      <c r="R159" s="22"/>
      <c r="S159" s="177" t="str">
        <f>IFERROR(Summary!$AE$7*E159/R159," ")</f>
        <v xml:space="preserve"> </v>
      </c>
    </row>
    <row r="160" spans="1:19" ht="29.25" customHeight="1" x14ac:dyDescent="0.25">
      <c r="A160" s="2" t="s">
        <v>313</v>
      </c>
      <c r="B160" s="1" t="s">
        <v>314</v>
      </c>
      <c r="C160" s="18"/>
      <c r="D160" s="56" t="str">
        <f>IFERROR(VLOOKUP($A160,'Emissions - TEU-2PWB'!$A$6:$H$58,5,0), " ")</f>
        <v xml:space="preserve"> </v>
      </c>
      <c r="E160" s="56" t="str">
        <f>IFERROR(VLOOKUP($A160,'Emissions - TEU-2PWB'!$A$6:$H$58,8,0), " ")</f>
        <v xml:space="preserve"> </v>
      </c>
      <c r="F160" s="11">
        <v>1.6000000000000001E-4</v>
      </c>
      <c r="G160" s="175" t="str">
        <f>IFERROR(Summary!$Y$7*D160/F160," ")</f>
        <v xml:space="preserve"> </v>
      </c>
      <c r="H160" s="18"/>
      <c r="I160" s="175" t="str">
        <f>IFERROR(Summary!$Y$7*D160/H160," ")</f>
        <v xml:space="preserve"> </v>
      </c>
      <c r="J160" s="3">
        <v>4.1000000000000003E-3</v>
      </c>
      <c r="K160" s="175" t="str">
        <f>IFERROR(Summary!$AA$7*D160/J160," ")</f>
        <v xml:space="preserve"> </v>
      </c>
      <c r="L160" s="18"/>
      <c r="M160" s="175" t="str">
        <f>IFERROR(Summary!$AA$7*D160/L160," ")</f>
        <v xml:space="preserve"> </v>
      </c>
      <c r="N160" s="3">
        <v>1.9E-3</v>
      </c>
      <c r="O160" s="175" t="str">
        <f>IFERROR(Summary!$AC$7*D160/N160," ")</f>
        <v xml:space="preserve"> </v>
      </c>
      <c r="P160" s="18"/>
      <c r="Q160" s="175" t="str">
        <f>IFERROR(Summary!$AC$7*D160/P160," ")</f>
        <v xml:space="preserve"> </v>
      </c>
      <c r="R160" s="22"/>
      <c r="S160" s="177" t="str">
        <f>IFERROR(Summary!$AE$7*E160/R160," ")</f>
        <v xml:space="preserve"> </v>
      </c>
    </row>
    <row r="161" spans="1:19" ht="16.8" customHeight="1" x14ac:dyDescent="0.25">
      <c r="A161" s="2" t="s">
        <v>315</v>
      </c>
      <c r="B161" s="1" t="s">
        <v>316</v>
      </c>
      <c r="C161" s="18"/>
      <c r="D161" s="56" t="str">
        <f>IFERROR(VLOOKUP($A161,'Emissions - TEU-2PWB'!$A$6:$H$58,5,0), " ")</f>
        <v xml:space="preserve"> </v>
      </c>
      <c r="E161" s="56" t="str">
        <f>IFERROR(VLOOKUP($A161,'Emissions - TEU-2PWB'!$A$6:$H$58,8,0), " ")</f>
        <v xml:space="preserve"> </v>
      </c>
      <c r="F161" s="11">
        <v>5.2999999999999998E-4</v>
      </c>
      <c r="G161" s="175" t="str">
        <f>IFERROR(Summary!$Y$7*D161/F161," ")</f>
        <v xml:space="preserve"> </v>
      </c>
      <c r="H161" s="18"/>
      <c r="I161" s="175" t="str">
        <f>IFERROR(Summary!$Y$7*D161/H161," ")</f>
        <v xml:space="preserve"> </v>
      </c>
      <c r="J161" s="4">
        <v>1.4E-2</v>
      </c>
      <c r="K161" s="175" t="str">
        <f>IFERROR(Summary!$AA$7*D161/J161," ")</f>
        <v xml:space="preserve"> </v>
      </c>
      <c r="L161" s="18"/>
      <c r="M161" s="175" t="str">
        <f>IFERROR(Summary!$AA$7*D161/L161," ")</f>
        <v xml:space="preserve"> </v>
      </c>
      <c r="N161" s="3">
        <v>6.3E-3</v>
      </c>
      <c r="O161" s="175" t="str">
        <f>IFERROR(Summary!$AC$7*D161/N161," ")</f>
        <v xml:space="preserve"> </v>
      </c>
      <c r="P161" s="18"/>
      <c r="Q161" s="175" t="str">
        <f>IFERROR(Summary!$AC$7*D161/P161," ")</f>
        <v xml:space="preserve"> </v>
      </c>
      <c r="R161" s="22"/>
      <c r="S161" s="177" t="str">
        <f>IFERROR(Summary!$AE$7*E161/R161," ")</f>
        <v xml:space="preserve"> </v>
      </c>
    </row>
    <row r="162" spans="1:19" ht="16.95" customHeight="1" x14ac:dyDescent="0.25">
      <c r="A162" s="2" t="s">
        <v>317</v>
      </c>
      <c r="B162" s="1" t="s">
        <v>318</v>
      </c>
      <c r="C162" s="18"/>
      <c r="D162" s="56" t="str">
        <f>IFERROR(VLOOKUP($A162,'Emissions - TEU-2PWB'!$A$6:$H$58,5,0), " ")</f>
        <v xml:space="preserve"> </v>
      </c>
      <c r="E162" s="56" t="str">
        <f>IFERROR(VLOOKUP($A162,'Emissions - TEU-2PWB'!$A$6:$H$58,8,0), " ")</f>
        <v xml:space="preserve"> </v>
      </c>
      <c r="F162" s="11">
        <v>3.6999999999999999E-4</v>
      </c>
      <c r="G162" s="175" t="str">
        <f>IFERROR(Summary!$Y$7*D162/F162," ")</f>
        <v xml:space="preserve"> </v>
      </c>
      <c r="H162" s="18"/>
      <c r="I162" s="175" t="str">
        <f>IFERROR(Summary!$Y$7*D162/H162," ")</f>
        <v xml:space="preserve"> </v>
      </c>
      <c r="J162" s="3">
        <v>9.5999999999999992E-3</v>
      </c>
      <c r="K162" s="175" t="str">
        <f>IFERROR(Summary!$AA$7*D162/J162," ")</f>
        <v xml:space="preserve"> </v>
      </c>
      <c r="L162" s="18"/>
      <c r="M162" s="175" t="str">
        <f>IFERROR(Summary!$AA$7*D162/L162," ")</f>
        <v xml:space="preserve"> </v>
      </c>
      <c r="N162" s="3">
        <v>4.4000000000000003E-3</v>
      </c>
      <c r="O162" s="175" t="str">
        <f>IFERROR(Summary!$AC$7*D162/N162," ")</f>
        <v xml:space="preserve"> </v>
      </c>
      <c r="P162" s="18"/>
      <c r="Q162" s="175" t="str">
        <f>IFERROR(Summary!$AC$7*D162/P162," ")</f>
        <v xml:space="preserve"> </v>
      </c>
      <c r="R162" s="22"/>
      <c r="S162" s="177" t="str">
        <f>IFERROR(Summary!$AE$7*E162/R162," ")</f>
        <v xml:space="preserve"> </v>
      </c>
    </row>
    <row r="163" spans="1:19" ht="16.8" customHeight="1" x14ac:dyDescent="0.25">
      <c r="A163" s="2" t="s">
        <v>319</v>
      </c>
      <c r="B163" s="1" t="s">
        <v>320</v>
      </c>
      <c r="C163" s="18"/>
      <c r="D163" s="56" t="str">
        <f>IFERROR(VLOOKUP($A163,'Emissions - TEU-2PWB'!$A$6:$H$58,5,0), " ")</f>
        <v xml:space="preserve"> </v>
      </c>
      <c r="E163" s="56" t="str">
        <f>IFERROR(VLOOKUP($A163,'Emissions - TEU-2PWB'!$A$6:$H$58,8,0), " ")</f>
        <v xml:space="preserve"> </v>
      </c>
      <c r="F163" s="3">
        <v>1.6999999999999999E-3</v>
      </c>
      <c r="G163" s="175" t="str">
        <f>IFERROR(Summary!$Y$7*D163/F163," ")</f>
        <v xml:space="preserve"> </v>
      </c>
      <c r="H163" s="18"/>
      <c r="I163" s="175" t="str">
        <f>IFERROR(Summary!$Y$7*D163/H163," ")</f>
        <v xml:space="preserve"> </v>
      </c>
      <c r="J163" s="4">
        <v>4.2999999999999997E-2</v>
      </c>
      <c r="K163" s="175" t="str">
        <f>IFERROR(Summary!$AA$7*D163/J163," ")</f>
        <v xml:space="preserve"> </v>
      </c>
      <c r="L163" s="18"/>
      <c r="M163" s="175" t="str">
        <f>IFERROR(Summary!$AA$7*D163/L163," ")</f>
        <v xml:space="preserve"> </v>
      </c>
      <c r="N163" s="4">
        <v>0.02</v>
      </c>
      <c r="O163" s="175" t="str">
        <f>IFERROR(Summary!$AC$7*D163/N163," ")</f>
        <v xml:space="preserve"> </v>
      </c>
      <c r="P163" s="18"/>
      <c r="Q163" s="175" t="str">
        <f>IFERROR(Summary!$AC$7*D163/P163," ")</f>
        <v xml:space="preserve"> </v>
      </c>
      <c r="R163" s="22"/>
      <c r="S163" s="177" t="str">
        <f>IFERROR(Summary!$AE$7*E163/R163," ")</f>
        <v xml:space="preserve"> </v>
      </c>
    </row>
    <row r="164" spans="1:19" ht="29.25" customHeight="1" x14ac:dyDescent="0.25">
      <c r="A164" s="2" t="s">
        <v>321</v>
      </c>
      <c r="B164" s="2" t="s">
        <v>322</v>
      </c>
      <c r="C164" s="18"/>
      <c r="D164" s="56" t="str">
        <f>IFERROR(VLOOKUP($A164,'Emissions - TEU-2PWB'!$A$6:$H$58,5,0), " ")</f>
        <v xml:space="preserve"> </v>
      </c>
      <c r="E164" s="56" t="str">
        <f>IFERROR(VLOOKUP($A164,'Emissions - TEU-2PWB'!$A$6:$H$58,8,0), " ")</f>
        <v xml:space="preserve"> </v>
      </c>
      <c r="F164" s="18"/>
      <c r="G164" s="175" t="str">
        <f>IFERROR(Summary!$Y$7*D164/F164," ")</f>
        <v xml:space="preserve"> </v>
      </c>
      <c r="H164" s="18"/>
      <c r="I164" s="175" t="str">
        <f>IFERROR(Summary!$Y$7*D164/H164," ")</f>
        <v xml:space="preserve"> </v>
      </c>
      <c r="J164" s="18"/>
      <c r="K164" s="175" t="str">
        <f>IFERROR(Summary!$AA$7*D164/J164," ")</f>
        <v xml:space="preserve"> </v>
      </c>
      <c r="L164" s="18"/>
      <c r="M164" s="175" t="str">
        <f>IFERROR(Summary!$AA$7*D164/L164," ")</f>
        <v xml:space="preserve"> </v>
      </c>
      <c r="N164" s="18"/>
      <c r="O164" s="175" t="str">
        <f>IFERROR(Summary!$AC$7*D164/N164," ")</f>
        <v xml:space="preserve"> </v>
      </c>
      <c r="P164" s="18"/>
      <c r="Q164" s="175" t="str">
        <f>IFERROR(Summary!$AC$7*D164/P164," ")</f>
        <v xml:space="preserve"> </v>
      </c>
      <c r="R164" s="21">
        <v>120</v>
      </c>
      <c r="S164" s="177" t="str">
        <f>IFERROR(Summary!$AE$7*E164/R164," ")</f>
        <v xml:space="preserve"> </v>
      </c>
    </row>
    <row r="165" spans="1:19" ht="16.8" customHeight="1" x14ac:dyDescent="0.25">
      <c r="A165" s="2" t="s">
        <v>323</v>
      </c>
      <c r="B165" s="2" t="s">
        <v>324</v>
      </c>
      <c r="C165" s="18"/>
      <c r="D165" s="56" t="str">
        <f>IFERROR(VLOOKUP($A165,'Emissions - TEU-2PWB'!$A$6:$H$58,5,0), " ")</f>
        <v xml:space="preserve"> </v>
      </c>
      <c r="E165" s="56" t="str">
        <f>IFERROR(VLOOKUP($A165,'Emissions - TEU-2PWB'!$A$6:$H$58,8,0), " ")</f>
        <v xml:space="preserve"> </v>
      </c>
      <c r="F165" s="18"/>
      <c r="G165" s="175" t="str">
        <f>IFERROR(Summary!$Y$7*D165/F165," ")</f>
        <v xml:space="preserve"> </v>
      </c>
      <c r="H165" s="18"/>
      <c r="I165" s="175" t="str">
        <f>IFERROR(Summary!$Y$7*D165/H165," ")</f>
        <v xml:space="preserve"> </v>
      </c>
      <c r="J165" s="18"/>
      <c r="K165" s="175" t="str">
        <f>IFERROR(Summary!$AA$7*D165/J165," ")</f>
        <v xml:space="preserve"> </v>
      </c>
      <c r="L165" s="18"/>
      <c r="M165" s="175" t="str">
        <f>IFERROR(Summary!$AA$7*D165/L165," ")</f>
        <v xml:space="preserve"> </v>
      </c>
      <c r="N165" s="18"/>
      <c r="O165" s="175" t="str">
        <f>IFERROR(Summary!$AC$7*D165/N165," ")</f>
        <v xml:space="preserve"> </v>
      </c>
      <c r="P165" s="18"/>
      <c r="Q165" s="175" t="str">
        <f>IFERROR(Summary!$AC$7*D165/P165," ")</f>
        <v xml:space="preserve"> </v>
      </c>
      <c r="R165" s="26">
        <v>0.02</v>
      </c>
      <c r="S165" s="177" t="str">
        <f>IFERROR(Summary!$AE$7*E165/R165," ")</f>
        <v xml:space="preserve"> </v>
      </c>
    </row>
    <row r="166" spans="1:19" ht="16.8" customHeight="1" x14ac:dyDescent="0.25">
      <c r="A166" s="2" t="s">
        <v>325</v>
      </c>
      <c r="B166" s="2" t="s">
        <v>326</v>
      </c>
      <c r="C166" s="18"/>
      <c r="D166" s="56" t="str">
        <f>IFERROR(VLOOKUP($A166,'Emissions - TEU-2PWB'!$A$6:$H$58,5,0), " ")</f>
        <v xml:space="preserve"> </v>
      </c>
      <c r="E166" s="56" t="str">
        <f>IFERROR(VLOOKUP($A166,'Emissions - TEU-2PWB'!$A$6:$H$58,8,0), " ")</f>
        <v xml:space="preserve"> </v>
      </c>
      <c r="F166" s="9">
        <v>0.2</v>
      </c>
      <c r="G166" s="175" t="str">
        <f>IFERROR(Summary!$Y$7*D166/F166," ")</f>
        <v xml:space="preserve"> </v>
      </c>
      <c r="H166" s="18"/>
      <c r="I166" s="175" t="str">
        <f>IFERROR(Summary!$Y$7*D166/H166," ")</f>
        <v xml:space="preserve"> </v>
      </c>
      <c r="J166" s="7">
        <v>5.0999999999999996</v>
      </c>
      <c r="K166" s="175" t="str">
        <f>IFERROR(Summary!$AA$7*D166/J166," ")</f>
        <v xml:space="preserve"> </v>
      </c>
      <c r="L166" s="18"/>
      <c r="M166" s="175" t="str">
        <f>IFERROR(Summary!$AA$7*D166/L166," ")</f>
        <v xml:space="preserve"> </v>
      </c>
      <c r="N166" s="7">
        <v>2.4</v>
      </c>
      <c r="O166" s="175" t="str">
        <f>IFERROR(Summary!$AC$7*D166/N166," ")</f>
        <v xml:space="preserve"> </v>
      </c>
      <c r="P166" s="18"/>
      <c r="Q166" s="175" t="str">
        <f>IFERROR(Summary!$AC$7*D166/P166," ")</f>
        <v xml:space="preserve"> </v>
      </c>
      <c r="R166" s="22"/>
      <c r="S166" s="177" t="str">
        <f>IFERROR(Summary!$AE$7*E166/R166," ")</f>
        <v xml:space="preserve"> </v>
      </c>
    </row>
    <row r="167" spans="1:19" ht="16.95" customHeight="1" x14ac:dyDescent="0.25">
      <c r="A167" s="2" t="s">
        <v>327</v>
      </c>
      <c r="B167" s="2" t="s">
        <v>328</v>
      </c>
      <c r="C167" s="18"/>
      <c r="D167" s="56" t="str">
        <f>IFERROR(VLOOKUP($A167,'Emissions - TEU-2PWB'!$A$6:$H$58,5,0), " ")</f>
        <v xml:space="preserve"> </v>
      </c>
      <c r="E167" s="56" t="str">
        <f>IFERROR(VLOOKUP($A167,'Emissions - TEU-2PWB'!$A$6:$H$58,8,0), " ")</f>
        <v xml:space="preserve"> </v>
      </c>
      <c r="F167" s="18"/>
      <c r="G167" s="175" t="str">
        <f>IFERROR(Summary!$Y$7*D167/F167," ")</f>
        <v xml:space="preserve"> </v>
      </c>
      <c r="H167" s="5">
        <v>200</v>
      </c>
      <c r="I167" s="175" t="str">
        <f>IFERROR(Summary!$Y$7*D167/H167," ")</f>
        <v xml:space="preserve"> </v>
      </c>
      <c r="J167" s="18"/>
      <c r="K167" s="175" t="str">
        <f>IFERROR(Summary!$AA$7*D167/J167," ")</f>
        <v xml:space="preserve"> </v>
      </c>
      <c r="L167" s="5">
        <v>880</v>
      </c>
      <c r="M167" s="175" t="str">
        <f>IFERROR(Summary!$AA$7*D167/L167," ")</f>
        <v xml:space="preserve"> </v>
      </c>
      <c r="N167" s="18"/>
      <c r="O167" s="175" t="str">
        <f>IFERROR(Summary!$AC$7*D167/N167," ")</f>
        <v xml:space="preserve"> </v>
      </c>
      <c r="P167" s="5">
        <v>880</v>
      </c>
      <c r="Q167" s="175" t="str">
        <f>IFERROR(Summary!$AC$7*D167/P167," ")</f>
        <v xml:space="preserve"> </v>
      </c>
      <c r="R167" s="23">
        <v>5800</v>
      </c>
      <c r="S167" s="177" t="str">
        <f>IFERROR(Summary!$AE$7*E167/R167," ")</f>
        <v xml:space="preserve"> </v>
      </c>
    </row>
    <row r="168" spans="1:19" ht="16.8" customHeight="1" x14ac:dyDescent="0.25">
      <c r="A168" s="2" t="s">
        <v>329</v>
      </c>
      <c r="B168" s="2" t="s">
        <v>330</v>
      </c>
      <c r="C168" s="18"/>
      <c r="D168" s="56" t="str">
        <f>IFERROR(VLOOKUP($A168,'Emissions - TEU-2PWB'!$A$6:$H$58,5,0), " ")</f>
        <v xml:space="preserve"> </v>
      </c>
      <c r="E168" s="56" t="str">
        <f>IFERROR(VLOOKUP($A168,'Emissions - TEU-2PWB'!$A$6:$H$58,8,0), " ")</f>
        <v xml:space="preserve"> </v>
      </c>
      <c r="F168" s="18"/>
      <c r="G168" s="175" t="str">
        <f>IFERROR(Summary!$Y$7*D168/F168," ")</f>
        <v xml:space="preserve"> </v>
      </c>
      <c r="H168" s="9">
        <v>0.3</v>
      </c>
      <c r="I168" s="175" t="str">
        <f>IFERROR(Summary!$Y$7*D168/H168," ")</f>
        <v xml:space="preserve"> </v>
      </c>
      <c r="J168" s="18"/>
      <c r="K168" s="175" t="str">
        <f>IFERROR(Summary!$AA$7*D168/J168," ")</f>
        <v xml:space="preserve"> </v>
      </c>
      <c r="L168" s="7">
        <v>1.3</v>
      </c>
      <c r="M168" s="175" t="str">
        <f>IFERROR(Summary!$AA$7*D168/L168," ")</f>
        <v xml:space="preserve"> </v>
      </c>
      <c r="N168" s="18"/>
      <c r="O168" s="175" t="str">
        <f>IFERROR(Summary!$AC$7*D168/N168," ")</f>
        <v xml:space="preserve"> </v>
      </c>
      <c r="P168" s="7">
        <v>1.3</v>
      </c>
      <c r="Q168" s="175" t="str">
        <f>IFERROR(Summary!$AC$7*D168/P168," ")</f>
        <v xml:space="preserve"> </v>
      </c>
      <c r="R168" s="24">
        <v>4</v>
      </c>
      <c r="S168" s="177" t="str">
        <f>IFERROR(Summary!$AE$7*E168/R168," ")</f>
        <v xml:space="preserve"> </v>
      </c>
    </row>
    <row r="169" spans="1:19" ht="16.95" customHeight="1" x14ac:dyDescent="0.25">
      <c r="A169" s="2" t="s">
        <v>331</v>
      </c>
      <c r="B169" s="2" t="s">
        <v>332</v>
      </c>
      <c r="C169" s="18"/>
      <c r="D169" s="56" t="str">
        <f>IFERROR(VLOOKUP($A169,'Emissions - TEU-2PWB'!$A$6:$H$58,5,0), " ")</f>
        <v xml:space="preserve"> </v>
      </c>
      <c r="E169" s="56" t="str">
        <f>IFERROR(VLOOKUP($A169,'Emissions - TEU-2PWB'!$A$6:$H$58,8,0), " ")</f>
        <v xml:space="preserve"> </v>
      </c>
      <c r="F169" s="18"/>
      <c r="G169" s="175" t="str">
        <f>IFERROR(Summary!$Y$7*D169/F169," ")</f>
        <v xml:space="preserve"> </v>
      </c>
      <c r="H169" s="9">
        <v>0.8</v>
      </c>
      <c r="I169" s="175" t="str">
        <f>IFERROR(Summary!$Y$7*D169/H169," ")</f>
        <v xml:space="preserve"> </v>
      </c>
      <c r="J169" s="18"/>
      <c r="K169" s="175" t="str">
        <f>IFERROR(Summary!$AA$7*D169/J169," ")</f>
        <v xml:space="preserve"> </v>
      </c>
      <c r="L169" s="7">
        <v>3.5</v>
      </c>
      <c r="M169" s="175" t="str">
        <f>IFERROR(Summary!$AA$7*D169/L169," ")</f>
        <v xml:space="preserve"> </v>
      </c>
      <c r="N169" s="18"/>
      <c r="O169" s="175" t="str">
        <f>IFERROR(Summary!$AC$7*D169/N169," ")</f>
        <v xml:space="preserve"> </v>
      </c>
      <c r="P169" s="7">
        <v>3.5</v>
      </c>
      <c r="Q169" s="175" t="str">
        <f>IFERROR(Summary!$AC$7*D169/P169," ")</f>
        <v xml:space="preserve"> </v>
      </c>
      <c r="R169" s="22"/>
      <c r="S169" s="177" t="str">
        <f>IFERROR(Summary!$AE$7*E169/R169," ")</f>
        <v xml:space="preserve"> </v>
      </c>
    </row>
    <row r="170" spans="1:19" ht="16.8" customHeight="1" x14ac:dyDescent="0.25">
      <c r="A170" s="2" t="s">
        <v>333</v>
      </c>
      <c r="B170" s="2" t="s">
        <v>334</v>
      </c>
      <c r="C170" s="18"/>
      <c r="D170" s="56" t="str">
        <f>IFERROR(VLOOKUP($A170,'Emissions - TEU-2PWB'!$A$6:$H$58,5,0), " ")</f>
        <v xml:space="preserve"> </v>
      </c>
      <c r="E170" s="56" t="str">
        <f>IFERROR(VLOOKUP($A170,'Emissions - TEU-2PWB'!$A$6:$H$58,8,0), " ")</f>
        <v xml:space="preserve"> </v>
      </c>
      <c r="F170" s="18"/>
      <c r="G170" s="175" t="str">
        <f>IFERROR(Summary!$Y$7*D170/F170," ")</f>
        <v xml:space="preserve"> </v>
      </c>
      <c r="H170" s="5">
        <v>10</v>
      </c>
      <c r="I170" s="175" t="str">
        <f>IFERROR(Summary!$Y$7*D170/H170," ")</f>
        <v xml:space="preserve"> </v>
      </c>
      <c r="J170" s="18"/>
      <c r="K170" s="175" t="str">
        <f>IFERROR(Summary!$AA$7*D170/J170," ")</f>
        <v xml:space="preserve"> </v>
      </c>
      <c r="L170" s="5">
        <v>44</v>
      </c>
      <c r="M170" s="175" t="str">
        <f>IFERROR(Summary!$AA$7*D170/L170," ")</f>
        <v xml:space="preserve"> </v>
      </c>
      <c r="N170" s="18"/>
      <c r="O170" s="175" t="str">
        <f>IFERROR(Summary!$AC$7*D170/N170," ")</f>
        <v xml:space="preserve"> </v>
      </c>
      <c r="P170" s="5">
        <v>44</v>
      </c>
      <c r="Q170" s="175" t="str">
        <f>IFERROR(Summary!$AC$7*D170/P170," ")</f>
        <v xml:space="preserve"> </v>
      </c>
      <c r="R170" s="22"/>
      <c r="S170" s="177" t="str">
        <f>IFERROR(Summary!$AE$7*E170/R170," ")</f>
        <v xml:space="preserve"> </v>
      </c>
    </row>
    <row r="171" spans="1:19" ht="16.8" customHeight="1" x14ac:dyDescent="0.25">
      <c r="A171" s="2" t="s">
        <v>335</v>
      </c>
      <c r="B171" s="2" t="s">
        <v>336</v>
      </c>
      <c r="C171" s="18"/>
      <c r="D171" s="56" t="str">
        <f>IFERROR(VLOOKUP($A171,'Emissions - TEU-2PWB'!$A$6:$H$58,5,0), " ")</f>
        <v xml:space="preserve"> </v>
      </c>
      <c r="E171" s="56" t="str">
        <f>IFERROR(VLOOKUP($A171,'Emissions - TEU-2PWB'!$A$6:$H$58,8,0), " ")</f>
        <v xml:space="preserve"> </v>
      </c>
      <c r="F171" s="18"/>
      <c r="G171" s="175" t="str">
        <f>IFERROR(Summary!$Y$7*D171/F171," ")</f>
        <v xml:space="preserve"> </v>
      </c>
      <c r="H171" s="7">
        <v>9</v>
      </c>
      <c r="I171" s="175" t="str">
        <f>IFERROR(Summary!$Y$7*D171/H171," ")</f>
        <v xml:space="preserve"> </v>
      </c>
      <c r="J171" s="18"/>
      <c r="K171" s="175" t="str">
        <f>IFERROR(Summary!$AA$7*D171/J171," ")</f>
        <v xml:space="preserve"> </v>
      </c>
      <c r="L171" s="5">
        <v>40</v>
      </c>
      <c r="M171" s="175" t="str">
        <f>IFERROR(Summary!$AA$7*D171/L171," ")</f>
        <v xml:space="preserve"> </v>
      </c>
      <c r="N171" s="18"/>
      <c r="O171" s="175" t="str">
        <f>IFERROR(Summary!$AC$7*D171/N171," ")</f>
        <v xml:space="preserve"> </v>
      </c>
      <c r="P171" s="5">
        <v>40</v>
      </c>
      <c r="Q171" s="175" t="str">
        <f>IFERROR(Summary!$AC$7*D171/P171," ")</f>
        <v xml:space="preserve"> </v>
      </c>
      <c r="R171" s="21">
        <v>20</v>
      </c>
      <c r="S171" s="177" t="str">
        <f>IFERROR(Summary!$AE$7*E171/R171," ")</f>
        <v xml:space="preserve"> </v>
      </c>
    </row>
    <row r="172" spans="1:19" ht="16.95" customHeight="1" x14ac:dyDescent="0.25">
      <c r="A172" s="2" t="s">
        <v>337</v>
      </c>
      <c r="B172" s="2" t="s">
        <v>338</v>
      </c>
      <c r="C172" s="18"/>
      <c r="D172" s="56" t="str">
        <f>IFERROR(VLOOKUP($A172,'Emissions - TEU-2PWB'!$A$6:$H$58,5,0), " ")</f>
        <v xml:space="preserve"> </v>
      </c>
      <c r="E172" s="56" t="str">
        <f>IFERROR(VLOOKUP($A172,'Emissions - TEU-2PWB'!$A$6:$H$58,8,0), " ")</f>
        <v xml:space="preserve"> </v>
      </c>
      <c r="F172" s="18"/>
      <c r="G172" s="175" t="str">
        <f>IFERROR(Summary!$Y$7*D172/F172," ")</f>
        <v xml:space="preserve"> </v>
      </c>
      <c r="H172" s="5">
        <v>20</v>
      </c>
      <c r="I172" s="175" t="str">
        <f>IFERROR(Summary!$Y$7*D172/H172," ")</f>
        <v xml:space="preserve"> </v>
      </c>
      <c r="J172" s="18"/>
      <c r="K172" s="175" t="str">
        <f>IFERROR(Summary!$AA$7*D172/J172," ")</f>
        <v xml:space="preserve"> </v>
      </c>
      <c r="L172" s="5">
        <v>88</v>
      </c>
      <c r="M172" s="175" t="str">
        <f>IFERROR(Summary!$AA$7*D172/L172," ")</f>
        <v xml:space="preserve"> </v>
      </c>
      <c r="N172" s="18"/>
      <c r="O172" s="175" t="str">
        <f>IFERROR(Summary!$AC$7*D172/N172," ")</f>
        <v xml:space="preserve"> </v>
      </c>
      <c r="P172" s="5">
        <v>88</v>
      </c>
      <c r="Q172" s="175" t="str">
        <f>IFERROR(Summary!$AC$7*D172/P172," ")</f>
        <v xml:space="preserve"> </v>
      </c>
      <c r="R172" s="22"/>
      <c r="S172" s="177" t="str">
        <f>IFERROR(Summary!$AE$7*E172/R172," ")</f>
        <v xml:space="preserve"> </v>
      </c>
    </row>
    <row r="173" spans="1:19" ht="28.5" customHeight="1" x14ac:dyDescent="0.25">
      <c r="A173" s="1"/>
      <c r="B173" s="2" t="s">
        <v>339</v>
      </c>
      <c r="C173" s="6" t="s">
        <v>340</v>
      </c>
      <c r="D173" s="56" t="str">
        <f>IFERROR(VLOOKUP($A173,'Emissions - TEU-2PWB'!$A$6:$H$58,5,0), " ")</f>
        <v xml:space="preserve"> </v>
      </c>
      <c r="E173" s="56" t="str">
        <f>IFERROR(VLOOKUP($A173,'Emissions - TEU-2PWB'!$A$6:$H$58,8,0), " ")</f>
        <v xml:space="preserve"> </v>
      </c>
      <c r="F173" s="18"/>
      <c r="G173" s="175" t="str">
        <f>IFERROR(Summary!$Y$7*D173/F173," ")</f>
        <v xml:space="preserve"> </v>
      </c>
      <c r="H173" s="18"/>
      <c r="I173" s="175" t="str">
        <f>IFERROR(Summary!$Y$7*D173/H173," ")</f>
        <v xml:space="preserve"> </v>
      </c>
      <c r="J173" s="18"/>
      <c r="K173" s="175" t="str">
        <f>IFERROR(Summary!$AA$7*D173/J173," ")</f>
        <v xml:space="preserve"> </v>
      </c>
      <c r="L173" s="18"/>
      <c r="M173" s="175" t="str">
        <f>IFERROR(Summary!$AA$7*D173/L173," ")</f>
        <v xml:space="preserve"> </v>
      </c>
      <c r="N173" s="18"/>
      <c r="O173" s="175" t="str">
        <f>IFERROR(Summary!$AC$7*D173/N173," ")</f>
        <v xml:space="preserve"> </v>
      </c>
      <c r="P173" s="18"/>
      <c r="Q173" s="175" t="str">
        <f>IFERROR(Summary!$AC$7*D173/P173," ")</f>
        <v xml:space="preserve"> </v>
      </c>
      <c r="R173" s="24">
        <v>6</v>
      </c>
      <c r="S173" s="177" t="str">
        <f>IFERROR(Summary!$AE$7*E173/R173," ")</f>
        <v xml:space="preserve"> </v>
      </c>
    </row>
    <row r="174" spans="1:19" ht="29.25" customHeight="1" x14ac:dyDescent="0.25">
      <c r="A174" s="2" t="s">
        <v>341</v>
      </c>
      <c r="B174" s="2" t="s">
        <v>342</v>
      </c>
      <c r="C174" s="6" t="s">
        <v>65</v>
      </c>
      <c r="D174" s="56" t="str">
        <f>IFERROR(VLOOKUP($A174,'Emissions - TEU-2PWB'!$A$6:$H$58,5,0), " ")</f>
        <v xml:space="preserve"> </v>
      </c>
      <c r="E174" s="56" t="str">
        <f>IFERROR(VLOOKUP($A174,'Emissions - TEU-2PWB'!$A$6:$H$58,8,0), " ")</f>
        <v xml:space="preserve"> </v>
      </c>
      <c r="F174" s="11">
        <v>5.2999999999999998E-4</v>
      </c>
      <c r="G174" s="175" t="str">
        <f>IFERROR(Summary!$Y$7*D174/F174," ")</f>
        <v xml:space="preserve"> </v>
      </c>
      <c r="H174" s="18"/>
      <c r="I174" s="175" t="str">
        <f>IFERROR(Summary!$Y$7*D174/H174," ")</f>
        <v xml:space="preserve"> </v>
      </c>
      <c r="J174" s="4">
        <v>0.02</v>
      </c>
      <c r="K174" s="175" t="str">
        <f>IFERROR(Summary!$AA$7*D174/J174," ")</f>
        <v xml:space="preserve"> </v>
      </c>
      <c r="L174" s="18"/>
      <c r="M174" s="175" t="str">
        <f>IFERROR(Summary!$AA$7*D174/L174," ")</f>
        <v xml:space="preserve"> </v>
      </c>
      <c r="N174" s="3">
        <v>9.1999999999999998E-3</v>
      </c>
      <c r="O174" s="175" t="str">
        <f>IFERROR(Summary!$AC$7*D174/N174," ")</f>
        <v xml:space="preserve"> </v>
      </c>
      <c r="P174" s="18"/>
      <c r="Q174" s="175" t="str">
        <f>IFERROR(Summary!$AC$7*D174/P174," ")</f>
        <v xml:space="preserve"> </v>
      </c>
      <c r="R174" s="22"/>
      <c r="S174" s="177" t="str">
        <f>IFERROR(Summary!$AE$7*E174/R174," ")</f>
        <v xml:space="preserve"> </v>
      </c>
    </row>
    <row r="175" spans="1:19" ht="28.5" customHeight="1" x14ac:dyDescent="0.25">
      <c r="A175" s="1"/>
      <c r="B175" s="2" t="s">
        <v>343</v>
      </c>
      <c r="C175" s="6" t="s">
        <v>65</v>
      </c>
      <c r="D175" s="56" t="str">
        <f>IFERROR(VLOOKUP($A175,'Emissions - TEU-2PWB'!$A$6:$H$58,5,0), " ")</f>
        <v xml:space="preserve"> </v>
      </c>
      <c r="E175" s="56" t="str">
        <f>IFERROR(VLOOKUP($A175,'Emissions - TEU-2PWB'!$A$6:$H$58,8,0), " ")</f>
        <v xml:space="preserve"> </v>
      </c>
      <c r="F175" s="10">
        <v>1.0000000000000001E-9</v>
      </c>
      <c r="G175" s="175" t="str">
        <f>IFERROR(Summary!$Y$7*D175/F175," ")</f>
        <v xml:space="preserve"> </v>
      </c>
      <c r="H175" s="10">
        <v>1.3E-7</v>
      </c>
      <c r="I175" s="175" t="str">
        <f>IFERROR(Summary!$Y$7*D175/H175," ")</f>
        <v xml:space="preserve"> </v>
      </c>
      <c r="J175" s="10">
        <v>8.9999999999999999E-8</v>
      </c>
      <c r="K175" s="175" t="str">
        <f>IFERROR(Summary!$AA$7*D175/J175," ")</f>
        <v xml:space="preserve"> </v>
      </c>
      <c r="L175" s="10">
        <v>2.5999999999999998E-5</v>
      </c>
      <c r="M175" s="175" t="str">
        <f>IFERROR(Summary!$AA$7*D175/L175," ")</f>
        <v xml:space="preserve"> </v>
      </c>
      <c r="N175" s="10">
        <v>4.1999999999999999E-8</v>
      </c>
      <c r="O175" s="175" t="str">
        <f>IFERROR(Summary!$AC$7*D175/N175," ")</f>
        <v xml:space="preserve"> </v>
      </c>
      <c r="P175" s="10">
        <v>2.5999999999999998E-5</v>
      </c>
      <c r="Q175" s="175" t="str">
        <f>IFERROR(Summary!$AC$7*D175/P175," ")</f>
        <v xml:space="preserve"> </v>
      </c>
      <c r="R175" s="22"/>
      <c r="S175" s="177" t="str">
        <f>IFERROR(Summary!$AE$7*E175/R175," ")</f>
        <v xml:space="preserve"> </v>
      </c>
    </row>
    <row r="176" spans="1:19" ht="29.25" customHeight="1" x14ac:dyDescent="0.25">
      <c r="A176" s="2" t="s">
        <v>344</v>
      </c>
      <c r="B176" s="1" t="s">
        <v>345</v>
      </c>
      <c r="C176" s="6" t="s">
        <v>65</v>
      </c>
      <c r="D176" s="56" t="str">
        <f>IFERROR(VLOOKUP($A176,'Emissions - TEU-2PWB'!$A$6:$H$58,5,0), " ")</f>
        <v xml:space="preserve"> </v>
      </c>
      <c r="E176" s="56" t="str">
        <f>IFERROR(VLOOKUP($A176,'Emissions - TEU-2PWB'!$A$6:$H$58,8,0), " ")</f>
        <v xml:space="preserve"> </v>
      </c>
      <c r="F176" s="10">
        <v>1.0000000000000001E-5</v>
      </c>
      <c r="G176" s="175" t="str">
        <f>IFERROR(Summary!$Y$7*D176/F176," ")</f>
        <v xml:space="preserve"> </v>
      </c>
      <c r="H176" s="3">
        <v>1.2999999999999999E-3</v>
      </c>
      <c r="I176" s="175" t="str">
        <f>IFERROR(Summary!$Y$7*D176/H176," ")</f>
        <v xml:space="preserve"> </v>
      </c>
      <c r="J176" s="11">
        <v>8.9999999999999998E-4</v>
      </c>
      <c r="K176" s="175" t="str">
        <f>IFERROR(Summary!$AA$7*D176/J176," ")</f>
        <v xml:space="preserve"> </v>
      </c>
      <c r="L176" s="9">
        <v>0.26</v>
      </c>
      <c r="M176" s="175" t="str">
        <f>IFERROR(Summary!$AA$7*D176/L176," ")</f>
        <v xml:space="preserve"> </v>
      </c>
      <c r="N176" s="11">
        <v>4.2000000000000002E-4</v>
      </c>
      <c r="O176" s="175" t="str">
        <f>IFERROR(Summary!$AC$7*D176/N176," ")</f>
        <v xml:space="preserve"> </v>
      </c>
      <c r="P176" s="9">
        <v>0.26</v>
      </c>
      <c r="Q176" s="175" t="str">
        <f>IFERROR(Summary!$AC$7*D176/P176," ")</f>
        <v xml:space="preserve"> </v>
      </c>
      <c r="R176" s="22"/>
      <c r="S176" s="177" t="str">
        <f>IFERROR(Summary!$AE$7*E176/R176," ")</f>
        <v xml:space="preserve"> </v>
      </c>
    </row>
    <row r="177" spans="1:19" ht="29.25" customHeight="1" x14ac:dyDescent="0.25">
      <c r="A177" s="2" t="s">
        <v>346</v>
      </c>
      <c r="B177" s="1" t="s">
        <v>347</v>
      </c>
      <c r="C177" s="6" t="s">
        <v>65</v>
      </c>
      <c r="D177" s="56" t="str">
        <f>IFERROR(VLOOKUP($A177,'Emissions - TEU-2PWB'!$A$6:$H$58,5,0), " ")</f>
        <v xml:space="preserve"> </v>
      </c>
      <c r="E177" s="56" t="str">
        <f>IFERROR(VLOOKUP($A177,'Emissions - TEU-2PWB'!$A$6:$H$58,8,0), " ")</f>
        <v xml:space="preserve"> </v>
      </c>
      <c r="F177" s="10">
        <v>3.4000000000000001E-6</v>
      </c>
      <c r="G177" s="175" t="str">
        <f>IFERROR(Summary!$Y$7*D177/F177," ")</f>
        <v xml:space="preserve"> </v>
      </c>
      <c r="H177" s="11">
        <v>4.2000000000000002E-4</v>
      </c>
      <c r="I177" s="175" t="str">
        <f>IFERROR(Summary!$Y$7*D177/H177," ")</f>
        <v xml:space="preserve"> </v>
      </c>
      <c r="J177" s="11">
        <v>2.9999999999999997E-4</v>
      </c>
      <c r="K177" s="175" t="str">
        <f>IFERROR(Summary!$AA$7*D177/J177," ")</f>
        <v xml:space="preserve"> </v>
      </c>
      <c r="L177" s="4">
        <v>8.5000000000000006E-2</v>
      </c>
      <c r="M177" s="175" t="str">
        <f>IFERROR(Summary!$AA$7*D177/L177," ")</f>
        <v xml:space="preserve"> </v>
      </c>
      <c r="N177" s="11">
        <v>1.3999999999999999E-4</v>
      </c>
      <c r="O177" s="175" t="str">
        <f>IFERROR(Summary!$AC$7*D177/N177," ")</f>
        <v xml:space="preserve"> </v>
      </c>
      <c r="P177" s="4">
        <v>8.5000000000000006E-2</v>
      </c>
      <c r="Q177" s="175" t="str">
        <f>IFERROR(Summary!$AC$7*D177/P177," ")</f>
        <v xml:space="preserve"> </v>
      </c>
      <c r="R177" s="22"/>
      <c r="S177" s="177" t="str">
        <f>IFERROR(Summary!$AE$7*E177/R177," ")</f>
        <v xml:space="preserve"> </v>
      </c>
    </row>
    <row r="178" spans="1:19" ht="29.25" customHeight="1" x14ac:dyDescent="0.25">
      <c r="A178" s="2" t="s">
        <v>348</v>
      </c>
      <c r="B178" s="1" t="s">
        <v>349</v>
      </c>
      <c r="C178" s="6" t="s">
        <v>65</v>
      </c>
      <c r="D178" s="56" t="str">
        <f>IFERROR(VLOOKUP($A178,'Emissions - TEU-2PWB'!$A$6:$H$58,5,0), " ")</f>
        <v xml:space="preserve"> </v>
      </c>
      <c r="E178" s="56" t="str">
        <f>IFERROR(VLOOKUP($A178,'Emissions - TEU-2PWB'!$A$6:$H$58,8,0), " ")</f>
        <v xml:space="preserve"> </v>
      </c>
      <c r="F178" s="10">
        <v>3.4E-5</v>
      </c>
      <c r="G178" s="175" t="str">
        <f>IFERROR(Summary!$Y$7*D178/F178," ")</f>
        <v xml:space="preserve"> </v>
      </c>
      <c r="H178" s="3">
        <v>4.1999999999999997E-3</v>
      </c>
      <c r="I178" s="175" t="str">
        <f>IFERROR(Summary!$Y$7*D178/H178," ")</f>
        <v xml:space="preserve"> </v>
      </c>
      <c r="J178" s="3">
        <v>3.0000000000000001E-3</v>
      </c>
      <c r="K178" s="175" t="str">
        <f>IFERROR(Summary!$AA$7*D178/J178," ")</f>
        <v xml:space="preserve"> </v>
      </c>
      <c r="L178" s="9">
        <v>0.85</v>
      </c>
      <c r="M178" s="175" t="str">
        <f>IFERROR(Summary!$AA$7*D178/L178," ")</f>
        <v xml:space="preserve"> </v>
      </c>
      <c r="N178" s="3">
        <v>1.4E-3</v>
      </c>
      <c r="O178" s="175" t="str">
        <f>IFERROR(Summary!$AC$7*D178/N178," ")</f>
        <v xml:space="preserve"> </v>
      </c>
      <c r="P178" s="9">
        <v>0.85</v>
      </c>
      <c r="Q178" s="175" t="str">
        <f>IFERROR(Summary!$AC$7*D178/P178," ")</f>
        <v xml:space="preserve"> </v>
      </c>
      <c r="R178" s="22"/>
      <c r="S178" s="177" t="str">
        <f>IFERROR(Summary!$AE$7*E178/R178," ")</f>
        <v xml:space="preserve"> </v>
      </c>
    </row>
    <row r="179" spans="1:19" ht="29.25" customHeight="1" x14ac:dyDescent="0.25">
      <c r="A179" s="2" t="s">
        <v>350</v>
      </c>
      <c r="B179" s="1" t="s">
        <v>351</v>
      </c>
      <c r="C179" s="6" t="s">
        <v>65</v>
      </c>
      <c r="D179" s="56" t="str">
        <f>IFERROR(VLOOKUP($A179,'Emissions - TEU-2PWB'!$A$6:$H$58,5,0), " ")</f>
        <v xml:space="preserve"> </v>
      </c>
      <c r="E179" s="56" t="str">
        <f>IFERROR(VLOOKUP($A179,'Emissions - TEU-2PWB'!$A$6:$H$58,8,0), " ")</f>
        <v xml:space="preserve"> </v>
      </c>
      <c r="F179" s="10">
        <v>3.4E-5</v>
      </c>
      <c r="G179" s="175" t="str">
        <f>IFERROR(Summary!$Y$7*D179/F179," ")</f>
        <v xml:space="preserve"> </v>
      </c>
      <c r="H179" s="3">
        <v>4.1999999999999997E-3</v>
      </c>
      <c r="I179" s="175" t="str">
        <f>IFERROR(Summary!$Y$7*D179/H179," ")</f>
        <v xml:space="preserve"> </v>
      </c>
      <c r="J179" s="3">
        <v>3.0000000000000001E-3</v>
      </c>
      <c r="K179" s="175" t="str">
        <f>IFERROR(Summary!$AA$7*D179/J179," ")</f>
        <v xml:space="preserve"> </v>
      </c>
      <c r="L179" s="9">
        <v>0.85</v>
      </c>
      <c r="M179" s="175" t="str">
        <f>IFERROR(Summary!$AA$7*D179/L179," ")</f>
        <v xml:space="preserve"> </v>
      </c>
      <c r="N179" s="3">
        <v>1.4E-3</v>
      </c>
      <c r="O179" s="175" t="str">
        <f>IFERROR(Summary!$AC$7*D179/N179," ")</f>
        <v xml:space="preserve"> </v>
      </c>
      <c r="P179" s="9">
        <v>0.85</v>
      </c>
      <c r="Q179" s="175" t="str">
        <f>IFERROR(Summary!$AC$7*D179/P179," ")</f>
        <v xml:space="preserve"> </v>
      </c>
      <c r="R179" s="22"/>
      <c r="S179" s="177" t="str">
        <f>IFERROR(Summary!$AE$7*E179/R179," ")</f>
        <v xml:space="preserve"> </v>
      </c>
    </row>
    <row r="180" spans="1:19" ht="29.25" customHeight="1" x14ac:dyDescent="0.25">
      <c r="A180" s="2" t="s">
        <v>352</v>
      </c>
      <c r="B180" s="1" t="s">
        <v>353</v>
      </c>
      <c r="C180" s="6" t="s">
        <v>65</v>
      </c>
      <c r="D180" s="56" t="str">
        <f>IFERROR(VLOOKUP($A180,'Emissions - TEU-2PWB'!$A$6:$H$58,5,0), " ")</f>
        <v xml:space="preserve"> </v>
      </c>
      <c r="E180" s="56" t="str">
        <f>IFERROR(VLOOKUP($A180,'Emissions - TEU-2PWB'!$A$6:$H$58,8,0), " ")</f>
        <v xml:space="preserve"> </v>
      </c>
      <c r="F180" s="10">
        <v>3.4E-5</v>
      </c>
      <c r="G180" s="175" t="str">
        <f>IFERROR(Summary!$Y$7*D180/F180," ")</f>
        <v xml:space="preserve"> </v>
      </c>
      <c r="H180" s="3">
        <v>4.1999999999999997E-3</v>
      </c>
      <c r="I180" s="175" t="str">
        <f>IFERROR(Summary!$Y$7*D180/H180," ")</f>
        <v xml:space="preserve"> </v>
      </c>
      <c r="J180" s="3">
        <v>3.0000000000000001E-3</v>
      </c>
      <c r="K180" s="175" t="str">
        <f>IFERROR(Summary!$AA$7*D180/J180," ")</f>
        <v xml:space="preserve"> </v>
      </c>
      <c r="L180" s="9">
        <v>0.85</v>
      </c>
      <c r="M180" s="175" t="str">
        <f>IFERROR(Summary!$AA$7*D180/L180," ")</f>
        <v xml:space="preserve"> </v>
      </c>
      <c r="N180" s="3">
        <v>1.4E-3</v>
      </c>
      <c r="O180" s="175" t="str">
        <f>IFERROR(Summary!$AC$7*D180/N180," ")</f>
        <v xml:space="preserve"> </v>
      </c>
      <c r="P180" s="9">
        <v>0.85</v>
      </c>
      <c r="Q180" s="175" t="str">
        <f>IFERROR(Summary!$AC$7*D180/P180," ")</f>
        <v xml:space="preserve"> </v>
      </c>
      <c r="R180" s="22"/>
      <c r="S180" s="177" t="str">
        <f>IFERROR(Summary!$AE$7*E180/R180," ")</f>
        <v xml:space="preserve"> </v>
      </c>
    </row>
    <row r="181" spans="1:19" ht="29.25" customHeight="1" x14ac:dyDescent="0.25">
      <c r="A181" s="2" t="s">
        <v>354</v>
      </c>
      <c r="B181" s="1" t="s">
        <v>355</v>
      </c>
      <c r="C181" s="6" t="s">
        <v>65</v>
      </c>
      <c r="D181" s="56" t="str">
        <f>IFERROR(VLOOKUP($A181,'Emissions - TEU-2PWB'!$A$6:$H$58,5,0), " ")</f>
        <v xml:space="preserve"> </v>
      </c>
      <c r="E181" s="56" t="str">
        <f>IFERROR(VLOOKUP($A181,'Emissions - TEU-2PWB'!$A$6:$H$58,8,0), " ")</f>
        <v xml:space="preserve"> </v>
      </c>
      <c r="F181" s="10">
        <v>3.4E-5</v>
      </c>
      <c r="G181" s="175" t="str">
        <f>IFERROR(Summary!$Y$7*D181/F181," ")</f>
        <v xml:space="preserve"> </v>
      </c>
      <c r="H181" s="3">
        <v>4.1999999999999997E-3</v>
      </c>
      <c r="I181" s="175" t="str">
        <f>IFERROR(Summary!$Y$7*D181/H181," ")</f>
        <v xml:space="preserve"> </v>
      </c>
      <c r="J181" s="3">
        <v>3.0000000000000001E-3</v>
      </c>
      <c r="K181" s="175" t="str">
        <f>IFERROR(Summary!$AA$7*D181/J181," ")</f>
        <v xml:space="preserve"> </v>
      </c>
      <c r="L181" s="9">
        <v>0.85</v>
      </c>
      <c r="M181" s="175" t="str">
        <f>IFERROR(Summary!$AA$7*D181/L181," ")</f>
        <v xml:space="preserve"> </v>
      </c>
      <c r="N181" s="3">
        <v>1.4E-3</v>
      </c>
      <c r="O181" s="175" t="str">
        <f>IFERROR(Summary!$AC$7*D181/N181," ")</f>
        <v xml:space="preserve"> </v>
      </c>
      <c r="P181" s="9">
        <v>0.85</v>
      </c>
      <c r="Q181" s="175" t="str">
        <f>IFERROR(Summary!$AC$7*D181/P181," ")</f>
        <v xml:space="preserve"> </v>
      </c>
      <c r="R181" s="22"/>
      <c r="S181" s="177" t="str">
        <f>IFERROR(Summary!$AE$7*E181/R181," ")</f>
        <v xml:space="preserve"> </v>
      </c>
    </row>
    <row r="182" spans="1:19" ht="29.25" customHeight="1" x14ac:dyDescent="0.25">
      <c r="A182" s="2" t="s">
        <v>356</v>
      </c>
      <c r="B182" s="1" t="s">
        <v>357</v>
      </c>
      <c r="C182" s="6" t="s">
        <v>65</v>
      </c>
      <c r="D182" s="56" t="str">
        <f>IFERROR(VLOOKUP($A182,'Emissions - TEU-2PWB'!$A$6:$H$58,5,0), " ")</f>
        <v xml:space="preserve"> </v>
      </c>
      <c r="E182" s="56" t="str">
        <f>IFERROR(VLOOKUP($A182,'Emissions - TEU-2PWB'!$A$6:$H$58,8,0), " ")</f>
        <v xml:space="preserve"> </v>
      </c>
      <c r="F182" s="10">
        <v>1E-8</v>
      </c>
      <c r="G182" s="175" t="str">
        <f>IFERROR(Summary!$Y$7*D182/F182," ")</f>
        <v xml:space="preserve"> </v>
      </c>
      <c r="H182" s="10">
        <v>1.3E-6</v>
      </c>
      <c r="I182" s="175" t="str">
        <f>IFERROR(Summary!$Y$7*D182/H182," ")</f>
        <v xml:space="preserve"> </v>
      </c>
      <c r="J182" s="10">
        <v>8.9999999999999996E-7</v>
      </c>
      <c r="K182" s="175" t="str">
        <f>IFERROR(Summary!$AA$7*D182/J182," ")</f>
        <v xml:space="preserve"> </v>
      </c>
      <c r="L182" s="11">
        <v>2.5999999999999998E-4</v>
      </c>
      <c r="M182" s="175" t="str">
        <f>IFERROR(Summary!$AA$7*D182/L182," ")</f>
        <v xml:space="preserve"> </v>
      </c>
      <c r="N182" s="10">
        <v>4.2E-7</v>
      </c>
      <c r="O182" s="175" t="str">
        <f>IFERROR(Summary!$AC$7*D182/N182," ")</f>
        <v xml:space="preserve"> </v>
      </c>
      <c r="P182" s="11">
        <v>2.5999999999999998E-4</v>
      </c>
      <c r="Q182" s="175" t="str">
        <f>IFERROR(Summary!$AC$7*D182/P182," ")</f>
        <v xml:space="preserve"> </v>
      </c>
      <c r="R182" s="22"/>
      <c r="S182" s="177" t="str">
        <f>IFERROR(Summary!$AE$7*E182/R182," ")</f>
        <v xml:space="preserve"> </v>
      </c>
    </row>
    <row r="183" spans="1:19" ht="29.25" customHeight="1" x14ac:dyDescent="0.25">
      <c r="A183" s="2" t="s">
        <v>358</v>
      </c>
      <c r="B183" s="1" t="s">
        <v>359</v>
      </c>
      <c r="C183" s="6" t="s">
        <v>65</v>
      </c>
      <c r="D183" s="56" t="str">
        <f>IFERROR(VLOOKUP($A183,'Emissions - TEU-2PWB'!$A$6:$H$58,5,0), " ")</f>
        <v xml:space="preserve"> </v>
      </c>
      <c r="E183" s="56" t="str">
        <f>IFERROR(VLOOKUP($A183,'Emissions - TEU-2PWB'!$A$6:$H$58,8,0), " ")</f>
        <v xml:space="preserve"> </v>
      </c>
      <c r="F183" s="10">
        <v>3.4E-5</v>
      </c>
      <c r="G183" s="175" t="str">
        <f>IFERROR(Summary!$Y$7*D183/F183," ")</f>
        <v xml:space="preserve"> </v>
      </c>
      <c r="H183" s="3">
        <v>4.1999999999999997E-3</v>
      </c>
      <c r="I183" s="175" t="str">
        <f>IFERROR(Summary!$Y$7*D183/H183," ")</f>
        <v xml:space="preserve"> </v>
      </c>
      <c r="J183" s="3">
        <v>3.0000000000000001E-3</v>
      </c>
      <c r="K183" s="175" t="str">
        <f>IFERROR(Summary!$AA$7*D183/J183," ")</f>
        <v xml:space="preserve"> </v>
      </c>
      <c r="L183" s="9">
        <v>0.85</v>
      </c>
      <c r="M183" s="175" t="str">
        <f>IFERROR(Summary!$AA$7*D183/L183," ")</f>
        <v xml:space="preserve"> </v>
      </c>
      <c r="N183" s="3">
        <v>1.4E-3</v>
      </c>
      <c r="O183" s="175" t="str">
        <f>IFERROR(Summary!$AC$7*D183/N183," ")</f>
        <v xml:space="preserve"> </v>
      </c>
      <c r="P183" s="9">
        <v>0.85</v>
      </c>
      <c r="Q183" s="175" t="str">
        <f>IFERROR(Summary!$AC$7*D183/P183," ")</f>
        <v xml:space="preserve"> </v>
      </c>
      <c r="R183" s="22"/>
      <c r="S183" s="177" t="str">
        <f>IFERROR(Summary!$AE$7*E183/R183," ")</f>
        <v xml:space="preserve"> </v>
      </c>
    </row>
    <row r="184" spans="1:19" ht="29.25" customHeight="1" x14ac:dyDescent="0.25">
      <c r="A184" s="2" t="s">
        <v>360</v>
      </c>
      <c r="B184" s="1" t="s">
        <v>361</v>
      </c>
      <c r="C184" s="6" t="s">
        <v>65</v>
      </c>
      <c r="D184" s="56" t="str">
        <f>IFERROR(VLOOKUP($A184,'Emissions - TEU-2PWB'!$A$6:$H$58,5,0), " ")</f>
        <v xml:space="preserve"> </v>
      </c>
      <c r="E184" s="56" t="str">
        <f>IFERROR(VLOOKUP($A184,'Emissions - TEU-2PWB'!$A$6:$H$58,8,0), " ")</f>
        <v xml:space="preserve"> </v>
      </c>
      <c r="F184" s="10">
        <v>3.4E-5</v>
      </c>
      <c r="G184" s="175" t="str">
        <f>IFERROR(Summary!$Y$7*D184/F184," ")</f>
        <v xml:space="preserve"> </v>
      </c>
      <c r="H184" s="3">
        <v>4.1999999999999997E-3</v>
      </c>
      <c r="I184" s="175" t="str">
        <f>IFERROR(Summary!$Y$7*D184/H184," ")</f>
        <v xml:space="preserve"> </v>
      </c>
      <c r="J184" s="3">
        <v>3.0000000000000001E-3</v>
      </c>
      <c r="K184" s="175" t="str">
        <f>IFERROR(Summary!$AA$7*D184/J184," ")</f>
        <v xml:space="preserve"> </v>
      </c>
      <c r="L184" s="9">
        <v>0.85</v>
      </c>
      <c r="M184" s="175" t="str">
        <f>IFERROR(Summary!$AA$7*D184/L184," ")</f>
        <v xml:space="preserve"> </v>
      </c>
      <c r="N184" s="3">
        <v>1.4E-3</v>
      </c>
      <c r="O184" s="175" t="str">
        <f>IFERROR(Summary!$AC$7*D184/N184," ")</f>
        <v xml:space="preserve"> </v>
      </c>
      <c r="P184" s="9">
        <v>0.85</v>
      </c>
      <c r="Q184" s="175" t="str">
        <f>IFERROR(Summary!$AC$7*D184/P184," ")</f>
        <v xml:space="preserve"> </v>
      </c>
      <c r="R184" s="22"/>
      <c r="S184" s="177" t="str">
        <f>IFERROR(Summary!$AE$7*E184/R184," ")</f>
        <v xml:space="preserve"> </v>
      </c>
    </row>
    <row r="185" spans="1:19" ht="29.25" customHeight="1" x14ac:dyDescent="0.25">
      <c r="A185" s="2" t="s">
        <v>362</v>
      </c>
      <c r="B185" s="1" t="s">
        <v>363</v>
      </c>
      <c r="C185" s="6" t="s">
        <v>65</v>
      </c>
      <c r="D185" s="56" t="str">
        <f>IFERROR(VLOOKUP($A185,'Emissions - TEU-2PWB'!$A$6:$H$58,5,0), " ")</f>
        <v xml:space="preserve"> </v>
      </c>
      <c r="E185" s="56" t="str">
        <f>IFERROR(VLOOKUP($A185,'Emissions - TEU-2PWB'!$A$6:$H$58,8,0), " ")</f>
        <v xml:space="preserve"> </v>
      </c>
      <c r="F185" s="10">
        <v>3.4E-5</v>
      </c>
      <c r="G185" s="175" t="str">
        <f>IFERROR(Summary!$Y$7*D185/F185," ")</f>
        <v xml:space="preserve"> </v>
      </c>
      <c r="H185" s="3">
        <v>4.1999999999999997E-3</v>
      </c>
      <c r="I185" s="175" t="str">
        <f>IFERROR(Summary!$Y$7*D185/H185," ")</f>
        <v xml:space="preserve"> </v>
      </c>
      <c r="J185" s="3">
        <v>3.0000000000000001E-3</v>
      </c>
      <c r="K185" s="175" t="str">
        <f>IFERROR(Summary!$AA$7*D185/J185," ")</f>
        <v xml:space="preserve"> </v>
      </c>
      <c r="L185" s="9">
        <v>0.85</v>
      </c>
      <c r="M185" s="175" t="str">
        <f>IFERROR(Summary!$AA$7*D185/L185," ")</f>
        <v xml:space="preserve"> </v>
      </c>
      <c r="N185" s="3">
        <v>1.4E-3</v>
      </c>
      <c r="O185" s="175" t="str">
        <f>IFERROR(Summary!$AC$7*D185/N185," ")</f>
        <v xml:space="preserve"> </v>
      </c>
      <c r="P185" s="9">
        <v>0.85</v>
      </c>
      <c r="Q185" s="175" t="str">
        <f>IFERROR(Summary!$AC$7*D185/P185," ")</f>
        <v xml:space="preserve"> </v>
      </c>
      <c r="R185" s="22"/>
      <c r="S185" s="177" t="str">
        <f>IFERROR(Summary!$AE$7*E185/R185," ")</f>
        <v xml:space="preserve"> </v>
      </c>
    </row>
    <row r="186" spans="1:19" ht="29.25" customHeight="1" x14ac:dyDescent="0.25">
      <c r="A186" s="2" t="s">
        <v>364</v>
      </c>
      <c r="B186" s="1" t="s">
        <v>365</v>
      </c>
      <c r="C186" s="6" t="s">
        <v>65</v>
      </c>
      <c r="D186" s="56" t="str">
        <f>IFERROR(VLOOKUP($A186,'Emissions - TEU-2PWB'!$A$6:$H$58,5,0), " ")</f>
        <v xml:space="preserve"> </v>
      </c>
      <c r="E186" s="56" t="str">
        <f>IFERROR(VLOOKUP($A186,'Emissions - TEU-2PWB'!$A$6:$H$58,8,0), " ")</f>
        <v xml:space="preserve"> </v>
      </c>
      <c r="F186" s="10">
        <v>3.4E-8</v>
      </c>
      <c r="G186" s="175" t="str">
        <f>IFERROR(Summary!$Y$7*D186/F186," ")</f>
        <v xml:space="preserve"> </v>
      </c>
      <c r="H186" s="10">
        <v>4.1999999999999996E-6</v>
      </c>
      <c r="I186" s="175" t="str">
        <f>IFERROR(Summary!$Y$7*D186/H186," ")</f>
        <v xml:space="preserve"> </v>
      </c>
      <c r="J186" s="10">
        <v>3.0000000000000001E-6</v>
      </c>
      <c r="K186" s="175" t="str">
        <f>IFERROR(Summary!$AA$7*D186/J186," ")</f>
        <v xml:space="preserve"> </v>
      </c>
      <c r="L186" s="11">
        <v>8.4999999999999995E-4</v>
      </c>
      <c r="M186" s="175" t="str">
        <f>IFERROR(Summary!$AA$7*D186/L186," ")</f>
        <v xml:space="preserve"> </v>
      </c>
      <c r="N186" s="10">
        <v>1.3999999999999999E-6</v>
      </c>
      <c r="O186" s="175" t="str">
        <f>IFERROR(Summary!$AC$7*D186/N186," ")</f>
        <v xml:space="preserve"> </v>
      </c>
      <c r="P186" s="11">
        <v>8.4999999999999995E-4</v>
      </c>
      <c r="Q186" s="175" t="str">
        <f>IFERROR(Summary!$AC$7*D186/P186," ")</f>
        <v xml:space="preserve"> </v>
      </c>
      <c r="R186" s="22"/>
      <c r="S186" s="177" t="str">
        <f>IFERROR(Summary!$AE$7*E186/R186," ")</f>
        <v xml:space="preserve"> </v>
      </c>
    </row>
    <row r="187" spans="1:19" ht="29.25" customHeight="1" x14ac:dyDescent="0.25">
      <c r="A187" s="2" t="s">
        <v>366</v>
      </c>
      <c r="B187" s="1" t="s">
        <v>367</v>
      </c>
      <c r="C187" s="6" t="s">
        <v>65</v>
      </c>
      <c r="D187" s="56" t="str">
        <f>IFERROR(VLOOKUP($A187,'Emissions - TEU-2PWB'!$A$6:$H$58,5,0), " ")</f>
        <v xml:space="preserve"> </v>
      </c>
      <c r="E187" s="56" t="str">
        <f>IFERROR(VLOOKUP($A187,'Emissions - TEU-2PWB'!$A$6:$H$58,8,0), " ")</f>
        <v xml:space="preserve"> </v>
      </c>
      <c r="F187" s="11">
        <v>8.8000000000000003E-4</v>
      </c>
      <c r="G187" s="175" t="str">
        <f>IFERROR(Summary!$Y$7*D187/F187," ")</f>
        <v xml:space="preserve"> </v>
      </c>
      <c r="H187" s="7">
        <v>1.3</v>
      </c>
      <c r="I187" s="175" t="str">
        <f>IFERROR(Summary!$Y$7*D187/H187," ")</f>
        <v xml:space="preserve"> </v>
      </c>
      <c r="J187" s="4">
        <v>2.3E-2</v>
      </c>
      <c r="K187" s="175" t="str">
        <f>IFERROR(Summary!$AA$7*D187/J187," ")</f>
        <v xml:space="preserve"> </v>
      </c>
      <c r="L187" s="7">
        <v>5.7</v>
      </c>
      <c r="M187" s="175" t="str">
        <f>IFERROR(Summary!$AA$7*D187/L187," ")</f>
        <v xml:space="preserve"> </v>
      </c>
      <c r="N187" s="4">
        <v>1.0999999999999999E-2</v>
      </c>
      <c r="O187" s="175" t="str">
        <f>IFERROR(Summary!$AC$7*D187/N187," ")</f>
        <v xml:space="preserve"> </v>
      </c>
      <c r="P187" s="7">
        <v>5.7</v>
      </c>
      <c r="Q187" s="175" t="str">
        <f>IFERROR(Summary!$AC$7*D187/P187," ")</f>
        <v xml:space="preserve"> </v>
      </c>
      <c r="R187" s="22"/>
      <c r="S187" s="177" t="str">
        <f>IFERROR(Summary!$AE$7*E187/R187," ")</f>
        <v xml:space="preserve"> </v>
      </c>
    </row>
    <row r="188" spans="1:19" ht="54" customHeight="1" x14ac:dyDescent="0.25">
      <c r="A188" s="1"/>
      <c r="B188" s="1" t="s">
        <v>368</v>
      </c>
      <c r="C188" s="6" t="s">
        <v>65</v>
      </c>
      <c r="D188" s="56" t="str">
        <f>IFERROR(VLOOKUP($A188,'Emissions - TEU-2PWB'!$A$6:$H$58,5,0), " ")</f>
        <v xml:space="preserve"> </v>
      </c>
      <c r="E188" s="56" t="str">
        <f>IFERROR(VLOOKUP($A188,'Emissions - TEU-2PWB'!$A$6:$H$58,8,0), " ")</f>
        <v xml:space="preserve"> </v>
      </c>
      <c r="F188" s="10">
        <v>1.0000000000000001E-9</v>
      </c>
      <c r="G188" s="175" t="str">
        <f>IFERROR(Summary!$Y$7*D188/F188," ")</f>
        <v xml:space="preserve"> </v>
      </c>
      <c r="H188" s="10">
        <v>1.3E-7</v>
      </c>
      <c r="I188" s="175" t="str">
        <f>IFERROR(Summary!$Y$7*D188/H188," ")</f>
        <v xml:space="preserve"> </v>
      </c>
      <c r="J188" s="10">
        <v>8.9999999999999999E-8</v>
      </c>
      <c r="K188" s="175" t="str">
        <f>IFERROR(Summary!$AA$7*D188/J188," ")</f>
        <v xml:space="preserve"> </v>
      </c>
      <c r="L188" s="10">
        <v>2.5999999999999998E-5</v>
      </c>
      <c r="M188" s="175" t="str">
        <f>IFERROR(Summary!$AA$7*D188/L188," ")</f>
        <v xml:space="preserve"> </v>
      </c>
      <c r="N188" s="10">
        <v>4.1999999999999999E-8</v>
      </c>
      <c r="O188" s="175" t="str">
        <f>IFERROR(Summary!$AC$7*D188/N188," ")</f>
        <v xml:space="preserve"> </v>
      </c>
      <c r="P188" s="19">
        <v>2.5999999999999998E-5</v>
      </c>
      <c r="Q188" s="175" t="str">
        <f>IFERROR(Summary!$AC$7*D188/P188," ")</f>
        <v xml:space="preserve"> </v>
      </c>
      <c r="R188" s="22"/>
      <c r="S188" s="177" t="str">
        <f>IFERROR(Summary!$AE$7*E188/R188," ")</f>
        <v xml:space="preserve"> </v>
      </c>
    </row>
    <row r="189" spans="1:19" ht="42" customHeight="1" x14ac:dyDescent="0.25">
      <c r="A189" s="2" t="s">
        <v>369</v>
      </c>
      <c r="B189" s="1" t="s">
        <v>370</v>
      </c>
      <c r="C189" s="6" t="s">
        <v>65</v>
      </c>
      <c r="D189" s="56" t="str">
        <f>IFERROR(VLOOKUP($A189,'Emissions - TEU-2PWB'!$A$6:$H$58,5,0), " ")</f>
        <v xml:space="preserve"> </v>
      </c>
      <c r="E189" s="56" t="str">
        <f>IFERROR(VLOOKUP($A189,'Emissions - TEU-2PWB'!$A$6:$H$58,8,0), " ")</f>
        <v xml:space="preserve"> </v>
      </c>
      <c r="F189" s="10">
        <v>1.0000000000000001E-9</v>
      </c>
      <c r="G189" s="175" t="str">
        <f>IFERROR(Summary!$Y$7*D189/F189," ")</f>
        <v xml:space="preserve"> </v>
      </c>
      <c r="H189" s="10">
        <v>1.3E-7</v>
      </c>
      <c r="I189" s="175" t="str">
        <f>IFERROR(Summary!$Y$7*D189/H189," ")</f>
        <v xml:space="preserve"> </v>
      </c>
      <c r="J189" s="10">
        <v>8.9999999999999999E-8</v>
      </c>
      <c r="K189" s="175" t="str">
        <f>IFERROR(Summary!$AA$7*D189/J189," ")</f>
        <v xml:space="preserve"> </v>
      </c>
      <c r="L189" s="10">
        <v>2.5999999999999998E-5</v>
      </c>
      <c r="M189" s="175" t="str">
        <f>IFERROR(Summary!$AA$7*D189/L189," ")</f>
        <v xml:space="preserve"> </v>
      </c>
      <c r="N189" s="10">
        <v>4.1999999999999999E-8</v>
      </c>
      <c r="O189" s="175" t="str">
        <f>IFERROR(Summary!$AC$7*D189/N189," ")</f>
        <v xml:space="preserve"> </v>
      </c>
      <c r="P189" s="19">
        <v>2.5999999999999998E-5</v>
      </c>
      <c r="Q189" s="175" t="str">
        <f>IFERROR(Summary!$AC$7*D189/P189," ")</f>
        <v xml:space="preserve"> </v>
      </c>
      <c r="R189" s="22"/>
      <c r="S189" s="177" t="str">
        <f>IFERROR(Summary!$AE$7*E189/R189," ")</f>
        <v xml:space="preserve"> </v>
      </c>
    </row>
    <row r="190" spans="1:19" ht="42" customHeight="1" x14ac:dyDescent="0.25">
      <c r="A190" s="2" t="s">
        <v>371</v>
      </c>
      <c r="B190" s="1" t="s">
        <v>372</v>
      </c>
      <c r="C190" s="6" t="s">
        <v>65</v>
      </c>
      <c r="D190" s="56" t="str">
        <f>IFERROR(VLOOKUP($A190,'Emissions - TEU-2PWB'!$A$6:$H$58,5,0), " ")</f>
        <v xml:space="preserve"> </v>
      </c>
      <c r="E190" s="56" t="str">
        <f>IFERROR(VLOOKUP($A190,'Emissions - TEU-2PWB'!$A$6:$H$58,8,0), " ")</f>
        <v xml:space="preserve"> </v>
      </c>
      <c r="F190" s="10">
        <v>1.0000000000000001E-9</v>
      </c>
      <c r="G190" s="175" t="str">
        <f>IFERROR(Summary!$Y$7*D190/F190," ")</f>
        <v xml:space="preserve"> </v>
      </c>
      <c r="H190" s="10">
        <v>1.3E-7</v>
      </c>
      <c r="I190" s="175" t="str">
        <f>IFERROR(Summary!$Y$7*D190/H190," ")</f>
        <v xml:space="preserve"> </v>
      </c>
      <c r="J190" s="10">
        <v>8.9999999999999999E-8</v>
      </c>
      <c r="K190" s="175" t="str">
        <f>IFERROR(Summary!$AA$7*D190/J190," ")</f>
        <v xml:space="preserve"> </v>
      </c>
      <c r="L190" s="10">
        <v>2.5999999999999998E-5</v>
      </c>
      <c r="M190" s="175" t="str">
        <f>IFERROR(Summary!$AA$7*D190/L190," ")</f>
        <v xml:space="preserve"> </v>
      </c>
      <c r="N190" s="10">
        <v>4.1999999999999999E-8</v>
      </c>
      <c r="O190" s="175" t="str">
        <f>IFERROR(Summary!$AC$7*D190/N190," ")</f>
        <v xml:space="preserve"> </v>
      </c>
      <c r="P190" s="19">
        <v>2.5999999999999998E-5</v>
      </c>
      <c r="Q190" s="175" t="str">
        <f>IFERROR(Summary!$AC$7*D190/P190," ")</f>
        <v xml:space="preserve"> </v>
      </c>
      <c r="R190" s="22"/>
      <c r="S190" s="177" t="str">
        <f>IFERROR(Summary!$AE$7*E190/R190," ")</f>
        <v xml:space="preserve"> </v>
      </c>
    </row>
    <row r="191" spans="1:19" ht="42" customHeight="1" x14ac:dyDescent="0.25">
      <c r="A191" s="2" t="s">
        <v>373</v>
      </c>
      <c r="B191" s="1" t="s">
        <v>374</v>
      </c>
      <c r="C191" s="6" t="s">
        <v>65</v>
      </c>
      <c r="D191" s="56" t="str">
        <f>IFERROR(VLOOKUP($A191,'Emissions - TEU-2PWB'!$A$6:$H$58,5,0), " ")</f>
        <v xml:space="preserve"> </v>
      </c>
      <c r="E191" s="56" t="str">
        <f>IFERROR(VLOOKUP($A191,'Emissions - TEU-2PWB'!$A$6:$H$58,8,0), " ")</f>
        <v xml:space="preserve"> </v>
      </c>
      <c r="F191" s="10">
        <v>1E-8</v>
      </c>
      <c r="G191" s="175" t="str">
        <f>IFERROR(Summary!$Y$7*D191/F191," ")</f>
        <v xml:space="preserve"> </v>
      </c>
      <c r="H191" s="10">
        <v>1.3E-6</v>
      </c>
      <c r="I191" s="175" t="str">
        <f>IFERROR(Summary!$Y$7*D191/H191," ")</f>
        <v xml:space="preserve"> </v>
      </c>
      <c r="J191" s="10">
        <v>8.9999999999999996E-7</v>
      </c>
      <c r="K191" s="175" t="str">
        <f>IFERROR(Summary!$AA$7*D191/J191," ")</f>
        <v xml:space="preserve"> </v>
      </c>
      <c r="L191" s="11">
        <v>2.5999999999999998E-4</v>
      </c>
      <c r="M191" s="175" t="str">
        <f>IFERROR(Summary!$AA$7*D191/L191," ")</f>
        <v xml:space="preserve"> </v>
      </c>
      <c r="N191" s="10">
        <v>4.2E-7</v>
      </c>
      <c r="O191" s="175" t="str">
        <f>IFERROR(Summary!$AC$7*D191/N191," ")</f>
        <v xml:space="preserve"> </v>
      </c>
      <c r="P191" s="11">
        <v>2.5999999999999998E-4</v>
      </c>
      <c r="Q191" s="175" t="str">
        <f>IFERROR(Summary!$AC$7*D191/P191," ")</f>
        <v xml:space="preserve"> </v>
      </c>
      <c r="R191" s="22"/>
      <c r="S191" s="177" t="str">
        <f>IFERROR(Summary!$AE$7*E191/R191," ")</f>
        <v xml:space="preserve"> </v>
      </c>
    </row>
    <row r="192" spans="1:19" ht="42" customHeight="1" x14ac:dyDescent="0.25">
      <c r="A192" s="2" t="s">
        <v>375</v>
      </c>
      <c r="B192" s="1" t="s">
        <v>376</v>
      </c>
      <c r="C192" s="6" t="s">
        <v>65</v>
      </c>
      <c r="D192" s="56" t="str">
        <f>IFERROR(VLOOKUP($A192,'Emissions - TEU-2PWB'!$A$6:$H$58,5,0), " ")</f>
        <v xml:space="preserve"> </v>
      </c>
      <c r="E192" s="56" t="str">
        <f>IFERROR(VLOOKUP($A192,'Emissions - TEU-2PWB'!$A$6:$H$58,8,0), " ")</f>
        <v xml:space="preserve"> </v>
      </c>
      <c r="F192" s="10">
        <v>1E-8</v>
      </c>
      <c r="G192" s="175" t="str">
        <f>IFERROR(Summary!$Y$7*D192/F192," ")</f>
        <v xml:space="preserve"> </v>
      </c>
      <c r="H192" s="10">
        <v>1.3E-6</v>
      </c>
      <c r="I192" s="175" t="str">
        <f>IFERROR(Summary!$Y$7*D192/H192," ")</f>
        <v xml:space="preserve"> </v>
      </c>
      <c r="J192" s="10">
        <v>8.9999999999999996E-7</v>
      </c>
      <c r="K192" s="175" t="str">
        <f>IFERROR(Summary!$AA$7*D192/J192," ")</f>
        <v xml:space="preserve"> </v>
      </c>
      <c r="L192" s="11">
        <v>2.5999999999999998E-4</v>
      </c>
      <c r="M192" s="175" t="str">
        <f>IFERROR(Summary!$AA$7*D192/L192," ")</f>
        <v xml:space="preserve"> </v>
      </c>
      <c r="N192" s="10">
        <v>4.2E-7</v>
      </c>
      <c r="O192" s="175" t="str">
        <f>IFERROR(Summary!$AC$7*D192/N192," ")</f>
        <v xml:space="preserve"> </v>
      </c>
      <c r="P192" s="11">
        <v>2.5999999999999998E-4</v>
      </c>
      <c r="Q192" s="175" t="str">
        <f>IFERROR(Summary!$AC$7*D192/P192," ")</f>
        <v xml:space="preserve"> </v>
      </c>
      <c r="R192" s="22"/>
      <c r="S192" s="177" t="str">
        <f>IFERROR(Summary!$AE$7*E192/R192," ")</f>
        <v xml:space="preserve"> </v>
      </c>
    </row>
    <row r="193" spans="1:19" ht="42" customHeight="1" x14ac:dyDescent="0.25">
      <c r="A193" s="2" t="s">
        <v>377</v>
      </c>
      <c r="B193" s="1" t="s">
        <v>378</v>
      </c>
      <c r="C193" s="6" t="s">
        <v>65</v>
      </c>
      <c r="D193" s="56" t="str">
        <f>IFERROR(VLOOKUP($A193,'Emissions - TEU-2PWB'!$A$6:$H$58,5,0), " ")</f>
        <v xml:space="preserve"> </v>
      </c>
      <c r="E193" s="56" t="str">
        <f>IFERROR(VLOOKUP($A193,'Emissions - TEU-2PWB'!$A$6:$H$58,8,0), " ")</f>
        <v xml:space="preserve"> </v>
      </c>
      <c r="F193" s="10">
        <v>1E-8</v>
      </c>
      <c r="G193" s="175" t="str">
        <f>IFERROR(Summary!$Y$7*D193/F193," ")</f>
        <v xml:space="preserve"> </v>
      </c>
      <c r="H193" s="10">
        <v>1.3E-6</v>
      </c>
      <c r="I193" s="175" t="str">
        <f>IFERROR(Summary!$Y$7*D193/H193," ")</f>
        <v xml:space="preserve"> </v>
      </c>
      <c r="J193" s="10">
        <v>8.9999999999999996E-7</v>
      </c>
      <c r="K193" s="175" t="str">
        <f>IFERROR(Summary!$AA$7*D193/J193," ")</f>
        <v xml:space="preserve"> </v>
      </c>
      <c r="L193" s="11">
        <v>2.5999999999999998E-4</v>
      </c>
      <c r="M193" s="175" t="str">
        <f>IFERROR(Summary!$AA$7*D193/L193," ")</f>
        <v xml:space="preserve"> </v>
      </c>
      <c r="N193" s="10">
        <v>4.2E-7</v>
      </c>
      <c r="O193" s="175" t="str">
        <f>IFERROR(Summary!$AC$7*D193/N193," ")</f>
        <v xml:space="preserve"> </v>
      </c>
      <c r="P193" s="11">
        <v>2.5999999999999998E-4</v>
      </c>
      <c r="Q193" s="175" t="str">
        <f>IFERROR(Summary!$AC$7*D193/P193," ")</f>
        <v xml:space="preserve"> </v>
      </c>
      <c r="R193" s="22"/>
      <c r="S193" s="177" t="str">
        <f>IFERROR(Summary!$AE$7*E193/R193," ")</f>
        <v xml:space="preserve"> </v>
      </c>
    </row>
    <row r="194" spans="1:19" ht="42" customHeight="1" x14ac:dyDescent="0.25">
      <c r="A194" s="2" t="s">
        <v>379</v>
      </c>
      <c r="B194" s="1" t="s">
        <v>380</v>
      </c>
      <c r="C194" s="6" t="s">
        <v>65</v>
      </c>
      <c r="D194" s="56" t="str">
        <f>IFERROR(VLOOKUP($A194,'Emissions - TEU-2PWB'!$A$6:$H$58,5,0), " ")</f>
        <v xml:space="preserve"> </v>
      </c>
      <c r="E194" s="56" t="str">
        <f>IFERROR(VLOOKUP($A194,'Emissions - TEU-2PWB'!$A$6:$H$58,8,0), " ")</f>
        <v xml:space="preserve"> </v>
      </c>
      <c r="F194" s="10">
        <v>9.9999999999999995E-8</v>
      </c>
      <c r="G194" s="175" t="str">
        <f>IFERROR(Summary!$Y$7*D194/F194," ")</f>
        <v xml:space="preserve"> </v>
      </c>
      <c r="H194" s="10">
        <v>1.2999999999999999E-5</v>
      </c>
      <c r="I194" s="175" t="str">
        <f>IFERROR(Summary!$Y$7*D194/H194," ")</f>
        <v xml:space="preserve"> </v>
      </c>
      <c r="J194" s="10">
        <v>9.0000000000000002E-6</v>
      </c>
      <c r="K194" s="175" t="str">
        <f>IFERROR(Summary!$AA$7*D194/J194," ")</f>
        <v xml:space="preserve"> </v>
      </c>
      <c r="L194" s="3">
        <v>2.5999999999999999E-3</v>
      </c>
      <c r="M194" s="175" t="str">
        <f>IFERROR(Summary!$AA$7*D194/L194," ")</f>
        <v xml:space="preserve"> </v>
      </c>
      <c r="N194" s="10">
        <v>4.1999999999999996E-6</v>
      </c>
      <c r="O194" s="175" t="str">
        <f>IFERROR(Summary!$AC$7*D194/N194," ")</f>
        <v xml:space="preserve"> </v>
      </c>
      <c r="P194" s="3">
        <v>2.5999999999999999E-3</v>
      </c>
      <c r="Q194" s="175" t="str">
        <f>IFERROR(Summary!$AC$7*D194/P194," ")</f>
        <v xml:space="preserve"> </v>
      </c>
      <c r="R194" s="22"/>
      <c r="S194" s="177" t="str">
        <f>IFERROR(Summary!$AE$7*E194/R194," ")</f>
        <v xml:space="preserve"> </v>
      </c>
    </row>
    <row r="195" spans="1:19" ht="29.25" customHeight="1" x14ac:dyDescent="0.25">
      <c r="A195" s="2" t="s">
        <v>381</v>
      </c>
      <c r="B195" s="1" t="s">
        <v>382</v>
      </c>
      <c r="C195" s="6" t="s">
        <v>65</v>
      </c>
      <c r="D195" s="56" t="str">
        <f>IFERROR(VLOOKUP($A195,'Emissions - TEU-2PWB'!$A$6:$H$58,5,0), " ")</f>
        <v xml:space="preserve"> </v>
      </c>
      <c r="E195" s="56" t="str">
        <f>IFERROR(VLOOKUP($A195,'Emissions - TEU-2PWB'!$A$6:$H$58,8,0), " ")</f>
        <v xml:space="preserve"> </v>
      </c>
      <c r="F195" s="10">
        <v>3.4000000000000001E-6</v>
      </c>
      <c r="G195" s="175" t="str">
        <f>IFERROR(Summary!$Y$7*D195/F195," ")</f>
        <v xml:space="preserve"> </v>
      </c>
      <c r="H195" s="11">
        <v>4.2000000000000002E-4</v>
      </c>
      <c r="I195" s="175" t="str">
        <f>IFERROR(Summary!$Y$7*D195/H195," ")</f>
        <v xml:space="preserve"> </v>
      </c>
      <c r="J195" s="11">
        <v>2.9999999999999997E-4</v>
      </c>
      <c r="K195" s="175" t="str">
        <f>IFERROR(Summary!$AA$7*D195/J195," ")</f>
        <v xml:space="preserve"> </v>
      </c>
      <c r="L195" s="4">
        <v>8.5000000000000006E-2</v>
      </c>
      <c r="M195" s="175" t="str">
        <f>IFERROR(Summary!$AA$7*D195/L195," ")</f>
        <v xml:space="preserve"> </v>
      </c>
      <c r="N195" s="11">
        <v>1.3999999999999999E-4</v>
      </c>
      <c r="O195" s="175" t="str">
        <f>IFERROR(Summary!$AC$7*D195/N195," ")</f>
        <v xml:space="preserve"> </v>
      </c>
      <c r="P195" s="4">
        <v>8.5000000000000006E-2</v>
      </c>
      <c r="Q195" s="175" t="str">
        <f>IFERROR(Summary!$AC$7*D195/P195," ")</f>
        <v xml:space="preserve"> </v>
      </c>
      <c r="R195" s="22"/>
      <c r="S195" s="177" t="str">
        <f>IFERROR(Summary!$AE$7*E195/R195," ")</f>
        <v xml:space="preserve"> </v>
      </c>
    </row>
    <row r="196" spans="1:19" ht="42" customHeight="1" x14ac:dyDescent="0.25">
      <c r="A196" s="2" t="s">
        <v>383</v>
      </c>
      <c r="B196" s="1" t="s">
        <v>384</v>
      </c>
      <c r="C196" s="6" t="s">
        <v>65</v>
      </c>
      <c r="D196" s="56" t="str">
        <f>IFERROR(VLOOKUP($A196,'Emissions - TEU-2PWB'!$A$6:$H$58,5,0), " ")</f>
        <v xml:space="preserve"> </v>
      </c>
      <c r="E196" s="56" t="str">
        <f>IFERROR(VLOOKUP($A196,'Emissions - TEU-2PWB'!$A$6:$H$58,8,0), " ")</f>
        <v xml:space="preserve"> </v>
      </c>
      <c r="F196" s="10">
        <v>1E-8</v>
      </c>
      <c r="G196" s="175" t="str">
        <f>IFERROR(Summary!$Y$7*D196/F196," ")</f>
        <v xml:space="preserve"> </v>
      </c>
      <c r="H196" s="10">
        <v>1.3E-6</v>
      </c>
      <c r="I196" s="175" t="str">
        <f>IFERROR(Summary!$Y$7*D196/H196," ")</f>
        <v xml:space="preserve"> </v>
      </c>
      <c r="J196" s="10">
        <v>8.9999999999999996E-7</v>
      </c>
      <c r="K196" s="175" t="str">
        <f>IFERROR(Summary!$AA$7*D196/J196," ")</f>
        <v xml:space="preserve"> </v>
      </c>
      <c r="L196" s="11">
        <v>2.5999999999999998E-4</v>
      </c>
      <c r="M196" s="175" t="str">
        <f>IFERROR(Summary!$AA$7*D196/L196," ")</f>
        <v xml:space="preserve"> </v>
      </c>
      <c r="N196" s="10">
        <v>4.2E-7</v>
      </c>
      <c r="O196" s="175" t="str">
        <f>IFERROR(Summary!$AC$7*D196/N196," ")</f>
        <v xml:space="preserve"> </v>
      </c>
      <c r="P196" s="11">
        <v>2.5999999999999998E-4</v>
      </c>
      <c r="Q196" s="175" t="str">
        <f>IFERROR(Summary!$AC$7*D196/P196," ")</f>
        <v xml:space="preserve"> </v>
      </c>
      <c r="R196" s="22"/>
      <c r="S196" s="177" t="str">
        <f>IFERROR(Summary!$AE$7*E196/R196," ")</f>
        <v xml:space="preserve"> </v>
      </c>
    </row>
    <row r="197" spans="1:19" ht="42" customHeight="1" x14ac:dyDescent="0.25">
      <c r="A197" s="2" t="s">
        <v>385</v>
      </c>
      <c r="B197" s="1" t="s">
        <v>386</v>
      </c>
      <c r="C197" s="6" t="s">
        <v>65</v>
      </c>
      <c r="D197" s="56" t="str">
        <f>IFERROR(VLOOKUP($A197,'Emissions - TEU-2PWB'!$A$6:$H$58,5,0), " ")</f>
        <v xml:space="preserve"> </v>
      </c>
      <c r="E197" s="56" t="str">
        <f>IFERROR(VLOOKUP($A197,'Emissions - TEU-2PWB'!$A$6:$H$58,8,0), " ")</f>
        <v xml:space="preserve"> </v>
      </c>
      <c r="F197" s="10">
        <v>3.4E-8</v>
      </c>
      <c r="G197" s="175" t="str">
        <f>IFERROR(Summary!$Y$7*D197/F197," ")</f>
        <v xml:space="preserve"> </v>
      </c>
      <c r="H197" s="10">
        <v>4.1999999999999996E-6</v>
      </c>
      <c r="I197" s="175" t="str">
        <f>IFERROR(Summary!$Y$7*D197/H197," ")</f>
        <v xml:space="preserve"> </v>
      </c>
      <c r="J197" s="10">
        <v>3.0000000000000001E-6</v>
      </c>
      <c r="K197" s="175" t="str">
        <f>IFERROR(Summary!$AA$7*D197/J197," ")</f>
        <v xml:space="preserve"> </v>
      </c>
      <c r="L197" s="11">
        <v>8.4999999999999995E-4</v>
      </c>
      <c r="M197" s="175" t="str">
        <f>IFERROR(Summary!$AA$7*D197/L197," ")</f>
        <v xml:space="preserve"> </v>
      </c>
      <c r="N197" s="10">
        <v>1.3999999999999999E-6</v>
      </c>
      <c r="O197" s="175" t="str">
        <f>IFERROR(Summary!$AC$7*D197/N197," ")</f>
        <v xml:space="preserve"> </v>
      </c>
      <c r="P197" s="11">
        <v>8.4999999999999995E-4</v>
      </c>
      <c r="Q197" s="175" t="str">
        <f>IFERROR(Summary!$AC$7*D197/P197," ")</f>
        <v xml:space="preserve"> </v>
      </c>
      <c r="R197" s="22"/>
      <c r="S197" s="177" t="str">
        <f>IFERROR(Summary!$AE$7*E197/R197," ")</f>
        <v xml:space="preserve"> </v>
      </c>
    </row>
    <row r="198" spans="1:19" ht="42" customHeight="1" x14ac:dyDescent="0.25">
      <c r="A198" s="2" t="s">
        <v>387</v>
      </c>
      <c r="B198" s="1" t="s">
        <v>388</v>
      </c>
      <c r="C198" s="6" t="s">
        <v>65</v>
      </c>
      <c r="D198" s="56" t="str">
        <f>IFERROR(VLOOKUP($A198,'Emissions - TEU-2PWB'!$A$6:$H$58,5,0), " ")</f>
        <v xml:space="preserve"> </v>
      </c>
      <c r="E198" s="56" t="str">
        <f>IFERROR(VLOOKUP($A198,'Emissions - TEU-2PWB'!$A$6:$H$58,8,0), " ")</f>
        <v xml:space="preserve"> </v>
      </c>
      <c r="F198" s="10">
        <v>3.3999999999999998E-9</v>
      </c>
      <c r="G198" s="175" t="str">
        <f>IFERROR(Summary!$Y$7*D198/F198," ")</f>
        <v xml:space="preserve"> </v>
      </c>
      <c r="H198" s="10">
        <v>4.2E-7</v>
      </c>
      <c r="I198" s="175" t="str">
        <f>IFERROR(Summary!$Y$7*D198/H198," ")</f>
        <v xml:space="preserve"> </v>
      </c>
      <c r="J198" s="10">
        <v>2.9999999999999999E-7</v>
      </c>
      <c r="K198" s="175" t="str">
        <f>IFERROR(Summary!$AA$7*D198/J198," ")</f>
        <v xml:space="preserve"> </v>
      </c>
      <c r="L198" s="10">
        <v>8.5000000000000006E-5</v>
      </c>
      <c r="M198" s="175" t="str">
        <f>IFERROR(Summary!$AA$7*D198/L198," ")</f>
        <v xml:space="preserve"> </v>
      </c>
      <c r="N198" s="10">
        <v>1.4000000000000001E-7</v>
      </c>
      <c r="O198" s="175" t="str">
        <f>IFERROR(Summary!$AC$7*D198/N198," ")</f>
        <v xml:space="preserve"> </v>
      </c>
      <c r="P198" s="10">
        <v>8.5000000000000006E-5</v>
      </c>
      <c r="Q198" s="175" t="str">
        <f>IFERROR(Summary!$AC$7*D198/P198," ")</f>
        <v xml:space="preserve"> </v>
      </c>
      <c r="R198" s="22"/>
      <c r="S198" s="177" t="str">
        <f>IFERROR(Summary!$AE$7*E198/R198," ")</f>
        <v xml:space="preserve"> </v>
      </c>
    </row>
    <row r="199" spans="1:19" ht="42" customHeight="1" x14ac:dyDescent="0.25">
      <c r="A199" s="2" t="s">
        <v>389</v>
      </c>
      <c r="B199" s="1" t="s">
        <v>390</v>
      </c>
      <c r="C199" s="6" t="s">
        <v>65</v>
      </c>
      <c r="D199" s="56" t="str">
        <f>IFERROR(VLOOKUP($A199,'Emissions - TEU-2PWB'!$A$6:$H$58,5,0), " ")</f>
        <v xml:space="preserve"> </v>
      </c>
      <c r="E199" s="56" t="str">
        <f>IFERROR(VLOOKUP($A199,'Emissions - TEU-2PWB'!$A$6:$H$58,8,0), " ")</f>
        <v xml:space="preserve"> </v>
      </c>
      <c r="F199" s="10">
        <v>1E-8</v>
      </c>
      <c r="G199" s="175" t="str">
        <f>IFERROR(Summary!$Y$7*D199/F199," ")</f>
        <v xml:space="preserve"> </v>
      </c>
      <c r="H199" s="10">
        <v>1.3E-6</v>
      </c>
      <c r="I199" s="175" t="str">
        <f>IFERROR(Summary!$Y$7*D199/H199," ")</f>
        <v xml:space="preserve"> </v>
      </c>
      <c r="J199" s="10">
        <v>8.9999999999999996E-7</v>
      </c>
      <c r="K199" s="175" t="str">
        <f>IFERROR(Summary!$AA$7*D199/J199," ")</f>
        <v xml:space="preserve"> </v>
      </c>
      <c r="L199" s="11">
        <v>2.5999999999999998E-4</v>
      </c>
      <c r="M199" s="175" t="str">
        <f>IFERROR(Summary!$AA$7*D199/L199," ")</f>
        <v xml:space="preserve"> </v>
      </c>
      <c r="N199" s="10">
        <v>4.2E-7</v>
      </c>
      <c r="O199" s="175" t="str">
        <f>IFERROR(Summary!$AC$7*D199/N199," ")</f>
        <v xml:space="preserve"> </v>
      </c>
      <c r="P199" s="11">
        <v>2.5999999999999998E-4</v>
      </c>
      <c r="Q199" s="175" t="str">
        <f>IFERROR(Summary!$AC$7*D199/P199," ")</f>
        <v xml:space="preserve"> </v>
      </c>
      <c r="R199" s="22"/>
      <c r="S199" s="177" t="str">
        <f>IFERROR(Summary!$AE$7*E199/R199," ")</f>
        <v xml:space="preserve"> </v>
      </c>
    </row>
    <row r="200" spans="1:19" ht="42" customHeight="1" x14ac:dyDescent="0.25">
      <c r="A200" s="2" t="s">
        <v>391</v>
      </c>
      <c r="B200" s="1" t="s">
        <v>392</v>
      </c>
      <c r="C200" s="6" t="s">
        <v>65</v>
      </c>
      <c r="D200" s="56" t="str">
        <f>IFERROR(VLOOKUP($A200,'Emissions - TEU-2PWB'!$A$6:$H$58,5,0), " ")</f>
        <v xml:space="preserve"> </v>
      </c>
      <c r="E200" s="56" t="str">
        <f>IFERROR(VLOOKUP($A200,'Emissions - TEU-2PWB'!$A$6:$H$58,8,0), " ")</f>
        <v xml:space="preserve"> </v>
      </c>
      <c r="F200" s="10">
        <v>1E-8</v>
      </c>
      <c r="G200" s="175" t="str">
        <f>IFERROR(Summary!$Y$7*D200/F200," ")</f>
        <v xml:space="preserve"> </v>
      </c>
      <c r="H200" s="10">
        <v>1.3E-6</v>
      </c>
      <c r="I200" s="175" t="str">
        <f>IFERROR(Summary!$Y$7*D200/H200," ")</f>
        <v xml:space="preserve"> </v>
      </c>
      <c r="J200" s="10">
        <v>8.9999999999999996E-7</v>
      </c>
      <c r="K200" s="175" t="str">
        <f>IFERROR(Summary!$AA$7*D200/J200," ")</f>
        <v xml:space="preserve"> </v>
      </c>
      <c r="L200" s="11">
        <v>2.5999999999999998E-4</v>
      </c>
      <c r="M200" s="175" t="str">
        <f>IFERROR(Summary!$AA$7*D200/L200," ")</f>
        <v xml:space="preserve"> </v>
      </c>
      <c r="N200" s="10">
        <v>4.2E-7</v>
      </c>
      <c r="O200" s="175" t="str">
        <f>IFERROR(Summary!$AC$7*D200/N200," ")</f>
        <v xml:space="preserve"> </v>
      </c>
      <c r="P200" s="11">
        <v>2.5999999999999998E-4</v>
      </c>
      <c r="Q200" s="175" t="str">
        <f>IFERROR(Summary!$AC$7*D200/P200," ")</f>
        <v xml:space="preserve"> </v>
      </c>
      <c r="R200" s="22"/>
      <c r="S200" s="177" t="str">
        <f>IFERROR(Summary!$AE$7*E200/R200," ")</f>
        <v xml:space="preserve"> </v>
      </c>
    </row>
    <row r="201" spans="1:19" ht="42" customHeight="1" x14ac:dyDescent="0.25">
      <c r="A201" s="2" t="s">
        <v>393</v>
      </c>
      <c r="B201" s="1" t="s">
        <v>394</v>
      </c>
      <c r="C201" s="6" t="s">
        <v>65</v>
      </c>
      <c r="D201" s="56" t="str">
        <f>IFERROR(VLOOKUP($A201,'Emissions - TEU-2PWB'!$A$6:$H$58,5,0), " ")</f>
        <v xml:space="preserve"> </v>
      </c>
      <c r="E201" s="56" t="str">
        <f>IFERROR(VLOOKUP($A201,'Emissions - TEU-2PWB'!$A$6:$H$58,8,0), " ")</f>
        <v xml:space="preserve"> </v>
      </c>
      <c r="F201" s="10">
        <v>1E-8</v>
      </c>
      <c r="G201" s="175" t="str">
        <f>IFERROR(Summary!$Y$7*D201/F201," ")</f>
        <v xml:space="preserve"> </v>
      </c>
      <c r="H201" s="10">
        <v>1.3E-6</v>
      </c>
      <c r="I201" s="175" t="str">
        <f>IFERROR(Summary!$Y$7*D201/H201," ")</f>
        <v xml:space="preserve"> </v>
      </c>
      <c r="J201" s="10">
        <v>8.9999999999999996E-7</v>
      </c>
      <c r="K201" s="175" t="str">
        <f>IFERROR(Summary!$AA$7*D201/J201," ")</f>
        <v xml:space="preserve"> </v>
      </c>
      <c r="L201" s="11">
        <v>2.5999999999999998E-4</v>
      </c>
      <c r="M201" s="175" t="str">
        <f>IFERROR(Summary!$AA$7*D201/L201," ")</f>
        <v xml:space="preserve"> </v>
      </c>
      <c r="N201" s="10">
        <v>4.2E-7</v>
      </c>
      <c r="O201" s="175" t="str">
        <f>IFERROR(Summary!$AC$7*D201/N201," ")</f>
        <v xml:space="preserve"> </v>
      </c>
      <c r="P201" s="11">
        <v>2.5999999999999998E-4</v>
      </c>
      <c r="Q201" s="175" t="str">
        <f>IFERROR(Summary!$AC$7*D201/P201," ")</f>
        <v xml:space="preserve"> </v>
      </c>
      <c r="R201" s="22"/>
      <c r="S201" s="177" t="str">
        <f>IFERROR(Summary!$AE$7*E201/R201," ")</f>
        <v xml:space="preserve"> </v>
      </c>
    </row>
    <row r="202" spans="1:19" ht="42" customHeight="1" x14ac:dyDescent="0.25">
      <c r="A202" s="2" t="s">
        <v>395</v>
      </c>
      <c r="B202" s="1" t="s">
        <v>396</v>
      </c>
      <c r="C202" s="6" t="s">
        <v>65</v>
      </c>
      <c r="D202" s="56" t="str">
        <f>IFERROR(VLOOKUP($A202,'Emissions - TEU-2PWB'!$A$6:$H$58,5,0), " ")</f>
        <v xml:space="preserve"> </v>
      </c>
      <c r="E202" s="56" t="str">
        <f>IFERROR(VLOOKUP($A202,'Emissions - TEU-2PWB'!$A$6:$H$58,8,0), " ")</f>
        <v xml:space="preserve"> </v>
      </c>
      <c r="F202" s="10">
        <v>1E-8</v>
      </c>
      <c r="G202" s="175" t="str">
        <f>IFERROR(Summary!$Y$7*D202/F202," ")</f>
        <v xml:space="preserve"> </v>
      </c>
      <c r="H202" s="10">
        <v>1.3E-6</v>
      </c>
      <c r="I202" s="175" t="str">
        <f>IFERROR(Summary!$Y$7*D202/H202," ")</f>
        <v xml:space="preserve"> </v>
      </c>
      <c r="J202" s="10">
        <v>8.9999999999999996E-7</v>
      </c>
      <c r="K202" s="175" t="str">
        <f>IFERROR(Summary!$AA$7*D202/J202," ")</f>
        <v xml:space="preserve"> </v>
      </c>
      <c r="L202" s="11">
        <v>2.5999999999999998E-4</v>
      </c>
      <c r="M202" s="175" t="str">
        <f>IFERROR(Summary!$AA$7*D202/L202," ")</f>
        <v xml:space="preserve"> </v>
      </c>
      <c r="N202" s="10">
        <v>4.2E-7</v>
      </c>
      <c r="O202" s="175" t="str">
        <f>IFERROR(Summary!$AC$7*D202/N202," ")</f>
        <v xml:space="preserve"> </v>
      </c>
      <c r="P202" s="11">
        <v>2.5999999999999998E-4</v>
      </c>
      <c r="Q202" s="175" t="str">
        <f>IFERROR(Summary!$AC$7*D202/P202," ")</f>
        <v xml:space="preserve"> </v>
      </c>
      <c r="R202" s="22"/>
      <c r="S202" s="177" t="str">
        <f>IFERROR(Summary!$AE$7*E202/R202," ")</f>
        <v xml:space="preserve"> </v>
      </c>
    </row>
    <row r="203" spans="1:19" ht="42" customHeight="1" x14ac:dyDescent="0.25">
      <c r="A203" s="2" t="s">
        <v>397</v>
      </c>
      <c r="B203" s="1" t="s">
        <v>398</v>
      </c>
      <c r="C203" s="6" t="s">
        <v>65</v>
      </c>
      <c r="D203" s="56" t="str">
        <f>IFERROR(VLOOKUP($A203,'Emissions - TEU-2PWB'!$A$6:$H$58,5,0), " ")</f>
        <v xml:space="preserve"> </v>
      </c>
      <c r="E203" s="56" t="str">
        <f>IFERROR(VLOOKUP($A203,'Emissions - TEU-2PWB'!$A$6:$H$58,8,0), " ")</f>
        <v xml:space="preserve"> </v>
      </c>
      <c r="F203" s="10">
        <v>9.9999999999999995E-8</v>
      </c>
      <c r="G203" s="175" t="str">
        <f>IFERROR(Summary!$Y$7*D203/F203," ")</f>
        <v xml:space="preserve"> </v>
      </c>
      <c r="H203" s="10">
        <v>1.2999999999999999E-5</v>
      </c>
      <c r="I203" s="175" t="str">
        <f>IFERROR(Summary!$Y$7*D203/H203," ")</f>
        <v xml:space="preserve"> </v>
      </c>
      <c r="J203" s="10">
        <v>9.0000000000000002E-6</v>
      </c>
      <c r="K203" s="175" t="str">
        <f>IFERROR(Summary!$AA$7*D203/J203," ")</f>
        <v xml:space="preserve"> </v>
      </c>
      <c r="L203" s="3">
        <v>2.5999999999999999E-3</v>
      </c>
      <c r="M203" s="175" t="str">
        <f>IFERROR(Summary!$AA$7*D203/L203," ")</f>
        <v xml:space="preserve"> </v>
      </c>
      <c r="N203" s="10">
        <v>4.1999999999999996E-6</v>
      </c>
      <c r="O203" s="175" t="str">
        <f>IFERROR(Summary!$AC$7*D203/N203," ")</f>
        <v xml:space="preserve"> </v>
      </c>
      <c r="P203" s="3">
        <v>2.5999999999999999E-3</v>
      </c>
      <c r="Q203" s="175" t="str">
        <f>IFERROR(Summary!$AC$7*D203/P203," ")</f>
        <v xml:space="preserve"> </v>
      </c>
      <c r="R203" s="22"/>
      <c r="S203" s="177" t="str">
        <f>IFERROR(Summary!$AE$7*E203/R203," ")</f>
        <v xml:space="preserve"> </v>
      </c>
    </row>
    <row r="204" spans="1:19" ht="42" customHeight="1" x14ac:dyDescent="0.25">
      <c r="A204" s="2" t="s">
        <v>399</v>
      </c>
      <c r="B204" s="1" t="s">
        <v>400</v>
      </c>
      <c r="C204" s="6" t="s">
        <v>65</v>
      </c>
      <c r="D204" s="56" t="str">
        <f>IFERROR(VLOOKUP($A204,'Emissions - TEU-2PWB'!$A$6:$H$58,5,0), " ")</f>
        <v xml:space="preserve"> </v>
      </c>
      <c r="E204" s="56" t="str">
        <f>IFERROR(VLOOKUP($A204,'Emissions - TEU-2PWB'!$A$6:$H$58,8,0), " ")</f>
        <v xml:space="preserve"> </v>
      </c>
      <c r="F204" s="10">
        <v>9.9999999999999995E-8</v>
      </c>
      <c r="G204" s="175" t="str">
        <f>IFERROR(Summary!$Y$7*D204/F204," ")</f>
        <v xml:space="preserve"> </v>
      </c>
      <c r="H204" s="10">
        <v>1.2999999999999999E-5</v>
      </c>
      <c r="I204" s="175" t="str">
        <f>IFERROR(Summary!$Y$7*D204/H204," ")</f>
        <v xml:space="preserve"> </v>
      </c>
      <c r="J204" s="10">
        <v>9.0000000000000002E-6</v>
      </c>
      <c r="K204" s="175" t="str">
        <f>IFERROR(Summary!$AA$7*D204/J204," ")</f>
        <v xml:space="preserve"> </v>
      </c>
      <c r="L204" s="3">
        <v>2.5999999999999999E-3</v>
      </c>
      <c r="M204" s="175" t="str">
        <f>IFERROR(Summary!$AA$7*D204/L204," ")</f>
        <v xml:space="preserve"> </v>
      </c>
      <c r="N204" s="10">
        <v>4.1999999999999996E-6</v>
      </c>
      <c r="O204" s="175" t="str">
        <f>IFERROR(Summary!$AC$7*D204/N204," ")</f>
        <v xml:space="preserve"> </v>
      </c>
      <c r="P204" s="3">
        <v>2.5999999999999999E-3</v>
      </c>
      <c r="Q204" s="175" t="str">
        <f>IFERROR(Summary!$AC$7*D204/P204," ")</f>
        <v xml:space="preserve"> </v>
      </c>
      <c r="R204" s="22"/>
      <c r="S204" s="177" t="str">
        <f>IFERROR(Summary!$AE$7*E204/R204," ")</f>
        <v xml:space="preserve"> </v>
      </c>
    </row>
    <row r="205" spans="1:19" ht="29.25" customHeight="1" x14ac:dyDescent="0.25">
      <c r="A205" s="2" t="s">
        <v>401</v>
      </c>
      <c r="B205" s="2" t="s">
        <v>402</v>
      </c>
      <c r="C205" s="6" t="s">
        <v>65</v>
      </c>
      <c r="D205" s="56" t="str">
        <f>IFERROR(VLOOKUP($A205,'Emissions - TEU-2PWB'!$A$6:$H$58,5,0), " ")</f>
        <v xml:space="preserve"> </v>
      </c>
      <c r="E205" s="56" t="str">
        <f>IFERROR(VLOOKUP($A205,'Emissions - TEU-2PWB'!$A$6:$H$58,8,0), " ")</f>
        <v xml:space="preserve"> </v>
      </c>
      <c r="F205" s="10">
        <v>3.4000000000000001E-6</v>
      </c>
      <c r="G205" s="175" t="str">
        <f>IFERROR(Summary!$Y$7*D205/F205," ")</f>
        <v xml:space="preserve"> </v>
      </c>
      <c r="H205" s="11">
        <v>4.2000000000000002E-4</v>
      </c>
      <c r="I205" s="175" t="str">
        <f>IFERROR(Summary!$Y$7*D205/H205," ")</f>
        <v xml:space="preserve"> </v>
      </c>
      <c r="J205" s="11">
        <v>2.9999999999999997E-4</v>
      </c>
      <c r="K205" s="175" t="str">
        <f>IFERROR(Summary!$AA$7*D205/J205," ")</f>
        <v xml:space="preserve"> </v>
      </c>
      <c r="L205" s="4">
        <v>8.5000000000000006E-2</v>
      </c>
      <c r="M205" s="175" t="str">
        <f>IFERROR(Summary!$AA$7*D205/L205," ")</f>
        <v xml:space="preserve"> </v>
      </c>
      <c r="N205" s="11">
        <v>1.3999999999999999E-4</v>
      </c>
      <c r="O205" s="175" t="str">
        <f>IFERROR(Summary!$AC$7*D205/N205," ")</f>
        <v xml:space="preserve"> </v>
      </c>
      <c r="P205" s="4">
        <v>8.5000000000000006E-2</v>
      </c>
      <c r="Q205" s="175" t="str">
        <f>IFERROR(Summary!$AC$7*D205/P205," ")</f>
        <v xml:space="preserve"> </v>
      </c>
      <c r="R205" s="22"/>
      <c r="S205" s="177" t="str">
        <f>IFERROR(Summary!$AE$7*E205/R205," ")</f>
        <v xml:space="preserve"> </v>
      </c>
    </row>
    <row r="206" spans="1:19" ht="28.5" customHeight="1" x14ac:dyDescent="0.25">
      <c r="A206" s="1"/>
      <c r="B206" s="2" t="s">
        <v>403</v>
      </c>
      <c r="C206" s="6" t="s">
        <v>404</v>
      </c>
      <c r="D206" s="56" t="str">
        <f>IFERROR(VLOOKUP($A206,'Emissions - TEU-2PWB'!$A$6:$H$58,5,0), " ")</f>
        <v xml:space="preserve"> </v>
      </c>
      <c r="E206" s="56" t="str">
        <f>IFERROR(VLOOKUP($A206,'Emissions - TEU-2PWB'!$A$6:$H$58,8,0), " ")</f>
        <v xml:space="preserve"> </v>
      </c>
      <c r="F206" s="10">
        <v>4.3000000000000002E-5</v>
      </c>
      <c r="G206" s="175" t="str">
        <f>IFERROR(Summary!$Y$7*D206/F206," ")</f>
        <v xml:space="preserve"> </v>
      </c>
      <c r="H206" s="18"/>
      <c r="I206" s="175" t="str">
        <f>IFERROR(Summary!$Y$7*D206/H206," ")</f>
        <v xml:space="preserve"> </v>
      </c>
      <c r="J206" s="3">
        <v>1.6000000000000001E-3</v>
      </c>
      <c r="K206" s="175" t="str">
        <f>IFERROR(Summary!$AA$7*D206/J206," ")</f>
        <v xml:space="preserve"> </v>
      </c>
      <c r="L206" s="18"/>
      <c r="M206" s="175" t="str">
        <f>IFERROR(Summary!$AA$7*D206/L206," ")</f>
        <v xml:space="preserve"> </v>
      </c>
      <c r="N206" s="3">
        <v>3.0000000000000001E-3</v>
      </c>
      <c r="O206" s="175" t="str">
        <f>IFERROR(Summary!$AC$7*D206/N206," ")</f>
        <v xml:space="preserve"> </v>
      </c>
      <c r="P206" s="18"/>
      <c r="Q206" s="175" t="str">
        <f>IFERROR(Summary!$AC$7*D206/P206," ")</f>
        <v xml:space="preserve"> </v>
      </c>
      <c r="R206" s="22"/>
      <c r="S206" s="177" t="str">
        <f>IFERROR(Summary!$AE$7*E206/R206," ")</f>
        <v xml:space="preserve"> </v>
      </c>
    </row>
    <row r="207" spans="1:19" ht="16.8" customHeight="1" x14ac:dyDescent="0.25">
      <c r="A207" s="2" t="s">
        <v>405</v>
      </c>
      <c r="B207" s="2" t="s">
        <v>406</v>
      </c>
      <c r="C207" s="6" t="s">
        <v>404</v>
      </c>
      <c r="D207" s="56" t="str">
        <f>IFERROR(VLOOKUP($A207,'Emissions - TEU-2PWB'!$A$6:$H$58,5,0), " ")</f>
        <v xml:space="preserve"> </v>
      </c>
      <c r="E207" s="56" t="str">
        <f>IFERROR(VLOOKUP($A207,'Emissions - TEU-2PWB'!$A$6:$H$58,8,0), " ")</f>
        <v xml:space="preserve"> </v>
      </c>
      <c r="F207" s="11">
        <v>1.1E-4</v>
      </c>
      <c r="G207" s="175" t="str">
        <f>IFERROR(Summary!$Y$7*D207/F207," ")</f>
        <v xml:space="preserve"> </v>
      </c>
      <c r="H207" s="18"/>
      <c r="I207" s="175" t="str">
        <f>IFERROR(Summary!$Y$7*D207/H207," ")</f>
        <v xml:space="preserve"> </v>
      </c>
      <c r="J207" s="3">
        <v>3.8999999999999998E-3</v>
      </c>
      <c r="K207" s="175" t="str">
        <f>IFERROR(Summary!$AA$7*D207/J207," ")</f>
        <v xml:space="preserve"> </v>
      </c>
      <c r="L207" s="18"/>
      <c r="M207" s="175" t="str">
        <f>IFERROR(Summary!$AA$7*D207/L207," ")</f>
        <v xml:space="preserve"> </v>
      </c>
      <c r="N207" s="3">
        <v>7.6E-3</v>
      </c>
      <c r="O207" s="175" t="str">
        <f>IFERROR(Summary!$AC$7*D207/N207," ")</f>
        <v xml:space="preserve"> </v>
      </c>
      <c r="P207" s="18"/>
      <c r="Q207" s="175" t="str">
        <f>IFERROR(Summary!$AC$7*D207/P207," ")</f>
        <v xml:space="preserve"> </v>
      </c>
      <c r="R207" s="22"/>
      <c r="S207" s="177" t="str">
        <f>IFERROR(Summary!$AE$7*E207/R207," ")</f>
        <v xml:space="preserve"> </v>
      </c>
    </row>
    <row r="208" spans="1:19" ht="16.95" customHeight="1" x14ac:dyDescent="0.25">
      <c r="A208" s="2" t="s">
        <v>407</v>
      </c>
      <c r="B208" s="2" t="s">
        <v>408</v>
      </c>
      <c r="C208" s="6" t="s">
        <v>404</v>
      </c>
      <c r="D208" s="56" t="str">
        <f>IFERROR(VLOOKUP($A208,'Emissions - TEU-2PWB'!$A$6:$H$58,5,0), " ")</f>
        <v xml:space="preserve"> </v>
      </c>
      <c r="E208" s="56" t="str">
        <f>IFERROR(VLOOKUP($A208,'Emissions - TEU-2PWB'!$A$6:$H$58,8,0), " ")</f>
        <v xml:space="preserve"> </v>
      </c>
      <c r="F208" s="11">
        <v>2.1000000000000001E-4</v>
      </c>
      <c r="G208" s="175" t="str">
        <f>IFERROR(Summary!$Y$7*D208/F208," ")</f>
        <v xml:space="preserve"> </v>
      </c>
      <c r="H208" s="18"/>
      <c r="I208" s="175" t="str">
        <f>IFERROR(Summary!$Y$7*D208/H208," ")</f>
        <v xml:space="preserve"> </v>
      </c>
      <c r="J208" s="3">
        <v>7.7999999999999996E-3</v>
      </c>
      <c r="K208" s="175" t="str">
        <f>IFERROR(Summary!$AA$7*D208/J208," ")</f>
        <v xml:space="preserve"> </v>
      </c>
      <c r="L208" s="18"/>
      <c r="M208" s="175" t="str">
        <f>IFERROR(Summary!$AA$7*D208/L208," ")</f>
        <v xml:space="preserve"> </v>
      </c>
      <c r="N208" s="4">
        <v>1.4999999999999999E-2</v>
      </c>
      <c r="O208" s="175" t="str">
        <f>IFERROR(Summary!$AC$7*D208/N208," ")</f>
        <v xml:space="preserve"> </v>
      </c>
      <c r="P208" s="18"/>
      <c r="Q208" s="175" t="str">
        <f>IFERROR(Summary!$AC$7*D208/P208," ")</f>
        <v xml:space="preserve"> </v>
      </c>
      <c r="R208" s="22"/>
      <c r="S208" s="177" t="str">
        <f>IFERROR(Summary!$AE$7*E208/R208," ")</f>
        <v xml:space="preserve"> </v>
      </c>
    </row>
    <row r="209" spans="1:19" ht="16.8" customHeight="1" x14ac:dyDescent="0.25">
      <c r="A209" s="2" t="s">
        <v>409</v>
      </c>
      <c r="B209" s="2" t="s">
        <v>410</v>
      </c>
      <c r="C209" s="6" t="s">
        <v>404</v>
      </c>
      <c r="D209" s="56" t="str">
        <f>IFERROR(VLOOKUP($A209,'Emissions - TEU-2PWB'!$A$6:$H$58,5,0), " ")</f>
        <v xml:space="preserve"> </v>
      </c>
      <c r="E209" s="56" t="str">
        <f>IFERROR(VLOOKUP($A209,'Emissions - TEU-2PWB'!$A$6:$H$58,8,0), " ")</f>
        <v xml:space="preserve"> </v>
      </c>
      <c r="F209" s="10">
        <v>4.3000000000000002E-5</v>
      </c>
      <c r="G209" s="175" t="str">
        <f>IFERROR(Summary!$Y$7*D209/F209," ")</f>
        <v xml:space="preserve"> </v>
      </c>
      <c r="H209" s="3">
        <v>2E-3</v>
      </c>
      <c r="I209" s="175" t="str">
        <f>IFERROR(Summary!$Y$7*D209/H209," ")</f>
        <v xml:space="preserve"> </v>
      </c>
      <c r="J209" s="3">
        <v>1.6000000000000001E-3</v>
      </c>
      <c r="K209" s="175" t="str">
        <f>IFERROR(Summary!$AA$7*D209/J209," ")</f>
        <v xml:space="preserve"> </v>
      </c>
      <c r="L209" s="3">
        <v>8.8000000000000005E-3</v>
      </c>
      <c r="M209" s="175" t="str">
        <f>IFERROR(Summary!$AA$7*D209/L209," ")</f>
        <v xml:space="preserve"> </v>
      </c>
      <c r="N209" s="3">
        <v>3.0000000000000001E-3</v>
      </c>
      <c r="O209" s="175" t="str">
        <f>IFERROR(Summary!$AC$7*D209/N209," ")</f>
        <v xml:space="preserve"> </v>
      </c>
      <c r="P209" s="3">
        <v>8.8000000000000005E-3</v>
      </c>
      <c r="Q209" s="175" t="str">
        <f>IFERROR(Summary!$AC$7*D209/P209," ")</f>
        <v xml:space="preserve"> </v>
      </c>
      <c r="R209" s="27">
        <v>2E-3</v>
      </c>
      <c r="S209" s="177" t="str">
        <f>IFERROR(Summary!$AE$7*E209/R209," ")</f>
        <v xml:space="preserve"> </v>
      </c>
    </row>
    <row r="210" spans="1:19" ht="16.95" customHeight="1" x14ac:dyDescent="0.25">
      <c r="A210" s="2" t="s">
        <v>411</v>
      </c>
      <c r="B210" s="2" t="s">
        <v>412</v>
      </c>
      <c r="C210" s="6" t="s">
        <v>404</v>
      </c>
      <c r="D210" s="56" t="str">
        <f>IFERROR(VLOOKUP($A210,'Emissions - TEU-2PWB'!$A$6:$H$58,5,0), " ")</f>
        <v xml:space="preserve"> </v>
      </c>
      <c r="E210" s="56" t="str">
        <f>IFERROR(VLOOKUP($A210,'Emissions - TEU-2PWB'!$A$6:$H$58,8,0), " ")</f>
        <v xml:space="preserve"> </v>
      </c>
      <c r="F210" s="10">
        <v>5.3000000000000001E-5</v>
      </c>
      <c r="G210" s="175" t="str">
        <f>IFERROR(Summary!$Y$7*D210/F210," ")</f>
        <v xml:space="preserve"> </v>
      </c>
      <c r="H210" s="18"/>
      <c r="I210" s="175" t="str">
        <f>IFERROR(Summary!$Y$7*D210/H210," ")</f>
        <v xml:space="preserve"> </v>
      </c>
      <c r="J210" s="3">
        <v>2E-3</v>
      </c>
      <c r="K210" s="175" t="str">
        <f>IFERROR(Summary!$AA$7*D210/J210," ")</f>
        <v xml:space="preserve"> </v>
      </c>
      <c r="L210" s="18"/>
      <c r="M210" s="175" t="str">
        <f>IFERROR(Summary!$AA$7*D210/L210," ")</f>
        <v xml:space="preserve"> </v>
      </c>
      <c r="N210" s="3">
        <v>3.8E-3</v>
      </c>
      <c r="O210" s="175" t="str">
        <f>IFERROR(Summary!$AC$7*D210/N210," ")</f>
        <v xml:space="preserve"> </v>
      </c>
      <c r="P210" s="18"/>
      <c r="Q210" s="175" t="str">
        <f>IFERROR(Summary!$AC$7*D210/P210," ")</f>
        <v xml:space="preserve"> </v>
      </c>
      <c r="R210" s="22"/>
      <c r="S210" s="177" t="str">
        <f>IFERROR(Summary!$AE$7*E210/R210," ")</f>
        <v xml:space="preserve"> </v>
      </c>
    </row>
    <row r="211" spans="1:19" ht="19.5" customHeight="1" x14ac:dyDescent="0.25">
      <c r="A211" s="2" t="s">
        <v>413</v>
      </c>
      <c r="B211" s="2" t="s">
        <v>414</v>
      </c>
      <c r="C211" s="6" t="s">
        <v>404</v>
      </c>
      <c r="D211" s="56" t="str">
        <f>IFERROR(VLOOKUP($A211,'Emissions - TEU-2PWB'!$A$6:$H$58,5,0), " ")</f>
        <v xml:space="preserve"> </v>
      </c>
      <c r="E211" s="56" t="str">
        <f>IFERROR(VLOOKUP($A211,'Emissions - TEU-2PWB'!$A$6:$H$58,8,0), " ")</f>
        <v xml:space="preserve"> </v>
      </c>
      <c r="F211" s="10">
        <v>2.0999999999999998E-6</v>
      </c>
      <c r="G211" s="175" t="str">
        <f>IFERROR(Summary!$Y$7*D211/F211," ")</f>
        <v xml:space="preserve"> </v>
      </c>
      <c r="H211" s="18"/>
      <c r="I211" s="175" t="str">
        <f>IFERROR(Summary!$Y$7*D211/H211," ")</f>
        <v xml:space="preserve"> </v>
      </c>
      <c r="J211" s="10">
        <v>7.7999999999999999E-5</v>
      </c>
      <c r="K211" s="175" t="str">
        <f>IFERROR(Summary!$AA$7*D211/J211," ")</f>
        <v xml:space="preserve"> </v>
      </c>
      <c r="L211" s="18"/>
      <c r="M211" s="175" t="str">
        <f>IFERROR(Summary!$AA$7*D211/L211," ")</f>
        <v xml:space="preserve"> </v>
      </c>
      <c r="N211" s="11">
        <v>1.4999999999999999E-4</v>
      </c>
      <c r="O211" s="175" t="str">
        <f>IFERROR(Summary!$AC$7*D211/N211," ")</f>
        <v xml:space="preserve"> </v>
      </c>
      <c r="P211" s="18"/>
      <c r="Q211" s="175" t="str">
        <f>IFERROR(Summary!$AC$7*D211/P211," ")</f>
        <v xml:space="preserve"> </v>
      </c>
      <c r="R211" s="22"/>
      <c r="S211" s="177" t="str">
        <f>IFERROR(Summary!$AE$7*E211/R211," ")</f>
        <v xml:space="preserve"> </v>
      </c>
    </row>
    <row r="212" spans="1:19" ht="16.95" customHeight="1" x14ac:dyDescent="0.25">
      <c r="A212" s="2" t="s">
        <v>415</v>
      </c>
      <c r="B212" s="2" t="s">
        <v>416</v>
      </c>
      <c r="C212" s="6" t="s">
        <v>404</v>
      </c>
      <c r="D212" s="56">
        <f>IFERROR(VLOOKUP($A212,'Emissions - TEU-2PWB'!$A$6:$H$58,5,0), " ")</f>
        <v>8.4307592413473439E-16</v>
      </c>
      <c r="E212" s="56">
        <f>IFERROR(VLOOKUP($A212,'Emissions - TEU-2PWB'!$A$6:$H$58,8,0), " ")</f>
        <v>6.0219708866766746E-18</v>
      </c>
      <c r="F212" s="3">
        <v>4.7000000000000002E-3</v>
      </c>
      <c r="G212" s="175">
        <f>IFERROR(Summary!$Y$7*D212/F212," ")</f>
        <v>1.7937785619887965E-17</v>
      </c>
      <c r="H212" s="18"/>
      <c r="I212" s="175" t="str">
        <f>IFERROR(Summary!$Y$7*D212/H212," ")</f>
        <v xml:space="preserve"> </v>
      </c>
      <c r="J212" s="9">
        <v>0.17</v>
      </c>
      <c r="K212" s="175">
        <f>IFERROR(Summary!$AA$7*D212/J212," ")</f>
        <v>4.9592701419690256E-19</v>
      </c>
      <c r="L212" s="18"/>
      <c r="M212" s="175" t="str">
        <f>IFERROR(Summary!$AA$7*D212/L212," ")</f>
        <v xml:space="preserve"> </v>
      </c>
      <c r="N212" s="9">
        <v>0.34</v>
      </c>
      <c r="O212" s="175">
        <f>IFERROR(Summary!$AC$7*D212/N212," ")</f>
        <v>1.1158357819430307E-17</v>
      </c>
      <c r="P212" s="18"/>
      <c r="Q212" s="175" t="str">
        <f>IFERROR(Summary!$AC$7*D212/P212," ")</f>
        <v xml:space="preserve"> </v>
      </c>
      <c r="R212" s="22"/>
      <c r="S212" s="177" t="str">
        <f>IFERROR(Summary!$AE$7*E212/R212," ")</f>
        <v xml:space="preserve"> </v>
      </c>
    </row>
    <row r="213" spans="1:19" ht="16.8" customHeight="1" x14ac:dyDescent="0.25">
      <c r="A213" s="2" t="s">
        <v>417</v>
      </c>
      <c r="B213" s="2" t="s">
        <v>418</v>
      </c>
      <c r="C213" s="6" t="s">
        <v>404</v>
      </c>
      <c r="D213" s="56" t="str">
        <f>IFERROR(VLOOKUP($A213,'Emissions - TEU-2PWB'!$A$6:$H$58,5,0), " ")</f>
        <v xml:space="preserve"> </v>
      </c>
      <c r="E213" s="56" t="str">
        <f>IFERROR(VLOOKUP($A213,'Emissions - TEU-2PWB'!$A$6:$H$58,8,0), " ")</f>
        <v xml:space="preserve"> </v>
      </c>
      <c r="F213" s="11">
        <v>1.3999999999999999E-4</v>
      </c>
      <c r="G213" s="175" t="str">
        <f>IFERROR(Summary!$Y$7*D213/F213," ")</f>
        <v xml:space="preserve"> </v>
      </c>
      <c r="H213" s="18"/>
      <c r="I213" s="175" t="str">
        <f>IFERROR(Summary!$Y$7*D213/H213," ")</f>
        <v xml:space="preserve"> </v>
      </c>
      <c r="J213" s="3">
        <v>5.1999999999999998E-3</v>
      </c>
      <c r="K213" s="175" t="str">
        <f>IFERROR(Summary!$AA$7*D213/J213," ")</f>
        <v xml:space="preserve"> </v>
      </c>
      <c r="L213" s="18"/>
      <c r="M213" s="175" t="str">
        <f>IFERROR(Summary!$AA$7*D213/L213," ")</f>
        <v xml:space="preserve"> </v>
      </c>
      <c r="N213" s="4">
        <v>0.01</v>
      </c>
      <c r="O213" s="175" t="str">
        <f>IFERROR(Summary!$AC$7*D213/N213," ")</f>
        <v xml:space="preserve"> </v>
      </c>
      <c r="P213" s="18"/>
      <c r="Q213" s="175" t="str">
        <f>IFERROR(Summary!$AC$7*D213/P213," ")</f>
        <v xml:space="preserve"> </v>
      </c>
      <c r="R213" s="22"/>
      <c r="S213" s="177" t="str">
        <f>IFERROR(Summary!$AE$7*E213/R213," ")</f>
        <v xml:space="preserve"> </v>
      </c>
    </row>
    <row r="214" spans="1:19" ht="16.95" customHeight="1" x14ac:dyDescent="0.25">
      <c r="A214" s="2" t="s">
        <v>419</v>
      </c>
      <c r="B214" s="2" t="s">
        <v>420</v>
      </c>
      <c r="C214" s="6" t="s">
        <v>404</v>
      </c>
      <c r="D214" s="56" t="str">
        <f>IFERROR(VLOOKUP($A214,'Emissions - TEU-2PWB'!$A$6:$H$58,5,0), " ")</f>
        <v xml:space="preserve"> </v>
      </c>
      <c r="E214" s="56" t="str">
        <f>IFERROR(VLOOKUP($A214,'Emissions - TEU-2PWB'!$A$6:$H$58,8,0), " ")</f>
        <v xml:space="preserve"> </v>
      </c>
      <c r="F214" s="3">
        <v>1.4E-3</v>
      </c>
      <c r="G214" s="175" t="str">
        <f>IFERROR(Summary!$Y$7*D214/F214," ")</f>
        <v xml:space="preserve"> </v>
      </c>
      <c r="H214" s="18"/>
      <c r="I214" s="175" t="str">
        <f>IFERROR(Summary!$Y$7*D214/H214," ")</f>
        <v xml:space="preserve"> </v>
      </c>
      <c r="J214" s="4">
        <v>5.1999999999999998E-2</v>
      </c>
      <c r="K214" s="175" t="str">
        <f>IFERROR(Summary!$AA$7*D214/J214," ")</f>
        <v xml:space="preserve"> </v>
      </c>
      <c r="L214" s="18"/>
      <c r="M214" s="175" t="str">
        <f>IFERROR(Summary!$AA$7*D214/L214," ")</f>
        <v xml:space="preserve"> </v>
      </c>
      <c r="N214" s="9">
        <v>0.1</v>
      </c>
      <c r="O214" s="175" t="str">
        <f>IFERROR(Summary!$AC$7*D214/N214," ")</f>
        <v xml:space="preserve"> </v>
      </c>
      <c r="P214" s="18"/>
      <c r="Q214" s="175" t="str">
        <f>IFERROR(Summary!$AC$7*D214/P214," ")</f>
        <v xml:space="preserve"> </v>
      </c>
      <c r="R214" s="22"/>
      <c r="S214" s="177" t="str">
        <f>IFERROR(Summary!$AE$7*E214/R214," ")</f>
        <v xml:space="preserve"> </v>
      </c>
    </row>
    <row r="215" spans="1:19" ht="16.8" customHeight="1" x14ac:dyDescent="0.25">
      <c r="A215" s="2" t="s">
        <v>421</v>
      </c>
      <c r="B215" s="2" t="s">
        <v>422</v>
      </c>
      <c r="C215" s="6" t="s">
        <v>404</v>
      </c>
      <c r="D215" s="56">
        <f>IFERROR(VLOOKUP($A215,'Emissions - TEU-2PWB'!$A$6:$H$58,5,0), " ")</f>
        <v>1.4037700210477229E-13</v>
      </c>
      <c r="E215" s="56">
        <f>IFERROR(VLOOKUP($A215,'Emissions - TEU-2PWB'!$A$6:$H$58,8,0), " ")</f>
        <v>1.0026928721769449E-15</v>
      </c>
      <c r="F215" s="11">
        <v>4.2999999999999999E-4</v>
      </c>
      <c r="G215" s="175">
        <f>IFERROR(Summary!$Y$7*D215/F215," ")</f>
        <v>3.2645814442970302E-14</v>
      </c>
      <c r="H215" s="18"/>
      <c r="I215" s="175" t="str">
        <f>IFERROR(Summary!$Y$7*D215/H215," ")</f>
        <v xml:space="preserve"> </v>
      </c>
      <c r="J215" s="4">
        <v>1.6E-2</v>
      </c>
      <c r="K215" s="175">
        <f>IFERROR(Summary!$AA$7*D215/J215," ")</f>
        <v>8.7735626315482683E-16</v>
      </c>
      <c r="L215" s="18"/>
      <c r="M215" s="175" t="str">
        <f>IFERROR(Summary!$AA$7*D215/L215," ")</f>
        <v xml:space="preserve"> </v>
      </c>
      <c r="N215" s="4">
        <v>0.03</v>
      </c>
      <c r="O215" s="175">
        <f>IFERROR(Summary!$AC$7*D215/N215," ")</f>
        <v>2.1056550315715842E-14</v>
      </c>
      <c r="P215" s="18"/>
      <c r="Q215" s="175" t="str">
        <f>IFERROR(Summary!$AC$7*D215/P215," ")</f>
        <v xml:space="preserve"> </v>
      </c>
      <c r="R215" s="22"/>
      <c r="S215" s="177" t="str">
        <f>IFERROR(Summary!$AE$7*E215/R215," ")</f>
        <v xml:space="preserve"> </v>
      </c>
    </row>
    <row r="216" spans="1:19" ht="16.95" customHeight="1" x14ac:dyDescent="0.25">
      <c r="A216" s="2" t="s">
        <v>423</v>
      </c>
      <c r="B216" s="2" t="s">
        <v>424</v>
      </c>
      <c r="C216" s="6" t="s">
        <v>404</v>
      </c>
      <c r="D216" s="56" t="str">
        <f>IFERROR(VLOOKUP($A216,'Emissions - TEU-2PWB'!$A$6:$H$58,5,0), " ")</f>
        <v xml:space="preserve"> </v>
      </c>
      <c r="E216" s="56" t="str">
        <f>IFERROR(VLOOKUP($A216,'Emissions - TEU-2PWB'!$A$6:$H$58,8,0), " ")</f>
        <v xml:space="preserve"> </v>
      </c>
      <c r="F216" s="11">
        <v>1.1E-4</v>
      </c>
      <c r="G216" s="175" t="str">
        <f>IFERROR(Summary!$Y$7*D216/F216," ")</f>
        <v xml:space="preserve"> </v>
      </c>
      <c r="H216" s="18"/>
      <c r="I216" s="175" t="str">
        <f>IFERROR(Summary!$Y$7*D216/H216," ")</f>
        <v xml:space="preserve"> </v>
      </c>
      <c r="J216" s="3">
        <v>3.8999999999999998E-3</v>
      </c>
      <c r="K216" s="175" t="str">
        <f>IFERROR(Summary!$AA$7*D216/J216," ")</f>
        <v xml:space="preserve"> </v>
      </c>
      <c r="L216" s="18"/>
      <c r="M216" s="175" t="str">
        <f>IFERROR(Summary!$AA$7*D216/L216," ")</f>
        <v xml:space="preserve"> </v>
      </c>
      <c r="N216" s="3">
        <v>7.6E-3</v>
      </c>
      <c r="O216" s="175" t="str">
        <f>IFERROR(Summary!$AC$7*D216/N216," ")</f>
        <v xml:space="preserve"> </v>
      </c>
      <c r="P216" s="18"/>
      <c r="Q216" s="175" t="str">
        <f>IFERROR(Summary!$AC$7*D216/P216," ")</f>
        <v xml:space="preserve"> </v>
      </c>
      <c r="R216" s="22"/>
      <c r="S216" s="177" t="str">
        <f>IFERROR(Summary!$AE$7*E216/R216," ")</f>
        <v xml:space="preserve"> </v>
      </c>
    </row>
    <row r="217" spans="1:19" ht="16.8" customHeight="1" x14ac:dyDescent="0.25">
      <c r="A217" s="2" t="s">
        <v>425</v>
      </c>
      <c r="B217" s="2" t="s">
        <v>426</v>
      </c>
      <c r="C217" s="6" t="s">
        <v>404</v>
      </c>
      <c r="D217" s="56" t="str">
        <f>IFERROR(VLOOKUP($A217,'Emissions - TEU-2PWB'!$A$6:$H$58,5,0), " ")</f>
        <v xml:space="preserve"> </v>
      </c>
      <c r="E217" s="56" t="str">
        <f>IFERROR(VLOOKUP($A217,'Emissions - TEU-2PWB'!$A$6:$H$58,8,0), " ")</f>
        <v xml:space="preserve"> </v>
      </c>
      <c r="F217" s="10">
        <v>4.3000000000000003E-6</v>
      </c>
      <c r="G217" s="175" t="str">
        <f>IFERROR(Summary!$Y$7*D217/F217," ")</f>
        <v xml:space="preserve"> </v>
      </c>
      <c r="H217" s="18"/>
      <c r="I217" s="175" t="str">
        <f>IFERROR(Summary!$Y$7*D217/H217," ")</f>
        <v xml:space="preserve"> </v>
      </c>
      <c r="J217" s="11">
        <v>1.6000000000000001E-4</v>
      </c>
      <c r="K217" s="175" t="str">
        <f>IFERROR(Summary!$AA$7*D217/J217," ")</f>
        <v xml:space="preserve"> </v>
      </c>
      <c r="L217" s="18"/>
      <c r="M217" s="175" t="str">
        <f>IFERROR(Summary!$AA$7*D217/L217," ")</f>
        <v xml:space="preserve"> </v>
      </c>
      <c r="N217" s="11">
        <v>2.9999999999999997E-4</v>
      </c>
      <c r="O217" s="175" t="str">
        <f>IFERROR(Summary!$AC$7*D217/N217," ")</f>
        <v xml:space="preserve"> </v>
      </c>
      <c r="P217" s="18"/>
      <c r="Q217" s="175" t="str">
        <f>IFERROR(Summary!$AC$7*D217/P217," ")</f>
        <v xml:space="preserve"> </v>
      </c>
      <c r="R217" s="22"/>
      <c r="S217" s="177" t="str">
        <f>IFERROR(Summary!$AE$7*E217/R217," ")</f>
        <v xml:space="preserve"> </v>
      </c>
    </row>
    <row r="218" spans="1:19" ht="16.8" customHeight="1" x14ac:dyDescent="0.25">
      <c r="A218" s="2" t="s">
        <v>427</v>
      </c>
      <c r="B218" s="2" t="s">
        <v>428</v>
      </c>
      <c r="C218" s="6" t="s">
        <v>404</v>
      </c>
      <c r="D218" s="56" t="str">
        <f>IFERROR(VLOOKUP($A218,'Emissions - TEU-2PWB'!$A$6:$H$58,5,0), " ")</f>
        <v xml:space="preserve"> </v>
      </c>
      <c r="E218" s="56" t="str">
        <f>IFERROR(VLOOKUP($A218,'Emissions - TEU-2PWB'!$A$6:$H$58,8,0), " ")</f>
        <v xml:space="preserve"> </v>
      </c>
      <c r="F218" s="11">
        <v>1.1E-4</v>
      </c>
      <c r="G218" s="175" t="str">
        <f>IFERROR(Summary!$Y$7*D218/F218," ")</f>
        <v xml:space="preserve"> </v>
      </c>
      <c r="H218" s="18"/>
      <c r="I218" s="175" t="str">
        <f>IFERROR(Summary!$Y$7*D218/H218," ")</f>
        <v xml:space="preserve"> </v>
      </c>
      <c r="J218" s="3">
        <v>3.8999999999999998E-3</v>
      </c>
      <c r="K218" s="175" t="str">
        <f>IFERROR(Summary!$AA$7*D218/J218," ")</f>
        <v xml:space="preserve"> </v>
      </c>
      <c r="L218" s="18"/>
      <c r="M218" s="175" t="str">
        <f>IFERROR(Summary!$AA$7*D218/L218," ")</f>
        <v xml:space="preserve"> </v>
      </c>
      <c r="N218" s="3">
        <v>7.6E-3</v>
      </c>
      <c r="O218" s="175" t="str">
        <f>IFERROR(Summary!$AC$7*D218/N218," ")</f>
        <v xml:space="preserve"> </v>
      </c>
      <c r="P218" s="18"/>
      <c r="Q218" s="175" t="str">
        <f>IFERROR(Summary!$AC$7*D218/P218," ")</f>
        <v xml:space="preserve"> </v>
      </c>
      <c r="R218" s="22"/>
      <c r="S218" s="177" t="str">
        <f>IFERROR(Summary!$AE$7*E218/R218," ")</f>
        <v xml:space="preserve"> </v>
      </c>
    </row>
    <row r="219" spans="1:19" ht="16.95" customHeight="1" x14ac:dyDescent="0.25">
      <c r="A219" s="2" t="s">
        <v>429</v>
      </c>
      <c r="B219" s="2" t="s">
        <v>430</v>
      </c>
      <c r="C219" s="6" t="s">
        <v>404</v>
      </c>
      <c r="D219" s="56" t="str">
        <f>IFERROR(VLOOKUP($A219,'Emissions - TEU-2PWB'!$A$6:$H$58,5,0), " ")</f>
        <v xml:space="preserve"> </v>
      </c>
      <c r="E219" s="56" t="str">
        <f>IFERROR(VLOOKUP($A219,'Emissions - TEU-2PWB'!$A$6:$H$58,8,0), " ")</f>
        <v xml:space="preserve"> </v>
      </c>
      <c r="F219" s="10">
        <v>4.6999999999999997E-5</v>
      </c>
      <c r="G219" s="175" t="str">
        <f>IFERROR(Summary!$Y$7*D219/F219," ")</f>
        <v xml:space="preserve"> </v>
      </c>
      <c r="H219" s="18"/>
      <c r="I219" s="175" t="str">
        <f>IFERROR(Summary!$Y$7*D219/H219," ")</f>
        <v xml:space="preserve"> </v>
      </c>
      <c r="J219" s="3">
        <v>1.6999999999999999E-3</v>
      </c>
      <c r="K219" s="175" t="str">
        <f>IFERROR(Summary!$AA$7*D219/J219," ")</f>
        <v xml:space="preserve"> </v>
      </c>
      <c r="L219" s="18"/>
      <c r="M219" s="175" t="str">
        <f>IFERROR(Summary!$AA$7*D219/L219," ")</f>
        <v xml:space="preserve"> </v>
      </c>
      <c r="N219" s="3">
        <v>3.3999999999999998E-3</v>
      </c>
      <c r="O219" s="175" t="str">
        <f>IFERROR(Summary!$AC$7*D219/N219," ")</f>
        <v xml:space="preserve"> </v>
      </c>
      <c r="P219" s="18"/>
      <c r="Q219" s="175" t="str">
        <f>IFERROR(Summary!$AC$7*D219/P219," ")</f>
        <v xml:space="preserve"> </v>
      </c>
      <c r="R219" s="22"/>
      <c r="S219" s="177" t="str">
        <f>IFERROR(Summary!$AE$7*E219/R219," ")</f>
        <v xml:space="preserve"> </v>
      </c>
    </row>
    <row r="220" spans="1:19" ht="16.8" customHeight="1" x14ac:dyDescent="0.25">
      <c r="A220" s="2" t="s">
        <v>431</v>
      </c>
      <c r="B220" s="2" t="s">
        <v>432</v>
      </c>
      <c r="C220" s="6" t="s">
        <v>404</v>
      </c>
      <c r="D220" s="56" t="str">
        <f>IFERROR(VLOOKUP($A220,'Emissions - TEU-2PWB'!$A$6:$H$58,5,0), " ")</f>
        <v xml:space="preserve"> </v>
      </c>
      <c r="E220" s="56" t="str">
        <f>IFERROR(VLOOKUP($A220,'Emissions - TEU-2PWB'!$A$6:$H$58,8,0), " ")</f>
        <v xml:space="preserve"> </v>
      </c>
      <c r="F220" s="10">
        <v>7.1000000000000005E-5</v>
      </c>
      <c r="G220" s="175" t="str">
        <f>IFERROR(Summary!$Y$7*D220/F220," ")</f>
        <v xml:space="preserve"> </v>
      </c>
      <c r="H220" s="18"/>
      <c r="I220" s="175" t="str">
        <f>IFERROR(Summary!$Y$7*D220/H220," ")</f>
        <v xml:space="preserve"> </v>
      </c>
      <c r="J220" s="3">
        <v>2.5999999999999999E-3</v>
      </c>
      <c r="K220" s="175" t="str">
        <f>IFERROR(Summary!$AA$7*D220/J220," ")</f>
        <v xml:space="preserve"> </v>
      </c>
      <c r="L220" s="18"/>
      <c r="M220" s="175" t="str">
        <f>IFERROR(Summary!$AA$7*D220/L220," ")</f>
        <v xml:space="preserve"> </v>
      </c>
      <c r="N220" s="3">
        <v>5.1000000000000004E-3</v>
      </c>
      <c r="O220" s="175" t="str">
        <f>IFERROR(Summary!$AC$7*D220/N220," ")</f>
        <v xml:space="preserve"> </v>
      </c>
      <c r="P220" s="18"/>
      <c r="Q220" s="175" t="str">
        <f>IFERROR(Summary!$AC$7*D220/P220," ")</f>
        <v xml:space="preserve"> </v>
      </c>
      <c r="R220" s="22"/>
      <c r="S220" s="177" t="str">
        <f>IFERROR(Summary!$AE$7*E220/R220," ")</f>
        <v xml:space="preserve"> </v>
      </c>
    </row>
    <row r="221" spans="1:19" ht="19.8" customHeight="1" x14ac:dyDescent="0.25">
      <c r="A221" s="2" t="s">
        <v>433</v>
      </c>
      <c r="B221" s="2" t="s">
        <v>434</v>
      </c>
      <c r="C221" s="6" t="s">
        <v>404</v>
      </c>
      <c r="D221" s="56" t="str">
        <f>IFERROR(VLOOKUP($A221,'Emissions - TEU-2PWB'!$A$6:$H$58,5,0), " ")</f>
        <v xml:space="preserve"> </v>
      </c>
      <c r="E221" s="56" t="str">
        <f>IFERROR(VLOOKUP($A221,'Emissions - TEU-2PWB'!$A$6:$H$58,8,0), " ")</f>
        <v xml:space="preserve"> </v>
      </c>
      <c r="F221" s="10">
        <v>1.3999999999999999E-6</v>
      </c>
      <c r="G221" s="175" t="str">
        <f>IFERROR(Summary!$Y$7*D221/F221," ")</f>
        <v xml:space="preserve"> </v>
      </c>
      <c r="H221" s="18"/>
      <c r="I221" s="175" t="str">
        <f>IFERROR(Summary!$Y$7*D221/H221," ")</f>
        <v xml:space="preserve"> </v>
      </c>
      <c r="J221" s="10">
        <v>5.1999999999999997E-5</v>
      </c>
      <c r="K221" s="175" t="str">
        <f>IFERROR(Summary!$AA$7*D221/J221," ")</f>
        <v xml:space="preserve"> </v>
      </c>
      <c r="L221" s="18"/>
      <c r="M221" s="175" t="str">
        <f>IFERROR(Summary!$AA$7*D221/L221," ")</f>
        <v xml:space="preserve"> </v>
      </c>
      <c r="N221" s="11">
        <v>1E-4</v>
      </c>
      <c r="O221" s="175" t="str">
        <f>IFERROR(Summary!$AC$7*D221/N221," ")</f>
        <v xml:space="preserve"> </v>
      </c>
      <c r="P221" s="18"/>
      <c r="Q221" s="175" t="str">
        <f>IFERROR(Summary!$AC$7*D221/P221," ")</f>
        <v xml:space="preserve"> </v>
      </c>
      <c r="R221" s="22"/>
      <c r="S221" s="177" t="str">
        <f>IFERROR(Summary!$AE$7*E221/R221," ")</f>
        <v xml:space="preserve"> </v>
      </c>
    </row>
    <row r="222" spans="1:19" ht="16.8" customHeight="1" x14ac:dyDescent="0.25">
      <c r="A222" s="2" t="s">
        <v>435</v>
      </c>
      <c r="B222" s="2" t="s">
        <v>436</v>
      </c>
      <c r="C222" s="6" t="s">
        <v>404</v>
      </c>
      <c r="D222" s="56" t="str">
        <f>IFERROR(VLOOKUP($A222,'Emissions - TEU-2PWB'!$A$6:$H$58,5,0), " ")</f>
        <v xml:space="preserve"> </v>
      </c>
      <c r="E222" s="56" t="str">
        <f>IFERROR(VLOOKUP($A222,'Emissions - TEU-2PWB'!$A$6:$H$58,8,0), " ")</f>
        <v xml:space="preserve"> </v>
      </c>
      <c r="F222" s="11">
        <v>5.2999999999999998E-4</v>
      </c>
      <c r="G222" s="175" t="str">
        <f>IFERROR(Summary!$Y$7*D222/F222," ")</f>
        <v xml:space="preserve"> </v>
      </c>
      <c r="H222" s="18"/>
      <c r="I222" s="175" t="str">
        <f>IFERROR(Summary!$Y$7*D222/H222," ")</f>
        <v xml:space="preserve"> </v>
      </c>
      <c r="J222" s="4">
        <v>0.02</v>
      </c>
      <c r="K222" s="175" t="str">
        <f>IFERROR(Summary!$AA$7*D222/J222," ")</f>
        <v xml:space="preserve"> </v>
      </c>
      <c r="L222" s="18"/>
      <c r="M222" s="175" t="str">
        <f>IFERROR(Summary!$AA$7*D222/L222," ")</f>
        <v xml:space="preserve"> </v>
      </c>
      <c r="N222" s="4">
        <v>3.7999999999999999E-2</v>
      </c>
      <c r="O222" s="175" t="str">
        <f>IFERROR(Summary!$AC$7*D222/N222," ")</f>
        <v xml:space="preserve"> </v>
      </c>
      <c r="P222" s="18"/>
      <c r="Q222" s="175" t="str">
        <f>IFERROR(Summary!$AC$7*D222/P222," ")</f>
        <v xml:space="preserve"> </v>
      </c>
      <c r="R222" s="22"/>
      <c r="S222" s="177" t="str">
        <f>IFERROR(Summary!$AE$7*E222/R222," ")</f>
        <v xml:space="preserve"> </v>
      </c>
    </row>
    <row r="223" spans="1:19" ht="16.95" customHeight="1" x14ac:dyDescent="0.25">
      <c r="A223" s="2" t="s">
        <v>437</v>
      </c>
      <c r="B223" s="2" t="s">
        <v>438</v>
      </c>
      <c r="C223" s="6" t="s">
        <v>404</v>
      </c>
      <c r="D223" s="56" t="str">
        <f>IFERROR(VLOOKUP($A223,'Emissions - TEU-2PWB'!$A$6:$H$58,5,0), " ")</f>
        <v xml:space="preserve"> </v>
      </c>
      <c r="E223" s="56" t="str">
        <f>IFERROR(VLOOKUP($A223,'Emissions - TEU-2PWB'!$A$6:$H$58,8,0), " ")</f>
        <v xml:space="preserve"> </v>
      </c>
      <c r="F223" s="11">
        <v>6.0999999999999997E-4</v>
      </c>
      <c r="G223" s="175" t="str">
        <f>IFERROR(Summary!$Y$7*D223/F223," ")</f>
        <v xml:space="preserve"> </v>
      </c>
      <c r="H223" s="18"/>
      <c r="I223" s="175" t="str">
        <f>IFERROR(Summary!$Y$7*D223/H223," ")</f>
        <v xml:space="preserve"> </v>
      </c>
      <c r="J223" s="4">
        <v>2.1999999999999999E-2</v>
      </c>
      <c r="K223" s="175" t="str">
        <f>IFERROR(Summary!$AA$7*D223/J223," ")</f>
        <v xml:space="preserve"> </v>
      </c>
      <c r="L223" s="18"/>
      <c r="M223" s="175" t="str">
        <f>IFERROR(Summary!$AA$7*D223/L223," ")</f>
        <v xml:space="preserve"> </v>
      </c>
      <c r="N223" s="4">
        <v>4.2999999999999997E-2</v>
      </c>
      <c r="O223" s="175" t="str">
        <f>IFERROR(Summary!$AC$7*D223/N223," ")</f>
        <v xml:space="preserve"> </v>
      </c>
      <c r="P223" s="18"/>
      <c r="Q223" s="175" t="str">
        <f>IFERROR(Summary!$AC$7*D223/P223," ")</f>
        <v xml:space="preserve"> </v>
      </c>
      <c r="R223" s="22"/>
      <c r="S223" s="177" t="str">
        <f>IFERROR(Summary!$AE$7*E223/R223," ")</f>
        <v xml:space="preserve"> </v>
      </c>
    </row>
    <row r="224" spans="1:19" ht="19.8" customHeight="1" x14ac:dyDescent="0.25">
      <c r="A224" s="2" t="s">
        <v>439</v>
      </c>
      <c r="B224" s="2" t="s">
        <v>440</v>
      </c>
      <c r="C224" s="6" t="s">
        <v>404</v>
      </c>
      <c r="D224" s="56" t="str">
        <f>IFERROR(VLOOKUP($A224,'Emissions - TEU-2PWB'!$A$6:$H$58,5,0), " ")</f>
        <v xml:space="preserve"> </v>
      </c>
      <c r="E224" s="56" t="str">
        <f>IFERROR(VLOOKUP($A224,'Emissions - TEU-2PWB'!$A$6:$H$58,8,0), " ")</f>
        <v xml:space="preserve"> </v>
      </c>
      <c r="F224" s="10">
        <v>4.3000000000000002E-5</v>
      </c>
      <c r="G224" s="175" t="str">
        <f>IFERROR(Summary!$Y$7*D224/F224," ")</f>
        <v xml:space="preserve"> </v>
      </c>
      <c r="H224" s="18"/>
      <c r="I224" s="175" t="str">
        <f>IFERROR(Summary!$Y$7*D224/H224," ")</f>
        <v xml:space="preserve"> </v>
      </c>
      <c r="J224" s="3">
        <v>1.6000000000000001E-3</v>
      </c>
      <c r="K224" s="175" t="str">
        <f>IFERROR(Summary!$AA$7*D224/J224," ")</f>
        <v xml:space="preserve"> </v>
      </c>
      <c r="L224" s="18"/>
      <c r="M224" s="175" t="str">
        <f>IFERROR(Summary!$AA$7*D224/L224," ")</f>
        <v xml:space="preserve"> </v>
      </c>
      <c r="N224" s="3">
        <v>3.0000000000000001E-3</v>
      </c>
      <c r="O224" s="175" t="str">
        <f>IFERROR(Summary!$AC$7*D224/N224," ")</f>
        <v xml:space="preserve"> </v>
      </c>
      <c r="P224" s="18"/>
      <c r="Q224" s="175" t="str">
        <f>IFERROR(Summary!$AC$7*D224/P224," ")</f>
        <v xml:space="preserve"> </v>
      </c>
      <c r="R224" s="22"/>
      <c r="S224" s="177" t="str">
        <f>IFERROR(Summary!$AE$7*E224/R224," ")</f>
        <v xml:space="preserve"> </v>
      </c>
    </row>
    <row r="225" spans="1:19" ht="16.8" customHeight="1" x14ac:dyDescent="0.25">
      <c r="A225" s="17">
        <v>2043937</v>
      </c>
      <c r="B225" s="2" t="s">
        <v>441</v>
      </c>
      <c r="C225" s="6" t="s">
        <v>404</v>
      </c>
      <c r="D225" s="56" t="str">
        <f>IFERROR(VLOOKUP($A225,'Emissions - TEU-2PWB'!$A$6:$H$58,5,0), " ")</f>
        <v xml:space="preserve"> </v>
      </c>
      <c r="E225" s="56" t="str">
        <f>IFERROR(VLOOKUP($A225,'Emissions - TEU-2PWB'!$A$6:$H$58,8,0), " ")</f>
        <v xml:space="preserve"> </v>
      </c>
      <c r="F225" s="10">
        <v>4.3000000000000003E-6</v>
      </c>
      <c r="G225" s="175" t="str">
        <f>IFERROR(Summary!$Y$7*D225/F225," ")</f>
        <v xml:space="preserve"> </v>
      </c>
      <c r="H225" s="18"/>
      <c r="I225" s="175" t="str">
        <f>IFERROR(Summary!$Y$7*D225/H225," ")</f>
        <v xml:space="preserve"> </v>
      </c>
      <c r="J225" s="11">
        <v>1.6000000000000001E-4</v>
      </c>
      <c r="K225" s="175" t="str">
        <f>IFERROR(Summary!$AA$7*D225/J225," ")</f>
        <v xml:space="preserve"> </v>
      </c>
      <c r="L225" s="18"/>
      <c r="M225" s="175" t="str">
        <f>IFERROR(Summary!$AA$7*D225/L225," ")</f>
        <v xml:space="preserve"> </v>
      </c>
      <c r="N225" s="11">
        <v>2.9999999999999997E-4</v>
      </c>
      <c r="O225" s="175" t="str">
        <f>IFERROR(Summary!$AC$7*D225/N225," ")</f>
        <v xml:space="preserve"> </v>
      </c>
      <c r="P225" s="18"/>
      <c r="Q225" s="175" t="str">
        <f>IFERROR(Summary!$AC$7*D225/P225," ")</f>
        <v xml:space="preserve"> </v>
      </c>
      <c r="R225" s="22"/>
      <c r="S225" s="177" t="str">
        <f>IFERROR(Summary!$AE$7*E225/R225," ")</f>
        <v xml:space="preserve"> </v>
      </c>
    </row>
    <row r="226" spans="1:19" ht="16.95" customHeight="1" x14ac:dyDescent="0.25">
      <c r="A226" s="17">
        <v>2139594</v>
      </c>
      <c r="B226" s="2" t="s">
        <v>442</v>
      </c>
      <c r="C226" s="18"/>
      <c r="D226" s="56" t="str">
        <f>IFERROR(VLOOKUP($A226,'Emissions - TEU-2PWB'!$A$6:$H$58,5,0), " ")</f>
        <v xml:space="preserve"> </v>
      </c>
      <c r="E226" s="56" t="str">
        <f>IFERROR(VLOOKUP($A226,'Emissions - TEU-2PWB'!$A$6:$H$58,8,0), " ")</f>
        <v xml:space="preserve"> </v>
      </c>
      <c r="F226" s="3">
        <v>7.1000000000000004E-3</v>
      </c>
      <c r="G226" s="175" t="str">
        <f>IFERROR(Summary!$Y$7*D226/F226," ")</f>
        <v xml:space="preserve"> </v>
      </c>
      <c r="H226" s="18"/>
      <c r="I226" s="175" t="str">
        <f>IFERROR(Summary!$Y$7*D226/H226," ")</f>
        <v xml:space="preserve"> </v>
      </c>
      <c r="J226" s="9">
        <v>0.19</v>
      </c>
      <c r="K226" s="175" t="str">
        <f>IFERROR(Summary!$AA$7*D226/J226," ")</f>
        <v xml:space="preserve"> </v>
      </c>
      <c r="L226" s="18"/>
      <c r="M226" s="175" t="str">
        <f>IFERROR(Summary!$AA$7*D226/L226," ")</f>
        <v xml:space="preserve"> </v>
      </c>
      <c r="N226" s="4">
        <v>8.5999999999999993E-2</v>
      </c>
      <c r="O226" s="175" t="str">
        <f>IFERROR(Summary!$AC$7*D226/N226," ")</f>
        <v xml:space="preserve"> </v>
      </c>
      <c r="P226" s="18"/>
      <c r="Q226" s="175" t="str">
        <f>IFERROR(Summary!$AC$7*D226/P226," ")</f>
        <v xml:space="preserve"> </v>
      </c>
      <c r="R226" s="22"/>
      <c r="S226" s="177" t="str">
        <f>IFERROR(Summary!$AE$7*E226/R226," ")</f>
        <v xml:space="preserve"> </v>
      </c>
    </row>
    <row r="227" spans="1:19" ht="16.8" customHeight="1" x14ac:dyDescent="0.25">
      <c r="A227" s="2" t="s">
        <v>443</v>
      </c>
      <c r="B227" s="2" t="s">
        <v>444</v>
      </c>
      <c r="C227" s="18"/>
      <c r="D227" s="56" t="str">
        <f>IFERROR(VLOOKUP($A227,'Emissions - TEU-2PWB'!$A$6:$H$58,5,0), " ")</f>
        <v xml:space="preserve"> </v>
      </c>
      <c r="E227" s="56" t="str">
        <f>IFERROR(VLOOKUP($A227,'Emissions - TEU-2PWB'!$A$6:$H$58,8,0), " ")</f>
        <v xml:space="preserve"> </v>
      </c>
      <c r="F227" s="3">
        <v>1.4E-3</v>
      </c>
      <c r="G227" s="175" t="str">
        <f>IFERROR(Summary!$Y$7*D227/F227," ")</f>
        <v xml:space="preserve"> </v>
      </c>
      <c r="H227" s="18"/>
      <c r="I227" s="175" t="str">
        <f>IFERROR(Summary!$Y$7*D227/H227," ")</f>
        <v xml:space="preserve"> </v>
      </c>
      <c r="J227" s="4">
        <v>3.7999999999999999E-2</v>
      </c>
      <c r="K227" s="175" t="str">
        <f>IFERROR(Summary!$AA$7*D227/J227," ")</f>
        <v xml:space="preserve"> </v>
      </c>
      <c r="L227" s="18"/>
      <c r="M227" s="175" t="str">
        <f>IFERROR(Summary!$AA$7*D227/L227," ")</f>
        <v xml:space="preserve"> </v>
      </c>
      <c r="N227" s="4">
        <v>1.7000000000000001E-2</v>
      </c>
      <c r="O227" s="175" t="str">
        <f>IFERROR(Summary!$AC$7*D227/N227," ")</f>
        <v xml:space="preserve"> </v>
      </c>
      <c r="P227" s="18"/>
      <c r="Q227" s="175" t="str">
        <f>IFERROR(Summary!$AC$7*D227/P227," ")</f>
        <v xml:space="preserve"> </v>
      </c>
      <c r="R227" s="22"/>
      <c r="S227" s="177" t="str">
        <f>IFERROR(Summary!$AE$7*E227/R227," ")</f>
        <v xml:space="preserve"> </v>
      </c>
    </row>
    <row r="228" spans="1:19" ht="16.8" customHeight="1" x14ac:dyDescent="0.25">
      <c r="A228" s="2" t="s">
        <v>445</v>
      </c>
      <c r="B228" s="2" t="s">
        <v>446</v>
      </c>
      <c r="C228" s="18"/>
      <c r="D228" s="56" t="str">
        <f>IFERROR(VLOOKUP($A228,'Emissions - TEU-2PWB'!$A$6:$H$58,5,0), " ")</f>
        <v xml:space="preserve"> </v>
      </c>
      <c r="E228" s="56" t="str">
        <f>IFERROR(VLOOKUP($A228,'Emissions - TEU-2PWB'!$A$6:$H$58,8,0), " ")</f>
        <v xml:space="preserve"> </v>
      </c>
      <c r="F228" s="18"/>
      <c r="G228" s="175" t="str">
        <f>IFERROR(Summary!$Y$7*D228/F228," ")</f>
        <v xml:space="preserve"> </v>
      </c>
      <c r="H228" s="7">
        <v>8</v>
      </c>
      <c r="I228" s="175" t="str">
        <f>IFERROR(Summary!$Y$7*D228/H228," ")</f>
        <v xml:space="preserve"> </v>
      </c>
      <c r="J228" s="18"/>
      <c r="K228" s="175" t="str">
        <f>IFERROR(Summary!$AA$7*D228/J228," ")</f>
        <v xml:space="preserve"> </v>
      </c>
      <c r="L228" s="5">
        <v>35</v>
      </c>
      <c r="M228" s="175" t="str">
        <f>IFERROR(Summary!$AA$7*D228/L228," ")</f>
        <v xml:space="preserve"> </v>
      </c>
      <c r="N228" s="18"/>
      <c r="O228" s="175" t="str">
        <f>IFERROR(Summary!$AC$7*D228/N228," ")</f>
        <v xml:space="preserve"> </v>
      </c>
      <c r="P228" s="5">
        <v>35</v>
      </c>
      <c r="Q228" s="175" t="str">
        <f>IFERROR(Summary!$AC$7*D228/P228," ")</f>
        <v xml:space="preserve"> </v>
      </c>
      <c r="R228" s="22"/>
      <c r="S228" s="177" t="str">
        <f>IFERROR(Summary!$AE$7*E228/R228," ")</f>
        <v xml:space="preserve"> </v>
      </c>
    </row>
    <row r="229" spans="1:19" ht="16.95" customHeight="1" x14ac:dyDescent="0.25">
      <c r="A229" s="2" t="s">
        <v>447</v>
      </c>
      <c r="B229" s="2" t="s">
        <v>448</v>
      </c>
      <c r="C229" s="18"/>
      <c r="D229" s="56" t="str">
        <f>IFERROR(VLOOKUP($A229,'Emissions - TEU-2PWB'!$A$6:$H$58,5,0), " ")</f>
        <v xml:space="preserve"> </v>
      </c>
      <c r="E229" s="56" t="str">
        <f>IFERROR(VLOOKUP($A229,'Emissions - TEU-2PWB'!$A$6:$H$58,8,0), " ")</f>
        <v xml:space="preserve"> </v>
      </c>
      <c r="F229" s="18"/>
      <c r="G229" s="175" t="str">
        <f>IFERROR(Summary!$Y$7*D229/F229," ")</f>
        <v xml:space="preserve"> </v>
      </c>
      <c r="H229" s="8">
        <v>3000</v>
      </c>
      <c r="I229" s="175" t="str">
        <f>IFERROR(Summary!$Y$7*D229/H229," ")</f>
        <v xml:space="preserve"> </v>
      </c>
      <c r="J229" s="18"/>
      <c r="K229" s="175" t="str">
        <f>IFERROR(Summary!$AA$7*D229/J229," ")</f>
        <v xml:space="preserve"> </v>
      </c>
      <c r="L229" s="8">
        <v>13000</v>
      </c>
      <c r="M229" s="175" t="str">
        <f>IFERROR(Summary!$AA$7*D229/L229," ")</f>
        <v xml:space="preserve"> </v>
      </c>
      <c r="N229" s="18"/>
      <c r="O229" s="175" t="str">
        <f>IFERROR(Summary!$AC$7*D229/N229," ")</f>
        <v xml:space="preserve"> </v>
      </c>
      <c r="P229" s="8">
        <v>13000</v>
      </c>
      <c r="Q229" s="175" t="str">
        <f>IFERROR(Summary!$AC$7*D229/P229," ")</f>
        <v xml:space="preserve"> </v>
      </c>
      <c r="R229" s="22"/>
      <c r="S229" s="177" t="str">
        <f>IFERROR(Summary!$AE$7*E229/R229," ")</f>
        <v xml:space="preserve"> </v>
      </c>
    </row>
    <row r="230" spans="1:19" ht="16.8" customHeight="1" x14ac:dyDescent="0.25">
      <c r="A230" s="2" t="s">
        <v>449</v>
      </c>
      <c r="B230" s="2" t="s">
        <v>450</v>
      </c>
      <c r="C230" s="18"/>
      <c r="D230" s="56" t="str">
        <f>IFERROR(VLOOKUP($A230,'Emissions - TEU-2PWB'!$A$6:$H$58,5,0), " ")</f>
        <v xml:space="preserve"> </v>
      </c>
      <c r="E230" s="56" t="str">
        <f>IFERROR(VLOOKUP($A230,'Emissions - TEU-2PWB'!$A$6:$H$58,8,0), " ")</f>
        <v xml:space="preserve"> </v>
      </c>
      <c r="F230" s="18"/>
      <c r="G230" s="175" t="str">
        <f>IFERROR(Summary!$Y$7*D230/F230," ")</f>
        <v xml:space="preserve"> </v>
      </c>
      <c r="H230" s="9">
        <v>0.27</v>
      </c>
      <c r="I230" s="175" t="str">
        <f>IFERROR(Summary!$Y$7*D230/H230," ")</f>
        <v xml:space="preserve"> </v>
      </c>
      <c r="J230" s="18"/>
      <c r="K230" s="175" t="str">
        <f>IFERROR(Summary!$AA$7*D230/J230," ")</f>
        <v xml:space="preserve"> </v>
      </c>
      <c r="L230" s="7">
        <v>1.2</v>
      </c>
      <c r="M230" s="175" t="str">
        <f>IFERROR(Summary!$AA$7*D230/L230," ")</f>
        <v xml:space="preserve"> </v>
      </c>
      <c r="N230" s="18"/>
      <c r="O230" s="175" t="str">
        <f>IFERROR(Summary!$AC$7*D230/N230," ")</f>
        <v xml:space="preserve"> </v>
      </c>
      <c r="P230" s="7">
        <v>1.2</v>
      </c>
      <c r="Q230" s="175" t="str">
        <f>IFERROR(Summary!$AC$7*D230/P230," ")</f>
        <v xml:space="preserve"> </v>
      </c>
      <c r="R230" s="21">
        <v>20</v>
      </c>
      <c r="S230" s="177" t="str">
        <f>IFERROR(Summary!$AE$7*E230/R230," ")</f>
        <v xml:space="preserve"> </v>
      </c>
    </row>
    <row r="231" spans="1:19" ht="29.25" customHeight="1" x14ac:dyDescent="0.25">
      <c r="A231" s="2" t="s">
        <v>451</v>
      </c>
      <c r="B231" s="2" t="s">
        <v>452</v>
      </c>
      <c r="C231" s="18"/>
      <c r="D231" s="56" t="str">
        <f>IFERROR(VLOOKUP($A231,'Emissions - TEU-2PWB'!$A$6:$H$58,5,0), " ")</f>
        <v xml:space="preserve"> </v>
      </c>
      <c r="E231" s="56" t="str">
        <f>IFERROR(VLOOKUP($A231,'Emissions - TEU-2PWB'!$A$6:$H$58,8,0), " ")</f>
        <v xml:space="preserve"> </v>
      </c>
      <c r="F231" s="18"/>
      <c r="G231" s="175" t="str">
        <f>IFERROR(Summary!$Y$7*D231/F231," ")</f>
        <v xml:space="preserve"> </v>
      </c>
      <c r="H231" s="8">
        <v>7000</v>
      </c>
      <c r="I231" s="175" t="str">
        <f>IFERROR(Summary!$Y$7*D231/H231," ")</f>
        <v xml:space="preserve"> </v>
      </c>
      <c r="J231" s="18"/>
      <c r="K231" s="175" t="str">
        <f>IFERROR(Summary!$AA$7*D231/J231," ")</f>
        <v xml:space="preserve"> </v>
      </c>
      <c r="L231" s="8">
        <v>31000</v>
      </c>
      <c r="M231" s="175" t="str">
        <f>IFERROR(Summary!$AA$7*D231/L231," ")</f>
        <v xml:space="preserve"> </v>
      </c>
      <c r="N231" s="18"/>
      <c r="O231" s="175" t="str">
        <f>IFERROR(Summary!$AC$7*D231/N231," ")</f>
        <v xml:space="preserve"> </v>
      </c>
      <c r="P231" s="8">
        <v>31000</v>
      </c>
      <c r="Q231" s="175" t="str">
        <f>IFERROR(Summary!$AC$7*D231/P231," ")</f>
        <v xml:space="preserve"> </v>
      </c>
      <c r="R231" s="22"/>
      <c r="S231" s="177" t="str">
        <f>IFERROR(Summary!$AE$7*E231/R231," ")</f>
        <v xml:space="preserve"> </v>
      </c>
    </row>
    <row r="232" spans="1:19" ht="16.8" customHeight="1" x14ac:dyDescent="0.25">
      <c r="A232" s="2" t="s">
        <v>453</v>
      </c>
      <c r="B232" s="2" t="s">
        <v>454</v>
      </c>
      <c r="C232" s="18"/>
      <c r="D232" s="56" t="str">
        <f>IFERROR(VLOOKUP($A232,'Emissions - TEU-2PWB'!$A$6:$H$58,5,0), " ")</f>
        <v xml:space="preserve"> </v>
      </c>
      <c r="E232" s="56" t="str">
        <f>IFERROR(VLOOKUP($A232,'Emissions - TEU-2PWB'!$A$6:$H$58,8,0), " ")</f>
        <v xml:space="preserve"> </v>
      </c>
      <c r="F232" s="9">
        <v>0.27</v>
      </c>
      <c r="G232" s="175" t="str">
        <f>IFERROR(Summary!$Y$7*D232/F232," ")</f>
        <v xml:space="preserve"> </v>
      </c>
      <c r="H232" s="5">
        <v>30</v>
      </c>
      <c r="I232" s="175" t="str">
        <f>IFERROR(Summary!$Y$7*D232/H232," ")</f>
        <v xml:space="preserve"> </v>
      </c>
      <c r="J232" s="7">
        <v>7</v>
      </c>
      <c r="K232" s="175" t="str">
        <f>IFERROR(Summary!$AA$7*D232/J232," ")</f>
        <v xml:space="preserve"> </v>
      </c>
      <c r="L232" s="5">
        <v>130</v>
      </c>
      <c r="M232" s="175" t="str">
        <f>IFERROR(Summary!$AA$7*D232/L232," ")</f>
        <v xml:space="preserve"> </v>
      </c>
      <c r="N232" s="7">
        <v>3.2</v>
      </c>
      <c r="O232" s="175" t="str">
        <f>IFERROR(Summary!$AC$7*D232/N232," ")</f>
        <v xml:space="preserve"> </v>
      </c>
      <c r="P232" s="5">
        <v>130</v>
      </c>
      <c r="Q232" s="175" t="str">
        <f>IFERROR(Summary!$AC$7*D232/P232," ")</f>
        <v xml:space="preserve"> </v>
      </c>
      <c r="R232" s="23">
        <v>3100</v>
      </c>
      <c r="S232" s="177" t="str">
        <f>IFERROR(Summary!$AE$7*E232/R232," ")</f>
        <v xml:space="preserve"> </v>
      </c>
    </row>
    <row r="233" spans="1:19" ht="16.95" customHeight="1" x14ac:dyDescent="0.25">
      <c r="A233" s="1"/>
      <c r="B233" s="2" t="s">
        <v>455</v>
      </c>
      <c r="C233" s="6" t="s">
        <v>48</v>
      </c>
      <c r="D233" s="56" t="str">
        <f>IFERROR(VLOOKUP($A233,'Emissions - TEU-2PWB'!$A$6:$H$58,5,0), " ")</f>
        <v xml:space="preserve"> </v>
      </c>
      <c r="E233" s="56" t="str">
        <f>IFERROR(VLOOKUP($A233,'Emissions - TEU-2PWB'!$A$6:$H$58,8,0), " ")</f>
        <v xml:space="preserve"> </v>
      </c>
      <c r="F233" s="18"/>
      <c r="G233" s="175" t="str">
        <f>IFERROR(Summary!$Y$7*D233/F233," ")</f>
        <v xml:space="preserve"> </v>
      </c>
      <c r="H233" s="4">
        <v>0.03</v>
      </c>
      <c r="I233" s="175" t="str">
        <f>IFERROR(Summary!$Y$7*D233/H233," ")</f>
        <v xml:space="preserve"> </v>
      </c>
      <c r="J233" s="18"/>
      <c r="K233" s="175" t="str">
        <f>IFERROR(Summary!$AA$7*D233/J233," ")</f>
        <v xml:space="preserve"> </v>
      </c>
      <c r="L233" s="9">
        <v>0.13</v>
      </c>
      <c r="M233" s="175" t="str">
        <f>IFERROR(Summary!$AA$7*D233/L233," ")</f>
        <v xml:space="preserve"> </v>
      </c>
      <c r="N233" s="18"/>
      <c r="O233" s="175" t="str">
        <f>IFERROR(Summary!$AC$7*D233/N233," ")</f>
        <v xml:space="preserve"> </v>
      </c>
      <c r="P233" s="9">
        <v>0.13</v>
      </c>
      <c r="Q233" s="175" t="str">
        <f>IFERROR(Summary!$AC$7*D233/P233," ")</f>
        <v xml:space="preserve"> </v>
      </c>
      <c r="R233" s="22"/>
      <c r="S233" s="177" t="str">
        <f>IFERROR(Summary!$AE$7*E233/R233," ")</f>
        <v xml:space="preserve"> </v>
      </c>
    </row>
    <row r="234" spans="1:19" ht="16.8" customHeight="1" x14ac:dyDescent="0.25">
      <c r="A234" s="17">
        <v>2148909</v>
      </c>
      <c r="B234" s="2" t="s">
        <v>456</v>
      </c>
      <c r="C234" s="18"/>
      <c r="D234" s="56" t="str">
        <f>IFERROR(VLOOKUP($A234,'Emissions - TEU-2PWB'!$A$6:$H$58,5,0), " ")</f>
        <v xml:space="preserve"> </v>
      </c>
      <c r="E234" s="56" t="str">
        <f>IFERROR(VLOOKUP($A234,'Emissions - TEU-2PWB'!$A$6:$H$58,8,0), " ")</f>
        <v xml:space="preserve"> </v>
      </c>
      <c r="F234" s="18"/>
      <c r="G234" s="175" t="str">
        <f>IFERROR(Summary!$Y$7*D234/F234," ")</f>
        <v xml:space="preserve"> </v>
      </c>
      <c r="H234" s="18"/>
      <c r="I234" s="175" t="str">
        <f>IFERROR(Summary!$Y$7*D234/H234," ")</f>
        <v xml:space="preserve"> </v>
      </c>
      <c r="J234" s="18"/>
      <c r="K234" s="175" t="str">
        <f>IFERROR(Summary!$AA$7*D234/J234," ")</f>
        <v xml:space="preserve"> </v>
      </c>
      <c r="L234" s="18"/>
      <c r="M234" s="175" t="str">
        <f>IFERROR(Summary!$AA$7*D234/L234," ")</f>
        <v xml:space="preserve"> </v>
      </c>
      <c r="N234" s="18"/>
      <c r="O234" s="175" t="str">
        <f>IFERROR(Summary!$AC$7*D234/N234," ")</f>
        <v xml:space="preserve"> </v>
      </c>
      <c r="P234" s="18"/>
      <c r="Q234" s="175" t="str">
        <f>IFERROR(Summary!$AC$7*D234/P234," ")</f>
        <v xml:space="preserve"> </v>
      </c>
      <c r="R234" s="24">
        <v>5</v>
      </c>
      <c r="S234" s="177" t="str">
        <f>IFERROR(Summary!$AE$7*E234/R234," ")</f>
        <v xml:space="preserve"> </v>
      </c>
    </row>
    <row r="235" spans="1:19" ht="16.95" customHeight="1" x14ac:dyDescent="0.25">
      <c r="A235" s="2" t="s">
        <v>457</v>
      </c>
      <c r="B235" s="2" t="s">
        <v>458</v>
      </c>
      <c r="C235" s="6" t="s">
        <v>33</v>
      </c>
      <c r="D235" s="56" t="str">
        <f>IFERROR(VLOOKUP($A235,'Emissions - TEU-2PWB'!$A$6:$H$58,5,0), " ")</f>
        <v xml:space="preserve"> </v>
      </c>
      <c r="E235" s="56" t="str">
        <f>IFERROR(VLOOKUP($A235,'Emissions - TEU-2PWB'!$A$6:$H$58,8,0), " ")</f>
        <v xml:space="preserve"> </v>
      </c>
      <c r="F235" s="18"/>
      <c r="G235" s="175" t="str">
        <f>IFERROR(Summary!$Y$7*D235/F235," ")</f>
        <v xml:space="preserve"> </v>
      </c>
      <c r="H235" s="18"/>
      <c r="I235" s="175" t="str">
        <f>IFERROR(Summary!$Y$7*D235/H235," ")</f>
        <v xml:space="preserve"> </v>
      </c>
      <c r="J235" s="18"/>
      <c r="K235" s="175" t="str">
        <f>IFERROR(Summary!$AA$7*D235/J235," ")</f>
        <v xml:space="preserve"> </v>
      </c>
      <c r="L235" s="18"/>
      <c r="M235" s="175" t="str">
        <f>IFERROR(Summary!$AA$7*D235/L235," ")</f>
        <v xml:space="preserve"> </v>
      </c>
      <c r="N235" s="18"/>
      <c r="O235" s="175" t="str">
        <f>IFERROR(Summary!$AC$7*D235/N235," ")</f>
        <v xml:space="preserve"> </v>
      </c>
      <c r="P235" s="18"/>
      <c r="Q235" s="175" t="str">
        <f>IFERROR(Summary!$AC$7*D235/P235," ")</f>
        <v xml:space="preserve"> </v>
      </c>
      <c r="R235" s="24">
        <v>2</v>
      </c>
      <c r="S235" s="177" t="str">
        <f>IFERROR(Summary!$AE$7*E235/R235," ")</f>
        <v xml:space="preserve"> </v>
      </c>
    </row>
    <row r="236" spans="1:19" ht="29.25" customHeight="1" x14ac:dyDescent="0.25">
      <c r="A236" s="2" t="s">
        <v>459</v>
      </c>
      <c r="B236" s="2" t="s">
        <v>460</v>
      </c>
      <c r="C236" s="18"/>
      <c r="D236" s="56" t="str">
        <f>IFERROR(VLOOKUP($A236,'Emissions - TEU-2PWB'!$A$6:$H$58,5,0), " ")</f>
        <v xml:space="preserve"> </v>
      </c>
      <c r="E236" s="56" t="str">
        <f>IFERROR(VLOOKUP($A236,'Emissions - TEU-2PWB'!$A$6:$H$58,8,0), " ")</f>
        <v xml:space="preserve"> </v>
      </c>
      <c r="F236" s="18"/>
      <c r="G236" s="175" t="str">
        <f>IFERROR(Summary!$Y$7*D236/F236," ")</f>
        <v xml:space="preserve"> </v>
      </c>
      <c r="H236" s="7">
        <v>3</v>
      </c>
      <c r="I236" s="175" t="str">
        <f>IFERROR(Summary!$Y$7*D236/H236," ")</f>
        <v xml:space="preserve"> </v>
      </c>
      <c r="J236" s="18"/>
      <c r="K236" s="175" t="str">
        <f>IFERROR(Summary!$AA$7*D236/J236," ")</f>
        <v xml:space="preserve"> </v>
      </c>
      <c r="L236" s="5">
        <v>13</v>
      </c>
      <c r="M236" s="175" t="str">
        <f>IFERROR(Summary!$AA$7*D236/L236," ")</f>
        <v xml:space="preserve"> </v>
      </c>
      <c r="N236" s="18"/>
      <c r="O236" s="175" t="str">
        <f>IFERROR(Summary!$AC$7*D236/N236," ")</f>
        <v xml:space="preserve"> </v>
      </c>
      <c r="P236" s="5">
        <v>13</v>
      </c>
      <c r="Q236" s="175" t="str">
        <f>IFERROR(Summary!$AC$7*D236/P236," ")</f>
        <v xml:space="preserve"> </v>
      </c>
      <c r="R236" s="22"/>
      <c r="S236" s="177" t="str">
        <f>IFERROR(Summary!$AE$7*E236/R236," ")</f>
        <v xml:space="preserve"> </v>
      </c>
    </row>
    <row r="237" spans="1:19" ht="16.95" customHeight="1" x14ac:dyDescent="0.25">
      <c r="A237" s="2" t="s">
        <v>461</v>
      </c>
      <c r="B237" s="2" t="s">
        <v>462</v>
      </c>
      <c r="C237" s="18"/>
      <c r="D237" s="56" t="str">
        <f>IFERROR(VLOOKUP($A237,'Emissions - TEU-2PWB'!$A$6:$H$58,5,0), " ")</f>
        <v xml:space="preserve"> </v>
      </c>
      <c r="E237" s="56" t="str">
        <f>IFERROR(VLOOKUP($A237,'Emissions - TEU-2PWB'!$A$6:$H$58,8,0), " ")</f>
        <v xml:space="preserve"> </v>
      </c>
      <c r="F237" s="18"/>
      <c r="G237" s="175" t="str">
        <f>IFERROR(Summary!$Y$7*D237/F237," ")</f>
        <v xml:space="preserve"> </v>
      </c>
      <c r="H237" s="18"/>
      <c r="I237" s="175" t="str">
        <f>IFERROR(Summary!$Y$7*D237/H237," ")</f>
        <v xml:space="preserve"> </v>
      </c>
      <c r="J237" s="18"/>
      <c r="K237" s="175" t="str">
        <f>IFERROR(Summary!$AA$7*D237/J237," ")</f>
        <v xml:space="preserve"> </v>
      </c>
      <c r="L237" s="18"/>
      <c r="M237" s="175" t="str">
        <f>IFERROR(Summary!$AA$7*D237/L237," ")</f>
        <v xml:space="preserve"> </v>
      </c>
      <c r="N237" s="18"/>
      <c r="O237" s="175" t="str">
        <f>IFERROR(Summary!$AC$7*D237/N237," ")</f>
        <v xml:space="preserve"> </v>
      </c>
      <c r="P237" s="18"/>
      <c r="Q237" s="175" t="str">
        <f>IFERROR(Summary!$AC$7*D237/P237," ")</f>
        <v xml:space="preserve"> </v>
      </c>
      <c r="R237" s="24">
        <v>8</v>
      </c>
      <c r="S237" s="177" t="str">
        <f>IFERROR(Summary!$AE$7*E237/R237," ")</f>
        <v xml:space="preserve"> </v>
      </c>
    </row>
    <row r="238" spans="1:19" ht="16.8" customHeight="1" x14ac:dyDescent="0.25">
      <c r="A238" s="2" t="s">
        <v>463</v>
      </c>
      <c r="B238" s="2" t="s">
        <v>464</v>
      </c>
      <c r="C238" s="18"/>
      <c r="D238" s="56" t="str">
        <f>IFERROR(VLOOKUP($A238,'Emissions - TEU-2PWB'!$A$6:$H$58,5,0), " ")</f>
        <v xml:space="preserve"> </v>
      </c>
      <c r="E238" s="56" t="str">
        <f>IFERROR(VLOOKUP($A238,'Emissions - TEU-2PWB'!$A$6:$H$58,8,0), " ")</f>
        <v xml:space="preserve"> </v>
      </c>
      <c r="F238" s="18"/>
      <c r="G238" s="175" t="str">
        <f>IFERROR(Summary!$Y$7*D238/F238," ")</f>
        <v xml:space="preserve"> </v>
      </c>
      <c r="H238" s="8">
        <v>1000</v>
      </c>
      <c r="I238" s="175" t="str">
        <f>IFERROR(Summary!$Y$7*D238/H238," ")</f>
        <v xml:space="preserve"> </v>
      </c>
      <c r="J238" s="18"/>
      <c r="K238" s="175" t="str">
        <f>IFERROR(Summary!$AA$7*D238/J238," ")</f>
        <v xml:space="preserve"> </v>
      </c>
      <c r="L238" s="8">
        <v>4400</v>
      </c>
      <c r="M238" s="175" t="str">
        <f>IFERROR(Summary!$AA$7*D238/L238," ")</f>
        <v xml:space="preserve"> </v>
      </c>
      <c r="N238" s="18"/>
      <c r="O238" s="175" t="str">
        <f>IFERROR(Summary!$AC$7*D238/N238," ")</f>
        <v xml:space="preserve"> </v>
      </c>
      <c r="P238" s="8">
        <v>4400</v>
      </c>
      <c r="Q238" s="175" t="str">
        <f>IFERROR(Summary!$AC$7*D238/P238," ")</f>
        <v xml:space="preserve"> </v>
      </c>
      <c r="R238" s="23">
        <v>21000</v>
      </c>
      <c r="S238" s="177" t="str">
        <f>IFERROR(Summary!$AE$7*E238/R238," ")</f>
        <v xml:space="preserve"> </v>
      </c>
    </row>
    <row r="239" spans="1:19" ht="16.8" customHeight="1" x14ac:dyDescent="0.25">
      <c r="A239" s="2" t="s">
        <v>465</v>
      </c>
      <c r="B239" s="2" t="s">
        <v>466</v>
      </c>
      <c r="C239" s="18"/>
      <c r="D239" s="56" t="str">
        <f>IFERROR(VLOOKUP($A239,'Emissions - TEU-2PWB'!$A$6:$H$58,5,0), " ")</f>
        <v xml:space="preserve"> </v>
      </c>
      <c r="E239" s="56" t="str">
        <f>IFERROR(VLOOKUP($A239,'Emissions - TEU-2PWB'!$A$6:$H$58,8,0), " ")</f>
        <v xml:space="preserve"> </v>
      </c>
      <c r="F239" s="18"/>
      <c r="G239" s="175" t="str">
        <f>IFERROR(Summary!$Y$7*D239/F239," ")</f>
        <v xml:space="preserve"> </v>
      </c>
      <c r="H239" s="7">
        <v>1</v>
      </c>
      <c r="I239" s="175" t="str">
        <f>IFERROR(Summary!$Y$7*D239/H239," ")</f>
        <v xml:space="preserve"> </v>
      </c>
      <c r="J239" s="18"/>
      <c r="K239" s="175" t="str">
        <f>IFERROR(Summary!$AA$7*D239/J239," ")</f>
        <v xml:space="preserve"> </v>
      </c>
      <c r="L239" s="7">
        <v>4.4000000000000004</v>
      </c>
      <c r="M239" s="175" t="str">
        <f>IFERROR(Summary!$AA$7*D239/L239," ")</f>
        <v xml:space="preserve"> </v>
      </c>
      <c r="N239" s="18"/>
      <c r="O239" s="175" t="str">
        <f>IFERROR(Summary!$AC$7*D239/N239," ")</f>
        <v xml:space="preserve"> </v>
      </c>
      <c r="P239" s="7">
        <v>4.4000000000000004</v>
      </c>
      <c r="Q239" s="175" t="str">
        <f>IFERROR(Summary!$AC$7*D239/P239," ")</f>
        <v xml:space="preserve"> </v>
      </c>
      <c r="R239" s="21">
        <v>120</v>
      </c>
      <c r="S239" s="177" t="str">
        <f>IFERROR(Summary!$AE$7*E239/R239," ")</f>
        <v xml:space="preserve"> </v>
      </c>
    </row>
    <row r="240" spans="1:19" ht="16.95" customHeight="1" x14ac:dyDescent="0.25">
      <c r="A240" s="2" t="s">
        <v>467</v>
      </c>
      <c r="B240" s="2" t="s">
        <v>468</v>
      </c>
      <c r="C240" s="18"/>
      <c r="D240" s="56" t="str">
        <f>IFERROR(VLOOKUP($A240,'Emissions - TEU-2PWB'!$A$6:$H$58,5,0), " ")</f>
        <v xml:space="preserve"> </v>
      </c>
      <c r="E240" s="56" t="str">
        <f>IFERROR(VLOOKUP($A240,'Emissions - TEU-2PWB'!$A$6:$H$58,8,0), " ")</f>
        <v xml:space="preserve"> </v>
      </c>
      <c r="F240" s="18"/>
      <c r="G240" s="175" t="str">
        <f>IFERROR(Summary!$Y$7*D240/F240," ")</f>
        <v xml:space="preserve"> </v>
      </c>
      <c r="H240" s="18"/>
      <c r="I240" s="175" t="str">
        <f>IFERROR(Summary!$Y$7*D240/H240," ")</f>
        <v xml:space="preserve"> </v>
      </c>
      <c r="J240" s="18"/>
      <c r="K240" s="175" t="str">
        <f>IFERROR(Summary!$AA$7*D240/J240," ")</f>
        <v xml:space="preserve"> </v>
      </c>
      <c r="L240" s="18"/>
      <c r="M240" s="175" t="str">
        <f>IFERROR(Summary!$AA$7*D240/L240," ")</f>
        <v xml:space="preserve"> </v>
      </c>
      <c r="N240" s="18"/>
      <c r="O240" s="175" t="str">
        <f>IFERROR(Summary!$AC$7*D240/N240," ")</f>
        <v xml:space="preserve"> </v>
      </c>
      <c r="P240" s="18"/>
      <c r="Q240" s="175" t="str">
        <f>IFERROR(Summary!$AC$7*D240/P240," ")</f>
        <v xml:space="preserve"> </v>
      </c>
      <c r="R240" s="25">
        <v>0.7</v>
      </c>
      <c r="S240" s="177" t="str">
        <f>IFERROR(Summary!$AE$7*E240/R240," ")</f>
        <v xml:space="preserve"> </v>
      </c>
    </row>
    <row r="241" spans="1:19" ht="16.8" customHeight="1" x14ac:dyDescent="0.25">
      <c r="A241" s="2" t="s">
        <v>469</v>
      </c>
      <c r="B241" s="2" t="s">
        <v>470</v>
      </c>
      <c r="C241" s="18"/>
      <c r="D241" s="56" t="str">
        <f>IFERROR(VLOOKUP($A241,'Emissions - TEU-2PWB'!$A$6:$H$58,5,0), " ")</f>
        <v xml:space="preserve"> </v>
      </c>
      <c r="E241" s="56" t="str">
        <f>IFERROR(VLOOKUP($A241,'Emissions - TEU-2PWB'!$A$6:$H$58,8,0), " ")</f>
        <v xml:space="preserve"> </v>
      </c>
      <c r="F241" s="18"/>
      <c r="G241" s="175" t="str">
        <f>IFERROR(Summary!$Y$7*D241/F241," ")</f>
        <v xml:space="preserve"> </v>
      </c>
      <c r="H241" s="7">
        <v>1</v>
      </c>
      <c r="I241" s="175" t="str">
        <f>IFERROR(Summary!$Y$7*D241/H241," ")</f>
        <v xml:space="preserve"> </v>
      </c>
      <c r="J241" s="18"/>
      <c r="K241" s="175" t="str">
        <f>IFERROR(Summary!$AA$7*D241/J241," ")</f>
        <v xml:space="preserve"> </v>
      </c>
      <c r="L241" s="7">
        <v>4.4000000000000004</v>
      </c>
      <c r="M241" s="175" t="str">
        <f>IFERROR(Summary!$AA$7*D241/L241," ")</f>
        <v xml:space="preserve"> </v>
      </c>
      <c r="N241" s="18"/>
      <c r="O241" s="175" t="str">
        <f>IFERROR(Summary!$AC$7*D241/N241," ")</f>
        <v xml:space="preserve"> </v>
      </c>
      <c r="P241" s="7">
        <v>4.4000000000000004</v>
      </c>
      <c r="Q241" s="175" t="str">
        <f>IFERROR(Summary!$AC$7*D241/P241," ")</f>
        <v xml:space="preserve"> </v>
      </c>
      <c r="R241" s="21">
        <v>120</v>
      </c>
      <c r="S241" s="177" t="str">
        <f>IFERROR(Summary!$AE$7*E241/R241," ")</f>
        <v xml:space="preserve"> </v>
      </c>
    </row>
    <row r="242" spans="1:19" ht="16.95" customHeight="1" x14ac:dyDescent="0.25">
      <c r="A242" s="2" t="s">
        <v>471</v>
      </c>
      <c r="B242" s="2" t="s">
        <v>472</v>
      </c>
      <c r="C242" s="18"/>
      <c r="D242" s="56" t="str">
        <f>IFERROR(VLOOKUP($A242,'Emissions - TEU-2PWB'!$A$6:$H$58,5,0), " ")</f>
        <v xml:space="preserve"> </v>
      </c>
      <c r="E242" s="56" t="str">
        <f>IFERROR(VLOOKUP($A242,'Emissions - TEU-2PWB'!$A$6:$H$58,8,0), " ")</f>
        <v xml:space="preserve"> </v>
      </c>
      <c r="F242" s="9">
        <v>0.14000000000000001</v>
      </c>
      <c r="G242" s="175" t="str">
        <f>IFERROR(Summary!$Y$7*D242/F242," ")</f>
        <v xml:space="preserve"> </v>
      </c>
      <c r="H242" s="18"/>
      <c r="I242" s="175" t="str">
        <f>IFERROR(Summary!$Y$7*D242/H242," ")</f>
        <v xml:space="preserve"> </v>
      </c>
      <c r="J242" s="7">
        <v>3.5</v>
      </c>
      <c r="K242" s="175" t="str">
        <f>IFERROR(Summary!$AA$7*D242/J242," ")</f>
        <v xml:space="preserve"> </v>
      </c>
      <c r="L242" s="18"/>
      <c r="M242" s="175" t="str">
        <f>IFERROR(Summary!$AA$7*D242/L242," ")</f>
        <v xml:space="preserve"> </v>
      </c>
      <c r="N242" s="7">
        <v>1.6</v>
      </c>
      <c r="O242" s="175" t="str">
        <f>IFERROR(Summary!$AC$7*D242/N242," ")</f>
        <v xml:space="preserve"> </v>
      </c>
      <c r="P242" s="18"/>
      <c r="Q242" s="175" t="str">
        <f>IFERROR(Summary!$AC$7*D242/P242," ")</f>
        <v xml:space="preserve"> </v>
      </c>
      <c r="R242" s="22"/>
      <c r="S242" s="177" t="str">
        <f>IFERROR(Summary!$AE$7*E242/R242," ")</f>
        <v xml:space="preserve"> </v>
      </c>
    </row>
    <row r="243" spans="1:19" ht="16.8" customHeight="1" x14ac:dyDescent="0.25">
      <c r="A243" s="2" t="s">
        <v>473</v>
      </c>
      <c r="B243" s="2" t="s">
        <v>474</v>
      </c>
      <c r="C243" s="18"/>
      <c r="D243" s="56" t="str">
        <f>IFERROR(VLOOKUP($A243,'Emissions - TEU-2PWB'!$A$6:$H$58,5,0), " ")</f>
        <v xml:space="preserve"> </v>
      </c>
      <c r="E243" s="56" t="str">
        <f>IFERROR(VLOOKUP($A243,'Emissions - TEU-2PWB'!$A$6:$H$58,8,0), " ")</f>
        <v xml:space="preserve"> </v>
      </c>
      <c r="F243" s="4">
        <v>1.7000000000000001E-2</v>
      </c>
      <c r="G243" s="175" t="str">
        <f>IFERROR(Summary!$Y$7*D243/F243," ")</f>
        <v xml:space="preserve"> </v>
      </c>
      <c r="H243" s="18"/>
      <c r="I243" s="175" t="str">
        <f>IFERROR(Summary!$Y$7*D243/H243," ")</f>
        <v xml:space="preserve"> </v>
      </c>
      <c r="J243" s="9">
        <v>0.45</v>
      </c>
      <c r="K243" s="175" t="str">
        <f>IFERROR(Summary!$AA$7*D243/J243," ")</f>
        <v xml:space="preserve"> </v>
      </c>
      <c r="L243" s="18"/>
      <c r="M243" s="175" t="str">
        <f>IFERROR(Summary!$AA$7*D243/L243," ")</f>
        <v xml:space="preserve"> </v>
      </c>
      <c r="N243" s="9">
        <v>0.21</v>
      </c>
      <c r="O243" s="175" t="str">
        <f>IFERROR(Summary!$AC$7*D243/N243," ")</f>
        <v xml:space="preserve"> </v>
      </c>
      <c r="P243" s="18"/>
      <c r="Q243" s="175" t="str">
        <f>IFERROR(Summary!$AC$7*D243/P243," ")</f>
        <v xml:space="preserve"> </v>
      </c>
      <c r="R243" s="22"/>
      <c r="S243" s="177" t="str">
        <f>IFERROR(Summary!$AE$7*E243/R243," ")</f>
        <v xml:space="preserve"> </v>
      </c>
    </row>
    <row r="244" spans="1:19" ht="29.25" customHeight="1" x14ac:dyDescent="0.25">
      <c r="A244" s="2" t="s">
        <v>475</v>
      </c>
      <c r="B244" s="2" t="s">
        <v>476</v>
      </c>
      <c r="C244" s="18"/>
      <c r="D244" s="56" t="str">
        <f>IFERROR(VLOOKUP($A244,'Emissions - TEU-2PWB'!$A$6:$H$58,5,0), " ")</f>
        <v xml:space="preserve"> </v>
      </c>
      <c r="E244" s="56" t="str">
        <f>IFERROR(VLOOKUP($A244,'Emissions - TEU-2PWB'!$A$6:$H$58,8,0), " ")</f>
        <v xml:space="preserve"> </v>
      </c>
      <c r="F244" s="7">
        <v>3.8</v>
      </c>
      <c r="G244" s="175" t="str">
        <f>IFERROR(Summary!$Y$7*D244/F244," ")</f>
        <v xml:space="preserve"> </v>
      </c>
      <c r="H244" s="5">
        <v>41</v>
      </c>
      <c r="I244" s="175" t="str">
        <f>IFERROR(Summary!$Y$7*D244/H244," ")</f>
        <v xml:space="preserve"> </v>
      </c>
      <c r="J244" s="5">
        <v>100</v>
      </c>
      <c r="K244" s="175" t="str">
        <f>IFERROR(Summary!$AA$7*D244/J244," ")</f>
        <v xml:space="preserve"> </v>
      </c>
      <c r="L244" s="5">
        <v>180</v>
      </c>
      <c r="M244" s="175" t="str">
        <f>IFERROR(Summary!$AA$7*D244/L244," ")</f>
        <v xml:space="preserve"> </v>
      </c>
      <c r="N244" s="5">
        <v>46</v>
      </c>
      <c r="O244" s="175" t="str">
        <f>IFERROR(Summary!$AC$7*D244/N244," ")</f>
        <v xml:space="preserve"> </v>
      </c>
      <c r="P244" s="5">
        <v>180</v>
      </c>
      <c r="Q244" s="175" t="str">
        <f>IFERROR(Summary!$AC$7*D244/P244," ")</f>
        <v xml:space="preserve"> </v>
      </c>
      <c r="R244" s="21">
        <v>41</v>
      </c>
      <c r="S244" s="177" t="str">
        <f>IFERROR(Summary!$AE$7*E244/R244," ")</f>
        <v xml:space="preserve"> </v>
      </c>
    </row>
    <row r="245" spans="1:19" ht="16.8" customHeight="1" x14ac:dyDescent="0.25">
      <c r="A245" s="2" t="s">
        <v>477</v>
      </c>
      <c r="B245" s="2" t="s">
        <v>478</v>
      </c>
      <c r="C245" s="18"/>
      <c r="D245" s="56" t="str">
        <f>IFERROR(VLOOKUP($A245,'Emissions - TEU-2PWB'!$A$6:$H$58,5,0), " ")</f>
        <v xml:space="preserve"> </v>
      </c>
      <c r="E245" s="56" t="str">
        <f>IFERROR(VLOOKUP($A245,'Emissions - TEU-2PWB'!$A$6:$H$58,8,0), " ")</f>
        <v xml:space="preserve"> </v>
      </c>
      <c r="F245" s="18"/>
      <c r="G245" s="175" t="str">
        <f>IFERROR(Summary!$Y$7*D245/F245," ")</f>
        <v xml:space="preserve"> </v>
      </c>
      <c r="H245" s="8">
        <v>80000</v>
      </c>
      <c r="I245" s="175" t="str">
        <f>IFERROR(Summary!$Y$7*D245/H245," ")</f>
        <v xml:space="preserve"> </v>
      </c>
      <c r="J245" s="18"/>
      <c r="K245" s="175" t="str">
        <f>IFERROR(Summary!$AA$7*D245/J245," ")</f>
        <v xml:space="preserve"> </v>
      </c>
      <c r="L245" s="8">
        <v>350000</v>
      </c>
      <c r="M245" s="175" t="str">
        <f>IFERROR(Summary!$AA$7*D245/L245," ")</f>
        <v xml:space="preserve"> </v>
      </c>
      <c r="N245" s="18"/>
      <c r="O245" s="175" t="str">
        <f>IFERROR(Summary!$AC$7*D245/N245," ")</f>
        <v xml:space="preserve"> </v>
      </c>
      <c r="P245" s="8">
        <v>350000</v>
      </c>
      <c r="Q245" s="175" t="str">
        <f>IFERROR(Summary!$AC$7*D245/P245," ")</f>
        <v xml:space="preserve"> </v>
      </c>
      <c r="R245" s="22"/>
      <c r="S245" s="177" t="str">
        <f>IFERROR(Summary!$AE$7*E245/R245," ")</f>
        <v xml:space="preserve"> </v>
      </c>
    </row>
    <row r="246" spans="1:19" ht="16.95" customHeight="1" x14ac:dyDescent="0.25">
      <c r="A246" s="2" t="s">
        <v>479</v>
      </c>
      <c r="B246" s="2" t="s">
        <v>480</v>
      </c>
      <c r="C246" s="18"/>
      <c r="D246" s="56" t="str">
        <f>IFERROR(VLOOKUP($A246,'Emissions - TEU-2PWB'!$A$6:$H$58,5,0), " ")</f>
        <v xml:space="preserve"> </v>
      </c>
      <c r="E246" s="56" t="str">
        <f>IFERROR(VLOOKUP($A246,'Emissions - TEU-2PWB'!$A$6:$H$58,8,0), " ")</f>
        <v xml:space="preserve"> </v>
      </c>
      <c r="F246" s="11">
        <v>5.9000000000000003E-4</v>
      </c>
      <c r="G246" s="175" t="str">
        <f>IFERROR(Summary!$Y$7*D246/F246," ")</f>
        <v xml:space="preserve"> </v>
      </c>
      <c r="H246" s="18"/>
      <c r="I246" s="175" t="str">
        <f>IFERROR(Summary!$Y$7*D246/H246," ")</f>
        <v xml:space="preserve"> </v>
      </c>
      <c r="J246" s="4">
        <v>1.4999999999999999E-2</v>
      </c>
      <c r="K246" s="175" t="str">
        <f>IFERROR(Summary!$AA$7*D246/J246," ")</f>
        <v xml:space="preserve"> </v>
      </c>
      <c r="L246" s="18"/>
      <c r="M246" s="175" t="str">
        <f>IFERROR(Summary!$AA$7*D246/L246," ")</f>
        <v xml:space="preserve"> </v>
      </c>
      <c r="N246" s="3">
        <v>7.1000000000000004E-3</v>
      </c>
      <c r="O246" s="175" t="str">
        <f>IFERROR(Summary!$AC$7*D246/N246," ")</f>
        <v xml:space="preserve"> </v>
      </c>
      <c r="P246" s="18"/>
      <c r="Q246" s="175" t="str">
        <f>IFERROR(Summary!$AC$7*D246/P246," ")</f>
        <v xml:space="preserve"> </v>
      </c>
      <c r="R246" s="22"/>
      <c r="S246" s="177" t="str">
        <f>IFERROR(Summary!$AE$7*E246/R246," ")</f>
        <v xml:space="preserve"> </v>
      </c>
    </row>
    <row r="247" spans="1:19" ht="16.8" customHeight="1" x14ac:dyDescent="0.25">
      <c r="A247" s="2" t="s">
        <v>481</v>
      </c>
      <c r="B247" s="2" t="s">
        <v>482</v>
      </c>
      <c r="C247" s="18"/>
      <c r="D247" s="56" t="str">
        <f>IFERROR(VLOOKUP($A247,'Emissions - TEU-2PWB'!$A$6:$H$58,5,0), " ")</f>
        <v xml:space="preserve"> </v>
      </c>
      <c r="E247" s="56" t="str">
        <f>IFERROR(VLOOKUP($A247,'Emissions - TEU-2PWB'!$A$6:$H$58,8,0), " ")</f>
        <v xml:space="preserve"> </v>
      </c>
      <c r="F247" s="18"/>
      <c r="G247" s="175" t="str">
        <f>IFERROR(Summary!$Y$7*D247/F247," ")</f>
        <v xml:space="preserve"> </v>
      </c>
      <c r="H247" s="9">
        <v>0.1</v>
      </c>
      <c r="I247" s="175" t="str">
        <f>IFERROR(Summary!$Y$7*D247/H247," ")</f>
        <v xml:space="preserve"> </v>
      </c>
      <c r="J247" s="18"/>
      <c r="K247" s="175" t="str">
        <f>IFERROR(Summary!$AA$7*D247/J247," ")</f>
        <v xml:space="preserve"> </v>
      </c>
      <c r="L247" s="9">
        <v>0.44</v>
      </c>
      <c r="M247" s="175" t="str">
        <f>IFERROR(Summary!$AA$7*D247/L247," ")</f>
        <v xml:space="preserve"> </v>
      </c>
      <c r="N247" s="18"/>
      <c r="O247" s="175" t="str">
        <f>IFERROR(Summary!$AC$7*D247/N247," ")</f>
        <v xml:space="preserve"> </v>
      </c>
      <c r="P247" s="9">
        <v>0.44</v>
      </c>
      <c r="Q247" s="175" t="str">
        <f>IFERROR(Summary!$AC$7*D247/P247," ")</f>
        <v xml:space="preserve"> </v>
      </c>
      <c r="R247" s="21">
        <v>10</v>
      </c>
      <c r="S247" s="177" t="str">
        <f>IFERROR(Summary!$AE$7*E247/R247," ")</f>
        <v xml:space="preserve"> </v>
      </c>
    </row>
    <row r="248" spans="1:19" ht="16.8" customHeight="1" x14ac:dyDescent="0.25">
      <c r="A248" s="2" t="s">
        <v>483</v>
      </c>
      <c r="B248" s="2" t="s">
        <v>484</v>
      </c>
      <c r="C248" s="18"/>
      <c r="D248" s="56">
        <f>IFERROR(VLOOKUP($A248,'Emissions - TEU-2PWB'!$A$6:$H$58,5,0), " ")</f>
        <v>0.80988097688837146</v>
      </c>
      <c r="E248" s="56">
        <f>IFERROR(VLOOKUP($A248,'Emissions - TEU-2PWB'!$A$6:$H$58,8,0), " ")</f>
        <v>5.7848641206312244E-3</v>
      </c>
      <c r="F248" s="18"/>
      <c r="G248" s="175" t="str">
        <f>IFERROR(Summary!$Y$7*D248/F248," ")</f>
        <v xml:space="preserve"> </v>
      </c>
      <c r="H248" s="8">
        <v>5000</v>
      </c>
      <c r="I248" s="175">
        <f>IFERROR(Summary!$Y$7*D248/H248," ")</f>
        <v>1.6197619537767432E-8</v>
      </c>
      <c r="J248" s="18"/>
      <c r="K248" s="175" t="str">
        <f>IFERROR(Summary!$AA$7*D248/J248," ")</f>
        <v xml:space="preserve"> </v>
      </c>
      <c r="L248" s="8">
        <v>22000</v>
      </c>
      <c r="M248" s="175">
        <f>IFERROR(Summary!$AA$7*D248/L248," ")</f>
        <v>3.681277167674416E-9</v>
      </c>
      <c r="N248" s="18"/>
      <c r="O248" s="175" t="str">
        <f>IFERROR(Summary!$AC$7*D248/N248," ")</f>
        <v xml:space="preserve"> </v>
      </c>
      <c r="P248" s="8">
        <v>22000</v>
      </c>
      <c r="Q248" s="175">
        <f>IFERROR(Summary!$AC$7*D248/P248," ")</f>
        <v>1.6565747254534869E-7</v>
      </c>
      <c r="R248" s="23">
        <v>7500</v>
      </c>
      <c r="S248" s="177">
        <f>IFERROR(Summary!$AE$7*E248/R248," ")</f>
        <v>3.7023130372039836E-6</v>
      </c>
    </row>
    <row r="249" spans="1:19" ht="29.25" customHeight="1" x14ac:dyDescent="0.25">
      <c r="A249" s="2" t="s">
        <v>485</v>
      </c>
      <c r="B249" s="2" t="s">
        <v>486</v>
      </c>
      <c r="C249" s="18"/>
      <c r="D249" s="56" t="str">
        <f>IFERROR(VLOOKUP($A249,'Emissions - TEU-2PWB'!$A$6:$H$58,5,0), " ")</f>
        <v xml:space="preserve"> </v>
      </c>
      <c r="E249" s="56" t="str">
        <f>IFERROR(VLOOKUP($A249,'Emissions - TEU-2PWB'!$A$6:$H$58,8,0), " ")</f>
        <v xml:space="preserve"> </v>
      </c>
      <c r="F249" s="4">
        <v>9.0999999999999998E-2</v>
      </c>
      <c r="G249" s="175" t="str">
        <f>IFERROR(Summary!$Y$7*D249/F249," ")</f>
        <v xml:space="preserve"> </v>
      </c>
      <c r="H249" s="4">
        <v>2.1000000000000001E-2</v>
      </c>
      <c r="I249" s="175" t="str">
        <f>IFERROR(Summary!$Y$7*D249/H249," ")</f>
        <v xml:space="preserve"> </v>
      </c>
      <c r="J249" s="7">
        <v>2.4</v>
      </c>
      <c r="K249" s="175" t="str">
        <f>IFERROR(Summary!$AA$7*D249/J249," ")</f>
        <v xml:space="preserve"> </v>
      </c>
      <c r="L249" s="4">
        <v>9.1999999999999998E-2</v>
      </c>
      <c r="M249" s="175" t="str">
        <f>IFERROR(Summary!$AA$7*D249/L249," ")</f>
        <v xml:space="preserve"> </v>
      </c>
      <c r="N249" s="7">
        <v>1.1000000000000001</v>
      </c>
      <c r="O249" s="175" t="str">
        <f>IFERROR(Summary!$AC$7*D249/N249," ")</f>
        <v xml:space="preserve"> </v>
      </c>
      <c r="P249" s="4">
        <v>9.1999999999999998E-2</v>
      </c>
      <c r="Q249" s="175" t="str">
        <f>IFERROR(Summary!$AC$7*D249/P249," ")</f>
        <v xml:space="preserve"> </v>
      </c>
      <c r="R249" s="26">
        <v>7.0999999999999994E-2</v>
      </c>
      <c r="S249" s="177" t="str">
        <f>IFERROR(Summary!$AE$7*E249/R249," ")</f>
        <v xml:space="preserve"> </v>
      </c>
    </row>
    <row r="250" spans="1:19" ht="42" customHeight="1" x14ac:dyDescent="0.25">
      <c r="A250" s="2" t="s">
        <v>487</v>
      </c>
      <c r="B250" s="2" t="s">
        <v>488</v>
      </c>
      <c r="C250" s="18"/>
      <c r="D250" s="56" t="str">
        <f>IFERROR(VLOOKUP($A250,'Emissions - TEU-2PWB'!$A$6:$H$58,5,0), " ")</f>
        <v xml:space="preserve"> </v>
      </c>
      <c r="E250" s="56" t="str">
        <f>IFERROR(VLOOKUP($A250,'Emissions - TEU-2PWB'!$A$6:$H$58,8,0), " ")</f>
        <v xml:space="preserve"> </v>
      </c>
      <c r="F250" s="3">
        <v>3.0999999999999999E-3</v>
      </c>
      <c r="G250" s="175" t="str">
        <f>IFERROR(Summary!$Y$7*D250/F250," ")</f>
        <v xml:space="preserve"> </v>
      </c>
      <c r="H250" s="18"/>
      <c r="I250" s="175" t="str">
        <f>IFERROR(Summary!$Y$7*D250/H250," ")</f>
        <v xml:space="preserve"> </v>
      </c>
      <c r="J250" s="4">
        <v>8.1000000000000003E-2</v>
      </c>
      <c r="K250" s="175" t="str">
        <f>IFERROR(Summary!$AA$7*D250/J250," ")</f>
        <v xml:space="preserve"> </v>
      </c>
      <c r="L250" s="18"/>
      <c r="M250" s="175" t="str">
        <f>IFERROR(Summary!$AA$7*D250/L250," ")</f>
        <v xml:space="preserve"> </v>
      </c>
      <c r="N250" s="4">
        <v>3.7999999999999999E-2</v>
      </c>
      <c r="O250" s="175" t="str">
        <f>IFERROR(Summary!$AC$7*D250/N250," ")</f>
        <v xml:space="preserve"> </v>
      </c>
      <c r="P250" s="18"/>
      <c r="Q250" s="175" t="str">
        <f>IFERROR(Summary!$AC$7*D250/P250," ")</f>
        <v xml:space="preserve"> </v>
      </c>
      <c r="R250" s="22"/>
      <c r="S250" s="177" t="str">
        <f>IFERROR(Summary!$AE$7*E250/R250," ")</f>
        <v xml:space="preserve"> </v>
      </c>
    </row>
    <row r="251" spans="1:19" ht="29.25" customHeight="1" x14ac:dyDescent="0.25">
      <c r="A251" s="2" t="s">
        <v>489</v>
      </c>
      <c r="B251" s="2" t="s">
        <v>490</v>
      </c>
      <c r="C251" s="18"/>
      <c r="D251" s="56" t="str">
        <f>IFERROR(VLOOKUP($A251,'Emissions - TEU-2PWB'!$A$6:$H$58,5,0), " ")</f>
        <v xml:space="preserve"> </v>
      </c>
      <c r="E251" s="56" t="str">
        <f>IFERROR(VLOOKUP($A251,'Emissions - TEU-2PWB'!$A$6:$H$58,8,0), " ")</f>
        <v xml:space="preserve"> </v>
      </c>
      <c r="F251" s="18"/>
      <c r="G251" s="175" t="str">
        <f>IFERROR(Summary!$Y$7*D251/F251," ")</f>
        <v xml:space="preserve"> </v>
      </c>
      <c r="H251" s="8">
        <v>5000</v>
      </c>
      <c r="I251" s="175" t="str">
        <f>IFERROR(Summary!$Y$7*D251/H251," ")</f>
        <v xml:space="preserve"> </v>
      </c>
      <c r="J251" s="18"/>
      <c r="K251" s="175" t="str">
        <f>IFERROR(Summary!$AA$7*D251/J251," ")</f>
        <v xml:space="preserve"> </v>
      </c>
      <c r="L251" s="8">
        <v>22000</v>
      </c>
      <c r="M251" s="175" t="str">
        <f>IFERROR(Summary!$AA$7*D251/L251," ")</f>
        <v xml:space="preserve"> </v>
      </c>
      <c r="N251" s="18"/>
      <c r="O251" s="175" t="str">
        <f>IFERROR(Summary!$AC$7*D251/N251," ")</f>
        <v xml:space="preserve"> </v>
      </c>
      <c r="P251" s="8">
        <v>22000</v>
      </c>
      <c r="Q251" s="175" t="str">
        <f>IFERROR(Summary!$AC$7*D251/P251," ")</f>
        <v xml:space="preserve"> </v>
      </c>
      <c r="R251" s="23">
        <v>11000</v>
      </c>
      <c r="S251" s="177" t="str">
        <f>IFERROR(Summary!$AE$7*E251/R251," ")</f>
        <v xml:space="preserve"> </v>
      </c>
    </row>
    <row r="252" spans="1:19" ht="29.25" customHeight="1" x14ac:dyDescent="0.25">
      <c r="A252" s="2" t="s">
        <v>491</v>
      </c>
      <c r="B252" s="2" t="s">
        <v>492</v>
      </c>
      <c r="C252" s="18"/>
      <c r="D252" s="56" t="str">
        <f>IFERROR(VLOOKUP($A252,'Emissions - TEU-2PWB'!$A$6:$H$58,5,0), " ")</f>
        <v xml:space="preserve"> </v>
      </c>
      <c r="E252" s="56" t="str">
        <f>IFERROR(VLOOKUP($A252,'Emissions - TEU-2PWB'!$A$6:$H$58,8,0), " ")</f>
        <v xml:space="preserve"> </v>
      </c>
      <c r="F252" s="4">
        <v>6.3E-2</v>
      </c>
      <c r="G252" s="175" t="str">
        <f>IFERROR(Summary!$Y$7*D252/F252," ")</f>
        <v xml:space="preserve"> </v>
      </c>
      <c r="H252" s="18"/>
      <c r="I252" s="175" t="str">
        <f>IFERROR(Summary!$Y$7*D252/H252," ")</f>
        <v xml:space="preserve"> </v>
      </c>
      <c r="J252" s="7">
        <v>1.6</v>
      </c>
      <c r="K252" s="175" t="str">
        <f>IFERROR(Summary!$AA$7*D252/J252," ")</f>
        <v xml:space="preserve"> </v>
      </c>
      <c r="L252" s="18"/>
      <c r="M252" s="175" t="str">
        <f>IFERROR(Summary!$AA$7*D252/L252," ")</f>
        <v xml:space="preserve"> </v>
      </c>
      <c r="N252" s="9">
        <v>0.75</v>
      </c>
      <c r="O252" s="175" t="str">
        <f>IFERROR(Summary!$AC$7*D252/N252," ")</f>
        <v xml:space="preserve"> </v>
      </c>
      <c r="P252" s="18"/>
      <c r="Q252" s="175" t="str">
        <f>IFERROR(Summary!$AC$7*D252/P252," ")</f>
        <v xml:space="preserve"> </v>
      </c>
      <c r="R252" s="22"/>
      <c r="S252" s="177" t="str">
        <f>IFERROR(Summary!$AE$7*E252/R252," ")</f>
        <v xml:space="preserve"> </v>
      </c>
    </row>
    <row r="253" spans="1:19" ht="29.25" customHeight="1" x14ac:dyDescent="0.25">
      <c r="A253" s="12">
        <v>65386</v>
      </c>
      <c r="B253" s="2" t="s">
        <v>493</v>
      </c>
      <c r="C253" s="6" t="s">
        <v>23</v>
      </c>
      <c r="D253" s="56" t="str">
        <f>IFERROR(VLOOKUP($A253,'Emissions - TEU-2PWB'!$A$6:$H$58,5,0), " ")</f>
        <v xml:space="preserve"> </v>
      </c>
      <c r="E253" s="56" t="str">
        <f>IFERROR(VLOOKUP($A253,'Emissions - TEU-2PWB'!$A$6:$H$58,8,0), " ")</f>
        <v xml:space="preserve"> </v>
      </c>
      <c r="F253" s="9">
        <v>0.2</v>
      </c>
      <c r="G253" s="175" t="str">
        <f>IFERROR(Summary!$Y$7*D253/F253," ")</f>
        <v xml:space="preserve"> </v>
      </c>
      <c r="H253" s="7">
        <v>2.1</v>
      </c>
      <c r="I253" s="175" t="str">
        <f>IFERROR(Summary!$Y$7*D253/H253," ")</f>
        <v xml:space="preserve"> </v>
      </c>
      <c r="J253" s="7">
        <v>3.5</v>
      </c>
      <c r="K253" s="175" t="str">
        <f>IFERROR(Summary!$AA$7*D253/J253," ")</f>
        <v xml:space="preserve"> </v>
      </c>
      <c r="L253" s="7">
        <v>9.1999999999999993</v>
      </c>
      <c r="M253" s="175" t="str">
        <f>IFERROR(Summary!$AA$7*D253/L253," ")</f>
        <v xml:space="preserve"> </v>
      </c>
      <c r="N253" s="7">
        <v>2.9</v>
      </c>
      <c r="O253" s="175" t="str">
        <f>IFERROR(Summary!$AC$7*D253/N253," ")</f>
        <v xml:space="preserve"> </v>
      </c>
      <c r="P253" s="7">
        <v>9.1999999999999993</v>
      </c>
      <c r="Q253" s="175" t="str">
        <f>IFERROR(Summary!$AC$7*D253/P253," ")</f>
        <v xml:space="preserve"> </v>
      </c>
      <c r="R253" s="24">
        <v>2.1</v>
      </c>
      <c r="S253" s="177" t="str">
        <f>IFERROR(Summary!$AE$7*E253/R253," ")</f>
        <v xml:space="preserve"> </v>
      </c>
    </row>
    <row r="254" spans="1:19" ht="16.8" customHeight="1" x14ac:dyDescent="0.25">
      <c r="A254" s="12">
        <v>68821</v>
      </c>
      <c r="B254" s="2" t="s">
        <v>494</v>
      </c>
      <c r="C254" s="18"/>
      <c r="D254" s="56" t="str">
        <f>IFERROR(VLOOKUP($A254,'Emissions - TEU-2PWB'!$A$6:$H$58,5,0), " ")</f>
        <v xml:space="preserve"> </v>
      </c>
      <c r="E254" s="56" t="str">
        <f>IFERROR(VLOOKUP($A254,'Emissions - TEU-2PWB'!$A$6:$H$58,8,0), " ")</f>
        <v xml:space="preserve"> </v>
      </c>
      <c r="F254" s="4">
        <v>0.05</v>
      </c>
      <c r="G254" s="175" t="str">
        <f>IFERROR(Summary!$Y$7*D254/F254," ")</f>
        <v xml:space="preserve"> </v>
      </c>
      <c r="H254" s="18"/>
      <c r="I254" s="175" t="str">
        <f>IFERROR(Summary!$Y$7*D254/H254," ")</f>
        <v xml:space="preserve"> </v>
      </c>
      <c r="J254" s="7">
        <v>1.3</v>
      </c>
      <c r="K254" s="175" t="str">
        <f>IFERROR(Summary!$AA$7*D254/J254," ")</f>
        <v xml:space="preserve"> </v>
      </c>
      <c r="L254" s="18"/>
      <c r="M254" s="175" t="str">
        <f>IFERROR(Summary!$AA$7*D254/L254," ")</f>
        <v xml:space="preserve"> </v>
      </c>
      <c r="N254" s="9">
        <v>0.6</v>
      </c>
      <c r="O254" s="175" t="str">
        <f>IFERROR(Summary!$AC$7*D254/N254," ")</f>
        <v xml:space="preserve"> </v>
      </c>
      <c r="P254" s="18"/>
      <c r="Q254" s="175" t="str">
        <f>IFERROR(Summary!$AC$7*D254/P254," ")</f>
        <v xml:space="preserve"> </v>
      </c>
      <c r="R254" s="22"/>
      <c r="S254" s="177" t="str">
        <f>IFERROR(Summary!$AE$7*E254/R254," ")</f>
        <v xml:space="preserve"> </v>
      </c>
    </row>
    <row r="255" spans="1:19" ht="16.95" customHeight="1" x14ac:dyDescent="0.25">
      <c r="A255" s="2" t="s">
        <v>495</v>
      </c>
      <c r="B255" s="2" t="s">
        <v>496</v>
      </c>
      <c r="C255" s="18"/>
      <c r="D255" s="56" t="str">
        <f>IFERROR(VLOOKUP($A255,'Emissions - TEU-2PWB'!$A$6:$H$58,5,0), " ")</f>
        <v xml:space="preserve"> </v>
      </c>
      <c r="E255" s="56" t="str">
        <f>IFERROR(VLOOKUP($A255,'Emissions - TEU-2PWB'!$A$6:$H$58,8,0), " ")</f>
        <v xml:space="preserve"> </v>
      </c>
      <c r="F255" s="18"/>
      <c r="G255" s="175" t="str">
        <f>IFERROR(Summary!$Y$7*D255/F255," ")</f>
        <v xml:space="preserve"> </v>
      </c>
      <c r="H255" s="9">
        <v>0.3</v>
      </c>
      <c r="I255" s="175" t="str">
        <f>IFERROR(Summary!$Y$7*D255/H255," ")</f>
        <v xml:space="preserve"> </v>
      </c>
      <c r="J255" s="18"/>
      <c r="K255" s="175" t="str">
        <f>IFERROR(Summary!$AA$7*D255/J255," ")</f>
        <v xml:space="preserve"> </v>
      </c>
      <c r="L255" s="7">
        <v>1.3</v>
      </c>
      <c r="M255" s="175" t="str">
        <f>IFERROR(Summary!$AA$7*D255/L255," ")</f>
        <v xml:space="preserve"> </v>
      </c>
      <c r="N255" s="18"/>
      <c r="O255" s="175" t="str">
        <f>IFERROR(Summary!$AC$7*D255/N255," ")</f>
        <v xml:space="preserve"> </v>
      </c>
      <c r="P255" s="7">
        <v>1.3</v>
      </c>
      <c r="Q255" s="175" t="str">
        <f>IFERROR(Summary!$AC$7*D255/P255," ")</f>
        <v xml:space="preserve"> </v>
      </c>
      <c r="R255" s="24">
        <v>1.8</v>
      </c>
      <c r="S255" s="177" t="str">
        <f>IFERROR(Summary!$AE$7*E255/R255," ")</f>
        <v xml:space="preserve"> </v>
      </c>
    </row>
    <row r="256" spans="1:19" ht="16.8" customHeight="1" x14ac:dyDescent="0.25">
      <c r="A256" s="2" t="s">
        <v>497</v>
      </c>
      <c r="B256" s="2" t="s">
        <v>498</v>
      </c>
      <c r="C256" s="18"/>
      <c r="D256" s="56" t="str">
        <f>IFERROR(VLOOKUP($A256,'Emissions - TEU-2PWB'!$A$6:$H$58,5,0), " ")</f>
        <v xml:space="preserve"> </v>
      </c>
      <c r="E256" s="56" t="str">
        <f>IFERROR(VLOOKUP($A256,'Emissions - TEU-2PWB'!$A$6:$H$58,8,0), " ")</f>
        <v xml:space="preserve"> </v>
      </c>
      <c r="F256" s="18"/>
      <c r="G256" s="175" t="str">
        <f>IFERROR(Summary!$Y$7*D256/F256," ")</f>
        <v xml:space="preserve"> </v>
      </c>
      <c r="H256" s="5">
        <v>200</v>
      </c>
      <c r="I256" s="175" t="str">
        <f>IFERROR(Summary!$Y$7*D256/H256," ")</f>
        <v xml:space="preserve"> </v>
      </c>
      <c r="J256" s="18"/>
      <c r="K256" s="175" t="str">
        <f>IFERROR(Summary!$AA$7*D256/J256," ")</f>
        <v xml:space="preserve"> </v>
      </c>
      <c r="L256" s="5">
        <v>880</v>
      </c>
      <c r="M256" s="175" t="str">
        <f>IFERROR(Summary!$AA$7*D256/L256," ")</f>
        <v xml:space="preserve"> </v>
      </c>
      <c r="N256" s="18"/>
      <c r="O256" s="175" t="str">
        <f>IFERROR(Summary!$AC$7*D256/N256," ")</f>
        <v xml:space="preserve"> </v>
      </c>
      <c r="P256" s="5">
        <v>880</v>
      </c>
      <c r="Q256" s="175" t="str">
        <f>IFERROR(Summary!$AC$7*D256/P256," ")</f>
        <v xml:space="preserve"> </v>
      </c>
      <c r="R256" s="23">
        <v>2800</v>
      </c>
      <c r="S256" s="177" t="str">
        <f>IFERROR(Summary!$AE$7*E256/R256," ")</f>
        <v xml:space="preserve"> </v>
      </c>
    </row>
    <row r="257" spans="1:19" ht="16.95" customHeight="1" x14ac:dyDescent="0.25">
      <c r="A257" s="2" t="s">
        <v>499</v>
      </c>
      <c r="B257" s="2" t="s">
        <v>500</v>
      </c>
      <c r="C257" s="18"/>
      <c r="D257" s="56" t="str">
        <f>IFERROR(VLOOKUP($A257,'Emissions - TEU-2PWB'!$A$6:$H$58,5,0), " ")</f>
        <v xml:space="preserve"> </v>
      </c>
      <c r="E257" s="56" t="str">
        <f>IFERROR(VLOOKUP($A257,'Emissions - TEU-2PWB'!$A$6:$H$58,8,0), " ")</f>
        <v xml:space="preserve"> </v>
      </c>
      <c r="F257" s="18"/>
      <c r="G257" s="175" t="str">
        <f>IFERROR(Summary!$Y$7*D257/F257," ")</f>
        <v xml:space="preserve"> </v>
      </c>
      <c r="H257" s="5">
        <v>60</v>
      </c>
      <c r="I257" s="175" t="str">
        <f>IFERROR(Summary!$Y$7*D257/H257," ")</f>
        <v xml:space="preserve"> </v>
      </c>
      <c r="J257" s="18"/>
      <c r="K257" s="175" t="str">
        <f>IFERROR(Summary!$AA$7*D257/J257," ")</f>
        <v xml:space="preserve"> </v>
      </c>
      <c r="L257" s="5">
        <v>260</v>
      </c>
      <c r="M257" s="175" t="str">
        <f>IFERROR(Summary!$AA$7*D257/L257," ")</f>
        <v xml:space="preserve"> </v>
      </c>
      <c r="N257" s="18"/>
      <c r="O257" s="175" t="str">
        <f>IFERROR(Summary!$AC$7*D257/N257," ")</f>
        <v xml:space="preserve"> </v>
      </c>
      <c r="P257" s="5">
        <v>260</v>
      </c>
      <c r="Q257" s="175" t="str">
        <f>IFERROR(Summary!$AC$7*D257/P257," ")</f>
        <v xml:space="preserve"> </v>
      </c>
      <c r="R257" s="22"/>
      <c r="S257" s="177" t="str">
        <f>IFERROR(Summary!$AE$7*E257/R257," ")</f>
        <v xml:space="preserve"> </v>
      </c>
    </row>
    <row r="258" spans="1:19" ht="16.8" customHeight="1" x14ac:dyDescent="0.25">
      <c r="A258" s="2" t="s">
        <v>501</v>
      </c>
      <c r="B258" s="2" t="s">
        <v>502</v>
      </c>
      <c r="C258" s="18"/>
      <c r="D258" s="56">
        <f>IFERROR(VLOOKUP($A258,'Emissions - TEU-2PWB'!$A$6:$H$58,5,0), " ")</f>
        <v>0</v>
      </c>
      <c r="E258" s="56">
        <f>IFERROR(VLOOKUP($A258,'Emissions - TEU-2PWB'!$A$6:$H$58,8,0), " ")</f>
        <v>0</v>
      </c>
      <c r="F258" s="18"/>
      <c r="G258" s="175" t="str">
        <f>IFERROR(Summary!$Y$7*D258/F258," ")</f>
        <v xml:space="preserve"> </v>
      </c>
      <c r="H258" s="5">
        <v>60</v>
      </c>
      <c r="I258" s="175">
        <f>IFERROR(Summary!$Y$7*D258/H258," ")</f>
        <v>0</v>
      </c>
      <c r="J258" s="18"/>
      <c r="K258" s="175" t="str">
        <f>IFERROR(Summary!$AA$7*D258/J258," ")</f>
        <v xml:space="preserve"> </v>
      </c>
      <c r="L258" s="5">
        <v>260</v>
      </c>
      <c r="M258" s="175">
        <f>IFERROR(Summary!$AA$7*D258/L258," ")</f>
        <v>0</v>
      </c>
      <c r="N258" s="18"/>
      <c r="O258" s="175" t="str">
        <f>IFERROR(Summary!$AC$7*D258/N258," ")</f>
        <v xml:space="preserve"> </v>
      </c>
      <c r="P258" s="5">
        <v>260</v>
      </c>
      <c r="Q258" s="175">
        <f>IFERROR(Summary!$AC$7*D258/P258," ")</f>
        <v>0</v>
      </c>
      <c r="R258" s="22"/>
      <c r="S258" s="177" t="str">
        <f>IFERROR(Summary!$AE$7*E258/R258," ")</f>
        <v xml:space="preserve"> </v>
      </c>
    </row>
    <row r="259" spans="1:19" ht="16.8" customHeight="1" x14ac:dyDescent="0.25">
      <c r="A259" s="2" t="s">
        <v>503</v>
      </c>
      <c r="B259" s="2" t="s">
        <v>504</v>
      </c>
      <c r="C259" s="18"/>
      <c r="D259" s="56" t="str">
        <f>IFERROR(VLOOKUP($A259,'Emissions - TEU-2PWB'!$A$6:$H$58,5,0), " ")</f>
        <v xml:space="preserve"> </v>
      </c>
      <c r="E259" s="56" t="str">
        <f>IFERROR(VLOOKUP($A259,'Emissions - TEU-2PWB'!$A$6:$H$58,8,0), " ")</f>
        <v xml:space="preserve"> </v>
      </c>
      <c r="F259" s="18"/>
      <c r="G259" s="175" t="str">
        <f>IFERROR(Summary!$Y$7*D259/F259," ")</f>
        <v xml:space="preserve"> </v>
      </c>
      <c r="H259" s="5">
        <v>60</v>
      </c>
      <c r="I259" s="175" t="str">
        <f>IFERROR(Summary!$Y$7*D259/H259," ")</f>
        <v xml:space="preserve"> </v>
      </c>
      <c r="J259" s="18"/>
      <c r="K259" s="175" t="str">
        <f>IFERROR(Summary!$AA$7*D259/J259," ")</f>
        <v xml:space="preserve"> </v>
      </c>
      <c r="L259" s="5">
        <v>260</v>
      </c>
      <c r="M259" s="175" t="str">
        <f>IFERROR(Summary!$AA$7*D259/L259," ")</f>
        <v xml:space="preserve"> </v>
      </c>
      <c r="N259" s="18"/>
      <c r="O259" s="175" t="str">
        <f>IFERROR(Summary!$AC$7*D259/N259," ")</f>
        <v xml:space="preserve"> </v>
      </c>
      <c r="P259" s="5">
        <v>260</v>
      </c>
      <c r="Q259" s="175" t="str">
        <f>IFERROR(Summary!$AC$7*D259/P259," ")</f>
        <v xml:space="preserve"> </v>
      </c>
      <c r="R259" s="22"/>
      <c r="S259" s="177" t="str">
        <f>IFERROR(Summary!$AE$7*E259/R259," ")</f>
        <v xml:space="preserve"> </v>
      </c>
    </row>
    <row r="260" spans="1:19" ht="29.25" customHeight="1" x14ac:dyDescent="0.25">
      <c r="A260" s="2" t="s">
        <v>505</v>
      </c>
      <c r="B260" s="2" t="s">
        <v>506</v>
      </c>
      <c r="C260" s="6" t="s">
        <v>23</v>
      </c>
      <c r="D260" s="56" t="str">
        <f>IFERROR(VLOOKUP($A260,'Emissions - TEU-2PWB'!$A$6:$H$58,5,0), " ")</f>
        <v xml:space="preserve"> </v>
      </c>
      <c r="E260" s="56" t="str">
        <f>IFERROR(VLOOKUP($A260,'Emissions - TEU-2PWB'!$A$6:$H$58,8,0), " ")</f>
        <v xml:space="preserve"> </v>
      </c>
      <c r="F260" s="3">
        <v>2E-3</v>
      </c>
      <c r="G260" s="175" t="str">
        <f>IFERROR(Summary!$Y$7*D260/F260," ")</f>
        <v xml:space="preserve"> </v>
      </c>
      <c r="H260" s="18"/>
      <c r="I260" s="175" t="str">
        <f>IFERROR(Summary!$Y$7*D260/H260," ")</f>
        <v xml:space="preserve"> </v>
      </c>
      <c r="J260" s="4">
        <v>2.1000000000000001E-2</v>
      </c>
      <c r="K260" s="175" t="str">
        <f>IFERROR(Summary!$AA$7*D260/J260," ")</f>
        <v xml:space="preserve"> </v>
      </c>
      <c r="L260" s="18"/>
      <c r="M260" s="175" t="str">
        <f>IFERROR(Summary!$AA$7*D260/L260," ")</f>
        <v xml:space="preserve"> </v>
      </c>
      <c r="N260" s="4">
        <v>4.1000000000000002E-2</v>
      </c>
      <c r="O260" s="175" t="str">
        <f>IFERROR(Summary!$AC$7*D260/N260," ")</f>
        <v xml:space="preserve"> </v>
      </c>
      <c r="P260" s="18"/>
      <c r="Q260" s="175" t="str">
        <f>IFERROR(Summary!$AC$7*D260/P260," ")</f>
        <v xml:space="preserve"> </v>
      </c>
      <c r="R260" s="22"/>
      <c r="S260" s="177" t="str">
        <f>IFERROR(Summary!$AE$7*E260/R260," ")</f>
        <v xml:space="preserve"> </v>
      </c>
    </row>
    <row r="261" spans="1:19" ht="16.8" customHeight="1" x14ac:dyDescent="0.25">
      <c r="A261" s="2" t="s">
        <v>507</v>
      </c>
      <c r="B261" s="2" t="s">
        <v>508</v>
      </c>
      <c r="C261" s="18"/>
      <c r="D261" s="56" t="str">
        <f>IFERROR(VLOOKUP($A261,'Emissions - TEU-2PWB'!$A$6:$H$58,5,0), " ")</f>
        <v xml:space="preserve"> </v>
      </c>
      <c r="E261" s="56" t="str">
        <f>IFERROR(VLOOKUP($A261,'Emissions - TEU-2PWB'!$A$6:$H$58,8,0), " ")</f>
        <v xml:space="preserve"> </v>
      </c>
      <c r="F261" s="18"/>
      <c r="G261" s="175" t="str">
        <f>IFERROR(Summary!$Y$7*D261/F261," ")</f>
        <v xml:space="preserve"> </v>
      </c>
      <c r="H261" s="9">
        <v>0.1</v>
      </c>
      <c r="I261" s="175" t="str">
        <f>IFERROR(Summary!$Y$7*D261/H261," ")</f>
        <v xml:space="preserve"> </v>
      </c>
      <c r="J261" s="18"/>
      <c r="K261" s="175" t="str">
        <f>IFERROR(Summary!$AA$7*D261/J261," ")</f>
        <v xml:space="preserve"> </v>
      </c>
      <c r="L261" s="9">
        <v>0.44</v>
      </c>
      <c r="M261" s="175" t="str">
        <f>IFERROR(Summary!$AA$7*D261/L261," ")</f>
        <v xml:space="preserve"> </v>
      </c>
      <c r="N261" s="18"/>
      <c r="O261" s="175" t="str">
        <f>IFERROR(Summary!$AC$7*D261/N261," ")</f>
        <v xml:space="preserve"> </v>
      </c>
      <c r="P261" s="9">
        <v>0.44</v>
      </c>
      <c r="Q261" s="175" t="str">
        <f>IFERROR(Summary!$AC$7*D261/P261," ")</f>
        <v xml:space="preserve"> </v>
      </c>
      <c r="R261" s="25">
        <v>0.8</v>
      </c>
      <c r="S261" s="177" t="str">
        <f>IFERROR(Summary!$AE$7*E261/R261," ")</f>
        <v xml:space="preserve"> </v>
      </c>
    </row>
    <row r="262" spans="1:19" ht="16.95" customHeight="1" x14ac:dyDescent="0.25">
      <c r="A262" s="2" t="s">
        <v>509</v>
      </c>
      <c r="B262" s="2" t="s">
        <v>510</v>
      </c>
      <c r="C262" s="18"/>
      <c r="D262" s="56" t="str">
        <f>IFERROR(VLOOKUP($A262,'Emissions - TEU-2PWB'!$A$6:$H$58,5,0), " ")</f>
        <v xml:space="preserve"> </v>
      </c>
      <c r="E262" s="56" t="str">
        <f>IFERROR(VLOOKUP($A262,'Emissions - TEU-2PWB'!$A$6:$H$58,8,0), " ")</f>
        <v xml:space="preserve"> </v>
      </c>
      <c r="F262" s="11">
        <v>1.2E-4</v>
      </c>
      <c r="G262" s="175" t="str">
        <f>IFERROR(Summary!$Y$7*D262/F262," ")</f>
        <v xml:space="preserve"> </v>
      </c>
      <c r="H262" s="3">
        <v>7.0000000000000001E-3</v>
      </c>
      <c r="I262" s="175" t="str">
        <f>IFERROR(Summary!$Y$7*D262/H262," ")</f>
        <v xml:space="preserve"> </v>
      </c>
      <c r="J262" s="3">
        <v>3.0999999999999999E-3</v>
      </c>
      <c r="K262" s="175" t="str">
        <f>IFERROR(Summary!$AA$7*D262/J262," ")</f>
        <v xml:space="preserve"> </v>
      </c>
      <c r="L262" s="4">
        <v>3.1E-2</v>
      </c>
      <c r="M262" s="175" t="str">
        <f>IFERROR(Summary!$AA$7*D262/L262," ")</f>
        <v xml:space="preserve"> </v>
      </c>
      <c r="N262" s="3">
        <v>1.4E-3</v>
      </c>
      <c r="O262" s="175" t="str">
        <f>IFERROR(Summary!$AC$7*D262/N262," ")</f>
        <v xml:space="preserve"> </v>
      </c>
      <c r="P262" s="4">
        <v>3.1E-2</v>
      </c>
      <c r="Q262" s="175" t="str">
        <f>IFERROR(Summary!$AC$7*D262/P262," ")</f>
        <v xml:space="preserve"> </v>
      </c>
      <c r="R262" s="21">
        <v>30</v>
      </c>
      <c r="S262" s="177" t="str">
        <f>IFERROR(Summary!$AE$7*E262/R262," ")</f>
        <v xml:space="preserve"> </v>
      </c>
    </row>
    <row r="263" spans="1:19" ht="16.8" customHeight="1" x14ac:dyDescent="0.25">
      <c r="A263" s="2" t="s">
        <v>511</v>
      </c>
      <c r="B263" s="2" t="s">
        <v>512</v>
      </c>
      <c r="C263" s="18"/>
      <c r="D263" s="56" t="str">
        <f>IFERROR(VLOOKUP($A263,'Emissions - TEU-2PWB'!$A$6:$H$58,5,0), " ")</f>
        <v xml:space="preserve"> </v>
      </c>
      <c r="E263" s="56" t="str">
        <f>IFERROR(VLOOKUP($A263,'Emissions - TEU-2PWB'!$A$6:$H$58,8,0), " ")</f>
        <v xml:space="preserve"> </v>
      </c>
      <c r="F263" s="18"/>
      <c r="G263" s="175" t="str">
        <f>IFERROR(Summary!$Y$7*D263/F263," ")</f>
        <v xml:space="preserve"> </v>
      </c>
      <c r="H263" s="5">
        <v>200</v>
      </c>
      <c r="I263" s="175" t="str">
        <f>IFERROR(Summary!$Y$7*D263/H263," ")</f>
        <v xml:space="preserve"> </v>
      </c>
      <c r="J263" s="18"/>
      <c r="K263" s="175" t="str">
        <f>IFERROR(Summary!$AA$7*D263/J263," ")</f>
        <v xml:space="preserve"> </v>
      </c>
      <c r="L263" s="5">
        <v>880</v>
      </c>
      <c r="M263" s="175" t="str">
        <f>IFERROR(Summary!$AA$7*D263/L263," ")</f>
        <v xml:space="preserve"> </v>
      </c>
      <c r="N263" s="18"/>
      <c r="O263" s="175" t="str">
        <f>IFERROR(Summary!$AC$7*D263/N263," ")</f>
        <v xml:space="preserve"> </v>
      </c>
      <c r="P263" s="5">
        <v>880</v>
      </c>
      <c r="Q263" s="175" t="str">
        <f>IFERROR(Summary!$AC$7*D263/P263," ")</f>
        <v xml:space="preserve"> </v>
      </c>
      <c r="R263" s="21">
        <v>200</v>
      </c>
      <c r="S263" s="177" t="str">
        <f>IFERROR(Summary!$AE$7*E263/R263," ")</f>
        <v xml:space="preserve"> </v>
      </c>
    </row>
    <row r="264" spans="1:19" ht="16.95" customHeight="1" x14ac:dyDescent="0.25">
      <c r="A264" s="2" t="s">
        <v>513</v>
      </c>
      <c r="B264" s="2" t="s">
        <v>514</v>
      </c>
      <c r="C264" s="18"/>
      <c r="D264" s="56" t="str">
        <f>IFERROR(VLOOKUP($A264,'Emissions - TEU-2PWB'!$A$6:$H$58,5,0), " ")</f>
        <v xml:space="preserve"> </v>
      </c>
      <c r="E264" s="56" t="str">
        <f>IFERROR(VLOOKUP($A264,'Emissions - TEU-2PWB'!$A$6:$H$58,8,0), " ")</f>
        <v xml:space="preserve"> </v>
      </c>
      <c r="F264" s="18"/>
      <c r="G264" s="175" t="str">
        <f>IFERROR(Summary!$Y$7*D264/F264," ")</f>
        <v xml:space="preserve"> </v>
      </c>
      <c r="H264" s="7">
        <v>3</v>
      </c>
      <c r="I264" s="175" t="str">
        <f>IFERROR(Summary!$Y$7*D264/H264," ")</f>
        <v xml:space="preserve"> </v>
      </c>
      <c r="J264" s="18"/>
      <c r="K264" s="175" t="str">
        <f>IFERROR(Summary!$AA$7*D264/J264," ")</f>
        <v xml:space="preserve"> </v>
      </c>
      <c r="L264" s="5">
        <v>13</v>
      </c>
      <c r="M264" s="175" t="str">
        <f>IFERROR(Summary!$AA$7*D264/L264," ")</f>
        <v xml:space="preserve"> </v>
      </c>
      <c r="N264" s="18"/>
      <c r="O264" s="175" t="str">
        <f>IFERROR(Summary!$AC$7*D264/N264," ")</f>
        <v xml:space="preserve"> </v>
      </c>
      <c r="P264" s="5">
        <v>13</v>
      </c>
      <c r="Q264" s="175" t="str">
        <f>IFERROR(Summary!$AC$7*D264/P264," ")</f>
        <v xml:space="preserve"> </v>
      </c>
      <c r="R264" s="22"/>
      <c r="S264" s="177" t="str">
        <f>IFERROR(Summary!$AE$7*E264/R264," ")</f>
        <v xml:space="preserve"> </v>
      </c>
    </row>
    <row r="265" spans="1:19" ht="16.8" customHeight="1" x14ac:dyDescent="0.25">
      <c r="A265" s="12">
        <v>63923</v>
      </c>
      <c r="B265" s="2" t="s">
        <v>515</v>
      </c>
      <c r="C265" s="6" t="s">
        <v>516</v>
      </c>
      <c r="D265" s="56" t="str">
        <f>IFERROR(VLOOKUP($A265,'Emissions - TEU-2PWB'!$A$6:$H$58,5,0), " ")</f>
        <v xml:space="preserve"> </v>
      </c>
      <c r="E265" s="56" t="str">
        <f>IFERROR(VLOOKUP($A265,'Emissions - TEU-2PWB'!$A$6:$H$58,8,0), " ")</f>
        <v xml:space="preserve"> </v>
      </c>
      <c r="F265" s="9">
        <v>0.11</v>
      </c>
      <c r="G265" s="175" t="str">
        <f>IFERROR(Summary!$Y$7*D265/F265," ")</f>
        <v xml:space="preserve"> </v>
      </c>
      <c r="H265" s="5">
        <v>100</v>
      </c>
      <c r="I265" s="175" t="str">
        <f>IFERROR(Summary!$Y$7*D265/H265," ")</f>
        <v xml:space="preserve"> </v>
      </c>
      <c r="J265" s="9">
        <v>0.22</v>
      </c>
      <c r="K265" s="175" t="str">
        <f>IFERROR(Summary!$AA$7*D265/J265," ")</f>
        <v xml:space="preserve"> </v>
      </c>
      <c r="L265" s="5">
        <v>440</v>
      </c>
      <c r="M265" s="175" t="str">
        <f>IFERROR(Summary!$AA$7*D265/L265," ")</f>
        <v xml:space="preserve"> </v>
      </c>
      <c r="N265" s="7">
        <v>2.7</v>
      </c>
      <c r="O265" s="175" t="str">
        <f>IFERROR(Summary!$AC$7*D265/N265," ")</f>
        <v xml:space="preserve"> </v>
      </c>
      <c r="P265" s="5">
        <v>440</v>
      </c>
      <c r="Q265" s="175" t="str">
        <f>IFERROR(Summary!$AC$7*D265/P265," ")</f>
        <v xml:space="preserve"> </v>
      </c>
      <c r="R265" s="23">
        <v>1300</v>
      </c>
      <c r="S265" s="177" t="str">
        <f>IFERROR(Summary!$AE$7*E265/R265," ")</f>
        <v xml:space="preserve"> </v>
      </c>
    </row>
    <row r="266" spans="1:19" ht="16.8" customHeight="1" x14ac:dyDescent="0.25">
      <c r="A266" s="2" t="s">
        <v>517</v>
      </c>
      <c r="B266" s="2" t="s">
        <v>518</v>
      </c>
      <c r="C266" s="18"/>
      <c r="D266" s="56" t="str">
        <f>IFERROR(VLOOKUP($A266,'Emissions - TEU-2PWB'!$A$6:$H$58,5,0), " ")</f>
        <v xml:space="preserve"> </v>
      </c>
      <c r="E266" s="56" t="str">
        <f>IFERROR(VLOOKUP($A266,'Emissions - TEU-2PWB'!$A$6:$H$58,8,0), " ")</f>
        <v xml:space="preserve"> </v>
      </c>
      <c r="F266" s="18"/>
      <c r="G266" s="175" t="str">
        <f>IFERROR(Summary!$Y$7*D266/F266," ")</f>
        <v xml:space="preserve"> </v>
      </c>
      <c r="H266" s="5">
        <v>200</v>
      </c>
      <c r="I266" s="175" t="str">
        <f>IFERROR(Summary!$Y$7*D266/H266," ")</f>
        <v xml:space="preserve"> </v>
      </c>
      <c r="J266" s="18"/>
      <c r="K266" s="175" t="str">
        <f>IFERROR(Summary!$AA$7*D266/J266," ")</f>
        <v xml:space="preserve"> </v>
      </c>
      <c r="L266" s="5">
        <v>880</v>
      </c>
      <c r="M266" s="175" t="str">
        <f>IFERROR(Summary!$AA$7*D266/L266," ")</f>
        <v xml:space="preserve"> </v>
      </c>
      <c r="N266" s="18"/>
      <c r="O266" s="175" t="str">
        <f>IFERROR(Summary!$AC$7*D266/N266," ")</f>
        <v xml:space="preserve"> </v>
      </c>
      <c r="P266" s="5">
        <v>880</v>
      </c>
      <c r="Q266" s="175" t="str">
        <f>IFERROR(Summary!$AC$7*D266/P266," ")</f>
        <v xml:space="preserve"> </v>
      </c>
      <c r="R266" s="21">
        <v>200</v>
      </c>
      <c r="S266" s="177" t="str">
        <f>IFERROR(Summary!$AE$7*E266/R266," ")</f>
        <v xml:space="preserve"> </v>
      </c>
    </row>
    <row r="267" spans="1:19" ht="42" customHeight="1" x14ac:dyDescent="0.25">
      <c r="A267" s="42" t="s">
        <v>590</v>
      </c>
      <c r="B267" s="1" t="s">
        <v>520</v>
      </c>
      <c r="C267" s="18"/>
      <c r="D267" s="56">
        <f>IFERROR(VLOOKUP($A267,'Emissions - TEU-2PWB'!$A$6:$H$58,5,0), " ")</f>
        <v>0.49748776525746902</v>
      </c>
      <c r="E267" s="56">
        <f>IFERROR(VLOOKUP($A267,'Emissions - TEU-2PWB'!$A$6:$H$58,8,0), " ")</f>
        <v>3.5534840375533497E-3</v>
      </c>
      <c r="F267" s="18"/>
      <c r="G267" s="175" t="str">
        <f>IFERROR(Summary!$Y$7*D267/F267," ")</f>
        <v xml:space="preserve"> </v>
      </c>
      <c r="H267" s="5">
        <v>220</v>
      </c>
      <c r="I267" s="175">
        <f>IFERROR(Summary!$Y$7*D267/H267," ")</f>
        <v>2.2613080238975864E-7</v>
      </c>
      <c r="J267" s="18"/>
      <c r="K267" s="175" t="str">
        <f>IFERROR(Summary!$AA$7*D267/J267," ")</f>
        <v xml:space="preserve"> </v>
      </c>
      <c r="L267" s="5">
        <v>970</v>
      </c>
      <c r="M267" s="175">
        <f>IFERROR(Summary!$AA$7*D267/L267," ")</f>
        <v>5.1287398480151441E-8</v>
      </c>
      <c r="N267" s="18"/>
      <c r="O267" s="175" t="str">
        <f>IFERROR(Summary!$AC$7*D267/N267," ")</f>
        <v xml:space="preserve"> </v>
      </c>
      <c r="P267" s="5">
        <v>970</v>
      </c>
      <c r="Q267" s="175">
        <f>IFERROR(Summary!$AC$7*D267/P267," ")</f>
        <v>2.3079329316068149E-6</v>
      </c>
      <c r="R267" s="23">
        <v>8700</v>
      </c>
      <c r="S267" s="177">
        <f>IFERROR(Summary!$AE$7*E267/R267," ")</f>
        <v>1.9605429172708136E-6</v>
      </c>
    </row>
    <row r="268" spans="1:19" ht="42" customHeight="1" x14ac:dyDescent="0.25">
      <c r="A268" s="49"/>
      <c r="B268" s="48"/>
      <c r="C268" s="50"/>
      <c r="D268" s="57">
        <f>COUNT(D7:D267)</f>
        <v>9</v>
      </c>
      <c r="E268" s="57"/>
      <c r="F268" s="57"/>
      <c r="G268" s="57">
        <f>COUNT(G7:G267)</f>
        <v>5</v>
      </c>
      <c r="H268" s="57"/>
      <c r="I268" s="57">
        <f>COUNT(I7:I267)</f>
        <v>7</v>
      </c>
      <c r="J268" s="50"/>
      <c r="K268" s="57">
        <f>COUNT(K7:K267)</f>
        <v>5</v>
      </c>
      <c r="L268" s="52"/>
      <c r="M268" s="53"/>
      <c r="N268" s="50"/>
      <c r="O268" s="53"/>
      <c r="P268" s="52"/>
      <c r="Q268" s="53"/>
      <c r="R268" s="54"/>
      <c r="S268" s="53"/>
    </row>
    <row r="269" spans="1:19" ht="63" customHeight="1" x14ac:dyDescent="0.25">
      <c r="A269" s="49"/>
      <c r="B269" s="48"/>
      <c r="C269" s="50"/>
      <c r="D269" s="51"/>
      <c r="E269" s="51"/>
      <c r="F269" s="33" t="s">
        <v>535</v>
      </c>
      <c r="G269" s="178" t="s">
        <v>743</v>
      </c>
      <c r="H269" s="33" t="s">
        <v>536</v>
      </c>
      <c r="I269" s="178" t="s">
        <v>750</v>
      </c>
      <c r="J269" s="33" t="s">
        <v>537</v>
      </c>
      <c r="K269" s="178" t="s">
        <v>746</v>
      </c>
      <c r="L269" s="33" t="s">
        <v>538</v>
      </c>
      <c r="M269" s="178" t="s">
        <v>747</v>
      </c>
      <c r="N269" s="33" t="s">
        <v>539</v>
      </c>
      <c r="O269" s="178" t="s">
        <v>748</v>
      </c>
      <c r="P269" s="33" t="s">
        <v>540</v>
      </c>
      <c r="Q269" s="178" t="s">
        <v>749</v>
      </c>
      <c r="R269" s="33" t="s">
        <v>536</v>
      </c>
      <c r="S269" s="178" t="s">
        <v>750</v>
      </c>
    </row>
    <row r="270" spans="1:19" ht="42" customHeight="1" x14ac:dyDescent="0.25">
      <c r="A270" s="49"/>
      <c r="B270" s="48"/>
      <c r="C270" s="50"/>
      <c r="D270" s="51"/>
      <c r="E270" s="51"/>
      <c r="F270" s="33" t="s">
        <v>542</v>
      </c>
      <c r="G270" s="32" t="s">
        <v>524</v>
      </c>
      <c r="H270" s="35" t="s">
        <v>542</v>
      </c>
      <c r="I270" s="32" t="s">
        <v>524</v>
      </c>
      <c r="J270" s="33" t="s">
        <v>542</v>
      </c>
      <c r="K270" s="32" t="s">
        <v>524</v>
      </c>
      <c r="L270" s="33" t="s">
        <v>542</v>
      </c>
      <c r="M270" s="32" t="s">
        <v>524</v>
      </c>
      <c r="N270" s="33" t="s">
        <v>542</v>
      </c>
      <c r="O270" s="32" t="s">
        <v>524</v>
      </c>
      <c r="P270" s="33" t="s">
        <v>542</v>
      </c>
      <c r="Q270" s="32" t="s">
        <v>524</v>
      </c>
      <c r="R270" s="33" t="s">
        <v>542</v>
      </c>
      <c r="S270" s="34" t="s">
        <v>524</v>
      </c>
    </row>
    <row r="271" spans="1:19" ht="42" customHeight="1" x14ac:dyDescent="0.25">
      <c r="A271" s="60" t="s">
        <v>677</v>
      </c>
      <c r="B271" s="61"/>
      <c r="C271" s="62"/>
      <c r="D271" s="63"/>
      <c r="E271" s="63"/>
      <c r="F271" s="59"/>
      <c r="G271" s="58">
        <f t="shared" ref="G271:S271" si="0">SUM(G7:G267)</f>
        <v>1.3750695335164843E-4</v>
      </c>
      <c r="H271" s="58"/>
      <c r="I271" s="58">
        <f t="shared" si="0"/>
        <v>3.3963337118255911E-6</v>
      </c>
      <c r="J271" s="58"/>
      <c r="K271" s="58">
        <f t="shared" si="0"/>
        <v>5.4392411505809239E-6</v>
      </c>
      <c r="L271" s="58"/>
      <c r="M271" s="58">
        <f t="shared" si="0"/>
        <v>7.8323094825132802E-7</v>
      </c>
      <c r="N271" s="58"/>
      <c r="O271" s="58">
        <f t="shared" si="0"/>
        <v>5.2564571960939522E-4</v>
      </c>
      <c r="P271" s="58"/>
      <c r="Q271" s="58">
        <f t="shared" si="0"/>
        <v>3.5245392671309753E-5</v>
      </c>
      <c r="R271" s="58"/>
      <c r="S271" s="58">
        <f t="shared" si="0"/>
        <v>1.1132030478672174E-4</v>
      </c>
    </row>
    <row r="272" spans="1:19" ht="230.7" customHeight="1" x14ac:dyDescent="0.25">
      <c r="A272" s="257" t="s">
        <v>521</v>
      </c>
      <c r="B272" s="257"/>
      <c r="C272" s="257"/>
      <c r="D272" s="257"/>
      <c r="E272" s="257"/>
      <c r="F272" s="257"/>
      <c r="G272" s="257"/>
      <c r="H272" s="257"/>
      <c r="I272" s="257"/>
      <c r="J272" s="257"/>
      <c r="K272" s="257"/>
      <c r="L272" s="257"/>
      <c r="M272" s="257"/>
      <c r="N272" s="257"/>
      <c r="O272" s="257"/>
      <c r="P272" s="257"/>
      <c r="Q272" s="257"/>
      <c r="R272" s="257"/>
      <c r="S272" s="257"/>
    </row>
    <row r="273" spans="1:19" ht="126" customHeight="1" x14ac:dyDescent="0.25">
      <c r="A273" s="257" t="s">
        <v>522</v>
      </c>
      <c r="B273" s="257"/>
      <c r="C273" s="257"/>
      <c r="D273" s="257"/>
      <c r="E273" s="257"/>
      <c r="F273" s="257"/>
      <c r="G273" s="257"/>
      <c r="H273" s="257"/>
      <c r="I273" s="257"/>
      <c r="J273" s="257"/>
      <c r="K273" s="257"/>
      <c r="L273" s="257"/>
      <c r="M273" s="257"/>
      <c r="N273" s="257"/>
      <c r="O273" s="257"/>
      <c r="P273" s="257"/>
      <c r="Q273" s="257"/>
      <c r="R273" s="257"/>
      <c r="S273" s="257"/>
    </row>
    <row r="274" spans="1:19" ht="45" customHeight="1" x14ac:dyDescent="0.25">
      <c r="A274" s="258" t="s">
        <v>523</v>
      </c>
      <c r="B274" s="258"/>
      <c r="C274" s="258"/>
      <c r="D274" s="258"/>
      <c r="E274" s="258"/>
      <c r="F274" s="258"/>
      <c r="G274" s="258"/>
      <c r="H274" s="258"/>
      <c r="I274" s="258"/>
      <c r="J274" s="258"/>
      <c r="K274" s="258"/>
      <c r="L274" s="258"/>
      <c r="M274" s="258"/>
      <c r="N274" s="258"/>
      <c r="O274" s="258"/>
      <c r="P274" s="258"/>
      <c r="Q274" s="258"/>
      <c r="R274" s="258"/>
      <c r="S274" s="258"/>
    </row>
    <row r="276" spans="1:19" ht="35.4" customHeight="1" x14ac:dyDescent="0.25">
      <c r="A276" s="259" t="s">
        <v>525</v>
      </c>
      <c r="B276" s="259"/>
      <c r="C276" s="259"/>
      <c r="D276" s="259"/>
      <c r="E276" s="259"/>
      <c r="F276" s="259"/>
      <c r="G276" s="259"/>
      <c r="H276" s="259"/>
    </row>
  </sheetData>
  <mergeCells count="10">
    <mergeCell ref="A272:S272"/>
    <mergeCell ref="A273:S273"/>
    <mergeCell ref="A274:S274"/>
    <mergeCell ref="A276:H276"/>
    <mergeCell ref="A3:S3"/>
    <mergeCell ref="A4:C5"/>
    <mergeCell ref="D4:E4"/>
    <mergeCell ref="F4:I4"/>
    <mergeCell ref="J4:Q4"/>
    <mergeCell ref="R4:S4"/>
  </mergeCells>
  <pageMargins left="0.7" right="0.7" top="0.75" bottom="0.75" header="0.3" footer="0.3"/>
  <pageSetup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4DDD7-4C3F-43E2-A003-1E54A8215FD7}">
  <dimension ref="A1:S276"/>
  <sheetViews>
    <sheetView workbookViewId="0">
      <selection activeCell="A2" sqref="A2"/>
    </sheetView>
  </sheetViews>
  <sheetFormatPr defaultRowHeight="13.2" x14ac:dyDescent="0.25"/>
  <cols>
    <col min="1" max="1" width="15.6640625" style="15" customWidth="1"/>
    <col min="2" max="2" width="25.5546875" style="15" customWidth="1"/>
    <col min="3" max="5" width="9.33203125" style="15" customWidth="1"/>
    <col min="6" max="13" width="10.44140625" style="15" customWidth="1"/>
    <col min="14" max="19" width="9.33203125" style="15" customWidth="1"/>
    <col min="20" max="16384" width="8.88671875" style="15"/>
  </cols>
  <sheetData>
    <row r="1" spans="1:19" ht="40.200000000000003" customHeight="1" x14ac:dyDescent="0.25">
      <c r="A1" s="31" t="s">
        <v>867</v>
      </c>
      <c r="B1" s="31"/>
    </row>
    <row r="2" spans="1:19" s="30" customFormat="1" ht="30" customHeight="1" x14ac:dyDescent="0.25">
      <c r="A2" s="43" t="str" cm="1">
        <f t="array" ref="A2:B2">Summary!A33:B33</f>
        <v>TEU-2PWC</v>
      </c>
      <c r="B2" s="44" t="str">
        <v>Process Water Storage Tank</v>
      </c>
      <c r="C2" s="44"/>
      <c r="D2" s="44"/>
      <c r="G2" s="46"/>
    </row>
    <row r="3" spans="1:19" ht="48.75" customHeight="1" x14ac:dyDescent="0.25">
      <c r="A3" s="260" t="s">
        <v>526</v>
      </c>
      <c r="B3" s="261"/>
      <c r="C3" s="261"/>
      <c r="D3" s="261"/>
      <c r="E3" s="261"/>
      <c r="F3" s="261"/>
      <c r="G3" s="261"/>
      <c r="H3" s="261"/>
      <c r="I3" s="261"/>
      <c r="J3" s="261"/>
      <c r="K3" s="261"/>
      <c r="L3" s="261"/>
      <c r="M3" s="261"/>
      <c r="N3" s="261"/>
      <c r="O3" s="261"/>
      <c r="P3" s="261"/>
      <c r="Q3" s="261"/>
      <c r="R3" s="261"/>
      <c r="S3" s="261"/>
    </row>
    <row r="4" spans="1:19" ht="23.55" customHeight="1" x14ac:dyDescent="0.25">
      <c r="A4" s="262"/>
      <c r="B4" s="263"/>
      <c r="C4" s="264"/>
      <c r="D4" s="268" t="s">
        <v>527</v>
      </c>
      <c r="E4" s="269"/>
      <c r="F4" s="268" t="s">
        <v>530</v>
      </c>
      <c r="G4" s="269"/>
      <c r="H4" s="269"/>
      <c r="I4" s="270"/>
      <c r="J4" s="268" t="s">
        <v>531</v>
      </c>
      <c r="K4" s="269"/>
      <c r="L4" s="269"/>
      <c r="M4" s="269"/>
      <c r="N4" s="269"/>
      <c r="O4" s="269"/>
      <c r="P4" s="269"/>
      <c r="Q4" s="270"/>
      <c r="R4" s="268" t="s">
        <v>532</v>
      </c>
      <c r="S4" s="270"/>
    </row>
    <row r="5" spans="1:19" ht="61.8" customHeight="1" x14ac:dyDescent="0.25">
      <c r="A5" s="265"/>
      <c r="B5" s="266"/>
      <c r="C5" s="267"/>
      <c r="D5" s="32" t="s">
        <v>528</v>
      </c>
      <c r="E5" s="32" t="s">
        <v>529</v>
      </c>
      <c r="F5" s="33" t="s">
        <v>535</v>
      </c>
      <c r="G5" s="178" t="s">
        <v>743</v>
      </c>
      <c r="H5" s="33" t="s">
        <v>536</v>
      </c>
      <c r="I5" s="178" t="s">
        <v>750</v>
      </c>
      <c r="J5" s="33" t="s">
        <v>537</v>
      </c>
      <c r="K5" s="178" t="s">
        <v>746</v>
      </c>
      <c r="L5" s="33" t="s">
        <v>538</v>
      </c>
      <c r="M5" s="178" t="s">
        <v>747</v>
      </c>
      <c r="N5" s="33" t="s">
        <v>539</v>
      </c>
      <c r="O5" s="178" t="s">
        <v>748</v>
      </c>
      <c r="P5" s="33" t="s">
        <v>540</v>
      </c>
      <c r="Q5" s="178" t="s">
        <v>749</v>
      </c>
      <c r="R5" s="33" t="s">
        <v>536</v>
      </c>
      <c r="S5" s="178" t="s">
        <v>750</v>
      </c>
    </row>
    <row r="6" spans="1:19" ht="17.55" customHeight="1" x14ac:dyDescent="0.25">
      <c r="A6" s="33" t="s">
        <v>541</v>
      </c>
      <c r="B6" s="35" t="s">
        <v>533</v>
      </c>
      <c r="C6" s="35" t="s">
        <v>534</v>
      </c>
      <c r="D6" s="35" t="s">
        <v>543</v>
      </c>
      <c r="E6" s="35" t="s">
        <v>544</v>
      </c>
      <c r="F6" s="33" t="s">
        <v>542</v>
      </c>
      <c r="G6" s="32" t="s">
        <v>524</v>
      </c>
      <c r="H6" s="35" t="s">
        <v>542</v>
      </c>
      <c r="I6" s="32" t="s">
        <v>524</v>
      </c>
      <c r="J6" s="33" t="s">
        <v>542</v>
      </c>
      <c r="K6" s="32" t="s">
        <v>524</v>
      </c>
      <c r="L6" s="33" t="s">
        <v>542</v>
      </c>
      <c r="M6" s="32" t="s">
        <v>524</v>
      </c>
      <c r="N6" s="33" t="s">
        <v>542</v>
      </c>
      <c r="O6" s="32" t="s">
        <v>524</v>
      </c>
      <c r="P6" s="33" t="s">
        <v>542</v>
      </c>
      <c r="Q6" s="32" t="s">
        <v>524</v>
      </c>
      <c r="R6" s="33" t="s">
        <v>542</v>
      </c>
      <c r="S6" s="34" t="s">
        <v>524</v>
      </c>
    </row>
    <row r="7" spans="1:19" ht="16.8" customHeight="1" x14ac:dyDescent="0.25">
      <c r="A7" s="2" t="s">
        <v>13</v>
      </c>
      <c r="B7" s="2" t="s">
        <v>14</v>
      </c>
      <c r="C7" s="18"/>
      <c r="D7" s="56" t="str">
        <f>IFERROR(VLOOKUP($A7,'Emissions - TEU-2PWC'!$A$6:$H$58,5,0), " ")</f>
        <v xml:space="preserve"> </v>
      </c>
      <c r="E7" s="56" t="str">
        <f>IFERROR(VLOOKUP($A7,'Emissions - TEU-2PWC'!$A$6:$H$58,8,0), " ")</f>
        <v xml:space="preserve"> </v>
      </c>
      <c r="F7" s="9">
        <v>0.45</v>
      </c>
      <c r="G7" s="175" t="str">
        <f>IFERROR(Summary!$Y$7*D7/F7," ")</f>
        <v xml:space="preserve"> </v>
      </c>
      <c r="H7" s="5">
        <v>140</v>
      </c>
      <c r="I7" s="175" t="str">
        <f>IFERROR(Summary!$Y$7*D7/H7," ")</f>
        <v xml:space="preserve"> </v>
      </c>
      <c r="J7" s="5">
        <v>12</v>
      </c>
      <c r="K7" s="175" t="str">
        <f>IFERROR(Summary!$AA$7*D7/J7," ")</f>
        <v xml:space="preserve"> </v>
      </c>
      <c r="L7" s="5">
        <v>620</v>
      </c>
      <c r="M7" s="175" t="str">
        <f>IFERROR(Summary!$AA$7*D7/L7," ")</f>
        <v xml:space="preserve"> </v>
      </c>
      <c r="N7" s="7">
        <v>5.5</v>
      </c>
      <c r="O7" s="175" t="str">
        <f>IFERROR(Summary!$AC$7*D7/N7," ")</f>
        <v xml:space="preserve"> </v>
      </c>
      <c r="P7" s="5">
        <v>620</v>
      </c>
      <c r="Q7" s="175" t="str">
        <f>IFERROR(Summary!$AC$7*D7/P7," ")</f>
        <v xml:space="preserve"> </v>
      </c>
      <c r="R7" s="21">
        <v>470</v>
      </c>
      <c r="S7" s="177" t="str">
        <f>IFERROR(Summary!$AE$7*E7/R7," ")</f>
        <v xml:space="preserve"> </v>
      </c>
    </row>
    <row r="8" spans="1:19" ht="16.8" customHeight="1" x14ac:dyDescent="0.25">
      <c r="A8" s="2" t="s">
        <v>15</v>
      </c>
      <c r="B8" s="2" t="s">
        <v>16</v>
      </c>
      <c r="C8" s="18"/>
      <c r="D8" s="56" t="str">
        <f>IFERROR(VLOOKUP($A8,'Emissions - TEU-2PWC'!$A$6:$H$58,5,0), " ")</f>
        <v xml:space="preserve"> </v>
      </c>
      <c r="E8" s="56" t="str">
        <f>IFERROR(VLOOKUP($A8,'Emissions - TEU-2PWC'!$A$6:$H$58,8,0), " ")</f>
        <v xml:space="preserve"> </v>
      </c>
      <c r="F8" s="4">
        <v>0.05</v>
      </c>
      <c r="G8" s="175" t="str">
        <f>IFERROR(Summary!$Y$7*D8/F8," ")</f>
        <v xml:space="preserve"> </v>
      </c>
      <c r="H8" s="18"/>
      <c r="I8" s="175" t="str">
        <f>IFERROR(Summary!$Y$7*D8/H8," ")</f>
        <v xml:space="preserve"> </v>
      </c>
      <c r="J8" s="7">
        <v>1.3</v>
      </c>
      <c r="K8" s="175" t="str">
        <f>IFERROR(Summary!$AA$7*D8/J8," ")</f>
        <v xml:space="preserve"> </v>
      </c>
      <c r="L8" s="18"/>
      <c r="M8" s="175" t="str">
        <f>IFERROR(Summary!$AA$7*D8/L8," ")</f>
        <v xml:space="preserve"> </v>
      </c>
      <c r="N8" s="9">
        <v>0.6</v>
      </c>
      <c r="O8" s="175" t="str">
        <f>IFERROR(Summary!$AC$7*D8/N8," ")</f>
        <v xml:space="preserve"> </v>
      </c>
      <c r="P8" s="18"/>
      <c r="Q8" s="175" t="str">
        <f>IFERROR(Summary!$AC$7*D8/P8," ")</f>
        <v xml:space="preserve"> </v>
      </c>
      <c r="R8" s="22"/>
      <c r="S8" s="177" t="str">
        <f>IFERROR(Summary!$AE$7*E8/R8," ")</f>
        <v xml:space="preserve"> </v>
      </c>
    </row>
    <row r="9" spans="1:19" ht="16.95" customHeight="1" x14ac:dyDescent="0.25">
      <c r="A9" s="2" t="s">
        <v>17</v>
      </c>
      <c r="B9" s="2" t="s">
        <v>18</v>
      </c>
      <c r="C9" s="18"/>
      <c r="D9" s="56" t="str">
        <f>IFERROR(VLOOKUP($A9,'Emissions - TEU-2PWC'!$A$6:$H$58,5,0), " ")</f>
        <v xml:space="preserve"> </v>
      </c>
      <c r="E9" s="56" t="str">
        <f>IFERROR(VLOOKUP($A9,'Emissions - TEU-2PWC'!$A$6:$H$58,8,0), " ")</f>
        <v xml:space="preserve"> </v>
      </c>
      <c r="F9" s="18"/>
      <c r="G9" s="175" t="str">
        <f>IFERROR(Summary!$Y$7*D9/F9," ")</f>
        <v xml:space="preserve"> </v>
      </c>
      <c r="H9" s="8">
        <v>31000</v>
      </c>
      <c r="I9" s="175" t="str">
        <f>IFERROR(Summary!$Y$7*D9/H9," ")</f>
        <v xml:space="preserve"> </v>
      </c>
      <c r="J9" s="18"/>
      <c r="K9" s="175" t="str">
        <f>IFERROR(Summary!$AA$7*D9/J9," ")</f>
        <v xml:space="preserve"> </v>
      </c>
      <c r="L9" s="8">
        <v>140000</v>
      </c>
      <c r="M9" s="175" t="str">
        <f>IFERROR(Summary!$AA$7*D9/L9," ")</f>
        <v xml:space="preserve"> </v>
      </c>
      <c r="N9" s="18"/>
      <c r="O9" s="175" t="str">
        <f>IFERROR(Summary!$AC$7*D9/N9," ")</f>
        <v xml:space="preserve"> </v>
      </c>
      <c r="P9" s="8">
        <v>140000</v>
      </c>
      <c r="Q9" s="175" t="str">
        <f>IFERROR(Summary!$AC$7*D9/P9," ")</f>
        <v xml:space="preserve"> </v>
      </c>
      <c r="R9" s="23">
        <v>62000</v>
      </c>
      <c r="S9" s="177" t="str">
        <f>IFERROR(Summary!$AE$7*E9/R9," ")</f>
        <v xml:space="preserve"> </v>
      </c>
    </row>
    <row r="10" spans="1:19" ht="16.8" customHeight="1" x14ac:dyDescent="0.25">
      <c r="A10" s="12">
        <v>64047</v>
      </c>
      <c r="B10" s="2" t="s">
        <v>19</v>
      </c>
      <c r="C10" s="18"/>
      <c r="D10" s="56" t="str">
        <f>IFERROR(VLOOKUP($A10,'Emissions - TEU-2PWC'!$A$6:$H$58,5,0), " ")</f>
        <v xml:space="preserve"> </v>
      </c>
      <c r="E10" s="56" t="str">
        <f>IFERROR(VLOOKUP($A10,'Emissions - TEU-2PWC'!$A$6:$H$58,8,0), " ")</f>
        <v xml:space="preserve"> </v>
      </c>
      <c r="F10" s="18"/>
      <c r="G10" s="175" t="str">
        <f>IFERROR(Summary!$Y$7*D10/F10," ")</f>
        <v xml:space="preserve"> </v>
      </c>
      <c r="H10" s="5">
        <v>60</v>
      </c>
      <c r="I10" s="175" t="str">
        <f>IFERROR(Summary!$Y$7*D10/H10," ")</f>
        <v xml:space="preserve"> </v>
      </c>
      <c r="J10" s="18"/>
      <c r="K10" s="175" t="str">
        <f>IFERROR(Summary!$AA$7*D10/J10," ")</f>
        <v xml:space="preserve"> </v>
      </c>
      <c r="L10" s="5">
        <v>260</v>
      </c>
      <c r="M10" s="175" t="str">
        <f>IFERROR(Summary!$AA$7*D10/L10," ")</f>
        <v xml:space="preserve"> </v>
      </c>
      <c r="N10" s="18"/>
      <c r="O10" s="175" t="str">
        <f>IFERROR(Summary!$AC$7*D10/N10," ")</f>
        <v xml:space="preserve"> </v>
      </c>
      <c r="P10" s="5">
        <v>260</v>
      </c>
      <c r="Q10" s="175" t="str">
        <f>IFERROR(Summary!$AC$7*D10/P10," ")</f>
        <v xml:space="preserve"> </v>
      </c>
      <c r="R10" s="22"/>
      <c r="S10" s="177" t="str">
        <f>IFERROR(Summary!$AE$7*E10/R10," ")</f>
        <v xml:space="preserve"> </v>
      </c>
    </row>
    <row r="11" spans="1:19" ht="16.95" customHeight="1" x14ac:dyDescent="0.25">
      <c r="A11" s="2" t="s">
        <v>20</v>
      </c>
      <c r="B11" s="2" t="s">
        <v>21</v>
      </c>
      <c r="C11" s="18"/>
      <c r="D11" s="56" t="str">
        <f>IFERROR(VLOOKUP($A11,'Emissions - TEU-2PWC'!$A$6:$H$58,5,0), " ")</f>
        <v xml:space="preserve"> </v>
      </c>
      <c r="E11" s="56" t="str">
        <f>IFERROR(VLOOKUP($A11,'Emissions - TEU-2PWC'!$A$6:$H$58,8,0), " ")</f>
        <v xml:space="preserve"> </v>
      </c>
      <c r="F11" s="18"/>
      <c r="G11" s="175" t="str">
        <f>IFERROR(Summary!$Y$7*D11/F11," ")</f>
        <v xml:space="preserve"> </v>
      </c>
      <c r="H11" s="9">
        <v>0.35</v>
      </c>
      <c r="I11" s="175" t="str">
        <f>IFERROR(Summary!$Y$7*D11/H11," ")</f>
        <v xml:space="preserve"> </v>
      </c>
      <c r="J11" s="18"/>
      <c r="K11" s="175" t="str">
        <f>IFERROR(Summary!$AA$7*D11/J11," ")</f>
        <v xml:space="preserve"> </v>
      </c>
      <c r="L11" s="7">
        <v>1.5</v>
      </c>
      <c r="M11" s="175" t="str">
        <f>IFERROR(Summary!$AA$7*D11/L11," ")</f>
        <v xml:space="preserve"> </v>
      </c>
      <c r="N11" s="18"/>
      <c r="O11" s="175" t="str">
        <f>IFERROR(Summary!$AC$7*D11/N11," ")</f>
        <v xml:space="preserve"> </v>
      </c>
      <c r="P11" s="7">
        <v>1.5</v>
      </c>
      <c r="Q11" s="175" t="str">
        <f>IFERROR(Summary!$AC$7*D11/P11," ")</f>
        <v xml:space="preserve"> </v>
      </c>
      <c r="R11" s="24">
        <v>6.9</v>
      </c>
      <c r="S11" s="177" t="str">
        <f>IFERROR(Summary!$AE$7*E11/R11," ")</f>
        <v xml:space="preserve"> </v>
      </c>
    </row>
    <row r="12" spans="1:19" ht="16.8" customHeight="1" x14ac:dyDescent="0.25">
      <c r="A12" s="12">
        <v>65532</v>
      </c>
      <c r="B12" s="2" t="s">
        <v>22</v>
      </c>
      <c r="C12" s="6" t="s">
        <v>23</v>
      </c>
      <c r="D12" s="56" t="str">
        <f>IFERROR(VLOOKUP($A12,'Emissions - TEU-2PWC'!$A$6:$H$58,5,0), " ")</f>
        <v xml:space="preserve"> </v>
      </c>
      <c r="E12" s="56" t="str">
        <f>IFERROR(VLOOKUP($A12,'Emissions - TEU-2PWC'!$A$6:$H$58,8,0), " ")</f>
        <v xml:space="preserve"> </v>
      </c>
      <c r="F12" s="3">
        <v>5.8999999999999999E-3</v>
      </c>
      <c r="G12" s="175" t="str">
        <f>IFERROR(Summary!$Y$7*D12/F12," ")</f>
        <v xml:space="preserve"> </v>
      </c>
      <c r="H12" s="7">
        <v>6</v>
      </c>
      <c r="I12" s="175" t="str">
        <f>IFERROR(Summary!$Y$7*D12/H12," ")</f>
        <v xml:space="preserve"> </v>
      </c>
      <c r="J12" s="4">
        <v>6.2E-2</v>
      </c>
      <c r="K12" s="175" t="str">
        <f>IFERROR(Summary!$AA$7*D12/J12," ")</f>
        <v xml:space="preserve"> </v>
      </c>
      <c r="L12" s="5">
        <v>26</v>
      </c>
      <c r="M12" s="175" t="str">
        <f>IFERROR(Summary!$AA$7*D12/L12," ")</f>
        <v xml:space="preserve"> </v>
      </c>
      <c r="N12" s="9">
        <v>0.12</v>
      </c>
      <c r="O12" s="175" t="str">
        <f>IFERROR(Summary!$AC$7*D12/N12," ")</f>
        <v xml:space="preserve"> </v>
      </c>
      <c r="P12" s="5">
        <v>26</v>
      </c>
      <c r="Q12" s="175" t="str">
        <f>IFERROR(Summary!$AC$7*D12/P12," ")</f>
        <v xml:space="preserve"> </v>
      </c>
      <c r="R12" s="22"/>
      <c r="S12" s="177" t="str">
        <f>IFERROR(Summary!$AE$7*E12/R12," ")</f>
        <v xml:space="preserve"> </v>
      </c>
    </row>
    <row r="13" spans="1:19" ht="16.8" customHeight="1" x14ac:dyDescent="0.25">
      <c r="A13" s="12">
        <v>65660</v>
      </c>
      <c r="B13" s="2" t="s">
        <v>24</v>
      </c>
      <c r="C13" s="18"/>
      <c r="D13" s="56" t="str">
        <f>IFERROR(VLOOKUP($A13,'Emissions - TEU-2PWC'!$A$6:$H$58,5,0), " ")</f>
        <v xml:space="preserve"> </v>
      </c>
      <c r="E13" s="56" t="str">
        <f>IFERROR(VLOOKUP($A13,'Emissions - TEU-2PWC'!$A$6:$H$58,8,0), " ")</f>
        <v xml:space="preserve"> </v>
      </c>
      <c r="F13" s="18"/>
      <c r="G13" s="175" t="str">
        <f>IFERROR(Summary!$Y$7*D13/F13," ")</f>
        <v xml:space="preserve"> </v>
      </c>
      <c r="H13" s="7">
        <v>1</v>
      </c>
      <c r="I13" s="175" t="str">
        <f>IFERROR(Summary!$Y$7*D13/H13," ")</f>
        <v xml:space="preserve"> </v>
      </c>
      <c r="J13" s="18"/>
      <c r="K13" s="175" t="str">
        <f>IFERROR(Summary!$AA$7*D13/J13," ")</f>
        <v xml:space="preserve"> </v>
      </c>
      <c r="L13" s="7">
        <v>4.4000000000000004</v>
      </c>
      <c r="M13" s="175" t="str">
        <f>IFERROR(Summary!$AA$7*D13/L13," ")</f>
        <v xml:space="preserve"> </v>
      </c>
      <c r="N13" s="18"/>
      <c r="O13" s="175" t="str">
        <f>IFERROR(Summary!$AC$7*D13/N13," ")</f>
        <v xml:space="preserve"> </v>
      </c>
      <c r="P13" s="7">
        <v>4.4000000000000004</v>
      </c>
      <c r="Q13" s="175" t="str">
        <f>IFERROR(Summary!$AC$7*D13/P13," ")</f>
        <v xml:space="preserve"> </v>
      </c>
      <c r="R13" s="23">
        <v>6000</v>
      </c>
      <c r="S13" s="177" t="str">
        <f>IFERROR(Summary!$AE$7*E13/R13," ")</f>
        <v xml:space="preserve"> </v>
      </c>
    </row>
    <row r="14" spans="1:19" ht="16.95" customHeight="1" x14ac:dyDescent="0.25">
      <c r="A14" s="2" t="s">
        <v>25</v>
      </c>
      <c r="B14" s="2" t="s">
        <v>26</v>
      </c>
      <c r="C14" s="18"/>
      <c r="D14" s="56" t="str">
        <f>IFERROR(VLOOKUP($A14,'Emissions - TEU-2PWC'!$A$6:$H$58,5,0), " ")</f>
        <v xml:space="preserve"> </v>
      </c>
      <c r="E14" s="56" t="str">
        <f>IFERROR(VLOOKUP($A14,'Emissions - TEU-2PWC'!$A$6:$H$58,8,0), " ")</f>
        <v xml:space="preserve"> </v>
      </c>
      <c r="F14" s="4">
        <v>1.4999999999999999E-2</v>
      </c>
      <c r="G14" s="175" t="str">
        <f>IFERROR(Summary!$Y$7*D14/F14," ")</f>
        <v xml:space="preserve"> </v>
      </c>
      <c r="H14" s="7">
        <v>5</v>
      </c>
      <c r="I14" s="175" t="str">
        <f>IFERROR(Summary!$Y$7*D14/H14," ")</f>
        <v xml:space="preserve"> </v>
      </c>
      <c r="J14" s="9">
        <v>0.38</v>
      </c>
      <c r="K14" s="175" t="str">
        <f>IFERROR(Summary!$AA$7*D14/J14," ")</f>
        <v xml:space="preserve"> </v>
      </c>
      <c r="L14" s="5">
        <v>22</v>
      </c>
      <c r="M14" s="175" t="str">
        <f>IFERROR(Summary!$AA$7*D14/L14," ")</f>
        <v xml:space="preserve"> </v>
      </c>
      <c r="N14" s="9">
        <v>0.18</v>
      </c>
      <c r="O14" s="175" t="str">
        <f>IFERROR(Summary!$AC$7*D14/N14," ")</f>
        <v xml:space="preserve"> </v>
      </c>
      <c r="P14" s="5">
        <v>22</v>
      </c>
      <c r="Q14" s="175" t="str">
        <f>IFERROR(Summary!$AC$7*D14/P14," ")</f>
        <v xml:space="preserve"> </v>
      </c>
      <c r="R14" s="21">
        <v>220</v>
      </c>
      <c r="S14" s="177" t="str">
        <f>IFERROR(Summary!$AE$7*E14/R14," ")</f>
        <v xml:space="preserve"> </v>
      </c>
    </row>
    <row r="15" spans="1:19" ht="16.8" customHeight="1" x14ac:dyDescent="0.25">
      <c r="A15" s="2" t="s">
        <v>27</v>
      </c>
      <c r="B15" s="2" t="s">
        <v>28</v>
      </c>
      <c r="C15" s="18"/>
      <c r="D15" s="56" t="str">
        <f>IFERROR(VLOOKUP($A15,'Emissions - TEU-2PWC'!$A$6:$H$58,5,0), " ")</f>
        <v xml:space="preserve"> </v>
      </c>
      <c r="E15" s="56" t="str">
        <f>IFERROR(VLOOKUP($A15,'Emissions - TEU-2PWC'!$A$6:$H$58,8,0), " ")</f>
        <v xml:space="preserve"> </v>
      </c>
      <c r="F15" s="11">
        <v>2.0000000000000001E-4</v>
      </c>
      <c r="G15" s="175" t="str">
        <f>IFERROR(Summary!$Y$7*D15/F15," ")</f>
        <v xml:space="preserve"> </v>
      </c>
      <c r="H15" s="18"/>
      <c r="I15" s="175" t="str">
        <f>IFERROR(Summary!$Y$7*D15/H15," ")</f>
        <v xml:space="preserve"> </v>
      </c>
      <c r="J15" s="3">
        <v>5.3E-3</v>
      </c>
      <c r="K15" s="175" t="str">
        <f>IFERROR(Summary!$AA$7*D15/J15," ")</f>
        <v xml:space="preserve"> </v>
      </c>
      <c r="L15" s="18"/>
      <c r="M15" s="175" t="str">
        <f>IFERROR(Summary!$AA$7*D15/L15," ")</f>
        <v xml:space="preserve"> </v>
      </c>
      <c r="N15" s="3">
        <v>2.3999999999999998E-3</v>
      </c>
      <c r="O15" s="175" t="str">
        <f>IFERROR(Summary!$AC$7*D15/N15," ")</f>
        <v xml:space="preserve"> </v>
      </c>
      <c r="P15" s="18"/>
      <c r="Q15" s="175" t="str">
        <f>IFERROR(Summary!$AC$7*D15/P15," ")</f>
        <v xml:space="preserve"> </v>
      </c>
      <c r="R15" s="22"/>
      <c r="S15" s="177" t="str">
        <f>IFERROR(Summary!$AE$7*E15/R15," ")</f>
        <v xml:space="preserve"> </v>
      </c>
    </row>
    <row r="16" spans="1:19" ht="16.95" customHeight="1" x14ac:dyDescent="0.25">
      <c r="A16" s="2" t="s">
        <v>29</v>
      </c>
      <c r="B16" s="2" t="s">
        <v>30</v>
      </c>
      <c r="C16" s="18"/>
      <c r="D16" s="56" t="str">
        <f>IFERROR(VLOOKUP($A16,'Emissions - TEU-2PWC'!$A$6:$H$58,5,0), " ")</f>
        <v xml:space="preserve"> </v>
      </c>
      <c r="E16" s="56" t="str">
        <f>IFERROR(VLOOKUP($A16,'Emissions - TEU-2PWC'!$A$6:$H$58,8,0), " ")</f>
        <v xml:space="preserve"> </v>
      </c>
      <c r="F16" s="9">
        <v>0.17</v>
      </c>
      <c r="G16" s="175" t="str">
        <f>IFERROR(Summary!$Y$7*D16/F16," ")</f>
        <v xml:space="preserve"> </v>
      </c>
      <c r="H16" s="7">
        <v>1</v>
      </c>
      <c r="I16" s="175" t="str">
        <f>IFERROR(Summary!$Y$7*D16/H16," ")</f>
        <v xml:space="preserve"> </v>
      </c>
      <c r="J16" s="7">
        <v>4.3</v>
      </c>
      <c r="K16" s="175" t="str">
        <f>IFERROR(Summary!$AA$7*D16/J16," ")</f>
        <v xml:space="preserve"> </v>
      </c>
      <c r="L16" s="7">
        <v>4.4000000000000004</v>
      </c>
      <c r="M16" s="175" t="str">
        <f>IFERROR(Summary!$AA$7*D16/L16," ")</f>
        <v xml:space="preserve"> </v>
      </c>
      <c r="N16" s="7">
        <v>2</v>
      </c>
      <c r="O16" s="175" t="str">
        <f>IFERROR(Summary!$AC$7*D16/N16," ")</f>
        <v xml:space="preserve"> </v>
      </c>
      <c r="P16" s="7">
        <v>4.4000000000000004</v>
      </c>
      <c r="Q16" s="175" t="str">
        <f>IFERROR(Summary!$AC$7*D16/P16," ")</f>
        <v xml:space="preserve"> </v>
      </c>
      <c r="R16" s="22"/>
      <c r="S16" s="177" t="str">
        <f>IFERROR(Summary!$AE$7*E16/R16," ")</f>
        <v xml:space="preserve"> </v>
      </c>
    </row>
    <row r="17" spans="1:19" ht="16.8" customHeight="1" x14ac:dyDescent="0.25">
      <c r="A17" s="2" t="s">
        <v>31</v>
      </c>
      <c r="B17" s="2" t="s">
        <v>32</v>
      </c>
      <c r="C17" s="6" t="s">
        <v>33</v>
      </c>
      <c r="D17" s="56" t="str">
        <f>IFERROR(VLOOKUP($A17,'Emissions - TEU-2PWC'!$A$6:$H$58,5,0), " ")</f>
        <v xml:space="preserve"> </v>
      </c>
      <c r="E17" s="56" t="str">
        <f>IFERROR(VLOOKUP($A17,'Emissions - TEU-2PWC'!$A$6:$H$58,8,0), " ")</f>
        <v xml:space="preserve"> </v>
      </c>
      <c r="F17" s="18"/>
      <c r="G17" s="175" t="str">
        <f>IFERROR(Summary!$Y$7*D17/F17," ")</f>
        <v xml:space="preserve"> </v>
      </c>
      <c r="H17" s="7">
        <v>5</v>
      </c>
      <c r="I17" s="175" t="str">
        <f>IFERROR(Summary!$Y$7*D17/H17," ")</f>
        <v xml:space="preserve"> </v>
      </c>
      <c r="J17" s="18"/>
      <c r="K17" s="175" t="str">
        <f>IFERROR(Summary!$AA$7*D17/J17," ")</f>
        <v xml:space="preserve"> </v>
      </c>
      <c r="L17" s="5">
        <v>22</v>
      </c>
      <c r="M17" s="175" t="str">
        <f>IFERROR(Summary!$AA$7*D17/L17," ")</f>
        <v xml:space="preserve"> </v>
      </c>
      <c r="N17" s="18"/>
      <c r="O17" s="175" t="str">
        <f>IFERROR(Summary!$AC$7*D17/N17," ")</f>
        <v xml:space="preserve"> </v>
      </c>
      <c r="P17" s="5">
        <v>22</v>
      </c>
      <c r="Q17" s="175" t="str">
        <f>IFERROR(Summary!$AC$7*D17/P17," ")</f>
        <v xml:space="preserve"> </v>
      </c>
      <c r="R17" s="22"/>
      <c r="S17" s="177" t="str">
        <f>IFERROR(Summary!$AE$7*E17/R17," ")</f>
        <v xml:space="preserve"> </v>
      </c>
    </row>
    <row r="18" spans="1:19" ht="16.8" customHeight="1" x14ac:dyDescent="0.25">
      <c r="A18" s="2" t="s">
        <v>34</v>
      </c>
      <c r="B18" s="2" t="s">
        <v>35</v>
      </c>
      <c r="C18" s="18"/>
      <c r="D18" s="56" t="str">
        <f>IFERROR(VLOOKUP($A18,'Emissions - TEU-2PWC'!$A$6:$H$58,5,0), " ")</f>
        <v xml:space="preserve"> </v>
      </c>
      <c r="E18" s="56" t="str">
        <f>IFERROR(VLOOKUP($A18,'Emissions - TEU-2PWC'!$A$6:$H$58,8,0), " ")</f>
        <v xml:space="preserve"> </v>
      </c>
      <c r="F18" s="18"/>
      <c r="G18" s="175" t="str">
        <f>IFERROR(Summary!$Y$7*D18/F18," ")</f>
        <v xml:space="preserve"> </v>
      </c>
      <c r="H18" s="5">
        <v>500</v>
      </c>
      <c r="I18" s="175" t="str">
        <f>IFERROR(Summary!$Y$7*D18/H18," ")</f>
        <v xml:space="preserve"> </v>
      </c>
      <c r="J18" s="18"/>
      <c r="K18" s="175" t="str">
        <f>IFERROR(Summary!$AA$7*D18/J18," ")</f>
        <v xml:space="preserve"> </v>
      </c>
      <c r="L18" s="8">
        <v>2200</v>
      </c>
      <c r="M18" s="175" t="str">
        <f>IFERROR(Summary!$AA$7*D18/L18," ")</f>
        <v xml:space="preserve"> </v>
      </c>
      <c r="N18" s="18"/>
      <c r="O18" s="175" t="str">
        <f>IFERROR(Summary!$AC$7*D18/N18," ")</f>
        <v xml:space="preserve"> </v>
      </c>
      <c r="P18" s="8">
        <v>2200</v>
      </c>
      <c r="Q18" s="175" t="str">
        <f>IFERROR(Summary!$AC$7*D18/P18," ")</f>
        <v xml:space="preserve"> </v>
      </c>
      <c r="R18" s="23">
        <v>1200</v>
      </c>
      <c r="S18" s="177" t="str">
        <f>IFERROR(Summary!$AE$7*E18/R18," ")</f>
        <v xml:space="preserve"> </v>
      </c>
    </row>
    <row r="19" spans="1:19" ht="16.95" customHeight="1" x14ac:dyDescent="0.25">
      <c r="A19" s="2" t="s">
        <v>36</v>
      </c>
      <c r="B19" s="2" t="s">
        <v>37</v>
      </c>
      <c r="C19" s="18"/>
      <c r="D19" s="56" t="str">
        <f>IFERROR(VLOOKUP($A19,'Emissions - TEU-2PWC'!$A$6:$H$58,5,0), " ")</f>
        <v xml:space="preserve"> </v>
      </c>
      <c r="E19" s="56" t="str">
        <f>IFERROR(VLOOKUP($A19,'Emissions - TEU-2PWC'!$A$6:$H$58,8,0), " ")</f>
        <v xml:space="preserve"> </v>
      </c>
      <c r="F19" s="9">
        <v>0.63</v>
      </c>
      <c r="G19" s="175" t="str">
        <f>IFERROR(Summary!$Y$7*D19/F19," ")</f>
        <v xml:space="preserve"> </v>
      </c>
      <c r="H19" s="7">
        <v>1</v>
      </c>
      <c r="I19" s="175" t="str">
        <f>IFERROR(Summary!$Y$7*D19/H19," ")</f>
        <v xml:space="preserve"> </v>
      </c>
      <c r="J19" s="5">
        <v>16</v>
      </c>
      <c r="K19" s="175" t="str">
        <f>IFERROR(Summary!$AA$7*D19/J19," ")</f>
        <v xml:space="preserve"> </v>
      </c>
      <c r="L19" s="7">
        <v>4.4000000000000004</v>
      </c>
      <c r="M19" s="175" t="str">
        <f>IFERROR(Summary!$AA$7*D19/L19," ")</f>
        <v xml:space="preserve"> </v>
      </c>
      <c r="N19" s="7">
        <v>7.5</v>
      </c>
      <c r="O19" s="175" t="str">
        <f>IFERROR(Summary!$AC$7*D19/N19," ")</f>
        <v xml:space="preserve"> </v>
      </c>
      <c r="P19" s="7">
        <v>4.4000000000000004</v>
      </c>
      <c r="Q19" s="175" t="str">
        <f>IFERROR(Summary!$AC$7*D19/P19," ")</f>
        <v xml:space="preserve"> </v>
      </c>
      <c r="R19" s="22"/>
      <c r="S19" s="177" t="str">
        <f>IFERROR(Summary!$AE$7*E19/R19," ")</f>
        <v xml:space="preserve"> </v>
      </c>
    </row>
    <row r="20" spans="1:19" ht="16.8" customHeight="1" x14ac:dyDescent="0.25">
      <c r="A20" s="2" t="s">
        <v>38</v>
      </c>
      <c r="B20" s="2" t="s">
        <v>39</v>
      </c>
      <c r="C20" s="6" t="s">
        <v>33</v>
      </c>
      <c r="D20" s="56" t="str">
        <f>IFERROR(VLOOKUP($A20,'Emissions - TEU-2PWC'!$A$6:$H$58,5,0), " ")</f>
        <v xml:space="preserve"> </v>
      </c>
      <c r="E20" s="56" t="str">
        <f>IFERROR(VLOOKUP($A20,'Emissions - TEU-2PWC'!$A$6:$H$58,8,0), " ")</f>
        <v xml:space="preserve"> </v>
      </c>
      <c r="F20" s="18"/>
      <c r="G20" s="175" t="str">
        <f>IFERROR(Summary!$Y$7*D20/F20," ")</f>
        <v xml:space="preserve"> </v>
      </c>
      <c r="H20" s="9">
        <v>0.3</v>
      </c>
      <c r="I20" s="175" t="str">
        <f>IFERROR(Summary!$Y$7*D20/H20," ")</f>
        <v xml:space="preserve"> </v>
      </c>
      <c r="J20" s="18"/>
      <c r="K20" s="175" t="str">
        <f>IFERROR(Summary!$AA$7*D20/J20," ")</f>
        <v xml:space="preserve"> </v>
      </c>
      <c r="L20" s="7">
        <v>1.3</v>
      </c>
      <c r="M20" s="175" t="str">
        <f>IFERROR(Summary!$AA$7*D20/L20," ")</f>
        <v xml:space="preserve"> </v>
      </c>
      <c r="N20" s="18"/>
      <c r="O20" s="175" t="str">
        <f>IFERROR(Summary!$AC$7*D20/N20," ")</f>
        <v xml:space="preserve"> </v>
      </c>
      <c r="P20" s="7">
        <v>1.3</v>
      </c>
      <c r="Q20" s="175" t="str">
        <f>IFERROR(Summary!$AC$7*D20/P20," ")</f>
        <v xml:space="preserve"> </v>
      </c>
      <c r="R20" s="22"/>
      <c r="S20" s="177" t="str">
        <f>IFERROR(Summary!$AE$7*E20/R20," ")</f>
        <v xml:space="preserve"> </v>
      </c>
    </row>
    <row r="21" spans="1:19" ht="16.95" customHeight="1" x14ac:dyDescent="0.25">
      <c r="A21" s="2" t="s">
        <v>40</v>
      </c>
      <c r="B21" s="2" t="s">
        <v>41</v>
      </c>
      <c r="C21" s="18"/>
      <c r="D21" s="56" t="str">
        <f>IFERROR(VLOOKUP($A21,'Emissions - TEU-2PWC'!$A$6:$H$58,5,0), " ")</f>
        <v xml:space="preserve"> </v>
      </c>
      <c r="E21" s="56" t="str">
        <f>IFERROR(VLOOKUP($A21,'Emissions - TEU-2PWC'!$A$6:$H$58,8,0), " ")</f>
        <v xml:space="preserve"> </v>
      </c>
      <c r="F21" s="9">
        <v>0.14000000000000001</v>
      </c>
      <c r="G21" s="175" t="str">
        <f>IFERROR(Summary!$Y$7*D21/F21," ")</f>
        <v xml:space="preserve"> </v>
      </c>
      <c r="H21" s="18"/>
      <c r="I21" s="175" t="str">
        <f>IFERROR(Summary!$Y$7*D21/H21," ")</f>
        <v xml:space="preserve"> </v>
      </c>
      <c r="J21" s="7">
        <v>3.7</v>
      </c>
      <c r="K21" s="175" t="str">
        <f>IFERROR(Summary!$AA$7*D21/J21," ")</f>
        <v xml:space="preserve"> </v>
      </c>
      <c r="L21" s="18"/>
      <c r="M21" s="175" t="str">
        <f>IFERROR(Summary!$AA$7*D21/L21," ")</f>
        <v xml:space="preserve"> </v>
      </c>
      <c r="N21" s="7">
        <v>1.7</v>
      </c>
      <c r="O21" s="175" t="str">
        <f>IFERROR(Summary!$AC$7*D21/N21," ")</f>
        <v xml:space="preserve"> </v>
      </c>
      <c r="P21" s="18"/>
      <c r="Q21" s="175" t="str">
        <f>IFERROR(Summary!$AC$7*D21/P21," ")</f>
        <v xml:space="preserve"> </v>
      </c>
      <c r="R21" s="22"/>
      <c r="S21" s="177" t="str">
        <f>IFERROR(Summary!$AE$7*E21/R21," ")</f>
        <v xml:space="preserve"> </v>
      </c>
    </row>
    <row r="22" spans="1:19" ht="16.8" customHeight="1" x14ac:dyDescent="0.25">
      <c r="A22" s="2" t="s">
        <v>42</v>
      </c>
      <c r="B22" s="2" t="s">
        <v>43</v>
      </c>
      <c r="C22" s="6" t="s">
        <v>33</v>
      </c>
      <c r="D22" s="56" t="str">
        <f>IFERROR(VLOOKUP($A22,'Emissions - TEU-2PWC'!$A$6:$H$58,5,0), " ")</f>
        <v xml:space="preserve"> </v>
      </c>
      <c r="E22" s="56" t="str">
        <f>IFERROR(VLOOKUP($A22,'Emissions - TEU-2PWC'!$A$6:$H$58,8,0), " ")</f>
        <v xml:space="preserve"> </v>
      </c>
      <c r="F22" s="10">
        <v>2.4000000000000001E-5</v>
      </c>
      <c r="G22" s="175" t="str">
        <f>IFERROR(Summary!$Y$7*D22/F22," ")</f>
        <v xml:space="preserve"> </v>
      </c>
      <c r="H22" s="11">
        <v>1.7000000000000001E-4</v>
      </c>
      <c r="I22" s="175" t="str">
        <f>IFERROR(Summary!$Y$7*D22/H22," ")</f>
        <v xml:space="preserve"> </v>
      </c>
      <c r="J22" s="3">
        <v>1.2999999999999999E-3</v>
      </c>
      <c r="K22" s="175" t="str">
        <f>IFERROR(Summary!$AA$7*D22/J22," ")</f>
        <v xml:space="preserve"> </v>
      </c>
      <c r="L22" s="3">
        <v>2.3999999999999998E-3</v>
      </c>
      <c r="M22" s="175" t="str">
        <f>IFERROR(Summary!$AA$7*D22/L22," ")</f>
        <v xml:space="preserve"> </v>
      </c>
      <c r="N22" s="11">
        <v>6.2E-4</v>
      </c>
      <c r="O22" s="175" t="str">
        <f>IFERROR(Summary!$AC$7*D22/N22," ")</f>
        <v xml:space="preserve"> </v>
      </c>
      <c r="P22" s="3">
        <v>2.3999999999999998E-3</v>
      </c>
      <c r="Q22" s="175" t="str">
        <f>IFERROR(Summary!$AC$7*D22/P22," ")</f>
        <v xml:space="preserve"> </v>
      </c>
      <c r="R22" s="25">
        <v>0.2</v>
      </c>
      <c r="S22" s="177" t="str">
        <f>IFERROR(Summary!$AE$7*E22/R22," ")</f>
        <v xml:space="preserve"> </v>
      </c>
    </row>
    <row r="23" spans="1:19" ht="16.8" customHeight="1" x14ac:dyDescent="0.25">
      <c r="A23" s="2" t="s">
        <v>44</v>
      </c>
      <c r="B23" s="2" t="s">
        <v>45</v>
      </c>
      <c r="C23" s="18"/>
      <c r="D23" s="56" t="str">
        <f>IFERROR(VLOOKUP($A23,'Emissions - TEU-2PWC'!$A$6:$H$58,5,0), " ")</f>
        <v xml:space="preserve"> </v>
      </c>
      <c r="E23" s="56" t="str">
        <f>IFERROR(VLOOKUP($A23,'Emissions - TEU-2PWC'!$A$6:$H$58,8,0), " ")</f>
        <v xml:space="preserve"> </v>
      </c>
      <c r="F23" s="18"/>
      <c r="G23" s="175" t="str">
        <f>IFERROR(Summary!$Y$7*D23/F23," ")</f>
        <v xml:space="preserve"> </v>
      </c>
      <c r="H23" s="4">
        <v>1.4999999999999999E-2</v>
      </c>
      <c r="I23" s="175" t="str">
        <f>IFERROR(Summary!$Y$7*D23/H23," ")</f>
        <v xml:space="preserve"> </v>
      </c>
      <c r="J23" s="18"/>
      <c r="K23" s="175" t="str">
        <f>IFERROR(Summary!$AA$7*D23/J23," ")</f>
        <v xml:space="preserve"> </v>
      </c>
      <c r="L23" s="4">
        <v>6.6000000000000003E-2</v>
      </c>
      <c r="M23" s="175" t="str">
        <f>IFERROR(Summary!$AA$7*D23/L23," ")</f>
        <v xml:space="preserve"> </v>
      </c>
      <c r="N23" s="18"/>
      <c r="O23" s="175" t="str">
        <f>IFERROR(Summary!$AC$7*D23/N23," ")</f>
        <v xml:space="preserve"> </v>
      </c>
      <c r="P23" s="4">
        <v>6.6000000000000003E-2</v>
      </c>
      <c r="Q23" s="175" t="str">
        <f>IFERROR(Summary!$AC$7*D23/P23," ")</f>
        <v xml:space="preserve"> </v>
      </c>
      <c r="R23" s="25">
        <v>0.2</v>
      </c>
      <c r="S23" s="177" t="str">
        <f>IFERROR(Summary!$AE$7*E23/R23," ")</f>
        <v xml:space="preserve"> </v>
      </c>
    </row>
    <row r="24" spans="1:19" ht="16.95" customHeight="1" x14ac:dyDescent="0.25">
      <c r="A24" s="2" t="s">
        <v>46</v>
      </c>
      <c r="B24" s="2" t="s">
        <v>47</v>
      </c>
      <c r="C24" s="6" t="s">
        <v>48</v>
      </c>
      <c r="D24" s="56" t="str">
        <f>IFERROR(VLOOKUP($A24,'Emissions - TEU-2PWC'!$A$6:$H$58,5,0), " ")</f>
        <v xml:space="preserve"> </v>
      </c>
      <c r="E24" s="56" t="str">
        <f>IFERROR(VLOOKUP($A24,'Emissions - TEU-2PWC'!$A$6:$H$58,8,0), " ")</f>
        <v xml:space="preserve"> </v>
      </c>
      <c r="F24" s="10">
        <v>4.3000000000000003E-6</v>
      </c>
      <c r="G24" s="175" t="str">
        <f>IFERROR(Summary!$Y$7*D24/F24," ")</f>
        <v xml:space="preserve"> </v>
      </c>
      <c r="H24" s="18"/>
      <c r="I24" s="175" t="str">
        <f>IFERROR(Summary!$Y$7*D24/H24," ")</f>
        <v xml:space="preserve"> </v>
      </c>
      <c r="J24" s="11">
        <v>1.1E-4</v>
      </c>
      <c r="K24" s="175" t="str">
        <f>IFERROR(Summary!$AA$7*D24/J24," ")</f>
        <v xml:space="preserve"> </v>
      </c>
      <c r="L24" s="18"/>
      <c r="M24" s="175" t="str">
        <f>IFERROR(Summary!$AA$7*D24/L24," ")</f>
        <v xml:space="preserve"> </v>
      </c>
      <c r="N24" s="10">
        <v>5.1999999999999997E-5</v>
      </c>
      <c r="O24" s="175" t="str">
        <f>IFERROR(Summary!$AC$7*D24/N24," ")</f>
        <v xml:space="preserve"> </v>
      </c>
      <c r="P24" s="18"/>
      <c r="Q24" s="175" t="str">
        <f>IFERROR(Summary!$AC$7*D24/P24," ")</f>
        <v xml:space="preserve"> </v>
      </c>
      <c r="R24" s="22"/>
      <c r="S24" s="177" t="str">
        <f>IFERROR(Summary!$AE$7*E24/R24," ")</f>
        <v xml:space="preserve"> </v>
      </c>
    </row>
    <row r="25" spans="1:19" ht="16.8" customHeight="1" x14ac:dyDescent="0.25">
      <c r="A25" s="2" t="s">
        <v>49</v>
      </c>
      <c r="B25" s="2" t="s">
        <v>50</v>
      </c>
      <c r="C25" s="18"/>
      <c r="D25" s="56" t="str">
        <f>IFERROR(VLOOKUP($A25,'Emissions - TEU-2PWC'!$A$6:$H$58,5,0), " ")</f>
        <v xml:space="preserve"> </v>
      </c>
      <c r="E25" s="56" t="str">
        <f>IFERROR(VLOOKUP($A25,'Emissions - TEU-2PWC'!$A$6:$H$58,8,0), " ")</f>
        <v xml:space="preserve"> </v>
      </c>
      <c r="F25" s="4">
        <v>3.2000000000000001E-2</v>
      </c>
      <c r="G25" s="175" t="str">
        <f>IFERROR(Summary!$Y$7*D25/F25," ")</f>
        <v xml:space="preserve"> </v>
      </c>
      <c r="H25" s="18"/>
      <c r="I25" s="175" t="str">
        <f>IFERROR(Summary!$Y$7*D25/H25," ")</f>
        <v xml:space="preserve"> </v>
      </c>
      <c r="J25" s="9">
        <v>0.84</v>
      </c>
      <c r="K25" s="175" t="str">
        <f>IFERROR(Summary!$AA$7*D25/J25," ")</f>
        <v xml:space="preserve"> </v>
      </c>
      <c r="L25" s="18"/>
      <c r="M25" s="175" t="str">
        <f>IFERROR(Summary!$AA$7*D25/L25," ")</f>
        <v xml:space="preserve"> </v>
      </c>
      <c r="N25" s="9">
        <v>0.39</v>
      </c>
      <c r="O25" s="175" t="str">
        <f>IFERROR(Summary!$AC$7*D25/N25," ")</f>
        <v xml:space="preserve"> </v>
      </c>
      <c r="P25" s="18"/>
      <c r="Q25" s="175" t="str">
        <f>IFERROR(Summary!$AC$7*D25/P25," ")</f>
        <v xml:space="preserve"> </v>
      </c>
      <c r="R25" s="22"/>
      <c r="S25" s="177" t="str">
        <f>IFERROR(Summary!$AE$7*E25/R25," ")</f>
        <v xml:space="preserve"> </v>
      </c>
    </row>
    <row r="26" spans="1:19" ht="16.95" customHeight="1" x14ac:dyDescent="0.25">
      <c r="A26" s="2" t="s">
        <v>51</v>
      </c>
      <c r="B26" s="2" t="s">
        <v>52</v>
      </c>
      <c r="C26" s="18"/>
      <c r="D26" s="56">
        <f>IFERROR(VLOOKUP($A26,'Emissions - TEU-2PWC'!$A$6:$H$58,5,0), " ")</f>
        <v>3.3177387968560797E-2</v>
      </c>
      <c r="E26" s="56">
        <f>IFERROR(VLOOKUP($A26,'Emissions - TEU-2PWC'!$A$6:$H$58,8,0), " ")</f>
        <v>1.3270955187424317E-3</v>
      </c>
      <c r="F26" s="9">
        <v>0.13</v>
      </c>
      <c r="G26" s="175">
        <f>IFERROR(Summary!$Y$7*D26/F26," ")</f>
        <v>2.552106766812369E-5</v>
      </c>
      <c r="H26" s="7">
        <v>3</v>
      </c>
      <c r="I26" s="175">
        <f>IFERROR(Summary!$Y$7*D26/H26," ")</f>
        <v>1.1059129322853599E-6</v>
      </c>
      <c r="J26" s="7">
        <v>3.3</v>
      </c>
      <c r="K26" s="175">
        <f>IFERROR(Summary!$AA$7*D26/J26," ")</f>
        <v>1.0053753929866909E-6</v>
      </c>
      <c r="L26" s="5">
        <v>13</v>
      </c>
      <c r="M26" s="175">
        <f>IFERROR(Summary!$AA$7*D26/L26," ")</f>
        <v>2.5521067668123693E-7</v>
      </c>
      <c r="N26" s="7">
        <v>1.5</v>
      </c>
      <c r="O26" s="175">
        <f>IFERROR(Summary!$AC$7*D26/N26," ")</f>
        <v>9.9532163905682384E-5</v>
      </c>
      <c r="P26" s="5">
        <v>13</v>
      </c>
      <c r="Q26" s="175">
        <f>IFERROR(Summary!$AC$7*D26/P26," ")</f>
        <v>1.148448045065566E-5</v>
      </c>
      <c r="R26" s="21">
        <v>29</v>
      </c>
      <c r="S26" s="177">
        <f>IFERROR(Summary!$AE$7*E26/R26," ")</f>
        <v>2.1965718930909217E-4</v>
      </c>
    </row>
    <row r="27" spans="1:19" ht="19.8" customHeight="1" x14ac:dyDescent="0.25">
      <c r="A27" s="2" t="s">
        <v>53</v>
      </c>
      <c r="B27" s="2" t="s">
        <v>54</v>
      </c>
      <c r="C27" s="6" t="s">
        <v>23</v>
      </c>
      <c r="D27" s="56" t="str">
        <f>IFERROR(VLOOKUP($A27,'Emissions - TEU-2PWC'!$A$6:$H$58,5,0), " ")</f>
        <v xml:space="preserve"> </v>
      </c>
      <c r="E27" s="56" t="str">
        <f>IFERROR(VLOOKUP($A27,'Emissions - TEU-2PWC'!$A$6:$H$58,8,0), " ")</f>
        <v xml:space="preserve"> </v>
      </c>
      <c r="F27" s="10">
        <v>4.1999999999999996E-6</v>
      </c>
      <c r="G27" s="175" t="str">
        <f>IFERROR(Summary!$Y$7*D27/F27," ")</f>
        <v xml:space="preserve"> </v>
      </c>
      <c r="H27" s="18"/>
      <c r="I27" s="175" t="str">
        <f>IFERROR(Summary!$Y$7*D27/H27," ")</f>
        <v xml:space="preserve"> </v>
      </c>
      <c r="J27" s="10">
        <v>4.3999999999999999E-5</v>
      </c>
      <c r="K27" s="175" t="str">
        <f>IFERROR(Summary!$AA$7*D27/J27," ")</f>
        <v xml:space="preserve"> </v>
      </c>
      <c r="L27" s="18"/>
      <c r="M27" s="175" t="str">
        <f>IFERROR(Summary!$AA$7*D27/L27," ")</f>
        <v xml:space="preserve"> </v>
      </c>
      <c r="N27" s="10">
        <v>8.6000000000000003E-5</v>
      </c>
      <c r="O27" s="175" t="str">
        <f>IFERROR(Summary!$AC$7*D27/N27," ")</f>
        <v xml:space="preserve"> </v>
      </c>
      <c r="P27" s="18"/>
      <c r="Q27" s="175" t="str">
        <f>IFERROR(Summary!$AC$7*D27/P27," ")</f>
        <v xml:space="preserve"> </v>
      </c>
      <c r="R27" s="22"/>
      <c r="S27" s="177" t="str">
        <f>IFERROR(Summary!$AE$7*E27/R27," ")</f>
        <v xml:space="preserve"> </v>
      </c>
    </row>
    <row r="28" spans="1:19" ht="16.8" customHeight="1" x14ac:dyDescent="0.25">
      <c r="A28" s="2" t="s">
        <v>55</v>
      </c>
      <c r="B28" s="2" t="s">
        <v>56</v>
      </c>
      <c r="C28" s="18"/>
      <c r="D28" s="56" t="str">
        <f>IFERROR(VLOOKUP($A28,'Emissions - TEU-2PWC'!$A$6:$H$58,5,0), " ")</f>
        <v xml:space="preserve"> </v>
      </c>
      <c r="E28" s="56" t="str">
        <f>IFERROR(VLOOKUP($A28,'Emissions - TEU-2PWC'!$A$6:$H$58,8,0), " ")</f>
        <v xml:space="preserve"> </v>
      </c>
      <c r="F28" s="4">
        <v>0.02</v>
      </c>
      <c r="G28" s="175" t="str">
        <f>IFERROR(Summary!$Y$7*D28/F28," ")</f>
        <v xml:space="preserve"> </v>
      </c>
      <c r="H28" s="7">
        <v>1</v>
      </c>
      <c r="I28" s="175" t="str">
        <f>IFERROR(Summary!$Y$7*D28/H28," ")</f>
        <v xml:space="preserve"> </v>
      </c>
      <c r="J28" s="9">
        <v>0.53</v>
      </c>
      <c r="K28" s="175" t="str">
        <f>IFERROR(Summary!$AA$7*D28/J28," ")</f>
        <v xml:space="preserve"> </v>
      </c>
      <c r="L28" s="7">
        <v>4.4000000000000004</v>
      </c>
      <c r="M28" s="175" t="str">
        <f>IFERROR(Summary!$AA$7*D28/L28," ")</f>
        <v xml:space="preserve"> </v>
      </c>
      <c r="N28" s="9">
        <v>0.24</v>
      </c>
      <c r="O28" s="175" t="str">
        <f>IFERROR(Summary!$AC$7*D28/N28," ")</f>
        <v xml:space="preserve"> </v>
      </c>
      <c r="P28" s="7">
        <v>4.4000000000000004</v>
      </c>
      <c r="Q28" s="175" t="str">
        <f>IFERROR(Summary!$AC$7*D28/P28," ")</f>
        <v xml:space="preserve"> </v>
      </c>
      <c r="R28" s="21">
        <v>240</v>
      </c>
      <c r="S28" s="177" t="str">
        <f>IFERROR(Summary!$AE$7*E28/R28," ")</f>
        <v xml:space="preserve"> </v>
      </c>
    </row>
    <row r="29" spans="1:19" ht="16.95" customHeight="1" x14ac:dyDescent="0.25">
      <c r="A29" s="2" t="s">
        <v>57</v>
      </c>
      <c r="B29" s="2" t="s">
        <v>58</v>
      </c>
      <c r="C29" s="6" t="s">
        <v>33</v>
      </c>
      <c r="D29" s="56" t="str">
        <f>IFERROR(VLOOKUP($A29,'Emissions - TEU-2PWC'!$A$6:$H$58,5,0), " ")</f>
        <v xml:space="preserve"> </v>
      </c>
      <c r="E29" s="56" t="str">
        <f>IFERROR(VLOOKUP($A29,'Emissions - TEU-2PWC'!$A$6:$H$58,8,0), " ")</f>
        <v xml:space="preserve"> </v>
      </c>
      <c r="F29" s="11">
        <v>4.2000000000000002E-4</v>
      </c>
      <c r="G29" s="175" t="str">
        <f>IFERROR(Summary!$Y$7*D29/F29," ")</f>
        <v xml:space="preserve"> </v>
      </c>
      <c r="H29" s="3">
        <v>7.0000000000000001E-3</v>
      </c>
      <c r="I29" s="175" t="str">
        <f>IFERROR(Summary!$Y$7*D29/H29," ")</f>
        <v xml:space="preserve"> </v>
      </c>
      <c r="J29" s="4">
        <v>1.0999999999999999E-2</v>
      </c>
      <c r="K29" s="175" t="str">
        <f>IFERROR(Summary!$AA$7*D29/J29," ")</f>
        <v xml:space="preserve"> </v>
      </c>
      <c r="L29" s="4">
        <v>3.1E-2</v>
      </c>
      <c r="M29" s="175" t="str">
        <f>IFERROR(Summary!$AA$7*D29/L29," ")</f>
        <v xml:space="preserve"> </v>
      </c>
      <c r="N29" s="3">
        <v>5.0000000000000001E-3</v>
      </c>
      <c r="O29" s="175" t="str">
        <f>IFERROR(Summary!$AC$7*D29/N29," ")</f>
        <v xml:space="preserve"> </v>
      </c>
      <c r="P29" s="4">
        <v>3.1E-2</v>
      </c>
      <c r="Q29" s="175" t="str">
        <f>IFERROR(Summary!$AC$7*D29/P29," ")</f>
        <v xml:space="preserve"> </v>
      </c>
      <c r="R29" s="26">
        <v>0.02</v>
      </c>
      <c r="S29" s="177" t="str">
        <f>IFERROR(Summary!$AE$7*E29/R29," ")</f>
        <v xml:space="preserve"> </v>
      </c>
    </row>
    <row r="30" spans="1:19" ht="29.25" customHeight="1" x14ac:dyDescent="0.25">
      <c r="A30" s="2" t="s">
        <v>59</v>
      </c>
      <c r="B30" s="1" t="s">
        <v>60</v>
      </c>
      <c r="C30" s="18"/>
      <c r="D30" s="56" t="str">
        <f>IFERROR(VLOOKUP($A30,'Emissions - TEU-2PWC'!$A$6:$H$58,5,0), " ")</f>
        <v xml:space="preserve"> </v>
      </c>
      <c r="E30" s="56" t="str">
        <f>IFERROR(VLOOKUP($A30,'Emissions - TEU-2PWC'!$A$6:$H$58,8,0), " ")</f>
        <v xml:space="preserve"> </v>
      </c>
      <c r="F30" s="3">
        <v>1.4E-3</v>
      </c>
      <c r="G30" s="175" t="str">
        <f>IFERROR(Summary!$Y$7*D30/F30," ")</f>
        <v xml:space="preserve"> </v>
      </c>
      <c r="H30" s="18"/>
      <c r="I30" s="175" t="str">
        <f>IFERROR(Summary!$Y$7*D30/H30," ")</f>
        <v xml:space="preserve"> </v>
      </c>
      <c r="J30" s="4">
        <v>3.6999999999999998E-2</v>
      </c>
      <c r="K30" s="175" t="str">
        <f>IFERROR(Summary!$AA$7*D30/J30," ")</f>
        <v xml:space="preserve"> </v>
      </c>
      <c r="L30" s="18"/>
      <c r="M30" s="175" t="str">
        <f>IFERROR(Summary!$AA$7*D30/L30," ")</f>
        <v xml:space="preserve"> </v>
      </c>
      <c r="N30" s="4">
        <v>1.7000000000000001E-2</v>
      </c>
      <c r="O30" s="175" t="str">
        <f>IFERROR(Summary!$AC$7*D30/N30," ")</f>
        <v xml:space="preserve"> </v>
      </c>
      <c r="P30" s="18"/>
      <c r="Q30" s="175" t="str">
        <f>IFERROR(Summary!$AC$7*D30/P30," ")</f>
        <v xml:space="preserve"> </v>
      </c>
      <c r="R30" s="21">
        <v>120</v>
      </c>
      <c r="S30" s="177" t="str">
        <f>IFERROR(Summary!$AE$7*E30/R30," ")</f>
        <v xml:space="preserve"> </v>
      </c>
    </row>
    <row r="31" spans="1:19" ht="16.95" customHeight="1" x14ac:dyDescent="0.25">
      <c r="A31" s="2" t="s">
        <v>61</v>
      </c>
      <c r="B31" s="1" t="s">
        <v>62</v>
      </c>
      <c r="C31" s="18"/>
      <c r="D31" s="56" t="str">
        <f>IFERROR(VLOOKUP($A31,'Emissions - TEU-2PWC'!$A$6:$H$58,5,0), " ")</f>
        <v xml:space="preserve"> </v>
      </c>
      <c r="E31" s="56" t="str">
        <f>IFERROR(VLOOKUP($A31,'Emissions - TEU-2PWC'!$A$6:$H$58,8,0), " ")</f>
        <v xml:space="preserve"> </v>
      </c>
      <c r="F31" s="10">
        <v>7.7000000000000001E-5</v>
      </c>
      <c r="G31" s="175" t="str">
        <f>IFERROR(Summary!$Y$7*D31/F31," ")</f>
        <v xml:space="preserve"> </v>
      </c>
      <c r="H31" s="18"/>
      <c r="I31" s="175" t="str">
        <f>IFERROR(Summary!$Y$7*D31/H31," ")</f>
        <v xml:space="preserve"> </v>
      </c>
      <c r="J31" s="3">
        <v>2E-3</v>
      </c>
      <c r="K31" s="175" t="str">
        <f>IFERROR(Summary!$AA$7*D31/J31," ")</f>
        <v xml:space="preserve"> </v>
      </c>
      <c r="L31" s="18"/>
      <c r="M31" s="175" t="str">
        <f>IFERROR(Summary!$AA$7*D31/L31," ")</f>
        <v xml:space="preserve"> </v>
      </c>
      <c r="N31" s="11">
        <v>9.2000000000000003E-4</v>
      </c>
      <c r="O31" s="175" t="str">
        <f>IFERROR(Summary!$AC$7*D31/N31," ")</f>
        <v xml:space="preserve"> </v>
      </c>
      <c r="P31" s="18"/>
      <c r="Q31" s="175" t="str">
        <f>IFERROR(Summary!$AC$7*D31/P31," ")</f>
        <v xml:space="preserve"> </v>
      </c>
      <c r="R31" s="24">
        <v>1.4</v>
      </c>
      <c r="S31" s="177" t="str">
        <f>IFERROR(Summary!$AE$7*E31/R31," ")</f>
        <v xml:space="preserve"> </v>
      </c>
    </row>
    <row r="32" spans="1:19" ht="29.25" customHeight="1" x14ac:dyDescent="0.25">
      <c r="A32" s="2" t="s">
        <v>63</v>
      </c>
      <c r="B32" s="1" t="s">
        <v>64</v>
      </c>
      <c r="C32" s="6" t="s">
        <v>65</v>
      </c>
      <c r="D32" s="56" t="str">
        <f>IFERROR(VLOOKUP($A32,'Emissions - TEU-2PWC'!$A$6:$H$58,5,0), " ")</f>
        <v xml:space="preserve"> </v>
      </c>
      <c r="E32" s="56" t="str">
        <f>IFERROR(VLOOKUP($A32,'Emissions - TEU-2PWC'!$A$6:$H$58,8,0), " ")</f>
        <v xml:space="preserve"> </v>
      </c>
      <c r="F32" s="4">
        <v>0.08</v>
      </c>
      <c r="G32" s="175" t="str">
        <f>IFERROR(Summary!$Y$7*D32/F32," ")</f>
        <v xml:space="preserve"> </v>
      </c>
      <c r="H32" s="18"/>
      <c r="I32" s="175" t="str">
        <f>IFERROR(Summary!$Y$7*D32/H32," ")</f>
        <v xml:space="preserve"> </v>
      </c>
      <c r="J32" s="5">
        <v>11</v>
      </c>
      <c r="K32" s="175" t="str">
        <f>IFERROR(Summary!$AA$7*D32/J32," ")</f>
        <v xml:space="preserve"> </v>
      </c>
      <c r="L32" s="18"/>
      <c r="M32" s="175" t="str">
        <f>IFERROR(Summary!$AA$7*D32/L32," ")</f>
        <v xml:space="preserve"> </v>
      </c>
      <c r="N32" s="7">
        <v>5</v>
      </c>
      <c r="O32" s="175" t="str">
        <f>IFERROR(Summary!$AC$7*D32/N32," ")</f>
        <v xml:space="preserve"> </v>
      </c>
      <c r="P32" s="18"/>
      <c r="Q32" s="175" t="str">
        <f>IFERROR(Summary!$AC$7*D32/P32," ")</f>
        <v xml:space="preserve"> </v>
      </c>
      <c r="R32" s="22"/>
      <c r="S32" s="177" t="str">
        <f>IFERROR(Summary!$AE$7*E32/R32," ")</f>
        <v xml:space="preserve"> </v>
      </c>
    </row>
    <row r="33" spans="1:19" ht="16.95" customHeight="1" x14ac:dyDescent="0.25">
      <c r="A33" s="2" t="s">
        <v>66</v>
      </c>
      <c r="B33" s="2" t="s">
        <v>67</v>
      </c>
      <c r="C33" s="18"/>
      <c r="D33" s="56" t="str">
        <f>IFERROR(VLOOKUP($A33,'Emissions - TEU-2PWC'!$A$6:$H$58,5,0), " ")</f>
        <v xml:space="preserve"> </v>
      </c>
      <c r="E33" s="56" t="str">
        <f>IFERROR(VLOOKUP($A33,'Emissions - TEU-2PWC'!$A$6:$H$58,8,0), " ")</f>
        <v xml:space="preserve"> </v>
      </c>
      <c r="F33" s="9">
        <v>0.91</v>
      </c>
      <c r="G33" s="175" t="str">
        <f>IFERROR(Summary!$Y$7*D33/F33," ")</f>
        <v xml:space="preserve"> </v>
      </c>
      <c r="H33" s="18"/>
      <c r="I33" s="175" t="str">
        <f>IFERROR(Summary!$Y$7*D33/H33," ")</f>
        <v xml:space="preserve"> </v>
      </c>
      <c r="J33" s="5">
        <v>24</v>
      </c>
      <c r="K33" s="175" t="str">
        <f>IFERROR(Summary!$AA$7*D33/J33," ")</f>
        <v xml:space="preserve"> </v>
      </c>
      <c r="L33" s="18"/>
      <c r="M33" s="175" t="str">
        <f>IFERROR(Summary!$AA$7*D33/L33," ")</f>
        <v xml:space="preserve"> </v>
      </c>
      <c r="N33" s="5">
        <v>11</v>
      </c>
      <c r="O33" s="175" t="str">
        <f>IFERROR(Summary!$AC$7*D33/N33," ")</f>
        <v xml:space="preserve"> </v>
      </c>
      <c r="P33" s="18"/>
      <c r="Q33" s="175" t="str">
        <f>IFERROR(Summary!$AC$7*D33/P33," ")</f>
        <v xml:space="preserve"> </v>
      </c>
      <c r="R33" s="22"/>
      <c r="S33" s="177" t="str">
        <f>IFERROR(Summary!$AE$7*E33/R33," ")</f>
        <v xml:space="preserve"> </v>
      </c>
    </row>
    <row r="34" spans="1:19" ht="29.25" customHeight="1" x14ac:dyDescent="0.25">
      <c r="A34" s="2" t="s">
        <v>68</v>
      </c>
      <c r="B34" s="2" t="s">
        <v>69</v>
      </c>
      <c r="C34" s="18"/>
      <c r="D34" s="56" t="str">
        <f>IFERROR(VLOOKUP($A34,'Emissions - TEU-2PWC'!$A$6:$H$58,5,0), " ")</f>
        <v xml:space="preserve"> </v>
      </c>
      <c r="E34" s="56" t="str">
        <f>IFERROR(VLOOKUP($A34,'Emissions - TEU-2PWC'!$A$6:$H$58,8,0), " ")</f>
        <v xml:space="preserve"> </v>
      </c>
      <c r="F34" s="18"/>
      <c r="G34" s="175" t="str">
        <f>IFERROR(Summary!$Y$7*D34/F34," ")</f>
        <v xml:space="preserve"> </v>
      </c>
      <c r="H34" s="7">
        <v>5</v>
      </c>
      <c r="I34" s="175" t="str">
        <f>IFERROR(Summary!$Y$7*D34/H34," ")</f>
        <v xml:space="preserve"> </v>
      </c>
      <c r="J34" s="18"/>
      <c r="K34" s="175" t="str">
        <f>IFERROR(Summary!$AA$7*D34/J34," ")</f>
        <v xml:space="preserve"> </v>
      </c>
      <c r="L34" s="5">
        <v>22</v>
      </c>
      <c r="M34" s="175" t="str">
        <f>IFERROR(Summary!$AA$7*D34/L34," ")</f>
        <v xml:space="preserve"> </v>
      </c>
      <c r="N34" s="18"/>
      <c r="O34" s="175" t="str">
        <f>IFERROR(Summary!$AC$7*D34/N34," ")</f>
        <v xml:space="preserve"> </v>
      </c>
      <c r="P34" s="5">
        <v>22</v>
      </c>
      <c r="Q34" s="175" t="str">
        <f>IFERROR(Summary!$AC$7*D34/P34," ")</f>
        <v xml:space="preserve"> </v>
      </c>
      <c r="R34" s="23">
        <v>3900</v>
      </c>
      <c r="S34" s="177" t="str">
        <f>IFERROR(Summary!$AE$7*E34/R34," ")</f>
        <v xml:space="preserve"> </v>
      </c>
    </row>
    <row r="35" spans="1:19" ht="29.25" customHeight="1" x14ac:dyDescent="0.25">
      <c r="A35" s="2" t="s">
        <v>70</v>
      </c>
      <c r="B35" s="2" t="s">
        <v>71</v>
      </c>
      <c r="C35" s="18"/>
      <c r="D35" s="56" t="str">
        <f>IFERROR(VLOOKUP($A35,'Emissions - TEU-2PWC'!$A$6:$H$58,5,0), " ")</f>
        <v xml:space="preserve"> </v>
      </c>
      <c r="E35" s="56" t="str">
        <f>IFERROR(VLOOKUP($A35,'Emissions - TEU-2PWC'!$A$6:$H$58,8,0), " ")</f>
        <v xml:space="preserve"> </v>
      </c>
      <c r="F35" s="9">
        <v>0.48</v>
      </c>
      <c r="G35" s="175" t="str">
        <f>IFERROR(Summary!$Y$7*D35/F35," ")</f>
        <v xml:space="preserve"> </v>
      </c>
      <c r="H35" s="5">
        <v>33</v>
      </c>
      <c r="I35" s="175" t="str">
        <f>IFERROR(Summary!$Y$7*D35/H35," ")</f>
        <v xml:space="preserve"> </v>
      </c>
      <c r="J35" s="5">
        <v>12</v>
      </c>
      <c r="K35" s="175" t="str">
        <f>IFERROR(Summary!$AA$7*D35/J35," ")</f>
        <v xml:space="preserve"> </v>
      </c>
      <c r="L35" s="5">
        <v>150</v>
      </c>
      <c r="M35" s="175" t="str">
        <f>IFERROR(Summary!$AA$7*D35/L35," ")</f>
        <v xml:space="preserve"> </v>
      </c>
      <c r="N35" s="7">
        <v>5.7</v>
      </c>
      <c r="O35" s="175" t="str">
        <f>IFERROR(Summary!$AC$7*D35/N35," ")</f>
        <v xml:space="preserve"> </v>
      </c>
      <c r="P35" s="5">
        <v>150</v>
      </c>
      <c r="Q35" s="175" t="str">
        <f>IFERROR(Summary!$AC$7*D35/P35," ")</f>
        <v xml:space="preserve"> </v>
      </c>
      <c r="R35" s="23">
        <v>1700</v>
      </c>
      <c r="S35" s="177" t="str">
        <f>IFERROR(Summary!$AE$7*E35/R35," ")</f>
        <v xml:space="preserve"> </v>
      </c>
    </row>
    <row r="36" spans="1:19" ht="16.8" customHeight="1" x14ac:dyDescent="0.25">
      <c r="A36" s="2" t="s">
        <v>72</v>
      </c>
      <c r="B36" s="2" t="s">
        <v>73</v>
      </c>
      <c r="C36" s="18"/>
      <c r="D36" s="56" t="str">
        <f>IFERROR(VLOOKUP($A36,'Emissions - TEU-2PWC'!$A$6:$H$58,5,0), " ")</f>
        <v xml:space="preserve"> </v>
      </c>
      <c r="E36" s="56" t="str">
        <f>IFERROR(VLOOKUP($A36,'Emissions - TEU-2PWC'!$A$6:$H$58,8,0), " ")</f>
        <v xml:space="preserve"> </v>
      </c>
      <c r="F36" s="4">
        <v>3.3000000000000002E-2</v>
      </c>
      <c r="G36" s="175" t="str">
        <f>IFERROR(Summary!$Y$7*D36/F36," ")</f>
        <v xml:space="preserve"> </v>
      </c>
      <c r="H36" s="7">
        <v>2</v>
      </c>
      <c r="I36" s="175" t="str">
        <f>IFERROR(Summary!$Y$7*D36/H36," ")</f>
        <v xml:space="preserve"> </v>
      </c>
      <c r="J36" s="9">
        <v>0.86</v>
      </c>
      <c r="K36" s="175" t="str">
        <f>IFERROR(Summary!$AA$7*D36/J36," ")</f>
        <v xml:space="preserve"> </v>
      </c>
      <c r="L36" s="7">
        <v>8.8000000000000007</v>
      </c>
      <c r="M36" s="175" t="str">
        <f>IFERROR(Summary!$AA$7*D36/L36," ")</f>
        <v xml:space="preserve"> </v>
      </c>
      <c r="N36" s="9">
        <v>0.4</v>
      </c>
      <c r="O36" s="175" t="str">
        <f>IFERROR(Summary!$AC$7*D36/N36," ")</f>
        <v xml:space="preserve"> </v>
      </c>
      <c r="P36" s="7">
        <v>8.8000000000000007</v>
      </c>
      <c r="Q36" s="175" t="str">
        <f>IFERROR(Summary!$AC$7*D36/P36," ")</f>
        <v xml:space="preserve"> </v>
      </c>
      <c r="R36" s="21">
        <v>660</v>
      </c>
      <c r="S36" s="177" t="str">
        <f>IFERROR(Summary!$AE$7*E36/R36," ")</f>
        <v xml:space="preserve"> </v>
      </c>
    </row>
    <row r="37" spans="1:19" ht="29.25" customHeight="1" x14ac:dyDescent="0.25">
      <c r="A37" s="2" t="s">
        <v>74</v>
      </c>
      <c r="B37" s="2" t="s">
        <v>75</v>
      </c>
      <c r="C37" s="18"/>
      <c r="D37" s="56" t="str">
        <f>IFERROR(VLOOKUP($A37,'Emissions - TEU-2PWC'!$A$6:$H$58,5,0), " ")</f>
        <v xml:space="preserve"> </v>
      </c>
      <c r="E37" s="56" t="str">
        <f>IFERROR(VLOOKUP($A37,'Emissions - TEU-2PWC'!$A$6:$H$58,8,0), " ")</f>
        <v xml:space="preserve"> </v>
      </c>
      <c r="F37" s="18"/>
      <c r="G37" s="175" t="str">
        <f>IFERROR(Summary!$Y$7*D37/F37," ")</f>
        <v xml:space="preserve"> </v>
      </c>
      <c r="H37" s="8">
        <v>5000</v>
      </c>
      <c r="I37" s="175" t="str">
        <f>IFERROR(Summary!$Y$7*D37/H37," ")</f>
        <v xml:space="preserve"> </v>
      </c>
      <c r="J37" s="18"/>
      <c r="K37" s="175" t="str">
        <f>IFERROR(Summary!$AA$7*D37/J37," ")</f>
        <v xml:space="preserve"> </v>
      </c>
      <c r="L37" s="8">
        <v>22000</v>
      </c>
      <c r="M37" s="175" t="str">
        <f>IFERROR(Summary!$AA$7*D37/L37," ")</f>
        <v xml:space="preserve"> </v>
      </c>
      <c r="N37" s="18"/>
      <c r="O37" s="175" t="str">
        <f>IFERROR(Summary!$AC$7*D37/N37," ")</f>
        <v xml:space="preserve"> </v>
      </c>
      <c r="P37" s="8">
        <v>22000</v>
      </c>
      <c r="Q37" s="175" t="str">
        <f>IFERROR(Summary!$AC$7*D37/P37," ")</f>
        <v xml:space="preserve"> </v>
      </c>
      <c r="R37" s="23">
        <v>5000</v>
      </c>
      <c r="S37" s="177" t="str">
        <f>IFERROR(Summary!$AE$7*E37/R37," ")</f>
        <v xml:space="preserve"> </v>
      </c>
    </row>
    <row r="38" spans="1:19" ht="16.8" customHeight="1" x14ac:dyDescent="0.25">
      <c r="A38" s="2" t="s">
        <v>76</v>
      </c>
      <c r="B38" s="1" t="s">
        <v>77</v>
      </c>
      <c r="C38" s="18"/>
      <c r="D38" s="56" t="str">
        <f>IFERROR(VLOOKUP($A38,'Emissions - TEU-2PWC'!$A$6:$H$58,5,0), " ")</f>
        <v xml:space="preserve"> </v>
      </c>
      <c r="E38" s="56" t="str">
        <f>IFERROR(VLOOKUP($A38,'Emissions - TEU-2PWC'!$A$6:$H$58,8,0), " ")</f>
        <v xml:space="preserve"> </v>
      </c>
      <c r="F38" s="18"/>
      <c r="G38" s="175" t="str">
        <f>IFERROR(Summary!$Y$7*D38/F38," ")</f>
        <v xml:space="preserve"> </v>
      </c>
      <c r="H38" s="8">
        <v>30000</v>
      </c>
      <c r="I38" s="175" t="str">
        <f>IFERROR(Summary!$Y$7*D38/H38," ")</f>
        <v xml:space="preserve"> </v>
      </c>
      <c r="J38" s="18"/>
      <c r="K38" s="175" t="str">
        <f>IFERROR(Summary!$AA$7*D38/J38," ")</f>
        <v xml:space="preserve"> </v>
      </c>
      <c r="L38" s="8">
        <v>130000</v>
      </c>
      <c r="M38" s="175" t="str">
        <f>IFERROR(Summary!$AA$7*D38/L38," ")</f>
        <v xml:space="preserve"> </v>
      </c>
      <c r="N38" s="18"/>
      <c r="O38" s="175" t="str">
        <f>IFERROR(Summary!$AC$7*D38/N38," ")</f>
        <v xml:space="preserve"> </v>
      </c>
      <c r="P38" s="8">
        <v>130000</v>
      </c>
      <c r="Q38" s="175" t="str">
        <f>IFERROR(Summary!$AC$7*D38/P38," ")</f>
        <v xml:space="preserve"> </v>
      </c>
      <c r="R38" s="22"/>
      <c r="S38" s="177" t="str">
        <f>IFERROR(Summary!$AE$7*E38/R38," ")</f>
        <v xml:space="preserve"> </v>
      </c>
    </row>
    <row r="39" spans="1:19" ht="16.95" customHeight="1" x14ac:dyDescent="0.25">
      <c r="A39" s="2" t="s">
        <v>78</v>
      </c>
      <c r="B39" s="2" t="s">
        <v>79</v>
      </c>
      <c r="C39" s="6" t="s">
        <v>80</v>
      </c>
      <c r="D39" s="56" t="str">
        <f>IFERROR(VLOOKUP($A39,'Emissions - TEU-2PWC'!$A$6:$H$58,5,0), " ")</f>
        <v xml:space="preserve"> </v>
      </c>
      <c r="E39" s="56" t="str">
        <f>IFERROR(VLOOKUP($A39,'Emissions - TEU-2PWC'!$A$6:$H$58,8,0), " ")</f>
        <v xml:space="preserve"> </v>
      </c>
      <c r="F39" s="11">
        <v>5.5999999999999995E-4</v>
      </c>
      <c r="G39" s="175" t="str">
        <f>IFERROR(Summary!$Y$7*D39/F39," ")</f>
        <v xml:space="preserve"> </v>
      </c>
      <c r="H39" s="3">
        <v>5.0000000000000001E-3</v>
      </c>
      <c r="I39" s="175" t="str">
        <f>IFERROR(Summary!$Y$7*D39/H39," ")</f>
        <v xml:space="preserve"> </v>
      </c>
      <c r="J39" s="4">
        <v>1.4E-2</v>
      </c>
      <c r="K39" s="175" t="str">
        <f>IFERROR(Summary!$AA$7*D39/J39," ")</f>
        <v xml:space="preserve"> </v>
      </c>
      <c r="L39" s="4">
        <v>3.6999999999999998E-2</v>
      </c>
      <c r="M39" s="175" t="str">
        <f>IFERROR(Summary!$AA$7*D39/L39," ")</f>
        <v xml:space="preserve"> </v>
      </c>
      <c r="N39" s="3">
        <v>6.7000000000000002E-3</v>
      </c>
      <c r="O39" s="175" t="str">
        <f>IFERROR(Summary!$AC$7*D39/N39," ")</f>
        <v xml:space="preserve"> </v>
      </c>
      <c r="P39" s="4">
        <v>3.6999999999999998E-2</v>
      </c>
      <c r="Q39" s="175" t="str">
        <f>IFERROR(Summary!$AC$7*D39/P39," ")</f>
        <v xml:space="preserve"> </v>
      </c>
      <c r="R39" s="26">
        <v>0.03</v>
      </c>
      <c r="S39" s="177" t="str">
        <f>IFERROR(Summary!$AE$7*E39/R39," ")</f>
        <v xml:space="preserve"> </v>
      </c>
    </row>
    <row r="40" spans="1:19" ht="16.8" customHeight="1" x14ac:dyDescent="0.25">
      <c r="A40" s="2" t="s">
        <v>81</v>
      </c>
      <c r="B40" s="2" t="s">
        <v>82</v>
      </c>
      <c r="C40" s="18"/>
      <c r="D40" s="56" t="str">
        <f>IFERROR(VLOOKUP($A40,'Emissions - TEU-2PWC'!$A$6:$H$58,5,0), " ")</f>
        <v xml:space="preserve"> </v>
      </c>
      <c r="E40" s="56" t="str">
        <f>IFERROR(VLOOKUP($A40,'Emissions - TEU-2PWC'!$A$6:$H$58,8,0), " ")</f>
        <v xml:space="preserve"> </v>
      </c>
      <c r="F40" s="18"/>
      <c r="G40" s="175" t="str">
        <f>IFERROR(Summary!$Y$7*D40/F40," ")</f>
        <v xml:space="preserve"> </v>
      </c>
      <c r="H40" s="7">
        <v>2.2000000000000002</v>
      </c>
      <c r="I40" s="175" t="str">
        <f>IFERROR(Summary!$Y$7*D40/H40," ")</f>
        <v xml:space="preserve"> </v>
      </c>
      <c r="J40" s="18"/>
      <c r="K40" s="175" t="str">
        <f>IFERROR(Summary!$AA$7*D40/J40," ")</f>
        <v xml:space="preserve"> </v>
      </c>
      <c r="L40" s="7">
        <v>9.6999999999999993</v>
      </c>
      <c r="M40" s="175" t="str">
        <f>IFERROR(Summary!$AA$7*D40/L40," ")</f>
        <v xml:space="preserve"> </v>
      </c>
      <c r="N40" s="18"/>
      <c r="O40" s="175" t="str">
        <f>IFERROR(Summary!$AC$7*D40/N40," ")</f>
        <v xml:space="preserve"> </v>
      </c>
      <c r="P40" s="7">
        <v>9.6999999999999993</v>
      </c>
      <c r="Q40" s="175" t="str">
        <f>IFERROR(Summary!$AC$7*D40/P40," ")</f>
        <v xml:space="preserve"> </v>
      </c>
      <c r="R40" s="21">
        <v>50</v>
      </c>
      <c r="S40" s="177" t="str">
        <f>IFERROR(Summary!$AE$7*E40/R40," ")</f>
        <v xml:space="preserve"> </v>
      </c>
    </row>
    <row r="41" spans="1:19" ht="16.95" customHeight="1" x14ac:dyDescent="0.25">
      <c r="A41" s="2" t="s">
        <v>83</v>
      </c>
      <c r="B41" s="2" t="s">
        <v>84</v>
      </c>
      <c r="C41" s="18"/>
      <c r="D41" s="56" t="str">
        <f>IFERROR(VLOOKUP($A41,'Emissions - TEU-2PWC'!$A$6:$H$58,5,0), " ")</f>
        <v xml:space="preserve"> </v>
      </c>
      <c r="E41" s="56" t="str">
        <f>IFERROR(VLOOKUP($A41,'Emissions - TEU-2PWC'!$A$6:$H$58,8,0), " ")</f>
        <v xml:space="preserve"> </v>
      </c>
      <c r="F41" s="18"/>
      <c r="G41" s="175" t="str">
        <f>IFERROR(Summary!$Y$7*D41/F41," ")</f>
        <v xml:space="preserve"> </v>
      </c>
      <c r="H41" s="5">
        <v>800</v>
      </c>
      <c r="I41" s="175" t="str">
        <f>IFERROR(Summary!$Y$7*D41/H41," ")</f>
        <v xml:space="preserve"> </v>
      </c>
      <c r="J41" s="18"/>
      <c r="K41" s="175" t="str">
        <f>IFERROR(Summary!$AA$7*D41/J41," ")</f>
        <v xml:space="preserve"> </v>
      </c>
      <c r="L41" s="8">
        <v>3500</v>
      </c>
      <c r="M41" s="175" t="str">
        <f>IFERROR(Summary!$AA$7*D41/L41," ")</f>
        <v xml:space="preserve"> </v>
      </c>
      <c r="N41" s="18"/>
      <c r="O41" s="175" t="str">
        <f>IFERROR(Summary!$AC$7*D41/N41," ")</f>
        <v xml:space="preserve"> </v>
      </c>
      <c r="P41" s="8">
        <v>3500</v>
      </c>
      <c r="Q41" s="175" t="str">
        <f>IFERROR(Summary!$AC$7*D41/P41," ")</f>
        <v xml:space="preserve"> </v>
      </c>
      <c r="R41" s="23">
        <v>6200</v>
      </c>
      <c r="S41" s="177" t="str">
        <f>IFERROR(Summary!$AE$7*E41/R41," ")</f>
        <v xml:space="preserve"> </v>
      </c>
    </row>
    <row r="42" spans="1:19" ht="16.8" customHeight="1" x14ac:dyDescent="0.25">
      <c r="A42" s="2" t="s">
        <v>85</v>
      </c>
      <c r="B42" s="2" t="s">
        <v>86</v>
      </c>
      <c r="C42" s="18"/>
      <c r="D42" s="56" t="str">
        <f>IFERROR(VLOOKUP($A42,'Emissions - TEU-2PWC'!$A$6:$H$58,5,0), " ")</f>
        <v xml:space="preserve"> </v>
      </c>
      <c r="E42" s="56" t="str">
        <f>IFERROR(VLOOKUP($A42,'Emissions - TEU-2PWC'!$A$6:$H$58,8,0), " ")</f>
        <v xml:space="preserve"> </v>
      </c>
      <c r="F42" s="9">
        <v>0.17</v>
      </c>
      <c r="G42" s="175" t="str">
        <f>IFERROR(Summary!$Y$7*D42/F42," ")</f>
        <v xml:space="preserve"> </v>
      </c>
      <c r="H42" s="5">
        <v>100</v>
      </c>
      <c r="I42" s="175" t="str">
        <f>IFERROR(Summary!$Y$7*D42/H42," ")</f>
        <v xml:space="preserve"> </v>
      </c>
      <c r="J42" s="7">
        <v>4.3</v>
      </c>
      <c r="K42" s="175" t="str">
        <f>IFERROR(Summary!$AA$7*D42/J42," ")</f>
        <v xml:space="preserve"> </v>
      </c>
      <c r="L42" s="5">
        <v>440</v>
      </c>
      <c r="M42" s="175" t="str">
        <f>IFERROR(Summary!$AA$7*D42/L42," ")</f>
        <v xml:space="preserve"> </v>
      </c>
      <c r="N42" s="7">
        <v>2</v>
      </c>
      <c r="O42" s="175" t="str">
        <f>IFERROR(Summary!$AC$7*D42/N42," ")</f>
        <v xml:space="preserve"> </v>
      </c>
      <c r="P42" s="5">
        <v>440</v>
      </c>
      <c r="Q42" s="175" t="str">
        <f>IFERROR(Summary!$AC$7*D42/P42," ")</f>
        <v xml:space="preserve"> </v>
      </c>
      <c r="R42" s="23">
        <v>1900</v>
      </c>
      <c r="S42" s="177" t="str">
        <f>IFERROR(Summary!$AE$7*E42/R42," ")</f>
        <v xml:space="preserve"> </v>
      </c>
    </row>
    <row r="43" spans="1:19" ht="16.95" customHeight="1" x14ac:dyDescent="0.25">
      <c r="A43" s="2" t="s">
        <v>87</v>
      </c>
      <c r="B43" s="2" t="s">
        <v>88</v>
      </c>
      <c r="C43" s="18"/>
      <c r="D43" s="56" t="str">
        <f>IFERROR(VLOOKUP($A43,'Emissions - TEU-2PWC'!$A$6:$H$58,5,0), " ")</f>
        <v xml:space="preserve"> </v>
      </c>
      <c r="E43" s="56" t="str">
        <f>IFERROR(VLOOKUP($A43,'Emissions - TEU-2PWC'!$A$6:$H$58,8,0), " ")</f>
        <v xml:space="preserve"> </v>
      </c>
      <c r="F43" s="18"/>
      <c r="G43" s="175" t="str">
        <f>IFERROR(Summary!$Y$7*D43/F43," ")</f>
        <v xml:space="preserve"> </v>
      </c>
      <c r="H43" s="5">
        <v>10</v>
      </c>
      <c r="I43" s="175" t="str">
        <f>IFERROR(Summary!$Y$7*D43/H43," ")</f>
        <v xml:space="preserve"> </v>
      </c>
      <c r="J43" s="18"/>
      <c r="K43" s="175" t="str">
        <f>IFERROR(Summary!$AA$7*D43/J43," ")</f>
        <v xml:space="preserve"> </v>
      </c>
      <c r="L43" s="5">
        <v>44</v>
      </c>
      <c r="M43" s="175" t="str">
        <f>IFERROR(Summary!$AA$7*D43/L43," ")</f>
        <v xml:space="preserve"> </v>
      </c>
      <c r="N43" s="18"/>
      <c r="O43" s="175" t="str">
        <f>IFERROR(Summary!$AC$7*D43/N43," ")</f>
        <v xml:space="preserve"> </v>
      </c>
      <c r="P43" s="5">
        <v>44</v>
      </c>
      <c r="Q43" s="175" t="str">
        <f>IFERROR(Summary!$AC$7*D43/P43," ")</f>
        <v xml:space="preserve"> </v>
      </c>
      <c r="R43" s="21">
        <v>660</v>
      </c>
      <c r="S43" s="177" t="str">
        <f>IFERROR(Summary!$AE$7*E43/R43," ")</f>
        <v xml:space="preserve"> </v>
      </c>
    </row>
    <row r="44" spans="1:19" ht="16.8" customHeight="1" x14ac:dyDescent="0.25">
      <c r="A44" s="2" t="s">
        <v>89</v>
      </c>
      <c r="B44" s="2" t="s">
        <v>90</v>
      </c>
      <c r="C44" s="18"/>
      <c r="D44" s="56" t="str">
        <f>IFERROR(VLOOKUP($A44,'Emissions - TEU-2PWC'!$A$6:$H$58,5,0), " ")</f>
        <v xml:space="preserve"> </v>
      </c>
      <c r="E44" s="56" t="str">
        <f>IFERROR(VLOOKUP($A44,'Emissions - TEU-2PWC'!$A$6:$H$58,8,0), " ")</f>
        <v xml:space="preserve"> </v>
      </c>
      <c r="F44" s="4">
        <v>0.01</v>
      </c>
      <c r="G44" s="175" t="str">
        <f>IFERROR(Summary!$Y$7*D44/F44," ")</f>
        <v xml:space="preserve"> </v>
      </c>
      <c r="H44" s="4">
        <v>0.02</v>
      </c>
      <c r="I44" s="175" t="str">
        <f>IFERROR(Summary!$Y$7*D44/H44," ")</f>
        <v xml:space="preserve"> </v>
      </c>
      <c r="J44" s="9">
        <v>0.26</v>
      </c>
      <c r="K44" s="175" t="str">
        <f>IFERROR(Summary!$AA$7*D44/J44," ")</f>
        <v xml:space="preserve"> </v>
      </c>
      <c r="L44" s="4">
        <v>8.7999999999999995E-2</v>
      </c>
      <c r="M44" s="175" t="str">
        <f>IFERROR(Summary!$AA$7*D44/L44," ")</f>
        <v xml:space="preserve"> </v>
      </c>
      <c r="N44" s="9">
        <v>0.12</v>
      </c>
      <c r="O44" s="175" t="str">
        <f>IFERROR(Summary!$AC$7*D44/N44," ")</f>
        <v xml:space="preserve"> </v>
      </c>
      <c r="P44" s="4">
        <v>8.7999999999999995E-2</v>
      </c>
      <c r="Q44" s="175" t="str">
        <f>IFERROR(Summary!$AC$7*D44/P44," ")</f>
        <v xml:space="preserve"> </v>
      </c>
      <c r="R44" s="25">
        <v>0.2</v>
      </c>
      <c r="S44" s="177" t="str">
        <f>IFERROR(Summary!$AE$7*E44/R44," ")</f>
        <v xml:space="preserve"> </v>
      </c>
    </row>
    <row r="45" spans="1:19" ht="16.8" customHeight="1" x14ac:dyDescent="0.25">
      <c r="A45" s="2" t="s">
        <v>91</v>
      </c>
      <c r="B45" s="2" t="s">
        <v>92</v>
      </c>
      <c r="C45" s="6" t="s">
        <v>93</v>
      </c>
      <c r="D45" s="56" t="str">
        <f>IFERROR(VLOOKUP($A45,'Emissions - TEU-2PWC'!$A$6:$H$58,5,0), " ")</f>
        <v xml:space="preserve"> </v>
      </c>
      <c r="E45" s="56" t="str">
        <f>IFERROR(VLOOKUP($A45,'Emissions - TEU-2PWC'!$A$6:$H$58,8,0), " ")</f>
        <v xml:space="preserve"> </v>
      </c>
      <c r="F45" s="4">
        <v>0.04</v>
      </c>
      <c r="G45" s="175" t="str">
        <f>IFERROR(Summary!$Y$7*D45/F45," ")</f>
        <v xml:space="preserve"> </v>
      </c>
      <c r="H45" s="18"/>
      <c r="I45" s="175" t="str">
        <f>IFERROR(Summary!$Y$7*D45/H45," ")</f>
        <v xml:space="preserve"> </v>
      </c>
      <c r="J45" s="7">
        <v>1</v>
      </c>
      <c r="K45" s="175" t="str">
        <f>IFERROR(Summary!$AA$7*D45/J45," ")</f>
        <v xml:space="preserve"> </v>
      </c>
      <c r="L45" s="18"/>
      <c r="M45" s="175" t="str">
        <f>IFERROR(Summary!$AA$7*D45/L45," ")</f>
        <v xml:space="preserve"> </v>
      </c>
      <c r="N45" s="9">
        <v>0.48</v>
      </c>
      <c r="O45" s="175" t="str">
        <f>IFERROR(Summary!$AC$7*D45/N45," ")</f>
        <v xml:space="preserve"> </v>
      </c>
      <c r="P45" s="18"/>
      <c r="Q45" s="175" t="str">
        <f>IFERROR(Summary!$AC$7*D45/P45," ")</f>
        <v xml:space="preserve"> </v>
      </c>
      <c r="R45" s="22"/>
      <c r="S45" s="177" t="str">
        <f>IFERROR(Summary!$AE$7*E45/R45," ")</f>
        <v xml:space="preserve"> </v>
      </c>
    </row>
    <row r="46" spans="1:19" ht="16.95" customHeight="1" x14ac:dyDescent="0.25">
      <c r="A46" s="2" t="s">
        <v>94</v>
      </c>
      <c r="B46" s="2" t="s">
        <v>95</v>
      </c>
      <c r="C46" s="18"/>
      <c r="D46" s="56" t="str">
        <f>IFERROR(VLOOKUP($A46,'Emissions - TEU-2PWC'!$A$6:$H$58,5,0), " ")</f>
        <v xml:space="preserve"> </v>
      </c>
      <c r="E46" s="56" t="str">
        <f>IFERROR(VLOOKUP($A46,'Emissions - TEU-2PWC'!$A$6:$H$58,8,0), " ")</f>
        <v xml:space="preserve"> </v>
      </c>
      <c r="F46" s="18"/>
      <c r="G46" s="175" t="str">
        <f>IFERROR(Summary!$Y$7*D46/F46," ")</f>
        <v xml:space="preserve"> </v>
      </c>
      <c r="H46" s="9">
        <v>0.15</v>
      </c>
      <c r="I46" s="175" t="str">
        <f>IFERROR(Summary!$Y$7*D46/H46," ")</f>
        <v xml:space="preserve"> </v>
      </c>
      <c r="J46" s="18"/>
      <c r="K46" s="175" t="str">
        <f>IFERROR(Summary!$AA$7*D46/J46," ")</f>
        <v xml:space="preserve"> </v>
      </c>
      <c r="L46" s="9">
        <v>0.66</v>
      </c>
      <c r="M46" s="175" t="str">
        <f>IFERROR(Summary!$AA$7*D46/L46," ")</f>
        <v xml:space="preserve"> </v>
      </c>
      <c r="N46" s="18"/>
      <c r="O46" s="175" t="str">
        <f>IFERROR(Summary!$AC$7*D46/N46," ")</f>
        <v xml:space="preserve"> </v>
      </c>
      <c r="P46" s="9">
        <v>0.66</v>
      </c>
      <c r="Q46" s="175" t="str">
        <f>IFERROR(Summary!$AC$7*D46/P46," ")</f>
        <v xml:space="preserve"> </v>
      </c>
      <c r="R46" s="21">
        <v>170</v>
      </c>
      <c r="S46" s="177" t="str">
        <f>IFERROR(Summary!$AE$7*E46/R46," ")</f>
        <v xml:space="preserve"> </v>
      </c>
    </row>
    <row r="47" spans="1:19" ht="16.8" customHeight="1" x14ac:dyDescent="0.25">
      <c r="A47" s="2" t="s">
        <v>96</v>
      </c>
      <c r="B47" s="2" t="s">
        <v>97</v>
      </c>
      <c r="C47" s="18"/>
      <c r="D47" s="56" t="str">
        <f>IFERROR(VLOOKUP($A47,'Emissions - TEU-2PWC'!$A$6:$H$58,5,0), " ")</f>
        <v xml:space="preserve"> </v>
      </c>
      <c r="E47" s="56" t="str">
        <f>IFERROR(VLOOKUP($A47,'Emissions - TEU-2PWC'!$A$6:$H$58,8,0), " ")</f>
        <v xml:space="preserve"> </v>
      </c>
      <c r="F47" s="18"/>
      <c r="G47" s="175" t="str">
        <f>IFERROR(Summary!$Y$7*D47/F47," ")</f>
        <v xml:space="preserve"> </v>
      </c>
      <c r="H47" s="9">
        <v>0.6</v>
      </c>
      <c r="I47" s="175" t="str">
        <f>IFERROR(Summary!$Y$7*D47/H47," ")</f>
        <v xml:space="preserve"> </v>
      </c>
      <c r="J47" s="18"/>
      <c r="K47" s="175" t="str">
        <f>IFERROR(Summary!$AA$7*D47/J47," ")</f>
        <v xml:space="preserve"> </v>
      </c>
      <c r="L47" s="7">
        <v>2.6</v>
      </c>
      <c r="M47" s="175" t="str">
        <f>IFERROR(Summary!$AA$7*D47/L47," ")</f>
        <v xml:space="preserve"> </v>
      </c>
      <c r="N47" s="18"/>
      <c r="O47" s="175" t="str">
        <f>IFERROR(Summary!$AC$7*D47/N47," ")</f>
        <v xml:space="preserve"> </v>
      </c>
      <c r="P47" s="7">
        <v>2.6</v>
      </c>
      <c r="Q47" s="175" t="str">
        <f>IFERROR(Summary!$AC$7*D47/P47," ")</f>
        <v xml:space="preserve"> </v>
      </c>
      <c r="R47" s="24">
        <v>2.8</v>
      </c>
      <c r="S47" s="177" t="str">
        <f>IFERROR(Summary!$AE$7*E47/R47," ")</f>
        <v xml:space="preserve"> </v>
      </c>
    </row>
    <row r="48" spans="1:19" ht="16.95" customHeight="1" x14ac:dyDescent="0.25">
      <c r="A48" s="2" t="s">
        <v>98</v>
      </c>
      <c r="B48" s="2" t="s">
        <v>99</v>
      </c>
      <c r="C48" s="18"/>
      <c r="D48" s="56" t="str">
        <f>IFERROR(VLOOKUP($A48,'Emissions - TEU-2PWC'!$A$6:$H$58,5,0), " ")</f>
        <v xml:space="preserve"> </v>
      </c>
      <c r="E48" s="56" t="str">
        <f>IFERROR(VLOOKUP($A48,'Emissions - TEU-2PWC'!$A$6:$H$58,8,0), " ")</f>
        <v xml:space="preserve"> </v>
      </c>
      <c r="F48" s="18"/>
      <c r="G48" s="175" t="str">
        <f>IFERROR(Summary!$Y$7*D48/F48," ")</f>
        <v xml:space="preserve"> </v>
      </c>
      <c r="H48" s="4">
        <v>0.03</v>
      </c>
      <c r="I48" s="175" t="str">
        <f>IFERROR(Summary!$Y$7*D48/H48," ")</f>
        <v xml:space="preserve"> </v>
      </c>
      <c r="J48" s="18"/>
      <c r="K48" s="175" t="str">
        <f>IFERROR(Summary!$AA$7*D48/J48," ")</f>
        <v xml:space="preserve"> </v>
      </c>
      <c r="L48" s="9">
        <v>0.13</v>
      </c>
      <c r="M48" s="175" t="str">
        <f>IFERROR(Summary!$AA$7*D48/L48," ")</f>
        <v xml:space="preserve"> </v>
      </c>
      <c r="N48" s="18"/>
      <c r="O48" s="175" t="str">
        <f>IFERROR(Summary!$AC$7*D48/N48," ")</f>
        <v xml:space="preserve"> </v>
      </c>
      <c r="P48" s="9">
        <v>0.13</v>
      </c>
      <c r="Q48" s="175" t="str">
        <f>IFERROR(Summary!$AC$7*D48/P48," ")</f>
        <v xml:space="preserve"> </v>
      </c>
      <c r="R48" s="22"/>
      <c r="S48" s="177" t="str">
        <f>IFERROR(Summary!$AE$7*E48/R48," ")</f>
        <v xml:space="preserve"> </v>
      </c>
    </row>
    <row r="49" spans="1:19" ht="16.8" customHeight="1" x14ac:dyDescent="0.25">
      <c r="A49" s="2" t="s">
        <v>100</v>
      </c>
      <c r="B49" s="2" t="s">
        <v>101</v>
      </c>
      <c r="C49" s="18"/>
      <c r="D49" s="56" t="str">
        <f>IFERROR(VLOOKUP($A49,'Emissions - TEU-2PWC'!$A$6:$H$58,5,0), " ")</f>
        <v xml:space="preserve"> </v>
      </c>
      <c r="E49" s="56" t="str">
        <f>IFERROR(VLOOKUP($A49,'Emissions - TEU-2PWC'!$A$6:$H$58,8,0), " ")</f>
        <v xml:space="preserve"> </v>
      </c>
      <c r="F49" s="18"/>
      <c r="G49" s="175" t="str">
        <f>IFERROR(Summary!$Y$7*D49/F49," ")</f>
        <v xml:space="preserve"> </v>
      </c>
      <c r="H49" s="5">
        <v>50</v>
      </c>
      <c r="I49" s="175" t="str">
        <f>IFERROR(Summary!$Y$7*D49/H49," ")</f>
        <v xml:space="preserve"> </v>
      </c>
      <c r="J49" s="18"/>
      <c r="K49" s="175" t="str">
        <f>IFERROR(Summary!$AA$7*D49/J49," ")</f>
        <v xml:space="preserve"> </v>
      </c>
      <c r="L49" s="5">
        <v>220</v>
      </c>
      <c r="M49" s="175" t="str">
        <f>IFERROR(Summary!$AA$7*D49/L49," ")</f>
        <v xml:space="preserve"> </v>
      </c>
      <c r="N49" s="18"/>
      <c r="O49" s="175" t="str">
        <f>IFERROR(Summary!$AC$7*D49/N49," ")</f>
        <v xml:space="preserve"> </v>
      </c>
      <c r="P49" s="5">
        <v>220</v>
      </c>
      <c r="Q49" s="175" t="str">
        <f>IFERROR(Summary!$AC$7*D49/P49," ")</f>
        <v xml:space="preserve"> </v>
      </c>
      <c r="R49" s="22"/>
      <c r="S49" s="177" t="str">
        <f>IFERROR(Summary!$AE$7*E49/R49," ")</f>
        <v xml:space="preserve"> </v>
      </c>
    </row>
    <row r="50" spans="1:19" ht="29.25" customHeight="1" x14ac:dyDescent="0.25">
      <c r="A50" s="2" t="s">
        <v>102</v>
      </c>
      <c r="B50" s="2" t="s">
        <v>103</v>
      </c>
      <c r="C50" s="18"/>
      <c r="D50" s="56" t="str">
        <f>IFERROR(VLOOKUP($A50,'Emissions - TEU-2PWC'!$A$6:$H$58,5,0), " ")</f>
        <v xml:space="preserve"> </v>
      </c>
      <c r="E50" s="56" t="str">
        <f>IFERROR(VLOOKUP($A50,'Emissions - TEU-2PWC'!$A$6:$H$58,8,0), " ")</f>
        <v xml:space="preserve"> </v>
      </c>
      <c r="F50" s="18"/>
      <c r="G50" s="175" t="str">
        <f>IFERROR(Summary!$Y$7*D50/F50," ")</f>
        <v xml:space="preserve"> </v>
      </c>
      <c r="H50" s="8">
        <v>50000</v>
      </c>
      <c r="I50" s="175" t="str">
        <f>IFERROR(Summary!$Y$7*D50/H50," ")</f>
        <v xml:space="preserve"> </v>
      </c>
      <c r="J50" s="18"/>
      <c r="K50" s="175" t="str">
        <f>IFERROR(Summary!$AA$7*D50/J50," ")</f>
        <v xml:space="preserve"> </v>
      </c>
      <c r="L50" s="8">
        <v>220000</v>
      </c>
      <c r="M50" s="175" t="str">
        <f>IFERROR(Summary!$AA$7*D50/L50," ")</f>
        <v xml:space="preserve"> </v>
      </c>
      <c r="N50" s="18"/>
      <c r="O50" s="175" t="str">
        <f>IFERROR(Summary!$AC$7*D50/N50," ")</f>
        <v xml:space="preserve"> </v>
      </c>
      <c r="P50" s="8">
        <v>220000</v>
      </c>
      <c r="Q50" s="175" t="str">
        <f>IFERROR(Summary!$AC$7*D50/P50," ")</f>
        <v xml:space="preserve"> </v>
      </c>
      <c r="R50" s="22"/>
      <c r="S50" s="177" t="str">
        <f>IFERROR(Summary!$AE$7*E50/R50," ")</f>
        <v xml:space="preserve"> </v>
      </c>
    </row>
    <row r="51" spans="1:19" ht="29.25" customHeight="1" x14ac:dyDescent="0.25">
      <c r="A51" s="2" t="s">
        <v>104</v>
      </c>
      <c r="B51" s="2" t="s">
        <v>105</v>
      </c>
      <c r="C51" s="18"/>
      <c r="D51" s="56" t="str">
        <f>IFERROR(VLOOKUP($A51,'Emissions - TEU-2PWC'!$A$6:$H$58,5,0), " ")</f>
        <v xml:space="preserve"> </v>
      </c>
      <c r="E51" s="56" t="str">
        <f>IFERROR(VLOOKUP($A51,'Emissions - TEU-2PWC'!$A$6:$H$58,8,0), " ")</f>
        <v xml:space="preserve"> </v>
      </c>
      <c r="F51" s="18"/>
      <c r="G51" s="175" t="str">
        <f>IFERROR(Summary!$Y$7*D51/F51," ")</f>
        <v xml:space="preserve"> </v>
      </c>
      <c r="H51" s="8">
        <v>50000</v>
      </c>
      <c r="I51" s="175" t="str">
        <f>IFERROR(Summary!$Y$7*D51/H51," ")</f>
        <v xml:space="preserve"> </v>
      </c>
      <c r="J51" s="18"/>
      <c r="K51" s="175" t="str">
        <f>IFERROR(Summary!$AA$7*D51/J51," ")</f>
        <v xml:space="preserve"> </v>
      </c>
      <c r="L51" s="8">
        <v>220000</v>
      </c>
      <c r="M51" s="175" t="str">
        <f>IFERROR(Summary!$AA$7*D51/L51," ")</f>
        <v xml:space="preserve"> </v>
      </c>
      <c r="N51" s="18"/>
      <c r="O51" s="175" t="str">
        <f>IFERROR(Summary!$AC$7*D51/N51," ")</f>
        <v xml:space="preserve"> </v>
      </c>
      <c r="P51" s="8">
        <v>220000</v>
      </c>
      <c r="Q51" s="175" t="str">
        <f>IFERROR(Summary!$AC$7*D51/P51," ")</f>
        <v xml:space="preserve"> </v>
      </c>
      <c r="R51" s="22"/>
      <c r="S51" s="177" t="str">
        <f>IFERROR(Summary!$AE$7*E51/R51," ")</f>
        <v xml:space="preserve"> </v>
      </c>
    </row>
    <row r="52" spans="1:19" ht="29.25" customHeight="1" x14ac:dyDescent="0.25">
      <c r="A52" s="2" t="s">
        <v>106</v>
      </c>
      <c r="B52" s="2" t="s">
        <v>107</v>
      </c>
      <c r="C52" s="18"/>
      <c r="D52" s="56" t="str">
        <f>IFERROR(VLOOKUP($A52,'Emissions - TEU-2PWC'!$A$6:$H$58,5,0), " ")</f>
        <v xml:space="preserve"> </v>
      </c>
      <c r="E52" s="56" t="str">
        <f>IFERROR(VLOOKUP($A52,'Emissions - TEU-2PWC'!$A$6:$H$58,8,0), " ")</f>
        <v xml:space="preserve"> </v>
      </c>
      <c r="F52" s="18"/>
      <c r="G52" s="175" t="str">
        <f>IFERROR(Summary!$Y$7*D52/F52," ")</f>
        <v xml:space="preserve"> </v>
      </c>
      <c r="H52" s="8">
        <v>30000</v>
      </c>
      <c r="I52" s="175" t="str">
        <f>IFERROR(Summary!$Y$7*D52/H52," ")</f>
        <v xml:space="preserve"> </v>
      </c>
      <c r="J52" s="18"/>
      <c r="K52" s="175" t="str">
        <f>IFERROR(Summary!$AA$7*D52/J52," ")</f>
        <v xml:space="preserve"> </v>
      </c>
      <c r="L52" s="8">
        <v>130000</v>
      </c>
      <c r="M52" s="175" t="str">
        <f>IFERROR(Summary!$AA$7*D52/L52," ")</f>
        <v xml:space="preserve"> </v>
      </c>
      <c r="N52" s="18"/>
      <c r="O52" s="175" t="str">
        <f>IFERROR(Summary!$AC$7*D52/N52," ")</f>
        <v xml:space="preserve"> </v>
      </c>
      <c r="P52" s="8">
        <v>130000</v>
      </c>
      <c r="Q52" s="175" t="str">
        <f>IFERROR(Summary!$AC$7*D52/P52," ")</f>
        <v xml:space="preserve"> </v>
      </c>
      <c r="R52" s="23">
        <v>40000</v>
      </c>
      <c r="S52" s="177" t="str">
        <f>IFERROR(Summary!$AE$7*E52/R52," ")</f>
        <v xml:space="preserve"> </v>
      </c>
    </row>
    <row r="53" spans="1:19" ht="16.95" customHeight="1" x14ac:dyDescent="0.25">
      <c r="A53" s="2" t="s">
        <v>108</v>
      </c>
      <c r="B53" s="2" t="s">
        <v>109</v>
      </c>
      <c r="C53" s="18"/>
      <c r="D53" s="56" t="str">
        <f>IFERROR(VLOOKUP($A53,'Emissions - TEU-2PWC'!$A$6:$H$58,5,0), " ")</f>
        <v xml:space="preserve"> </v>
      </c>
      <c r="E53" s="56" t="str">
        <f>IFERROR(VLOOKUP($A53,'Emissions - TEU-2PWC'!$A$6:$H$58,8,0), " ")</f>
        <v xml:space="preserve"> </v>
      </c>
      <c r="F53" s="18"/>
      <c r="G53" s="175" t="str">
        <f>IFERROR(Summary!$Y$7*D53/F53," ")</f>
        <v xml:space="preserve"> </v>
      </c>
      <c r="H53" s="5">
        <v>300</v>
      </c>
      <c r="I53" s="175" t="str">
        <f>IFERROR(Summary!$Y$7*D53/H53," ")</f>
        <v xml:space="preserve"> </v>
      </c>
      <c r="J53" s="18"/>
      <c r="K53" s="175" t="str">
        <f>IFERROR(Summary!$AA$7*D53/J53," ")</f>
        <v xml:space="preserve"> </v>
      </c>
      <c r="L53" s="8">
        <v>1300</v>
      </c>
      <c r="M53" s="175" t="str">
        <f>IFERROR(Summary!$AA$7*D53/L53," ")</f>
        <v xml:space="preserve"> </v>
      </c>
      <c r="N53" s="18"/>
      <c r="O53" s="175" t="str">
        <f>IFERROR(Summary!$AC$7*D53/N53," ")</f>
        <v xml:space="preserve"> </v>
      </c>
      <c r="P53" s="8">
        <v>1300</v>
      </c>
      <c r="Q53" s="175" t="str">
        <f>IFERROR(Summary!$AC$7*D53/P53," ")</f>
        <v xml:space="preserve"> </v>
      </c>
      <c r="R53" s="21">
        <v>490</v>
      </c>
      <c r="S53" s="177" t="str">
        <f>IFERROR(Summary!$AE$7*E53/R53," ")</f>
        <v xml:space="preserve"> </v>
      </c>
    </row>
    <row r="54" spans="1:19" ht="29.25" customHeight="1" x14ac:dyDescent="0.25">
      <c r="A54" s="2" t="s">
        <v>110</v>
      </c>
      <c r="B54" s="2" t="s">
        <v>111</v>
      </c>
      <c r="C54" s="18"/>
      <c r="D54" s="56" t="str">
        <f>IFERROR(VLOOKUP($A54,'Emissions - TEU-2PWC'!$A$6:$H$58,5,0), " ")</f>
        <v xml:space="preserve"> </v>
      </c>
      <c r="E54" s="56" t="str">
        <f>IFERROR(VLOOKUP($A54,'Emissions - TEU-2PWC'!$A$6:$H$58,8,0), " ")</f>
        <v xml:space="preserve"> </v>
      </c>
      <c r="F54" s="18"/>
      <c r="G54" s="175" t="str">
        <f>IFERROR(Summary!$Y$7*D54/F54," ")</f>
        <v xml:space="preserve"> </v>
      </c>
      <c r="H54" s="5">
        <v>90</v>
      </c>
      <c r="I54" s="175" t="str">
        <f>IFERROR(Summary!$Y$7*D54/H54," ")</f>
        <v xml:space="preserve"> </v>
      </c>
      <c r="J54" s="18"/>
      <c r="K54" s="175" t="str">
        <f>IFERROR(Summary!$AA$7*D54/J54," ")</f>
        <v xml:space="preserve"> </v>
      </c>
      <c r="L54" s="5">
        <v>400</v>
      </c>
      <c r="M54" s="175" t="str">
        <f>IFERROR(Summary!$AA$7*D54/L54," ")</f>
        <v xml:space="preserve"> </v>
      </c>
      <c r="N54" s="18"/>
      <c r="O54" s="175" t="str">
        <f>IFERROR(Summary!$AC$7*D54/N54," ")</f>
        <v xml:space="preserve"> </v>
      </c>
      <c r="P54" s="5">
        <v>400</v>
      </c>
      <c r="Q54" s="175" t="str">
        <f>IFERROR(Summary!$AC$7*D54/P54," ")</f>
        <v xml:space="preserve"> </v>
      </c>
      <c r="R54" s="23">
        <v>1000</v>
      </c>
      <c r="S54" s="177" t="str">
        <f>IFERROR(Summary!$AE$7*E54/R54," ")</f>
        <v xml:space="preserve"> </v>
      </c>
    </row>
    <row r="55" spans="1:19" ht="29.25" customHeight="1" x14ac:dyDescent="0.25">
      <c r="A55" s="2" t="s">
        <v>112</v>
      </c>
      <c r="B55" s="1" t="s">
        <v>113</v>
      </c>
      <c r="C55" s="18"/>
      <c r="D55" s="56" t="str">
        <f>IFERROR(VLOOKUP($A55,'Emissions - TEU-2PWC'!$A$6:$H$58,5,0), " ")</f>
        <v xml:space="preserve"> </v>
      </c>
      <c r="E55" s="56" t="str">
        <f>IFERROR(VLOOKUP($A55,'Emissions - TEU-2PWC'!$A$6:$H$58,8,0), " ")</f>
        <v xml:space="preserve"> </v>
      </c>
      <c r="F55" s="9">
        <v>0.22</v>
      </c>
      <c r="G55" s="175" t="str">
        <f>IFERROR(Summary!$Y$7*D55/F55," ")</f>
        <v xml:space="preserve"> </v>
      </c>
      <c r="H55" s="18"/>
      <c r="I55" s="175" t="str">
        <f>IFERROR(Summary!$Y$7*D55/H55," ")</f>
        <v xml:space="preserve"> </v>
      </c>
      <c r="J55" s="7">
        <v>5.7</v>
      </c>
      <c r="K55" s="175" t="str">
        <f>IFERROR(Summary!$AA$7*D55/J55," ")</f>
        <v xml:space="preserve"> </v>
      </c>
      <c r="L55" s="18"/>
      <c r="M55" s="175" t="str">
        <f>IFERROR(Summary!$AA$7*D55/L55," ")</f>
        <v xml:space="preserve"> </v>
      </c>
      <c r="N55" s="7">
        <v>2.6</v>
      </c>
      <c r="O55" s="175" t="str">
        <f>IFERROR(Summary!$AC$7*D55/N55," ")</f>
        <v xml:space="preserve"> </v>
      </c>
      <c r="P55" s="18"/>
      <c r="Q55" s="175" t="str">
        <f>IFERROR(Summary!$AC$7*D55/P55," ")</f>
        <v xml:space="preserve"> </v>
      </c>
      <c r="R55" s="22"/>
      <c r="S55" s="177" t="str">
        <f>IFERROR(Summary!$AE$7*E55/R55," ")</f>
        <v xml:space="preserve"> </v>
      </c>
    </row>
    <row r="56" spans="1:19" ht="16.8" customHeight="1" x14ac:dyDescent="0.25">
      <c r="A56" s="12">
        <v>64438</v>
      </c>
      <c r="B56" s="2" t="s">
        <v>114</v>
      </c>
      <c r="C56" s="18"/>
      <c r="D56" s="56" t="str">
        <f>IFERROR(VLOOKUP($A56,'Emissions - TEU-2PWC'!$A$6:$H$58,5,0), " ")</f>
        <v xml:space="preserve"> </v>
      </c>
      <c r="E56" s="56" t="str">
        <f>IFERROR(VLOOKUP($A56,'Emissions - TEU-2PWC'!$A$6:$H$58,8,0), " ")</f>
        <v xml:space="preserve"> </v>
      </c>
      <c r="F56" s="18"/>
      <c r="G56" s="175" t="str">
        <f>IFERROR(Summary!$Y$7*D56/F56," ")</f>
        <v xml:space="preserve"> </v>
      </c>
      <c r="H56" s="9">
        <v>0.4</v>
      </c>
      <c r="I56" s="175" t="str">
        <f>IFERROR(Summary!$Y$7*D56/H56," ")</f>
        <v xml:space="preserve"> </v>
      </c>
      <c r="J56" s="18"/>
      <c r="K56" s="175" t="str">
        <f>IFERROR(Summary!$AA$7*D56/J56," ")</f>
        <v xml:space="preserve"> </v>
      </c>
      <c r="L56" s="7">
        <v>1.8</v>
      </c>
      <c r="M56" s="175" t="str">
        <f>IFERROR(Summary!$AA$7*D56/L56," ")</f>
        <v xml:space="preserve"> </v>
      </c>
      <c r="N56" s="18"/>
      <c r="O56" s="175" t="str">
        <f>IFERROR(Summary!$AC$7*D56/N56," ")</f>
        <v xml:space="preserve"> </v>
      </c>
      <c r="P56" s="7">
        <v>1.8</v>
      </c>
      <c r="Q56" s="175" t="str">
        <f>IFERROR(Summary!$AC$7*D56/P56," ")</f>
        <v xml:space="preserve"> </v>
      </c>
      <c r="R56" s="21">
        <v>29</v>
      </c>
      <c r="S56" s="177" t="str">
        <f>IFERROR(Summary!$AE$7*E56/R56," ")</f>
        <v xml:space="preserve"> </v>
      </c>
    </row>
    <row r="57" spans="1:19" ht="16.95" customHeight="1" x14ac:dyDescent="0.25">
      <c r="A57" s="2" t="s">
        <v>115</v>
      </c>
      <c r="B57" s="2" t="s">
        <v>116</v>
      </c>
      <c r="C57" s="18"/>
      <c r="D57" s="56" t="str">
        <f>IFERROR(VLOOKUP($A57,'Emissions - TEU-2PWC'!$A$6:$H$58,5,0), " ")</f>
        <v xml:space="preserve"> </v>
      </c>
      <c r="E57" s="56" t="str">
        <f>IFERROR(VLOOKUP($A57,'Emissions - TEU-2PWC'!$A$6:$H$58,8,0), " ")</f>
        <v xml:space="preserve"> </v>
      </c>
      <c r="F57" s="3">
        <v>3.3E-3</v>
      </c>
      <c r="G57" s="175" t="str">
        <f>IFERROR(Summary!$Y$7*D57/F57," ")</f>
        <v xml:space="preserve"> </v>
      </c>
      <c r="H57" s="5">
        <v>20</v>
      </c>
      <c r="I57" s="175" t="str">
        <f>IFERROR(Summary!$Y$7*D57/H57," ")</f>
        <v xml:space="preserve"> </v>
      </c>
      <c r="J57" s="4">
        <v>8.6999999999999994E-2</v>
      </c>
      <c r="K57" s="175" t="str">
        <f>IFERROR(Summary!$AA$7*D57/J57," ")</f>
        <v xml:space="preserve"> </v>
      </c>
      <c r="L57" s="5">
        <v>88</v>
      </c>
      <c r="M57" s="175" t="str">
        <f>IFERROR(Summary!$AA$7*D57/L57," ")</f>
        <v xml:space="preserve"> </v>
      </c>
      <c r="N57" s="4">
        <v>0.04</v>
      </c>
      <c r="O57" s="175" t="str">
        <f>IFERROR(Summary!$AC$7*D57/N57," ")</f>
        <v xml:space="preserve"> </v>
      </c>
      <c r="P57" s="5">
        <v>88</v>
      </c>
      <c r="Q57" s="175" t="str">
        <f>IFERROR(Summary!$AC$7*D57/P57," ")</f>
        <v xml:space="preserve"> </v>
      </c>
      <c r="R57" s="22"/>
      <c r="S57" s="177" t="str">
        <f>IFERROR(Summary!$AE$7*E57/R57," ")</f>
        <v xml:space="preserve"> </v>
      </c>
    </row>
    <row r="58" spans="1:19" ht="16.8" customHeight="1" x14ac:dyDescent="0.25">
      <c r="A58" s="2" t="s">
        <v>117</v>
      </c>
      <c r="B58" s="1" t="s">
        <v>118</v>
      </c>
      <c r="C58" s="18"/>
      <c r="D58" s="56" t="str">
        <f>IFERROR(VLOOKUP($A58,'Emissions - TEU-2PWC'!$A$6:$H$58,5,0), " ")</f>
        <v xml:space="preserve"> </v>
      </c>
      <c r="E58" s="56" t="str">
        <f>IFERROR(VLOOKUP($A58,'Emissions - TEU-2PWC'!$A$6:$H$58,8,0), " ")</f>
        <v xml:space="preserve"> </v>
      </c>
      <c r="F58" s="4">
        <v>1.2999999999999999E-2</v>
      </c>
      <c r="G58" s="175" t="str">
        <f>IFERROR(Summary!$Y$7*D58/F58," ")</f>
        <v xml:space="preserve"> </v>
      </c>
      <c r="H58" s="18"/>
      <c r="I58" s="175" t="str">
        <f>IFERROR(Summary!$Y$7*D58/H58," ")</f>
        <v xml:space="preserve"> </v>
      </c>
      <c r="J58" s="9">
        <v>0.34</v>
      </c>
      <c r="K58" s="175" t="str">
        <f>IFERROR(Summary!$AA$7*D58/J58," ")</f>
        <v xml:space="preserve"> </v>
      </c>
      <c r="L58" s="18"/>
      <c r="M58" s="175" t="str">
        <f>IFERROR(Summary!$AA$7*D58/L58," ")</f>
        <v xml:space="preserve"> </v>
      </c>
      <c r="N58" s="9">
        <v>0.16</v>
      </c>
      <c r="O58" s="175" t="str">
        <f>IFERROR(Summary!$AC$7*D58/N58," ")</f>
        <v xml:space="preserve"> </v>
      </c>
      <c r="P58" s="18"/>
      <c r="Q58" s="175" t="str">
        <f>IFERROR(Summary!$AC$7*D58/P58," ")</f>
        <v xml:space="preserve"> </v>
      </c>
      <c r="R58" s="22"/>
      <c r="S58" s="177" t="str">
        <f>IFERROR(Summary!$AE$7*E58/R58," ")</f>
        <v xml:space="preserve"> </v>
      </c>
    </row>
    <row r="59" spans="1:19" ht="29.25" customHeight="1" x14ac:dyDescent="0.25">
      <c r="A59" s="2" t="s">
        <v>119</v>
      </c>
      <c r="B59" s="2" t="s">
        <v>120</v>
      </c>
      <c r="C59" s="6" t="s">
        <v>121</v>
      </c>
      <c r="D59" s="56" t="str">
        <f>IFERROR(VLOOKUP($A59,'Emissions - TEU-2PWC'!$A$6:$H$58,5,0), " ")</f>
        <v xml:space="preserve"> </v>
      </c>
      <c r="E59" s="56" t="str">
        <f>IFERROR(VLOOKUP($A59,'Emissions - TEU-2PWC'!$A$6:$H$58,8,0), " ")</f>
        <v xml:space="preserve"> </v>
      </c>
      <c r="F59" s="10">
        <v>3.1000000000000001E-5</v>
      </c>
      <c r="G59" s="175" t="str">
        <f>IFERROR(Summary!$Y$7*D59/F59," ")</f>
        <v xml:space="preserve"> </v>
      </c>
      <c r="H59" s="4">
        <v>8.3000000000000004E-2</v>
      </c>
      <c r="I59" s="175" t="str">
        <f>IFERROR(Summary!$Y$7*D59/H59," ")</f>
        <v xml:space="preserve"> </v>
      </c>
      <c r="J59" s="11">
        <v>5.1999999999999995E-4</v>
      </c>
      <c r="K59" s="175" t="str">
        <f>IFERROR(Summary!$AA$7*D59/J59," ")</f>
        <v xml:space="preserve"> </v>
      </c>
      <c r="L59" s="9">
        <v>0.88</v>
      </c>
      <c r="M59" s="175" t="str">
        <f>IFERROR(Summary!$AA$7*D59/L59," ")</f>
        <v xml:space="preserve"> </v>
      </c>
      <c r="N59" s="3">
        <v>1E-3</v>
      </c>
      <c r="O59" s="175" t="str">
        <f>IFERROR(Summary!$AC$7*D59/N59," ")</f>
        <v xml:space="preserve"> </v>
      </c>
      <c r="P59" s="9">
        <v>0.88</v>
      </c>
      <c r="Q59" s="175" t="str">
        <f>IFERROR(Summary!$AC$7*D59/P59," ")</f>
        <v xml:space="preserve"> </v>
      </c>
      <c r="R59" s="25">
        <v>0.3</v>
      </c>
      <c r="S59" s="177" t="str">
        <f>IFERROR(Summary!$AE$7*E59/R59," ")</f>
        <v xml:space="preserve"> </v>
      </c>
    </row>
    <row r="60" spans="1:19" ht="29.25" customHeight="1" x14ac:dyDescent="0.25">
      <c r="A60" s="2" t="s">
        <v>119</v>
      </c>
      <c r="B60" s="2" t="s">
        <v>122</v>
      </c>
      <c r="C60" s="6" t="s">
        <v>121</v>
      </c>
      <c r="D60" s="56" t="str">
        <f>IFERROR(VLOOKUP($A60,'Emissions - TEU-2PWC'!$A$6:$H$58,5,0), " ")</f>
        <v xml:space="preserve"> </v>
      </c>
      <c r="E60" s="56" t="str">
        <f>IFERROR(VLOOKUP($A60,'Emissions - TEU-2PWC'!$A$6:$H$58,8,0), " ")</f>
        <v xml:space="preserve"> </v>
      </c>
      <c r="F60" s="10">
        <v>3.1000000000000001E-5</v>
      </c>
      <c r="G60" s="175" t="str">
        <f>IFERROR(Summary!$Y$7*D60/F60," ")</f>
        <v xml:space="preserve"> </v>
      </c>
      <c r="H60" s="3">
        <v>2.0999999999999999E-3</v>
      </c>
      <c r="I60" s="175" t="str">
        <f>IFERROR(Summary!$Y$7*D60/H60," ")</f>
        <v xml:space="preserve"> </v>
      </c>
      <c r="J60" s="11">
        <v>5.1999999999999995E-4</v>
      </c>
      <c r="K60" s="175" t="str">
        <f>IFERROR(Summary!$AA$7*D60/J60," ")</f>
        <v xml:space="preserve"> </v>
      </c>
      <c r="L60" s="4">
        <v>2.1999999999999999E-2</v>
      </c>
      <c r="M60" s="175" t="str">
        <f>IFERROR(Summary!$AA$7*D60/L60," ")</f>
        <v xml:space="preserve"> </v>
      </c>
      <c r="N60" s="3">
        <v>1E-3</v>
      </c>
      <c r="O60" s="175" t="str">
        <f>IFERROR(Summary!$AC$7*D60/N60," ")</f>
        <v xml:space="preserve"> </v>
      </c>
      <c r="P60" s="4">
        <v>2.1999999999999999E-2</v>
      </c>
      <c r="Q60" s="175" t="str">
        <f>IFERROR(Summary!$AC$7*D60/P60," ")</f>
        <v xml:space="preserve"> </v>
      </c>
      <c r="R60" s="27">
        <v>5.0000000000000001E-3</v>
      </c>
      <c r="S60" s="177" t="str">
        <f>IFERROR(Summary!$AE$7*E60/R60," ")</f>
        <v xml:space="preserve"> </v>
      </c>
    </row>
    <row r="61" spans="1:19" ht="16.95" customHeight="1" x14ac:dyDescent="0.25">
      <c r="A61" s="2" t="s">
        <v>123</v>
      </c>
      <c r="B61" s="2" t="s">
        <v>124</v>
      </c>
      <c r="C61" s="6" t="s">
        <v>33</v>
      </c>
      <c r="D61" s="56" t="str">
        <f>IFERROR(VLOOKUP($A61,'Emissions - TEU-2PWC'!$A$6:$H$58,5,0), " ")</f>
        <v xml:space="preserve"> </v>
      </c>
      <c r="E61" s="56" t="str">
        <f>IFERROR(VLOOKUP($A61,'Emissions - TEU-2PWC'!$A$6:$H$58,8,0), " ")</f>
        <v xml:space="preserve"> </v>
      </c>
      <c r="F61" s="18"/>
      <c r="G61" s="175" t="str">
        <f>IFERROR(Summary!$Y$7*D61/F61," ")</f>
        <v xml:space="preserve"> </v>
      </c>
      <c r="H61" s="9">
        <v>0.1</v>
      </c>
      <c r="I61" s="175" t="str">
        <f>IFERROR(Summary!$Y$7*D61/H61," ")</f>
        <v xml:space="preserve"> </v>
      </c>
      <c r="J61" s="18"/>
      <c r="K61" s="175" t="str">
        <f>IFERROR(Summary!$AA$7*D61/J61," ")</f>
        <v xml:space="preserve"> </v>
      </c>
      <c r="L61" s="9">
        <v>0.44</v>
      </c>
      <c r="M61" s="175" t="str">
        <f>IFERROR(Summary!$AA$7*D61/L61," ")</f>
        <v xml:space="preserve"> </v>
      </c>
      <c r="N61" s="18"/>
      <c r="O61" s="175" t="str">
        <f>IFERROR(Summary!$AC$7*D61/N61," ")</f>
        <v xml:space="preserve"> </v>
      </c>
      <c r="P61" s="9">
        <v>0.44</v>
      </c>
      <c r="Q61" s="175" t="str">
        <f>IFERROR(Summary!$AC$7*D61/P61," ")</f>
        <v xml:space="preserve"> </v>
      </c>
      <c r="R61" s="22"/>
      <c r="S61" s="177" t="str">
        <f>IFERROR(Summary!$AE$7*E61/R61," ")</f>
        <v xml:space="preserve"> </v>
      </c>
    </row>
    <row r="62" spans="1:19" ht="16.8" customHeight="1" x14ac:dyDescent="0.25">
      <c r="A62" s="1"/>
      <c r="B62" s="2" t="s">
        <v>125</v>
      </c>
      <c r="C62" s="6" t="s">
        <v>23</v>
      </c>
      <c r="D62" s="56" t="str">
        <f>IFERROR(VLOOKUP($A62,'Emissions - TEU-2PWC'!$A$6:$H$58,5,0), " ")</f>
        <v xml:space="preserve"> </v>
      </c>
      <c r="E62" s="56" t="str">
        <f>IFERROR(VLOOKUP($A62,'Emissions - TEU-2PWC'!$A$6:$H$58,8,0), " ")</f>
        <v xml:space="preserve"> </v>
      </c>
      <c r="F62" s="11">
        <v>9.5E-4</v>
      </c>
      <c r="G62" s="175" t="str">
        <f>IFERROR(Summary!$Y$7*D62/F62," ")</f>
        <v xml:space="preserve"> </v>
      </c>
      <c r="H62" s="18"/>
      <c r="I62" s="175" t="str">
        <f>IFERROR(Summary!$Y$7*D62/H62," ")</f>
        <v xml:space="preserve"> </v>
      </c>
      <c r="J62" s="3">
        <v>0.01</v>
      </c>
      <c r="K62" s="175" t="str">
        <f>IFERROR(Summary!$AA$7*D62/J62," ")</f>
        <v xml:space="preserve"> </v>
      </c>
      <c r="L62" s="18"/>
      <c r="M62" s="175" t="str">
        <f>IFERROR(Summary!$AA$7*D62/L62," ")</f>
        <v xml:space="preserve"> </v>
      </c>
      <c r="N62" s="4">
        <v>1.9E-2</v>
      </c>
      <c r="O62" s="175" t="str">
        <f>IFERROR(Summary!$AC$7*D62/N62," ")</f>
        <v xml:space="preserve"> </v>
      </c>
      <c r="P62" s="18"/>
      <c r="Q62" s="175" t="str">
        <f>IFERROR(Summary!$AC$7*D62/P62," ")</f>
        <v xml:space="preserve"> </v>
      </c>
      <c r="R62" s="22"/>
      <c r="S62" s="177" t="str">
        <f>IFERROR(Summary!$AE$7*E62/R62," ")</f>
        <v xml:space="preserve"> </v>
      </c>
    </row>
    <row r="63" spans="1:19" ht="16.95" customHeight="1" x14ac:dyDescent="0.25">
      <c r="A63" s="2" t="s">
        <v>126</v>
      </c>
      <c r="B63" s="2" t="s">
        <v>127</v>
      </c>
      <c r="C63" s="6" t="s">
        <v>33</v>
      </c>
      <c r="D63" s="56" t="str">
        <f>IFERROR(VLOOKUP($A63,'Emissions - TEU-2PWC'!$A$6:$H$58,5,0), " ")</f>
        <v xml:space="preserve"> </v>
      </c>
      <c r="E63" s="56" t="str">
        <f>IFERROR(VLOOKUP($A63,'Emissions - TEU-2PWC'!$A$6:$H$58,8,0), " ")</f>
        <v xml:space="preserve"> </v>
      </c>
      <c r="F63" s="18"/>
      <c r="G63" s="175" t="str">
        <f>IFERROR(Summary!$Y$7*D63/F63," ")</f>
        <v xml:space="preserve"> </v>
      </c>
      <c r="H63" s="18"/>
      <c r="I63" s="175" t="str">
        <f>IFERROR(Summary!$Y$7*D63/H63," ")</f>
        <v xml:space="preserve"> </v>
      </c>
      <c r="J63" s="18"/>
      <c r="K63" s="175" t="str">
        <f>IFERROR(Summary!$AA$7*D63/J63," ")</f>
        <v xml:space="preserve"> </v>
      </c>
      <c r="L63" s="18"/>
      <c r="M63" s="175" t="str">
        <f>IFERROR(Summary!$AA$7*D63/L63," ")</f>
        <v xml:space="preserve"> </v>
      </c>
      <c r="N63" s="18"/>
      <c r="O63" s="175" t="str">
        <f>IFERROR(Summary!$AC$7*D63/N63," ")</f>
        <v xml:space="preserve"> </v>
      </c>
      <c r="P63" s="18"/>
      <c r="Q63" s="175" t="str">
        <f>IFERROR(Summary!$AC$7*D63/P63," ")</f>
        <v xml:space="preserve"> </v>
      </c>
      <c r="R63" s="21">
        <v>100</v>
      </c>
      <c r="S63" s="177" t="str">
        <f>IFERROR(Summary!$AE$7*E63/R63," ")</f>
        <v xml:space="preserve"> </v>
      </c>
    </row>
    <row r="64" spans="1:19" ht="16.8" customHeight="1" x14ac:dyDescent="0.25">
      <c r="A64" s="2" t="s">
        <v>128</v>
      </c>
      <c r="B64" s="1" t="s">
        <v>129</v>
      </c>
      <c r="C64" s="18"/>
      <c r="D64" s="56" t="str">
        <f>IFERROR(VLOOKUP($A64,'Emissions - TEU-2PWC'!$A$6:$H$58,5,0), " ")</f>
        <v xml:space="preserve"> </v>
      </c>
      <c r="E64" s="56" t="str">
        <f>IFERROR(VLOOKUP($A64,'Emissions - TEU-2PWC'!$A$6:$H$58,8,0), " ")</f>
        <v xml:space="preserve"> </v>
      </c>
      <c r="F64" s="4">
        <v>2.3E-2</v>
      </c>
      <c r="G64" s="175" t="str">
        <f>IFERROR(Summary!$Y$7*D64/F64," ")</f>
        <v xml:space="preserve"> </v>
      </c>
      <c r="H64" s="18"/>
      <c r="I64" s="175" t="str">
        <f>IFERROR(Summary!$Y$7*D64/H64," ")</f>
        <v xml:space="preserve"> </v>
      </c>
      <c r="J64" s="9">
        <v>0.6</v>
      </c>
      <c r="K64" s="175" t="str">
        <f>IFERROR(Summary!$AA$7*D64/J64," ")</f>
        <v xml:space="preserve"> </v>
      </c>
      <c r="L64" s="18"/>
      <c r="M64" s="175" t="str">
        <f>IFERROR(Summary!$AA$7*D64/L64," ")</f>
        <v xml:space="preserve"> </v>
      </c>
      <c r="N64" s="9">
        <v>0.28000000000000003</v>
      </c>
      <c r="O64" s="175" t="str">
        <f>IFERROR(Summary!$AC$7*D64/N64," ")</f>
        <v xml:space="preserve"> </v>
      </c>
      <c r="P64" s="18"/>
      <c r="Q64" s="175" t="str">
        <f>IFERROR(Summary!$AC$7*D64/P64," ")</f>
        <v xml:space="preserve"> </v>
      </c>
      <c r="R64" s="22"/>
      <c r="S64" s="177" t="str">
        <f>IFERROR(Summary!$AE$7*E64/R64," ")</f>
        <v xml:space="preserve"> </v>
      </c>
    </row>
    <row r="65" spans="1:19" ht="42" customHeight="1" x14ac:dyDescent="0.25">
      <c r="A65" s="2" t="s">
        <v>130</v>
      </c>
      <c r="B65" s="1" t="s">
        <v>131</v>
      </c>
      <c r="C65" s="18"/>
      <c r="D65" s="56" t="str">
        <f>IFERROR(VLOOKUP($A65,'Emissions - TEU-2PWC'!$A$6:$H$58,5,0), " ")</f>
        <v xml:space="preserve"> </v>
      </c>
      <c r="E65" s="56" t="str">
        <f>IFERROR(VLOOKUP($A65,'Emissions - TEU-2PWC'!$A$6:$H$58,8,0), " ")</f>
        <v xml:space="preserve"> </v>
      </c>
      <c r="F65" s="18"/>
      <c r="G65" s="175" t="str">
        <f>IFERROR(Summary!$Y$7*D65/F65," ")</f>
        <v xml:space="preserve"> </v>
      </c>
      <c r="H65" s="5">
        <v>600</v>
      </c>
      <c r="I65" s="175" t="str">
        <f>IFERROR(Summary!$Y$7*D65/H65," ")</f>
        <v xml:space="preserve"> </v>
      </c>
      <c r="J65" s="18"/>
      <c r="K65" s="175" t="str">
        <f>IFERROR(Summary!$AA$7*D65/J65," ")</f>
        <v xml:space="preserve"> </v>
      </c>
      <c r="L65" s="8">
        <v>2600</v>
      </c>
      <c r="M65" s="175" t="str">
        <f>IFERROR(Summary!$AA$7*D65/L65," ")</f>
        <v xml:space="preserve"> </v>
      </c>
      <c r="N65" s="18"/>
      <c r="O65" s="175" t="str">
        <f>IFERROR(Summary!$AC$7*D65/N65," ")</f>
        <v xml:space="preserve"> </v>
      </c>
      <c r="P65" s="8">
        <v>2600</v>
      </c>
      <c r="Q65" s="175" t="str">
        <f>IFERROR(Summary!$AC$7*D65/P65," ")</f>
        <v xml:space="preserve"> </v>
      </c>
      <c r="R65" s="22"/>
      <c r="S65" s="177" t="str">
        <f>IFERROR(Summary!$AE$7*E65/R65," ")</f>
        <v xml:space="preserve"> </v>
      </c>
    </row>
    <row r="66" spans="1:19" ht="16.8" customHeight="1" x14ac:dyDescent="0.25">
      <c r="A66" s="2" t="s">
        <v>132</v>
      </c>
      <c r="B66" s="2" t="s">
        <v>133</v>
      </c>
      <c r="C66" s="18"/>
      <c r="D66" s="56" t="str">
        <f>IFERROR(VLOOKUP($A66,'Emissions - TEU-2PWC'!$A$6:$H$58,5,0), " ")</f>
        <v xml:space="preserve"> </v>
      </c>
      <c r="E66" s="56" t="str">
        <f>IFERROR(VLOOKUP($A66,'Emissions - TEU-2PWC'!$A$6:$H$58,8,0), " ")</f>
        <v xml:space="preserve"> </v>
      </c>
      <c r="F66" s="4">
        <v>1.6E-2</v>
      </c>
      <c r="G66" s="175" t="str">
        <f>IFERROR(Summary!$Y$7*D66/F66," ")</f>
        <v xml:space="preserve"> </v>
      </c>
      <c r="H66" s="18"/>
      <c r="I66" s="175" t="str">
        <f>IFERROR(Summary!$Y$7*D66/H66," ")</f>
        <v xml:space="preserve"> </v>
      </c>
      <c r="J66" s="9">
        <v>0.41</v>
      </c>
      <c r="K66" s="175" t="str">
        <f>IFERROR(Summary!$AA$7*D66/J66," ")</f>
        <v xml:space="preserve"> </v>
      </c>
      <c r="L66" s="18"/>
      <c r="M66" s="175" t="str">
        <f>IFERROR(Summary!$AA$7*D66/L66," ")</f>
        <v xml:space="preserve"> </v>
      </c>
      <c r="N66" s="9">
        <v>0.19</v>
      </c>
      <c r="O66" s="175" t="str">
        <f>IFERROR(Summary!$AC$7*D66/N66," ")</f>
        <v xml:space="preserve"> </v>
      </c>
      <c r="P66" s="18"/>
      <c r="Q66" s="175" t="str">
        <f>IFERROR(Summary!$AC$7*D66/P66," ")</f>
        <v xml:space="preserve"> </v>
      </c>
      <c r="R66" s="22"/>
      <c r="S66" s="177" t="str">
        <f>IFERROR(Summary!$AE$7*E66/R66," ")</f>
        <v xml:space="preserve"> </v>
      </c>
    </row>
    <row r="67" spans="1:19" ht="16.95" customHeight="1" x14ac:dyDescent="0.25">
      <c r="A67" s="2" t="s">
        <v>134</v>
      </c>
      <c r="B67" s="2" t="s">
        <v>135</v>
      </c>
      <c r="C67" s="18"/>
      <c r="D67" s="56" t="str">
        <f>IFERROR(VLOOKUP($A67,'Emissions - TEU-2PWC'!$A$6:$H$58,5,0), " ")</f>
        <v xml:space="preserve"> </v>
      </c>
      <c r="E67" s="56" t="str">
        <f>IFERROR(VLOOKUP($A67,'Emissions - TEU-2PWC'!$A$6:$H$58,8,0), " ")</f>
        <v xml:space="preserve"> </v>
      </c>
      <c r="F67" s="18"/>
      <c r="G67" s="175" t="str">
        <f>IFERROR(Summary!$Y$7*D67/F67," ")</f>
        <v xml:space="preserve"> </v>
      </c>
      <c r="H67" s="9">
        <v>0.8</v>
      </c>
      <c r="I67" s="175" t="str">
        <f>IFERROR(Summary!$Y$7*D67/H67," ")</f>
        <v xml:space="preserve"> </v>
      </c>
      <c r="J67" s="18"/>
      <c r="K67" s="175" t="str">
        <f>IFERROR(Summary!$AA$7*D67/J67," ")</f>
        <v xml:space="preserve"> </v>
      </c>
      <c r="L67" s="7">
        <v>3.5</v>
      </c>
      <c r="M67" s="175" t="str">
        <f>IFERROR(Summary!$AA$7*D67/L67," ")</f>
        <v xml:space="preserve"> </v>
      </c>
      <c r="N67" s="18"/>
      <c r="O67" s="175" t="str">
        <f>IFERROR(Summary!$AC$7*D67/N67," ")</f>
        <v xml:space="preserve"> </v>
      </c>
      <c r="P67" s="7">
        <v>3.5</v>
      </c>
      <c r="Q67" s="175" t="str">
        <f>IFERROR(Summary!$AC$7*D67/P67," ")</f>
        <v xml:space="preserve"> </v>
      </c>
      <c r="R67" s="21">
        <v>340</v>
      </c>
      <c r="S67" s="177" t="str">
        <f>IFERROR(Summary!$AE$7*E67/R67," ")</f>
        <v xml:space="preserve"> </v>
      </c>
    </row>
    <row r="68" spans="1:19" ht="16.8" customHeight="1" x14ac:dyDescent="0.25">
      <c r="A68" s="2" t="s">
        <v>136</v>
      </c>
      <c r="B68" s="2" t="s">
        <v>137</v>
      </c>
      <c r="C68" s="18"/>
      <c r="D68" s="56" t="str">
        <f>IFERROR(VLOOKUP($A68,'Emissions - TEU-2PWC'!$A$6:$H$58,5,0), " ")</f>
        <v xml:space="preserve"> </v>
      </c>
      <c r="E68" s="56" t="str">
        <f>IFERROR(VLOOKUP($A68,'Emissions - TEU-2PWC'!$A$6:$H$58,8,0), " ")</f>
        <v xml:space="preserve"> </v>
      </c>
      <c r="F68" s="18"/>
      <c r="G68" s="175" t="str">
        <f>IFERROR(Summary!$Y$7*D68/F68," ")</f>
        <v xml:space="preserve"> </v>
      </c>
      <c r="H68" s="8">
        <v>6000</v>
      </c>
      <c r="I68" s="175" t="str">
        <f>IFERROR(Summary!$Y$7*D68/H68," ")</f>
        <v xml:space="preserve"> </v>
      </c>
      <c r="J68" s="18"/>
      <c r="K68" s="175" t="str">
        <f>IFERROR(Summary!$AA$7*D68/J68," ")</f>
        <v xml:space="preserve"> </v>
      </c>
      <c r="L68" s="8">
        <v>26000</v>
      </c>
      <c r="M68" s="175" t="str">
        <f>IFERROR(Summary!$AA$7*D68/L68," ")</f>
        <v xml:space="preserve"> </v>
      </c>
      <c r="N68" s="18"/>
      <c r="O68" s="175" t="str">
        <f>IFERROR(Summary!$AC$7*D68/N68," ")</f>
        <v xml:space="preserve"> </v>
      </c>
      <c r="P68" s="8">
        <v>26000</v>
      </c>
      <c r="Q68" s="175" t="str">
        <f>IFERROR(Summary!$AC$7*D68/P68," ")</f>
        <v xml:space="preserve"> </v>
      </c>
      <c r="R68" s="22"/>
      <c r="S68" s="177" t="str">
        <f>IFERROR(Summary!$AE$7*E68/R68," ")</f>
        <v xml:space="preserve"> </v>
      </c>
    </row>
    <row r="69" spans="1:19" ht="16.95" customHeight="1" x14ac:dyDescent="0.25">
      <c r="A69" s="2" t="s">
        <v>138</v>
      </c>
      <c r="B69" s="2" t="s">
        <v>139</v>
      </c>
      <c r="C69" s="6" t="s">
        <v>140</v>
      </c>
      <c r="D69" s="56" t="str">
        <f>IFERROR(VLOOKUP($A69,'Emissions - TEU-2PWC'!$A$6:$H$58,5,0), " ")</f>
        <v xml:space="preserve"> </v>
      </c>
      <c r="E69" s="56" t="str">
        <f>IFERROR(VLOOKUP($A69,'Emissions - TEU-2PWC'!$A$6:$H$58,8,0), " ")</f>
        <v xml:space="preserve"> </v>
      </c>
      <c r="F69" s="4">
        <v>0.01</v>
      </c>
      <c r="G69" s="175" t="str">
        <f>IFERROR(Summary!$Y$7*D69/F69," ")</f>
        <v xml:space="preserve"> </v>
      </c>
      <c r="H69" s="18"/>
      <c r="I69" s="175" t="str">
        <f>IFERROR(Summary!$Y$7*D69/H69," ")</f>
        <v xml:space="preserve"> </v>
      </c>
      <c r="J69" s="9">
        <v>0.27</v>
      </c>
      <c r="K69" s="175" t="str">
        <f>IFERROR(Summary!$AA$7*D69/J69," ")</f>
        <v xml:space="preserve"> </v>
      </c>
      <c r="L69" s="18"/>
      <c r="M69" s="175" t="str">
        <f>IFERROR(Summary!$AA$7*D69/L69," ")</f>
        <v xml:space="preserve"> </v>
      </c>
      <c r="N69" s="9">
        <v>0.12</v>
      </c>
      <c r="O69" s="175" t="str">
        <f>IFERROR(Summary!$AC$7*D69/N69," ")</f>
        <v xml:space="preserve"> </v>
      </c>
      <c r="P69" s="18"/>
      <c r="Q69" s="175" t="str">
        <f>IFERROR(Summary!$AC$7*D69/P69," ")</f>
        <v xml:space="preserve"> </v>
      </c>
      <c r="R69" s="22"/>
      <c r="S69" s="177" t="str">
        <f>IFERROR(Summary!$AE$7*E69/R69," ")</f>
        <v xml:space="preserve"> </v>
      </c>
    </row>
    <row r="70" spans="1:19" ht="16.8" customHeight="1" x14ac:dyDescent="0.25">
      <c r="A70" s="2" t="s">
        <v>141</v>
      </c>
      <c r="B70" s="2" t="s">
        <v>142</v>
      </c>
      <c r="C70" s="18"/>
      <c r="D70" s="56" t="str">
        <f>IFERROR(VLOOKUP($A70,'Emissions - TEU-2PWC'!$A$6:$H$58,5,0), " ")</f>
        <v xml:space="preserve"> </v>
      </c>
      <c r="E70" s="56" t="str">
        <f>IFERROR(VLOOKUP($A70,'Emissions - TEU-2PWC'!$A$6:$H$58,8,0), " ")</f>
        <v xml:space="preserve"> </v>
      </c>
      <c r="F70" s="9">
        <v>0.15</v>
      </c>
      <c r="G70" s="175" t="str">
        <f>IFERROR(Summary!$Y$7*D70/F70," ")</f>
        <v xml:space="preserve"> </v>
      </c>
      <c r="H70" s="18"/>
      <c r="I70" s="175" t="str">
        <f>IFERROR(Summary!$Y$7*D70/H70," ")</f>
        <v xml:space="preserve"> </v>
      </c>
      <c r="J70" s="7">
        <v>3.9</v>
      </c>
      <c r="K70" s="175" t="str">
        <f>IFERROR(Summary!$AA$7*D70/J70," ")</f>
        <v xml:space="preserve"> </v>
      </c>
      <c r="L70" s="18"/>
      <c r="M70" s="175" t="str">
        <f>IFERROR(Summary!$AA$7*D70/L70," ")</f>
        <v xml:space="preserve"> </v>
      </c>
      <c r="N70" s="7">
        <v>1.8</v>
      </c>
      <c r="O70" s="175" t="str">
        <f>IFERROR(Summary!$AC$7*D70/N70," ")</f>
        <v xml:space="preserve"> </v>
      </c>
      <c r="P70" s="18"/>
      <c r="Q70" s="175" t="str">
        <f>IFERROR(Summary!$AC$7*D70/P70," ")</f>
        <v xml:space="preserve"> </v>
      </c>
      <c r="R70" s="22"/>
      <c r="S70" s="177" t="str">
        <f>IFERROR(Summary!$AE$7*E70/R70," ")</f>
        <v xml:space="preserve"> </v>
      </c>
    </row>
    <row r="71" spans="1:19" ht="29.25" customHeight="1" x14ac:dyDescent="0.25">
      <c r="A71" s="2" t="s">
        <v>143</v>
      </c>
      <c r="B71" s="2" t="s">
        <v>144</v>
      </c>
      <c r="C71" s="18"/>
      <c r="D71" s="56" t="str">
        <f>IFERROR(VLOOKUP($A71,'Emissions - TEU-2PWC'!$A$6:$H$58,5,0), " ")</f>
        <v xml:space="preserve"> </v>
      </c>
      <c r="E71" s="56" t="str">
        <f>IFERROR(VLOOKUP($A71,'Emissions - TEU-2PWC'!$A$6:$H$58,8,0), " ")</f>
        <v xml:space="preserve"> </v>
      </c>
      <c r="F71" s="11">
        <v>9.1E-4</v>
      </c>
      <c r="G71" s="175" t="str">
        <f>IFERROR(Summary!$Y$7*D71/F71," ")</f>
        <v xml:space="preserve"> </v>
      </c>
      <c r="H71" s="18"/>
      <c r="I71" s="175" t="str">
        <f>IFERROR(Summary!$Y$7*D71/H71," ")</f>
        <v xml:space="preserve"> </v>
      </c>
      <c r="J71" s="4">
        <v>2.4E-2</v>
      </c>
      <c r="K71" s="175" t="str">
        <f>IFERROR(Summary!$AA$7*D71/J71," ")</f>
        <v xml:space="preserve"> </v>
      </c>
      <c r="L71" s="18"/>
      <c r="M71" s="175" t="str">
        <f>IFERROR(Summary!$AA$7*D71/L71," ")</f>
        <v xml:space="preserve"> </v>
      </c>
      <c r="N71" s="4">
        <v>1.0999999999999999E-2</v>
      </c>
      <c r="O71" s="175" t="str">
        <f>IFERROR(Summary!$AC$7*D71/N71," ")</f>
        <v xml:space="preserve"> </v>
      </c>
      <c r="P71" s="18"/>
      <c r="Q71" s="175" t="str">
        <f>IFERROR(Summary!$AC$7*D71/P71," ")</f>
        <v xml:space="preserve"> </v>
      </c>
      <c r="R71" s="22"/>
      <c r="S71" s="177" t="str">
        <f>IFERROR(Summary!$AE$7*E71/R71," ")</f>
        <v xml:space="preserve"> </v>
      </c>
    </row>
    <row r="72" spans="1:19" ht="16.8" customHeight="1" x14ac:dyDescent="0.25">
      <c r="A72" s="2" t="s">
        <v>145</v>
      </c>
      <c r="B72" s="2" t="s">
        <v>146</v>
      </c>
      <c r="C72" s="18"/>
      <c r="D72" s="56" t="str">
        <f>IFERROR(VLOOKUP($A72,'Emissions - TEU-2PWC'!$A$6:$H$58,5,0), " ")</f>
        <v xml:space="preserve"> </v>
      </c>
      <c r="E72" s="56" t="str">
        <f>IFERROR(VLOOKUP($A72,'Emissions - TEU-2PWC'!$A$6:$H$58,8,0), " ")</f>
        <v xml:space="preserve"> </v>
      </c>
      <c r="F72" s="18"/>
      <c r="G72" s="175" t="str">
        <f>IFERROR(Summary!$Y$7*D72/F72," ")</f>
        <v xml:space="preserve"> </v>
      </c>
      <c r="H72" s="18"/>
      <c r="I72" s="175" t="str">
        <f>IFERROR(Summary!$Y$7*D72/H72," ")</f>
        <v xml:space="preserve"> </v>
      </c>
      <c r="J72" s="18"/>
      <c r="K72" s="175" t="str">
        <f>IFERROR(Summary!$AA$7*D72/J72," ")</f>
        <v xml:space="preserve"> </v>
      </c>
      <c r="L72" s="18"/>
      <c r="M72" s="175" t="str">
        <f>IFERROR(Summary!$AA$7*D72/L72," ")</f>
        <v xml:space="preserve"> </v>
      </c>
      <c r="N72" s="18"/>
      <c r="O72" s="175" t="str">
        <f>IFERROR(Summary!$AC$7*D72/N72," ")</f>
        <v xml:space="preserve"> </v>
      </c>
      <c r="P72" s="18"/>
      <c r="Q72" s="175" t="str">
        <f>IFERROR(Summary!$AC$7*D72/P72," ")</f>
        <v xml:space="preserve"> </v>
      </c>
      <c r="R72" s="21">
        <v>10</v>
      </c>
      <c r="S72" s="177" t="str">
        <f>IFERROR(Summary!$AE$7*E72/R72," ")</f>
        <v xml:space="preserve"> </v>
      </c>
    </row>
    <row r="73" spans="1:19" ht="29.25" customHeight="1" x14ac:dyDescent="0.25">
      <c r="A73" s="12">
        <v>71932</v>
      </c>
      <c r="B73" s="2" t="s">
        <v>147</v>
      </c>
      <c r="C73" s="6" t="s">
        <v>23</v>
      </c>
      <c r="D73" s="56" t="str">
        <f>IFERROR(VLOOKUP($A73,'Emissions - TEU-2PWC'!$A$6:$H$58,5,0), " ")</f>
        <v xml:space="preserve"> </v>
      </c>
      <c r="E73" s="56" t="str">
        <f>IFERROR(VLOOKUP($A73,'Emissions - TEU-2PWC'!$A$6:$H$58,8,0), " ")</f>
        <v xml:space="preserve"> </v>
      </c>
      <c r="F73" s="10">
        <v>9.7999999999999997E-5</v>
      </c>
      <c r="G73" s="175" t="str">
        <f>IFERROR(Summary!$Y$7*D73/F73," ")</f>
        <v xml:space="preserve"> </v>
      </c>
      <c r="H73" s="9">
        <v>0.2</v>
      </c>
      <c r="I73" s="175" t="str">
        <f>IFERROR(Summary!$Y$7*D73/H73," ")</f>
        <v xml:space="preserve"> </v>
      </c>
      <c r="J73" s="3">
        <v>1E-3</v>
      </c>
      <c r="K73" s="175" t="str">
        <f>IFERROR(Summary!$AA$7*D73/J73," ")</f>
        <v xml:space="preserve"> </v>
      </c>
      <c r="L73" s="9">
        <v>0.88</v>
      </c>
      <c r="M73" s="175" t="str">
        <f>IFERROR(Summary!$AA$7*D73/L73," ")</f>
        <v xml:space="preserve"> </v>
      </c>
      <c r="N73" s="3">
        <v>2E-3</v>
      </c>
      <c r="O73" s="175" t="str">
        <f>IFERROR(Summary!$AC$7*D73/N73," ")</f>
        <v xml:space="preserve"> </v>
      </c>
      <c r="P73" s="9">
        <v>0.88</v>
      </c>
      <c r="Q73" s="175" t="str">
        <f>IFERROR(Summary!$AC$7*D73/P73," ")</f>
        <v xml:space="preserve"> </v>
      </c>
      <c r="R73" s="24">
        <v>1.9</v>
      </c>
      <c r="S73" s="177" t="str">
        <f>IFERROR(Summary!$AE$7*E73/R73," ")</f>
        <v xml:space="preserve"> </v>
      </c>
    </row>
    <row r="74" spans="1:19" ht="29.25" customHeight="1" x14ac:dyDescent="0.25">
      <c r="A74" s="2" t="s">
        <v>148</v>
      </c>
      <c r="B74" s="1" t="s">
        <v>149</v>
      </c>
      <c r="C74" s="18"/>
      <c r="D74" s="56" t="str">
        <f>IFERROR(VLOOKUP($A74,'Emissions - TEU-2PWC'!$A$6:$H$58,5,0), " ")</f>
        <v xml:space="preserve"> </v>
      </c>
      <c r="E74" s="56" t="str">
        <f>IFERROR(VLOOKUP($A74,'Emissions - TEU-2PWC'!$A$6:$H$58,8,0), " ")</f>
        <v xml:space="preserve"> </v>
      </c>
      <c r="F74" s="4">
        <v>9.0999999999999998E-2</v>
      </c>
      <c r="G74" s="175" t="str">
        <f>IFERROR(Summary!$Y$7*D74/F74," ")</f>
        <v xml:space="preserve"> </v>
      </c>
      <c r="H74" s="5">
        <v>60</v>
      </c>
      <c r="I74" s="175" t="str">
        <f>IFERROR(Summary!$Y$7*D74/H74," ")</f>
        <v xml:space="preserve"> </v>
      </c>
      <c r="J74" s="7">
        <v>2.4</v>
      </c>
      <c r="K74" s="175" t="str">
        <f>IFERROR(Summary!$AA$7*D74/J74," ")</f>
        <v xml:space="preserve"> </v>
      </c>
      <c r="L74" s="5">
        <v>260</v>
      </c>
      <c r="M74" s="175" t="str">
        <f>IFERROR(Summary!$AA$7*D74/L74," ")</f>
        <v xml:space="preserve"> </v>
      </c>
      <c r="N74" s="7">
        <v>1.1000000000000001</v>
      </c>
      <c r="O74" s="175" t="str">
        <f>IFERROR(Summary!$AC$7*D74/N74," ")</f>
        <v xml:space="preserve"> </v>
      </c>
      <c r="P74" s="5">
        <v>260</v>
      </c>
      <c r="Q74" s="175" t="str">
        <f>IFERROR(Summary!$AC$7*D74/P74," ")</f>
        <v xml:space="preserve"> </v>
      </c>
      <c r="R74" s="23">
        <v>12000</v>
      </c>
      <c r="S74" s="177" t="str">
        <f>IFERROR(Summary!$AE$7*E74/R74," ")</f>
        <v xml:space="preserve"> </v>
      </c>
    </row>
    <row r="75" spans="1:19" ht="16.95" customHeight="1" x14ac:dyDescent="0.25">
      <c r="A75" s="2" t="s">
        <v>150</v>
      </c>
      <c r="B75" s="2" t="s">
        <v>151</v>
      </c>
      <c r="C75" s="18"/>
      <c r="D75" s="56" t="str">
        <f>IFERROR(VLOOKUP($A75,'Emissions - TEU-2PWC'!$A$6:$H$58,5,0), " ")</f>
        <v xml:space="preserve"> </v>
      </c>
      <c r="E75" s="56" t="str">
        <f>IFERROR(VLOOKUP($A75,'Emissions - TEU-2PWC'!$A$6:$H$58,8,0), " ")</f>
        <v xml:space="preserve"> </v>
      </c>
      <c r="F75" s="3">
        <v>2.8999999999999998E-3</v>
      </c>
      <c r="G75" s="175" t="str">
        <f>IFERROR(Summary!$Y$7*D75/F75," ")</f>
        <v xml:space="preserve"> </v>
      </c>
      <c r="H75" s="18"/>
      <c r="I75" s="175" t="str">
        <f>IFERROR(Summary!$Y$7*D75/H75," ")</f>
        <v xml:space="preserve"> </v>
      </c>
      <c r="J75" s="4">
        <v>7.5999999999999998E-2</v>
      </c>
      <c r="K75" s="175" t="str">
        <f>IFERROR(Summary!$AA$7*D75/J75," ")</f>
        <v xml:space="preserve"> </v>
      </c>
      <c r="L75" s="18"/>
      <c r="M75" s="175" t="str">
        <f>IFERROR(Summary!$AA$7*D75/L75," ")</f>
        <v xml:space="preserve"> </v>
      </c>
      <c r="N75" s="4">
        <v>3.5000000000000003E-2</v>
      </c>
      <c r="O75" s="175" t="str">
        <f>IFERROR(Summary!$AC$7*D75/N75," ")</f>
        <v xml:space="preserve"> </v>
      </c>
      <c r="P75" s="18"/>
      <c r="Q75" s="175" t="str">
        <f>IFERROR(Summary!$AC$7*D75/P75," ")</f>
        <v xml:space="preserve"> </v>
      </c>
      <c r="R75" s="22"/>
      <c r="S75" s="177" t="str">
        <f>IFERROR(Summary!$AE$7*E75/R75," ")</f>
        <v xml:space="preserve"> </v>
      </c>
    </row>
    <row r="76" spans="1:19" ht="29.25" customHeight="1" x14ac:dyDescent="0.25">
      <c r="A76" s="2" t="s">
        <v>152</v>
      </c>
      <c r="B76" s="2" t="s">
        <v>153</v>
      </c>
      <c r="C76" s="18"/>
      <c r="D76" s="56" t="str">
        <f>IFERROR(VLOOKUP($A76,'Emissions - TEU-2PWC'!$A$6:$H$58,5,0), " ")</f>
        <v xml:space="preserve"> </v>
      </c>
      <c r="E76" s="56" t="str">
        <f>IFERROR(VLOOKUP($A76,'Emissions - TEU-2PWC'!$A$6:$H$58,8,0), " ")</f>
        <v xml:space="preserve"> </v>
      </c>
      <c r="F76" s="9">
        <v>0.63</v>
      </c>
      <c r="G76" s="175" t="str">
        <f>IFERROR(Summary!$Y$7*D76/F76," ")</f>
        <v xml:space="preserve"> </v>
      </c>
      <c r="H76" s="18"/>
      <c r="I76" s="175" t="str">
        <f>IFERROR(Summary!$Y$7*D76/H76," ")</f>
        <v xml:space="preserve"> </v>
      </c>
      <c r="J76" s="5">
        <v>16</v>
      </c>
      <c r="K76" s="175" t="str">
        <f>IFERROR(Summary!$AA$7*D76/J76," ")</f>
        <v xml:space="preserve"> </v>
      </c>
      <c r="L76" s="18"/>
      <c r="M76" s="175" t="str">
        <f>IFERROR(Summary!$AA$7*D76/L76," ")</f>
        <v xml:space="preserve"> </v>
      </c>
      <c r="N76" s="7">
        <v>7.5</v>
      </c>
      <c r="O76" s="175" t="str">
        <f>IFERROR(Summary!$AC$7*D76/N76," ")</f>
        <v xml:space="preserve"> </v>
      </c>
      <c r="P76" s="18"/>
      <c r="Q76" s="175" t="str">
        <f>IFERROR(Summary!$AC$7*D76/P76," ")</f>
        <v xml:space="preserve"> </v>
      </c>
      <c r="R76" s="22"/>
      <c r="S76" s="177" t="str">
        <f>IFERROR(Summary!$AE$7*E76/R76," ")</f>
        <v xml:space="preserve"> </v>
      </c>
    </row>
    <row r="77" spans="1:19" ht="16.95" customHeight="1" x14ac:dyDescent="0.25">
      <c r="A77" s="2" t="s">
        <v>154</v>
      </c>
      <c r="B77" s="1" t="s">
        <v>155</v>
      </c>
      <c r="C77" s="18"/>
      <c r="D77" s="56" t="str">
        <f>IFERROR(VLOOKUP($A77,'Emissions - TEU-2PWC'!$A$6:$H$58,5,0), " ")</f>
        <v xml:space="preserve"> </v>
      </c>
      <c r="E77" s="56" t="str">
        <f>IFERROR(VLOOKUP($A77,'Emissions - TEU-2PWC'!$A$6:$H$58,8,0), " ")</f>
        <v xml:space="preserve"> </v>
      </c>
      <c r="F77" s="18"/>
      <c r="G77" s="175" t="str">
        <f>IFERROR(Summary!$Y$7*D77/F77," ")</f>
        <v xml:space="preserve"> </v>
      </c>
      <c r="H77" s="18"/>
      <c r="I77" s="175" t="str">
        <f>IFERROR(Summary!$Y$7*D77/H77," ")</f>
        <v xml:space="preserve"> </v>
      </c>
      <c r="J77" s="18"/>
      <c r="K77" s="175" t="str">
        <f>IFERROR(Summary!$AA$7*D77/J77," ")</f>
        <v xml:space="preserve"> </v>
      </c>
      <c r="L77" s="18"/>
      <c r="M77" s="175" t="str">
        <f>IFERROR(Summary!$AA$7*D77/L77," ")</f>
        <v xml:space="preserve"> </v>
      </c>
      <c r="N77" s="18"/>
      <c r="O77" s="175" t="str">
        <f>IFERROR(Summary!$AC$7*D77/N77," ")</f>
        <v xml:space="preserve"> </v>
      </c>
      <c r="P77" s="18"/>
      <c r="Q77" s="175" t="str">
        <f>IFERROR(Summary!$AC$7*D77/P77," ")</f>
        <v xml:space="preserve"> </v>
      </c>
      <c r="R77" s="21">
        <v>790</v>
      </c>
      <c r="S77" s="177" t="str">
        <f>IFERROR(Summary!$AE$7*E77/R77," ")</f>
        <v xml:space="preserve"> </v>
      </c>
    </row>
    <row r="78" spans="1:19" ht="29.25" customHeight="1" x14ac:dyDescent="0.25">
      <c r="A78" s="12">
        <v>64164</v>
      </c>
      <c r="B78" s="2" t="s">
        <v>156</v>
      </c>
      <c r="C78" s="18"/>
      <c r="D78" s="56" t="str">
        <f>IFERROR(VLOOKUP($A78,'Emissions - TEU-2PWC'!$A$6:$H$58,5,0), " ")</f>
        <v xml:space="preserve"> </v>
      </c>
      <c r="E78" s="56" t="str">
        <f>IFERROR(VLOOKUP($A78,'Emissions - TEU-2PWC'!$A$6:$H$58,8,0), " ")</f>
        <v xml:space="preserve"> </v>
      </c>
      <c r="F78" s="5">
        <v>59</v>
      </c>
      <c r="G78" s="175" t="str">
        <f>IFERROR(Summary!$Y$7*D78/F78," ")</f>
        <v xml:space="preserve"> </v>
      </c>
      <c r="H78" s="5">
        <v>600</v>
      </c>
      <c r="I78" s="175" t="str">
        <f>IFERROR(Summary!$Y$7*D78/H78," ")</f>
        <v xml:space="preserve"> </v>
      </c>
      <c r="J78" s="5">
        <v>620</v>
      </c>
      <c r="K78" s="175" t="str">
        <f>IFERROR(Summary!$AA$7*D78/J78," ")</f>
        <v xml:space="preserve"> </v>
      </c>
      <c r="L78" s="8">
        <v>2600</v>
      </c>
      <c r="M78" s="175" t="str">
        <f>IFERROR(Summary!$AA$7*D78/L78," ")</f>
        <v xml:space="preserve"> </v>
      </c>
      <c r="N78" s="8">
        <v>1200</v>
      </c>
      <c r="O78" s="175" t="str">
        <f>IFERROR(Summary!$AC$7*D78/N78," ")</f>
        <v xml:space="preserve"> </v>
      </c>
      <c r="P78" s="8">
        <v>2600</v>
      </c>
      <c r="Q78" s="175" t="str">
        <f>IFERROR(Summary!$AC$7*D78/P78," ")</f>
        <v xml:space="preserve"> </v>
      </c>
      <c r="R78" s="23">
        <v>2100</v>
      </c>
      <c r="S78" s="177" t="str">
        <f>IFERROR(Summary!$AE$7*E78/R78," ")</f>
        <v xml:space="preserve"> </v>
      </c>
    </row>
    <row r="79" spans="1:19" ht="29.25" customHeight="1" x14ac:dyDescent="0.25">
      <c r="A79" s="2" t="s">
        <v>157</v>
      </c>
      <c r="B79" s="2" t="s">
        <v>158</v>
      </c>
      <c r="C79" s="18"/>
      <c r="D79" s="56" t="str">
        <f>IFERROR(VLOOKUP($A79,'Emissions - TEU-2PWC'!$A$6:$H$58,5,0), " ")</f>
        <v xml:space="preserve"> </v>
      </c>
      <c r="E79" s="56" t="str">
        <f>IFERROR(VLOOKUP($A79,'Emissions - TEU-2PWC'!$A$6:$H$58,8,0), " ")</f>
        <v xml:space="preserve"> </v>
      </c>
      <c r="F79" s="18"/>
      <c r="G79" s="175" t="str">
        <f>IFERROR(Summary!$Y$7*D79/F79," ")</f>
        <v xml:space="preserve"> </v>
      </c>
      <c r="H79" s="7">
        <v>4</v>
      </c>
      <c r="I79" s="175" t="str">
        <f>IFERROR(Summary!$Y$7*D79/H79," ")</f>
        <v xml:space="preserve"> </v>
      </c>
      <c r="J79" s="18"/>
      <c r="K79" s="175" t="str">
        <f>IFERROR(Summary!$AA$7*D79/J79," ")</f>
        <v xml:space="preserve"> </v>
      </c>
      <c r="L79" s="5">
        <v>18</v>
      </c>
      <c r="M79" s="175" t="str">
        <f>IFERROR(Summary!$AA$7*D79/L79," ")</f>
        <v xml:space="preserve"> </v>
      </c>
      <c r="N79" s="18"/>
      <c r="O79" s="175" t="str">
        <f>IFERROR(Summary!$AC$7*D79/N79," ")</f>
        <v xml:space="preserve"> </v>
      </c>
      <c r="P79" s="5">
        <v>18</v>
      </c>
      <c r="Q79" s="175" t="str">
        <f>IFERROR(Summary!$AC$7*D79/P79," ")</f>
        <v xml:space="preserve"> </v>
      </c>
      <c r="R79" s="21">
        <v>230</v>
      </c>
      <c r="S79" s="177" t="str">
        <f>IFERROR(Summary!$AE$7*E79/R79," ")</f>
        <v xml:space="preserve"> </v>
      </c>
    </row>
    <row r="80" spans="1:19" ht="16.8" customHeight="1" x14ac:dyDescent="0.25">
      <c r="A80" s="2" t="s">
        <v>159</v>
      </c>
      <c r="B80" s="2" t="s">
        <v>160</v>
      </c>
      <c r="C80" s="18"/>
      <c r="D80" s="56" t="str">
        <f>IFERROR(VLOOKUP($A80,'Emissions - TEU-2PWC'!$A$6:$H$58,5,0), " ")</f>
        <v xml:space="preserve"> </v>
      </c>
      <c r="E80" s="56" t="str">
        <f>IFERROR(VLOOKUP($A80,'Emissions - TEU-2PWC'!$A$6:$H$58,8,0), " ")</f>
        <v xml:space="preserve"> </v>
      </c>
      <c r="F80" s="9">
        <v>0.25</v>
      </c>
      <c r="G80" s="175" t="str">
        <f>IFERROR(Summary!$Y$7*D80/F80," ")</f>
        <v xml:space="preserve"> </v>
      </c>
      <c r="H80" s="5">
        <v>32</v>
      </c>
      <c r="I80" s="175" t="str">
        <f>IFERROR(Summary!$Y$7*D80/H80," ")</f>
        <v xml:space="preserve"> </v>
      </c>
      <c r="J80" s="7">
        <v>6.5</v>
      </c>
      <c r="K80" s="175" t="str">
        <f>IFERROR(Summary!$AA$7*D80/J80," ")</f>
        <v xml:space="preserve"> </v>
      </c>
      <c r="L80" s="5">
        <v>140</v>
      </c>
      <c r="M80" s="175" t="str">
        <f>IFERROR(Summary!$AA$7*D80/L80," ")</f>
        <v xml:space="preserve"> </v>
      </c>
      <c r="N80" s="7">
        <v>3</v>
      </c>
      <c r="O80" s="175" t="str">
        <f>IFERROR(Summary!$AC$7*D80/N80," ")</f>
        <v xml:space="preserve"> </v>
      </c>
      <c r="P80" s="5">
        <v>140</v>
      </c>
      <c r="Q80" s="175" t="str">
        <f>IFERROR(Summary!$AC$7*D80/P80," ")</f>
        <v xml:space="preserve"> </v>
      </c>
      <c r="R80" s="21">
        <v>36</v>
      </c>
      <c r="S80" s="177" t="str">
        <f>IFERROR(Summary!$AE$7*E80/R80," ")</f>
        <v xml:space="preserve"> </v>
      </c>
    </row>
    <row r="81" spans="1:19" ht="16.95" customHeight="1" x14ac:dyDescent="0.25">
      <c r="A81" s="2" t="s">
        <v>161</v>
      </c>
      <c r="B81" s="2" t="s">
        <v>162</v>
      </c>
      <c r="C81" s="18"/>
      <c r="D81" s="56" t="str">
        <f>IFERROR(VLOOKUP($A81,'Emissions - TEU-2PWC'!$A$6:$H$58,5,0), " ")</f>
        <v xml:space="preserve"> </v>
      </c>
      <c r="E81" s="56" t="str">
        <f>IFERROR(VLOOKUP($A81,'Emissions - TEU-2PWC'!$A$6:$H$58,8,0), " ")</f>
        <v xml:space="preserve"> </v>
      </c>
      <c r="F81" s="18"/>
      <c r="G81" s="175" t="str">
        <f>IFERROR(Summary!$Y$7*D81/F81," ")</f>
        <v xml:space="preserve"> </v>
      </c>
      <c r="H81" s="9">
        <v>0.54</v>
      </c>
      <c r="I81" s="175" t="str">
        <f>IFERROR(Summary!$Y$7*D81/H81," ")</f>
        <v xml:space="preserve"> </v>
      </c>
      <c r="J81" s="18"/>
      <c r="K81" s="175" t="str">
        <f>IFERROR(Summary!$AA$7*D81/J81," ")</f>
        <v xml:space="preserve"> </v>
      </c>
      <c r="L81" s="7">
        <v>2.4</v>
      </c>
      <c r="M81" s="175" t="str">
        <f>IFERROR(Summary!$AA$7*D81/L81," ")</f>
        <v xml:space="preserve"> </v>
      </c>
      <c r="N81" s="18"/>
      <c r="O81" s="175" t="str">
        <f>IFERROR(Summary!$AC$7*D81/N81," ")</f>
        <v xml:space="preserve"> </v>
      </c>
      <c r="P81" s="7">
        <v>2.4</v>
      </c>
      <c r="Q81" s="175" t="str">
        <f>IFERROR(Summary!$AC$7*D81/P81," ")</f>
        <v xml:space="preserve"> </v>
      </c>
      <c r="R81" s="21">
        <v>18</v>
      </c>
      <c r="S81" s="177" t="str">
        <f>IFERROR(Summary!$AE$7*E81/R81," ")</f>
        <v xml:space="preserve"> </v>
      </c>
    </row>
    <row r="82" spans="1:19" ht="16.8" customHeight="1" x14ac:dyDescent="0.25">
      <c r="A82" s="2" t="s">
        <v>163</v>
      </c>
      <c r="B82" s="2" t="s">
        <v>164</v>
      </c>
      <c r="C82" s="18"/>
      <c r="D82" s="56" t="str">
        <f>IFERROR(VLOOKUP($A82,'Emissions - TEU-2PWC'!$A$6:$H$58,5,0), " ")</f>
        <v xml:space="preserve"> </v>
      </c>
      <c r="E82" s="56" t="str">
        <f>IFERROR(VLOOKUP($A82,'Emissions - TEU-2PWC'!$A$6:$H$58,8,0), " ")</f>
        <v xml:space="preserve"> </v>
      </c>
      <c r="F82" s="11">
        <v>2.2000000000000001E-4</v>
      </c>
      <c r="G82" s="175" t="str">
        <f>IFERROR(Summary!$Y$7*D82/F82," ")</f>
        <v xml:space="preserve"> </v>
      </c>
      <c r="H82" s="18"/>
      <c r="I82" s="175" t="str">
        <f>IFERROR(Summary!$Y$7*D82/H82," ")</f>
        <v xml:space="preserve"> </v>
      </c>
      <c r="J82" s="3">
        <v>5.7000000000000002E-3</v>
      </c>
      <c r="K82" s="175" t="str">
        <f>IFERROR(Summary!$AA$7*D82/J82," ")</f>
        <v xml:space="preserve"> </v>
      </c>
      <c r="L82" s="18"/>
      <c r="M82" s="175" t="str">
        <f>IFERROR(Summary!$AA$7*D82/L82," ")</f>
        <v xml:space="preserve"> </v>
      </c>
      <c r="N82" s="3">
        <v>2.5999999999999999E-3</v>
      </c>
      <c r="O82" s="175" t="str">
        <f>IFERROR(Summary!$AC$7*D82/N82," ")</f>
        <v xml:space="preserve"> </v>
      </c>
      <c r="P82" s="18"/>
      <c r="Q82" s="175" t="str">
        <f>IFERROR(Summary!$AC$7*D82/P82," ")</f>
        <v xml:space="preserve"> </v>
      </c>
      <c r="R82" s="22"/>
      <c r="S82" s="177" t="str">
        <f>IFERROR(Summary!$AE$7*E82/R82," ")</f>
        <v xml:space="preserve"> </v>
      </c>
    </row>
    <row r="83" spans="1:19" ht="16.95" customHeight="1" x14ac:dyDescent="0.25">
      <c r="A83" s="1"/>
      <c r="B83" s="2" t="s">
        <v>165</v>
      </c>
      <c r="C83" s="18"/>
      <c r="D83" s="56" t="str">
        <f>IFERROR(VLOOKUP($A83,'Emissions - TEU-2PWC'!$A$6:$H$58,5,0), " ")</f>
        <v xml:space="preserve"> </v>
      </c>
      <c r="E83" s="56" t="str">
        <f>IFERROR(VLOOKUP($A83,'Emissions - TEU-2PWC'!$A$6:$H$58,8,0), " ")</f>
        <v xml:space="preserve"> </v>
      </c>
      <c r="F83" s="9">
        <v>0.1</v>
      </c>
      <c r="G83" s="175" t="str">
        <f>IFERROR(Summary!$Y$7*D83/F83," ")</f>
        <v xml:space="preserve"> </v>
      </c>
      <c r="H83" s="7">
        <v>5</v>
      </c>
      <c r="I83" s="175" t="str">
        <f>IFERROR(Summary!$Y$7*D83/H83," ")</f>
        <v xml:space="preserve"> </v>
      </c>
      <c r="J83" s="7">
        <v>2.6</v>
      </c>
      <c r="K83" s="175" t="str">
        <f>IFERROR(Summary!$AA$7*D83/J83," ")</f>
        <v xml:space="preserve"> </v>
      </c>
      <c r="L83" s="5">
        <v>22</v>
      </c>
      <c r="M83" s="175" t="str">
        <f>IFERROR(Summary!$AA$7*D83/L83," ")</f>
        <v xml:space="preserve"> </v>
      </c>
      <c r="N83" s="7">
        <v>1.2</v>
      </c>
      <c r="O83" s="175" t="str">
        <f>IFERROR(Summary!$AC$7*D83/N83," ")</f>
        <v xml:space="preserve"> </v>
      </c>
      <c r="P83" s="5">
        <v>22</v>
      </c>
      <c r="Q83" s="175" t="str">
        <f>IFERROR(Summary!$AC$7*D83/P83," ")</f>
        <v xml:space="preserve"> </v>
      </c>
      <c r="R83" s="22"/>
      <c r="S83" s="177" t="str">
        <f>IFERROR(Summary!$AE$7*E83/R83," ")</f>
        <v xml:space="preserve"> </v>
      </c>
    </row>
    <row r="84" spans="1:19" ht="16.8" customHeight="1" x14ac:dyDescent="0.25">
      <c r="A84" s="2" t="s">
        <v>166</v>
      </c>
      <c r="B84" s="2" t="s">
        <v>167</v>
      </c>
      <c r="C84" s="18"/>
      <c r="D84" s="56" t="str">
        <f>IFERROR(VLOOKUP($A84,'Emissions - TEU-2PWC'!$A$6:$H$58,5,0), " ")</f>
        <v xml:space="preserve"> </v>
      </c>
      <c r="E84" s="56" t="str">
        <f>IFERROR(VLOOKUP($A84,'Emissions - TEU-2PWC'!$A$6:$H$58,8,0), " ")</f>
        <v xml:space="preserve"> </v>
      </c>
      <c r="F84" s="18"/>
      <c r="G84" s="175" t="str">
        <f>IFERROR(Summary!$Y$7*D84/F84," ")</f>
        <v xml:space="preserve"> </v>
      </c>
      <c r="H84" s="9">
        <v>0.2</v>
      </c>
      <c r="I84" s="175" t="str">
        <f>IFERROR(Summary!$Y$7*D84/H84," ")</f>
        <v xml:space="preserve"> </v>
      </c>
      <c r="J84" s="18"/>
      <c r="K84" s="175" t="str">
        <f>IFERROR(Summary!$AA$7*D84/J84," ")</f>
        <v xml:space="preserve"> </v>
      </c>
      <c r="L84" s="9">
        <v>0.88</v>
      </c>
      <c r="M84" s="175" t="str">
        <f>IFERROR(Summary!$AA$7*D84/L84," ")</f>
        <v xml:space="preserve"> </v>
      </c>
      <c r="N84" s="18"/>
      <c r="O84" s="175" t="str">
        <f>IFERROR(Summary!$AC$7*D84/N84," ")</f>
        <v xml:space="preserve"> </v>
      </c>
      <c r="P84" s="9">
        <v>0.88</v>
      </c>
      <c r="Q84" s="175" t="str">
        <f>IFERROR(Summary!$AC$7*D84/P84," ")</f>
        <v xml:space="preserve"> </v>
      </c>
      <c r="R84" s="22"/>
      <c r="S84" s="177" t="str">
        <f>IFERROR(Summary!$AE$7*E84/R84," ")</f>
        <v xml:space="preserve"> </v>
      </c>
    </row>
    <row r="85" spans="1:19" ht="29.25" customHeight="1" x14ac:dyDescent="0.25">
      <c r="A85" s="2" t="s">
        <v>168</v>
      </c>
      <c r="B85" s="2" t="s">
        <v>169</v>
      </c>
      <c r="C85" s="18"/>
      <c r="D85" s="56" t="str">
        <f>IFERROR(VLOOKUP($A85,'Emissions - TEU-2PWC'!$A$6:$H$58,5,0), " ")</f>
        <v xml:space="preserve"> </v>
      </c>
      <c r="E85" s="56" t="str">
        <f>IFERROR(VLOOKUP($A85,'Emissions - TEU-2PWC'!$A$6:$H$58,8,0), " ")</f>
        <v xml:space="preserve"> </v>
      </c>
      <c r="F85" s="18"/>
      <c r="G85" s="175" t="str">
        <f>IFERROR(Summary!$Y$7*D85/F85," ")</f>
        <v xml:space="preserve"> </v>
      </c>
      <c r="H85" s="9">
        <v>0.1</v>
      </c>
      <c r="I85" s="175" t="str">
        <f>IFERROR(Summary!$Y$7*D85/H85," ")</f>
        <v xml:space="preserve"> </v>
      </c>
      <c r="J85" s="18"/>
      <c r="K85" s="175" t="str">
        <f>IFERROR(Summary!$AA$7*D85/J85," ")</f>
        <v xml:space="preserve"> </v>
      </c>
      <c r="L85" s="9">
        <v>0.44</v>
      </c>
      <c r="M85" s="175" t="str">
        <f>IFERROR(Summary!$AA$7*D85/L85," ")</f>
        <v xml:space="preserve"> </v>
      </c>
      <c r="N85" s="18"/>
      <c r="O85" s="175" t="str">
        <f>IFERROR(Summary!$AC$7*D85/N85," ")</f>
        <v xml:space="preserve"> </v>
      </c>
      <c r="P85" s="9">
        <v>0.44</v>
      </c>
      <c r="Q85" s="175" t="str">
        <f>IFERROR(Summary!$AC$7*D85/P85," ")</f>
        <v xml:space="preserve"> </v>
      </c>
      <c r="R85" s="22"/>
      <c r="S85" s="177" t="str">
        <f>IFERROR(Summary!$AE$7*E85/R85," ")</f>
        <v xml:space="preserve"> </v>
      </c>
    </row>
    <row r="86" spans="1:19" ht="29.25" customHeight="1" x14ac:dyDescent="0.25">
      <c r="A86" s="2" t="s">
        <v>170</v>
      </c>
      <c r="B86" s="2" t="s">
        <v>171</v>
      </c>
      <c r="C86" s="18"/>
      <c r="D86" s="56" t="str">
        <f>IFERROR(VLOOKUP($A86,'Emissions - TEU-2PWC'!$A$6:$H$58,5,0), " ")</f>
        <v xml:space="preserve"> </v>
      </c>
      <c r="E86" s="56" t="str">
        <f>IFERROR(VLOOKUP($A86,'Emissions - TEU-2PWC'!$A$6:$H$58,8,0), " ")</f>
        <v xml:space="preserve"> </v>
      </c>
      <c r="F86" s="18"/>
      <c r="G86" s="175" t="str">
        <f>IFERROR(Summary!$Y$7*D86/F86," ")</f>
        <v xml:space="preserve"> </v>
      </c>
      <c r="H86" s="9">
        <v>0.3</v>
      </c>
      <c r="I86" s="175" t="str">
        <f>IFERROR(Summary!$Y$7*D86/H86," ")</f>
        <v xml:space="preserve"> </v>
      </c>
      <c r="J86" s="18"/>
      <c r="K86" s="175" t="str">
        <f>IFERROR(Summary!$AA$7*D86/J86," ")</f>
        <v xml:space="preserve"> </v>
      </c>
      <c r="L86" s="7">
        <v>1.3</v>
      </c>
      <c r="M86" s="175" t="str">
        <f>IFERROR(Summary!$AA$7*D86/L86," ")</f>
        <v xml:space="preserve"> </v>
      </c>
      <c r="N86" s="18"/>
      <c r="O86" s="175" t="str">
        <f>IFERROR(Summary!$AC$7*D86/N86," ")</f>
        <v xml:space="preserve"> </v>
      </c>
      <c r="P86" s="7">
        <v>1.3</v>
      </c>
      <c r="Q86" s="175" t="str">
        <f>IFERROR(Summary!$AC$7*D86/P86," ")</f>
        <v xml:space="preserve"> </v>
      </c>
      <c r="R86" s="22"/>
      <c r="S86" s="177" t="str">
        <f>IFERROR(Summary!$AE$7*E86/R86," ")</f>
        <v xml:space="preserve"> </v>
      </c>
    </row>
    <row r="87" spans="1:19" ht="16.95" customHeight="1" x14ac:dyDescent="0.25">
      <c r="A87" s="2" t="s">
        <v>172</v>
      </c>
      <c r="B87" s="2" t="s">
        <v>173</v>
      </c>
      <c r="C87" s="18"/>
      <c r="D87" s="56" t="str">
        <f>IFERROR(VLOOKUP($A87,'Emissions - TEU-2PWC'!$A$6:$H$58,5,0), " ")</f>
        <v xml:space="preserve"> </v>
      </c>
      <c r="E87" s="56" t="str">
        <f>IFERROR(VLOOKUP($A87,'Emissions - TEU-2PWC'!$A$6:$H$58,8,0), " ")</f>
        <v xml:space="preserve"> </v>
      </c>
      <c r="F87" s="18"/>
      <c r="G87" s="175" t="str">
        <f>IFERROR(Summary!$Y$7*D87/F87," ")</f>
        <v xml:space="preserve"> </v>
      </c>
      <c r="H87" s="8">
        <v>40000</v>
      </c>
      <c r="I87" s="175" t="str">
        <f>IFERROR(Summary!$Y$7*D87/H87," ")</f>
        <v xml:space="preserve"> </v>
      </c>
      <c r="J87" s="18"/>
      <c r="K87" s="175" t="str">
        <f>IFERROR(Summary!$AA$7*D87/J87," ")</f>
        <v xml:space="preserve"> </v>
      </c>
      <c r="L87" s="8">
        <v>180000</v>
      </c>
      <c r="M87" s="175" t="str">
        <f>IFERROR(Summary!$AA$7*D87/L87," ")</f>
        <v xml:space="preserve"> </v>
      </c>
      <c r="N87" s="18"/>
      <c r="O87" s="175" t="str">
        <f>IFERROR(Summary!$AC$7*D87/N87," ")</f>
        <v xml:space="preserve"> </v>
      </c>
      <c r="P87" s="8">
        <v>180000</v>
      </c>
      <c r="Q87" s="175" t="str">
        <f>IFERROR(Summary!$AC$7*D87/P87," ")</f>
        <v xml:space="preserve"> </v>
      </c>
      <c r="R87" s="22"/>
      <c r="S87" s="177" t="str">
        <f>IFERROR(Summary!$AE$7*E87/R87," ")</f>
        <v xml:space="preserve"> </v>
      </c>
    </row>
    <row r="88" spans="1:19" ht="42" customHeight="1" x14ac:dyDescent="0.25">
      <c r="A88" s="12">
        <v>58752</v>
      </c>
      <c r="B88" s="1" t="s">
        <v>174</v>
      </c>
      <c r="C88" s="18"/>
      <c r="D88" s="56" t="str">
        <f>IFERROR(VLOOKUP($A88,'Emissions - TEU-2PWC'!$A$6:$H$58,5,0), " ")</f>
        <v xml:space="preserve"> </v>
      </c>
      <c r="E88" s="56" t="str">
        <f>IFERROR(VLOOKUP($A88,'Emissions - TEU-2PWC'!$A$6:$H$58,8,0), " ")</f>
        <v xml:space="preserve"> </v>
      </c>
      <c r="F88" s="11">
        <v>7.6999999999999996E-4</v>
      </c>
      <c r="G88" s="175" t="str">
        <f>IFERROR(Summary!$Y$7*D88/F88," ")</f>
        <v xml:space="preserve"> </v>
      </c>
      <c r="H88" s="18"/>
      <c r="I88" s="175" t="str">
        <f>IFERROR(Summary!$Y$7*D88/H88," ")</f>
        <v xml:space="preserve"> </v>
      </c>
      <c r="J88" s="4">
        <v>0.02</v>
      </c>
      <c r="K88" s="175" t="str">
        <f>IFERROR(Summary!$AA$7*D88/J88," ")</f>
        <v xml:space="preserve"> </v>
      </c>
      <c r="L88" s="18"/>
      <c r="M88" s="175" t="str">
        <f>IFERROR(Summary!$AA$7*D88/L88," ")</f>
        <v xml:space="preserve"> </v>
      </c>
      <c r="N88" s="3">
        <v>9.1999999999999998E-3</v>
      </c>
      <c r="O88" s="175" t="str">
        <f>IFERROR(Summary!$AC$7*D88/N88," ")</f>
        <v xml:space="preserve"> </v>
      </c>
      <c r="P88" s="18"/>
      <c r="Q88" s="175" t="str">
        <f>IFERROR(Summary!$AC$7*D88/P88," ")</f>
        <v xml:space="preserve"> </v>
      </c>
      <c r="R88" s="22"/>
      <c r="S88" s="177" t="str">
        <f>IFERROR(Summary!$AE$7*E88/R88," ")</f>
        <v xml:space="preserve"> </v>
      </c>
    </row>
    <row r="89" spans="1:19" ht="16.8" customHeight="1" x14ac:dyDescent="0.25">
      <c r="A89" s="12">
        <v>61699</v>
      </c>
      <c r="B89" s="2" t="s">
        <v>175</v>
      </c>
      <c r="C89" s="18"/>
      <c r="D89" s="56" t="str">
        <f>IFERROR(VLOOKUP($A89,'Emissions - TEU-2PWC'!$A$6:$H$58,5,0), " ")</f>
        <v xml:space="preserve"> </v>
      </c>
      <c r="E89" s="56" t="str">
        <f>IFERROR(VLOOKUP($A89,'Emissions - TEU-2PWC'!$A$6:$H$58,8,0), " ")</f>
        <v xml:space="preserve"> </v>
      </c>
      <c r="F89" s="18"/>
      <c r="G89" s="175" t="str">
        <f>IFERROR(Summary!$Y$7*D89/F89," ")</f>
        <v xml:space="preserve"> </v>
      </c>
      <c r="H89" s="5">
        <v>80</v>
      </c>
      <c r="I89" s="175" t="str">
        <f>IFERROR(Summary!$Y$7*D89/H89," ")</f>
        <v xml:space="preserve"> </v>
      </c>
      <c r="J89" s="18"/>
      <c r="K89" s="175" t="str">
        <f>IFERROR(Summary!$AA$7*D89/J89," ")</f>
        <v xml:space="preserve"> </v>
      </c>
      <c r="L89" s="5">
        <v>350</v>
      </c>
      <c r="M89" s="175" t="str">
        <f>IFERROR(Summary!$AA$7*D89/L89," ")</f>
        <v xml:space="preserve"> </v>
      </c>
      <c r="N89" s="18"/>
      <c r="O89" s="175" t="str">
        <f>IFERROR(Summary!$AC$7*D89/N89," ")</f>
        <v xml:space="preserve"> </v>
      </c>
      <c r="P89" s="5">
        <v>350</v>
      </c>
      <c r="Q89" s="175" t="str">
        <f>IFERROR(Summary!$AC$7*D89/P89," ")</f>
        <v xml:space="preserve"> </v>
      </c>
      <c r="R89" s="22"/>
      <c r="S89" s="177" t="str">
        <f>IFERROR(Summary!$AE$7*E89/R89," ")</f>
        <v xml:space="preserve"> </v>
      </c>
    </row>
    <row r="90" spans="1:19" ht="16.8" customHeight="1" x14ac:dyDescent="0.25">
      <c r="A90" s="2" t="s">
        <v>176</v>
      </c>
      <c r="B90" s="2" t="s">
        <v>177</v>
      </c>
      <c r="C90" s="18"/>
      <c r="D90" s="56" t="str">
        <f>IFERROR(VLOOKUP($A90,'Emissions - TEU-2PWC'!$A$6:$H$58,5,0), " ")</f>
        <v xml:space="preserve"> </v>
      </c>
      <c r="E90" s="56" t="str">
        <f>IFERROR(VLOOKUP($A90,'Emissions - TEU-2PWC'!$A$6:$H$58,8,0), " ")</f>
        <v xml:space="preserve"> </v>
      </c>
      <c r="F90" s="18"/>
      <c r="G90" s="175" t="str">
        <f>IFERROR(Summary!$Y$7*D90/F90," ")</f>
        <v xml:space="preserve"> </v>
      </c>
      <c r="H90" s="18"/>
      <c r="I90" s="175" t="str">
        <f>IFERROR(Summary!$Y$7*D90/H90," ")</f>
        <v xml:space="preserve"> </v>
      </c>
      <c r="J90" s="18"/>
      <c r="K90" s="175" t="str">
        <f>IFERROR(Summary!$AA$7*D90/J90," ")</f>
        <v xml:space="preserve"> </v>
      </c>
      <c r="L90" s="18"/>
      <c r="M90" s="175" t="str">
        <f>IFERROR(Summary!$AA$7*D90/L90," ")</f>
        <v xml:space="preserve"> </v>
      </c>
      <c r="N90" s="18"/>
      <c r="O90" s="175" t="str">
        <f>IFERROR(Summary!$AC$7*D90/N90," ")</f>
        <v xml:space="preserve"> </v>
      </c>
      <c r="P90" s="18"/>
      <c r="Q90" s="175" t="str">
        <f>IFERROR(Summary!$AC$7*D90/P90," ")</f>
        <v xml:space="preserve"> </v>
      </c>
      <c r="R90" s="25">
        <v>0.49</v>
      </c>
      <c r="S90" s="177" t="str">
        <f>IFERROR(Summary!$AE$7*E90/R90," ")</f>
        <v xml:space="preserve"> </v>
      </c>
    </row>
    <row r="91" spans="1:19" ht="16.95" customHeight="1" x14ac:dyDescent="0.25">
      <c r="A91" s="2" t="s">
        <v>178</v>
      </c>
      <c r="B91" s="2" t="s">
        <v>179</v>
      </c>
      <c r="C91" s="18"/>
      <c r="D91" s="56" t="str">
        <f>IFERROR(VLOOKUP($A91,'Emissions - TEU-2PWC'!$A$6:$H$58,5,0), " ")</f>
        <v xml:space="preserve"> </v>
      </c>
      <c r="E91" s="56" t="str">
        <f>IFERROR(VLOOKUP($A91,'Emissions - TEU-2PWC'!$A$6:$H$58,8,0), " ")</f>
        <v xml:space="preserve"> </v>
      </c>
      <c r="F91" s="4">
        <v>1.0999999999999999E-2</v>
      </c>
      <c r="G91" s="175" t="str">
        <f>IFERROR(Summary!$Y$7*D91/F91," ")</f>
        <v xml:space="preserve"> </v>
      </c>
      <c r="H91" s="18"/>
      <c r="I91" s="175" t="str">
        <f>IFERROR(Summary!$Y$7*D91/H91," ")</f>
        <v xml:space="preserve"> </v>
      </c>
      <c r="J91" s="9">
        <v>0.28999999999999998</v>
      </c>
      <c r="K91" s="175" t="str">
        <f>IFERROR(Summary!$AA$7*D91/J91," ")</f>
        <v xml:space="preserve"> </v>
      </c>
      <c r="L91" s="18"/>
      <c r="M91" s="175" t="str">
        <f>IFERROR(Summary!$AA$7*D91/L91," ")</f>
        <v xml:space="preserve"> </v>
      </c>
      <c r="N91" s="9">
        <v>0.13</v>
      </c>
      <c r="O91" s="175" t="str">
        <f>IFERROR(Summary!$AC$7*D91/N91," ")</f>
        <v xml:space="preserve"> </v>
      </c>
      <c r="P91" s="18"/>
      <c r="Q91" s="175" t="str">
        <f>IFERROR(Summary!$AC$7*D91/P91," ")</f>
        <v xml:space="preserve"> </v>
      </c>
      <c r="R91" s="22"/>
      <c r="S91" s="177" t="str">
        <f>IFERROR(Summary!$AE$7*E91/R91," ")</f>
        <v xml:space="preserve"> </v>
      </c>
    </row>
    <row r="92" spans="1:19" ht="16.8" customHeight="1" x14ac:dyDescent="0.25">
      <c r="A92" s="2" t="s">
        <v>180</v>
      </c>
      <c r="B92" s="2" t="s">
        <v>181</v>
      </c>
      <c r="C92" s="18"/>
      <c r="D92" s="56" t="str">
        <f>IFERROR(VLOOKUP($A92,'Emissions - TEU-2PWC'!$A$6:$H$58,5,0), " ")</f>
        <v xml:space="preserve"> </v>
      </c>
      <c r="E92" s="56" t="str">
        <f>IFERROR(VLOOKUP($A92,'Emissions - TEU-2PWC'!$A$6:$H$58,8,0), " ")</f>
        <v xml:space="preserve"> </v>
      </c>
      <c r="F92" s="9">
        <v>0.2</v>
      </c>
      <c r="G92" s="175" t="str">
        <f>IFERROR(Summary!$Y$7*D92/F92," ")</f>
        <v xml:space="preserve"> </v>
      </c>
      <c r="H92" s="5">
        <v>30</v>
      </c>
      <c r="I92" s="175" t="str">
        <f>IFERROR(Summary!$Y$7*D92/H92," ")</f>
        <v xml:space="preserve"> </v>
      </c>
      <c r="J92" s="7">
        <v>5.2</v>
      </c>
      <c r="K92" s="175" t="str">
        <f>IFERROR(Summary!$AA$7*D92/J92," ")</f>
        <v xml:space="preserve"> </v>
      </c>
      <c r="L92" s="5">
        <v>130</v>
      </c>
      <c r="M92" s="175" t="str">
        <f>IFERROR(Summary!$AA$7*D92/L92," ")</f>
        <v xml:space="preserve"> </v>
      </c>
      <c r="N92" s="7">
        <v>2.4</v>
      </c>
      <c r="O92" s="175" t="str">
        <f>IFERROR(Summary!$AC$7*D92/N92," ")</f>
        <v xml:space="preserve"> </v>
      </c>
      <c r="P92" s="5">
        <v>130</v>
      </c>
      <c r="Q92" s="175" t="str">
        <f>IFERROR(Summary!$AC$7*D92/P92," ")</f>
        <v xml:space="preserve"> </v>
      </c>
      <c r="R92" s="23">
        <v>7200</v>
      </c>
      <c r="S92" s="177" t="str">
        <f>IFERROR(Summary!$AE$7*E92/R92," ")</f>
        <v xml:space="preserve"> </v>
      </c>
    </row>
    <row r="93" spans="1:19" ht="29.25" customHeight="1" x14ac:dyDescent="0.25">
      <c r="A93" s="2" t="s">
        <v>182</v>
      </c>
      <c r="B93" s="2" t="s">
        <v>183</v>
      </c>
      <c r="C93" s="18"/>
      <c r="D93" s="56" t="str">
        <f>IFERROR(VLOOKUP($A93,'Emissions - TEU-2PWC'!$A$6:$H$58,5,0), " ")</f>
        <v xml:space="preserve"> </v>
      </c>
      <c r="E93" s="56" t="str">
        <f>IFERROR(VLOOKUP($A93,'Emissions - TEU-2PWC'!$A$6:$H$58,8,0), " ")</f>
        <v xml:space="preserve"> </v>
      </c>
      <c r="F93" s="3">
        <v>4.4999999999999997E-3</v>
      </c>
      <c r="G93" s="175" t="str">
        <f>IFERROR(Summary!$Y$7*D93/F93," ")</f>
        <v xml:space="preserve"> </v>
      </c>
      <c r="H93" s="18"/>
      <c r="I93" s="175" t="str">
        <f>IFERROR(Summary!$Y$7*D93/H93," ")</f>
        <v xml:space="preserve"> </v>
      </c>
      <c r="J93" s="9">
        <v>0.12</v>
      </c>
      <c r="K93" s="175" t="str">
        <f>IFERROR(Summary!$AA$7*D93/J93," ")</f>
        <v xml:space="preserve"> </v>
      </c>
      <c r="L93" s="18"/>
      <c r="M93" s="175" t="str">
        <f>IFERROR(Summary!$AA$7*D93/L93," ")</f>
        <v xml:space="preserve"> </v>
      </c>
      <c r="N93" s="4">
        <v>5.5E-2</v>
      </c>
      <c r="O93" s="175" t="str">
        <f>IFERROR(Summary!$AC$7*D93/N93," ")</f>
        <v xml:space="preserve"> </v>
      </c>
      <c r="P93" s="18"/>
      <c r="Q93" s="175" t="str">
        <f>IFERROR(Summary!$AC$7*D93/P93," ")</f>
        <v xml:space="preserve"> </v>
      </c>
      <c r="R93" s="22"/>
      <c r="S93" s="177" t="str">
        <f>IFERROR(Summary!$AE$7*E93/R93," ")</f>
        <v xml:space="preserve"> </v>
      </c>
    </row>
    <row r="94" spans="1:19" ht="16.8" customHeight="1" x14ac:dyDescent="0.25">
      <c r="A94" s="2" t="s">
        <v>184</v>
      </c>
      <c r="B94" s="2" t="s">
        <v>185</v>
      </c>
      <c r="C94" s="18"/>
      <c r="D94" s="56" t="str">
        <f>IFERROR(VLOOKUP($A94,'Emissions - TEU-2PWC'!$A$6:$H$58,5,0), " ")</f>
        <v xml:space="preserve"> </v>
      </c>
      <c r="E94" s="56" t="str">
        <f>IFERROR(VLOOKUP($A94,'Emissions - TEU-2PWC'!$A$6:$H$58,8,0), " ")</f>
        <v xml:space="preserve"> </v>
      </c>
      <c r="F94" s="10">
        <v>7.0999999999999998E-6</v>
      </c>
      <c r="G94" s="175" t="str">
        <f>IFERROR(Summary!$Y$7*D94/F94," ")</f>
        <v xml:space="preserve"> </v>
      </c>
      <c r="H94" s="18"/>
      <c r="I94" s="175" t="str">
        <f>IFERROR(Summary!$Y$7*D94/H94," ")</f>
        <v xml:space="preserve"> </v>
      </c>
      <c r="J94" s="11">
        <v>1.9000000000000001E-4</v>
      </c>
      <c r="K94" s="175" t="str">
        <f>IFERROR(Summary!$AA$7*D94/J94," ")</f>
        <v xml:space="preserve"> </v>
      </c>
      <c r="L94" s="18"/>
      <c r="M94" s="175" t="str">
        <f>IFERROR(Summary!$AA$7*D94/L94," ")</f>
        <v xml:space="preserve"> </v>
      </c>
      <c r="N94" s="10">
        <v>8.6000000000000003E-5</v>
      </c>
      <c r="O94" s="175" t="str">
        <f>IFERROR(Summary!$AC$7*D94/N94," ")</f>
        <v xml:space="preserve"> </v>
      </c>
      <c r="P94" s="18"/>
      <c r="Q94" s="175" t="str">
        <f>IFERROR(Summary!$AC$7*D94/P94," ")</f>
        <v xml:space="preserve"> </v>
      </c>
      <c r="R94" s="22"/>
      <c r="S94" s="177" t="str">
        <f>IFERROR(Summary!$AE$7*E94/R94," ")</f>
        <v xml:space="preserve"> </v>
      </c>
    </row>
    <row r="95" spans="1:19" ht="16.95" customHeight="1" x14ac:dyDescent="0.25">
      <c r="A95" s="2" t="s">
        <v>186</v>
      </c>
      <c r="B95" s="2" t="s">
        <v>187</v>
      </c>
      <c r="C95" s="18"/>
      <c r="D95" s="56" t="str">
        <f>IFERROR(VLOOKUP($A95,'Emissions - TEU-2PWC'!$A$6:$H$58,5,0), " ")</f>
        <v xml:space="preserve"> </v>
      </c>
      <c r="E95" s="56" t="str">
        <f>IFERROR(VLOOKUP($A95,'Emissions - TEU-2PWC'!$A$6:$H$58,8,0), " ")</f>
        <v xml:space="preserve"> </v>
      </c>
      <c r="F95" s="10">
        <v>7.0999999999999998E-6</v>
      </c>
      <c r="G95" s="175" t="str">
        <f>IFERROR(Summary!$Y$7*D95/F95," ")</f>
        <v xml:space="preserve"> </v>
      </c>
      <c r="H95" s="18"/>
      <c r="I95" s="175" t="str">
        <f>IFERROR(Summary!$Y$7*D95/H95," ")</f>
        <v xml:space="preserve"> </v>
      </c>
      <c r="J95" s="11">
        <v>1.9000000000000001E-4</v>
      </c>
      <c r="K95" s="175" t="str">
        <f>IFERROR(Summary!$AA$7*D95/J95," ")</f>
        <v xml:space="preserve"> </v>
      </c>
      <c r="L95" s="18"/>
      <c r="M95" s="175" t="str">
        <f>IFERROR(Summary!$AA$7*D95/L95," ")</f>
        <v xml:space="preserve"> </v>
      </c>
      <c r="N95" s="10">
        <v>8.6000000000000003E-5</v>
      </c>
      <c r="O95" s="175" t="str">
        <f>IFERROR(Summary!$AC$7*D95/N95," ")</f>
        <v xml:space="preserve"> </v>
      </c>
      <c r="P95" s="18"/>
      <c r="Q95" s="175" t="str">
        <f>IFERROR(Summary!$AC$7*D95/P95," ")</f>
        <v xml:space="preserve"> </v>
      </c>
      <c r="R95" s="22"/>
      <c r="S95" s="177" t="str">
        <f>IFERROR(Summary!$AE$7*E95/R95," ")</f>
        <v xml:space="preserve"> </v>
      </c>
    </row>
    <row r="96" spans="1:19" ht="29.25" customHeight="1" x14ac:dyDescent="0.25">
      <c r="A96" s="2" t="s">
        <v>188</v>
      </c>
      <c r="B96" s="2" t="s">
        <v>189</v>
      </c>
      <c r="C96" s="18"/>
      <c r="D96" s="56" t="str">
        <f>IFERROR(VLOOKUP($A96,'Emissions - TEU-2PWC'!$A$6:$H$58,5,0), " ")</f>
        <v xml:space="preserve"> </v>
      </c>
      <c r="E96" s="56" t="str">
        <f>IFERROR(VLOOKUP($A96,'Emissions - TEU-2PWC'!$A$6:$H$58,8,0), " ")</f>
        <v xml:space="preserve"> </v>
      </c>
      <c r="F96" s="10">
        <v>7.0999999999999998E-6</v>
      </c>
      <c r="G96" s="175" t="str">
        <f>IFERROR(Summary!$Y$7*D96/F96," ")</f>
        <v xml:space="preserve"> </v>
      </c>
      <c r="H96" s="18"/>
      <c r="I96" s="175" t="str">
        <f>IFERROR(Summary!$Y$7*D96/H96," ")</f>
        <v xml:space="preserve"> </v>
      </c>
      <c r="J96" s="11">
        <v>1.9000000000000001E-4</v>
      </c>
      <c r="K96" s="175" t="str">
        <f>IFERROR(Summary!$AA$7*D96/J96," ")</f>
        <v xml:space="preserve"> </v>
      </c>
      <c r="L96" s="18"/>
      <c r="M96" s="175" t="str">
        <f>IFERROR(Summary!$AA$7*D96/L96," ")</f>
        <v xml:space="preserve"> </v>
      </c>
      <c r="N96" s="10">
        <v>8.6000000000000003E-5</v>
      </c>
      <c r="O96" s="175" t="str">
        <f>IFERROR(Summary!$AC$7*D96/N96," ")</f>
        <v xml:space="preserve"> </v>
      </c>
      <c r="P96" s="18"/>
      <c r="Q96" s="175" t="str">
        <f>IFERROR(Summary!$AC$7*D96/P96," ")</f>
        <v xml:space="preserve"> </v>
      </c>
      <c r="R96" s="22"/>
      <c r="S96" s="177" t="str">
        <f>IFERROR(Summary!$AE$7*E96/R96," ")</f>
        <v xml:space="preserve"> </v>
      </c>
    </row>
    <row r="97" spans="1:19" ht="16.95" customHeight="1" x14ac:dyDescent="0.25">
      <c r="A97" s="2" t="s">
        <v>190</v>
      </c>
      <c r="B97" s="2" t="s">
        <v>191</v>
      </c>
      <c r="C97" s="18"/>
      <c r="D97" s="56" t="str">
        <f>IFERROR(VLOOKUP($A97,'Emissions - TEU-2PWC'!$A$6:$H$58,5,0), " ")</f>
        <v xml:space="preserve"> </v>
      </c>
      <c r="E97" s="56" t="str">
        <f>IFERROR(VLOOKUP($A97,'Emissions - TEU-2PWC'!$A$6:$H$58,8,0), " ")</f>
        <v xml:space="preserve"> </v>
      </c>
      <c r="F97" s="18"/>
      <c r="G97" s="175" t="str">
        <f>IFERROR(Summary!$Y$7*D97/F97," ")</f>
        <v xml:space="preserve"> </v>
      </c>
      <c r="H97" s="18"/>
      <c r="I97" s="175" t="str">
        <f>IFERROR(Summary!$Y$7*D97/H97," ")</f>
        <v xml:space="preserve"> </v>
      </c>
      <c r="J97" s="18"/>
      <c r="K97" s="175" t="str">
        <f>IFERROR(Summary!$AA$7*D97/J97," ")</f>
        <v xml:space="preserve"> </v>
      </c>
      <c r="L97" s="18"/>
      <c r="M97" s="175" t="str">
        <f>IFERROR(Summary!$AA$7*D97/L97," ")</f>
        <v xml:space="preserve"> </v>
      </c>
      <c r="N97" s="18"/>
      <c r="O97" s="175" t="str">
        <f>IFERROR(Summary!$AC$7*D97/N97," ")</f>
        <v xml:space="preserve"> </v>
      </c>
      <c r="P97" s="18"/>
      <c r="Q97" s="175" t="str">
        <f>IFERROR(Summary!$AC$7*D97/P97," ")</f>
        <v xml:space="preserve"> </v>
      </c>
      <c r="R97" s="24">
        <v>6</v>
      </c>
      <c r="S97" s="177" t="str">
        <f>IFERROR(Summary!$AE$7*E97/R97," ")</f>
        <v xml:space="preserve"> </v>
      </c>
    </row>
    <row r="98" spans="1:19" ht="16.8" customHeight="1" x14ac:dyDescent="0.25">
      <c r="A98" s="2" t="s">
        <v>192</v>
      </c>
      <c r="B98" s="2" t="s">
        <v>193</v>
      </c>
      <c r="C98" s="18"/>
      <c r="D98" s="56" t="str">
        <f>IFERROR(VLOOKUP($A98,'Emissions - TEU-2PWC'!$A$6:$H$58,5,0), " ")</f>
        <v xml:space="preserve"> </v>
      </c>
      <c r="E98" s="56" t="str">
        <f>IFERROR(VLOOKUP($A98,'Emissions - TEU-2PWC'!$A$6:$H$58,8,0), " ")</f>
        <v xml:space="preserve"> </v>
      </c>
      <c r="F98" s="4">
        <v>4.2999999999999997E-2</v>
      </c>
      <c r="G98" s="175" t="str">
        <f>IFERROR(Summary!$Y$7*D98/F98," ")</f>
        <v xml:space="preserve"> </v>
      </c>
      <c r="H98" s="7">
        <v>3</v>
      </c>
      <c r="I98" s="175" t="str">
        <f>IFERROR(Summary!$Y$7*D98/H98," ")</f>
        <v xml:space="preserve"> </v>
      </c>
      <c r="J98" s="7">
        <v>1.1000000000000001</v>
      </c>
      <c r="K98" s="175" t="str">
        <f>IFERROR(Summary!$AA$7*D98/J98," ")</f>
        <v xml:space="preserve"> </v>
      </c>
      <c r="L98" s="5">
        <v>13</v>
      </c>
      <c r="M98" s="175" t="str">
        <f>IFERROR(Summary!$AA$7*D98/L98," ")</f>
        <v xml:space="preserve"> </v>
      </c>
      <c r="N98" s="9">
        <v>0.52</v>
      </c>
      <c r="O98" s="175" t="str">
        <f>IFERROR(Summary!$AC$7*D98/N98," ")</f>
        <v xml:space="preserve"> </v>
      </c>
      <c r="P98" s="5">
        <v>13</v>
      </c>
      <c r="Q98" s="175" t="str">
        <f>IFERROR(Summary!$AC$7*D98/P98," ")</f>
        <v xml:space="preserve"> </v>
      </c>
      <c r="R98" s="23">
        <v>1300</v>
      </c>
      <c r="S98" s="177" t="str">
        <f>IFERROR(Summary!$AE$7*E98/R98," ")</f>
        <v xml:space="preserve"> </v>
      </c>
    </row>
    <row r="99" spans="1:19" ht="16.8" customHeight="1" x14ac:dyDescent="0.25">
      <c r="A99" s="2" t="s">
        <v>194</v>
      </c>
      <c r="B99" s="2" t="s">
        <v>195</v>
      </c>
      <c r="C99" s="18"/>
      <c r="D99" s="56" t="str">
        <f>IFERROR(VLOOKUP($A99,'Emissions - TEU-2PWC'!$A$6:$H$58,5,0), " ")</f>
        <v xml:space="preserve"> </v>
      </c>
      <c r="E99" s="56" t="str">
        <f>IFERROR(VLOOKUP($A99,'Emissions - TEU-2PWC'!$A$6:$H$58,8,0), " ")</f>
        <v xml:space="preserve"> </v>
      </c>
      <c r="F99" s="18"/>
      <c r="G99" s="175" t="str">
        <f>IFERROR(Summary!$Y$7*D99/F99," ")</f>
        <v xml:space="preserve"> </v>
      </c>
      <c r="H99" s="5">
        <v>20</v>
      </c>
      <c r="I99" s="175" t="str">
        <f>IFERROR(Summary!$Y$7*D99/H99," ")</f>
        <v xml:space="preserve"> </v>
      </c>
      <c r="J99" s="18"/>
      <c r="K99" s="175" t="str">
        <f>IFERROR(Summary!$AA$7*D99/J99," ")</f>
        <v xml:space="preserve"> </v>
      </c>
      <c r="L99" s="5">
        <v>88</v>
      </c>
      <c r="M99" s="175" t="str">
        <f>IFERROR(Summary!$AA$7*D99/L99," ")</f>
        <v xml:space="preserve"> </v>
      </c>
      <c r="N99" s="18"/>
      <c r="O99" s="175" t="str">
        <f>IFERROR(Summary!$AC$7*D99/N99," ")</f>
        <v xml:space="preserve"> </v>
      </c>
      <c r="P99" s="5">
        <v>88</v>
      </c>
      <c r="Q99" s="175" t="str">
        <f>IFERROR(Summary!$AC$7*D99/P99," ")</f>
        <v xml:space="preserve"> </v>
      </c>
      <c r="R99" s="22"/>
      <c r="S99" s="177" t="str">
        <f>IFERROR(Summary!$AE$7*E99/R99," ")</f>
        <v xml:space="preserve"> </v>
      </c>
    </row>
    <row r="100" spans="1:19" ht="16.95" customHeight="1" x14ac:dyDescent="0.25">
      <c r="A100" s="2" t="s">
        <v>196</v>
      </c>
      <c r="B100" s="2" t="s">
        <v>197</v>
      </c>
      <c r="C100" s="18"/>
      <c r="D100" s="56" t="str">
        <f>IFERROR(VLOOKUP($A100,'Emissions - TEU-2PWC'!$A$6:$H$58,5,0), " ")</f>
        <v xml:space="preserve"> </v>
      </c>
      <c r="E100" s="56" t="str">
        <f>IFERROR(VLOOKUP($A100,'Emissions - TEU-2PWC'!$A$6:$H$58,8,0), " ")</f>
        <v xml:space="preserve"> </v>
      </c>
      <c r="F100" s="18"/>
      <c r="G100" s="175" t="str">
        <f>IFERROR(Summary!$Y$7*D100/F100," ")</f>
        <v xml:space="preserve"> </v>
      </c>
      <c r="H100" s="7">
        <v>8</v>
      </c>
      <c r="I100" s="175" t="str">
        <f>IFERROR(Summary!$Y$7*D100/H100," ")</f>
        <v xml:space="preserve"> </v>
      </c>
      <c r="J100" s="18"/>
      <c r="K100" s="175" t="str">
        <f>IFERROR(Summary!$AA$7*D100/J100," ")</f>
        <v xml:space="preserve"> </v>
      </c>
      <c r="L100" s="5">
        <v>35</v>
      </c>
      <c r="M100" s="175" t="str">
        <f>IFERROR(Summary!$AA$7*D100/L100," ")</f>
        <v xml:space="preserve"> </v>
      </c>
      <c r="N100" s="18"/>
      <c r="O100" s="175" t="str">
        <f>IFERROR(Summary!$AC$7*D100/N100," ")</f>
        <v xml:space="preserve"> </v>
      </c>
      <c r="P100" s="5">
        <v>35</v>
      </c>
      <c r="Q100" s="175" t="str">
        <f>IFERROR(Summary!$AC$7*D100/P100," ")</f>
        <v xml:space="preserve"> </v>
      </c>
      <c r="R100" s="22"/>
      <c r="S100" s="177" t="str">
        <f>IFERROR(Summary!$AE$7*E100/R100," ")</f>
        <v xml:space="preserve"> </v>
      </c>
    </row>
    <row r="101" spans="1:19" ht="16.8" customHeight="1" x14ac:dyDescent="0.25">
      <c r="A101" s="2" t="s">
        <v>198</v>
      </c>
      <c r="B101" s="2" t="s">
        <v>199</v>
      </c>
      <c r="C101" s="18"/>
      <c r="D101" s="56">
        <f>IFERROR(VLOOKUP($A101,'Emissions - TEU-2PWC'!$A$6:$H$58,5,0), " ")</f>
        <v>8.7944070688571796E-2</v>
      </c>
      <c r="E101" s="56">
        <f>IFERROR(VLOOKUP($A101,'Emissions - TEU-2PWC'!$A$6:$H$58,8,0), " ")</f>
        <v>3.5177628275428717E-3</v>
      </c>
      <c r="F101" s="9">
        <v>0.4</v>
      </c>
      <c r="G101" s="175">
        <f>IFERROR(Summary!$Y$7*D101/F101," ")</f>
        <v>2.1986017672142947E-5</v>
      </c>
      <c r="H101" s="5">
        <v>260</v>
      </c>
      <c r="I101" s="175">
        <f>IFERROR(Summary!$Y$7*D101/H101," ")</f>
        <v>3.3824642572527613E-8</v>
      </c>
      <c r="J101" s="5">
        <v>10</v>
      </c>
      <c r="K101" s="175">
        <f>IFERROR(Summary!$AA$7*D101/J101," ")</f>
        <v>8.7944070688571796E-7</v>
      </c>
      <c r="L101" s="8">
        <v>1100</v>
      </c>
      <c r="M101" s="175">
        <f>IFERROR(Summary!$AA$7*D101/L101," ")</f>
        <v>7.9949155171428907E-9</v>
      </c>
      <c r="N101" s="7">
        <v>4.8</v>
      </c>
      <c r="O101" s="175">
        <f>IFERROR(Summary!$AC$7*D101/N101," ")</f>
        <v>8.2447566270536055E-5</v>
      </c>
      <c r="P101" s="8">
        <v>1100</v>
      </c>
      <c r="Q101" s="175">
        <f>IFERROR(Summary!$AC$7*D101/P101," ")</f>
        <v>3.5977119827143007E-7</v>
      </c>
      <c r="R101" s="23">
        <v>22000</v>
      </c>
      <c r="S101" s="177">
        <f>IFERROR(Summary!$AE$7*E101/R101," ")</f>
        <v>7.6751188964571745E-7</v>
      </c>
    </row>
    <row r="102" spans="1:19" ht="29.25" customHeight="1" x14ac:dyDescent="0.25">
      <c r="A102" s="2" t="s">
        <v>200</v>
      </c>
      <c r="B102" s="2" t="s">
        <v>201</v>
      </c>
      <c r="C102" s="18"/>
      <c r="D102" s="56" t="str">
        <f>IFERROR(VLOOKUP($A102,'Emissions - TEU-2PWC'!$A$6:$H$58,5,0), " ")</f>
        <v xml:space="preserve"> </v>
      </c>
      <c r="E102" s="56" t="str">
        <f>IFERROR(VLOOKUP($A102,'Emissions - TEU-2PWC'!$A$6:$H$58,8,0), " ")</f>
        <v xml:space="preserve"> </v>
      </c>
      <c r="F102" s="3">
        <v>1.6999999999999999E-3</v>
      </c>
      <c r="G102" s="175" t="str">
        <f>IFERROR(Summary!$Y$7*D102/F102," ")</f>
        <v xml:space="preserve"> </v>
      </c>
      <c r="H102" s="7">
        <v>9</v>
      </c>
      <c r="I102" s="175" t="str">
        <f>IFERROR(Summary!$Y$7*D102/H102," ")</f>
        <v xml:space="preserve"> </v>
      </c>
      <c r="J102" s="4">
        <v>4.2999999999999997E-2</v>
      </c>
      <c r="K102" s="175" t="str">
        <f>IFERROR(Summary!$AA$7*D102/J102," ")</f>
        <v xml:space="preserve"> </v>
      </c>
      <c r="L102" s="5">
        <v>40</v>
      </c>
      <c r="M102" s="175" t="str">
        <f>IFERROR(Summary!$AA$7*D102/L102," ")</f>
        <v xml:space="preserve"> </v>
      </c>
      <c r="N102" s="4">
        <v>0.02</v>
      </c>
      <c r="O102" s="175" t="str">
        <f>IFERROR(Summary!$AC$7*D102/N102," ")</f>
        <v xml:space="preserve"> </v>
      </c>
      <c r="P102" s="5">
        <v>40</v>
      </c>
      <c r="Q102" s="175" t="str">
        <f>IFERROR(Summary!$AC$7*D102/P102," ")</f>
        <v xml:space="preserve"> </v>
      </c>
      <c r="R102" s="22"/>
      <c r="S102" s="177" t="str">
        <f>IFERROR(Summary!$AE$7*E102/R102," ")</f>
        <v xml:space="preserve"> </v>
      </c>
    </row>
    <row r="103" spans="1:19" ht="29.25" customHeight="1" x14ac:dyDescent="0.25">
      <c r="A103" s="2" t="s">
        <v>202</v>
      </c>
      <c r="B103" s="2" t="s">
        <v>203</v>
      </c>
      <c r="C103" s="18"/>
      <c r="D103" s="56" t="str">
        <f>IFERROR(VLOOKUP($A103,'Emissions - TEU-2PWC'!$A$6:$H$58,5,0), " ")</f>
        <v xml:space="preserve"> </v>
      </c>
      <c r="E103" s="56" t="str">
        <f>IFERROR(VLOOKUP($A103,'Emissions - TEU-2PWC'!$A$6:$H$58,8,0), " ")</f>
        <v xml:space="preserve"> </v>
      </c>
      <c r="F103" s="4">
        <v>3.7999999999999999E-2</v>
      </c>
      <c r="G103" s="175" t="str">
        <f>IFERROR(Summary!$Y$7*D103/F103," ")</f>
        <v xml:space="preserve"> </v>
      </c>
      <c r="H103" s="7">
        <v>7</v>
      </c>
      <c r="I103" s="175" t="str">
        <f>IFERROR(Summary!$Y$7*D103/H103," ")</f>
        <v xml:space="preserve"> </v>
      </c>
      <c r="J103" s="7">
        <v>1</v>
      </c>
      <c r="K103" s="175" t="str">
        <f>IFERROR(Summary!$AA$7*D103/J103," ")</f>
        <v xml:space="preserve"> </v>
      </c>
      <c r="L103" s="5">
        <v>31</v>
      </c>
      <c r="M103" s="175" t="str">
        <f>IFERROR(Summary!$AA$7*D103/L103," ")</f>
        <v xml:space="preserve"> </v>
      </c>
      <c r="N103" s="9">
        <v>0.46</v>
      </c>
      <c r="O103" s="175" t="str">
        <f>IFERROR(Summary!$AC$7*D103/N103," ")</f>
        <v xml:space="preserve"> </v>
      </c>
      <c r="P103" s="5">
        <v>31</v>
      </c>
      <c r="Q103" s="175" t="str">
        <f>IFERROR(Summary!$AC$7*D103/P103," ")</f>
        <v xml:space="preserve"> </v>
      </c>
      <c r="R103" s="22"/>
      <c r="S103" s="177" t="str">
        <f>IFERROR(Summary!$AE$7*E103/R103," ")</f>
        <v xml:space="preserve"> </v>
      </c>
    </row>
    <row r="104" spans="1:19" ht="16.8" customHeight="1" x14ac:dyDescent="0.25">
      <c r="A104" s="2" t="s">
        <v>204</v>
      </c>
      <c r="B104" s="2" t="s">
        <v>205</v>
      </c>
      <c r="C104" s="18"/>
      <c r="D104" s="56" t="str">
        <f>IFERROR(VLOOKUP($A104,'Emissions - TEU-2PWC'!$A$6:$H$58,5,0), " ")</f>
        <v xml:space="preserve"> </v>
      </c>
      <c r="E104" s="56" t="str">
        <f>IFERROR(VLOOKUP($A104,'Emissions - TEU-2PWC'!$A$6:$H$58,8,0), " ")</f>
        <v xml:space="preserve"> </v>
      </c>
      <c r="F104" s="18"/>
      <c r="G104" s="175" t="str">
        <f>IFERROR(Summary!$Y$7*D104/F104," ")</f>
        <v xml:space="preserve"> </v>
      </c>
      <c r="H104" s="5">
        <v>400</v>
      </c>
      <c r="I104" s="175" t="str">
        <f>IFERROR(Summary!$Y$7*D104/H104," ")</f>
        <v xml:space="preserve"> </v>
      </c>
      <c r="J104" s="18"/>
      <c r="K104" s="175" t="str">
        <f>IFERROR(Summary!$AA$7*D104/J104," ")</f>
        <v xml:space="preserve"> </v>
      </c>
      <c r="L104" s="8">
        <v>1800</v>
      </c>
      <c r="M104" s="175" t="str">
        <f>IFERROR(Summary!$AA$7*D104/L104," ")</f>
        <v xml:space="preserve"> </v>
      </c>
      <c r="N104" s="18"/>
      <c r="O104" s="175" t="str">
        <f>IFERROR(Summary!$AC$7*D104/N104," ")</f>
        <v xml:space="preserve"> </v>
      </c>
      <c r="P104" s="8">
        <v>1800</v>
      </c>
      <c r="Q104" s="175" t="str">
        <f>IFERROR(Summary!$AC$7*D104/P104," ")</f>
        <v xml:space="preserve"> </v>
      </c>
      <c r="R104" s="23">
        <v>2000</v>
      </c>
      <c r="S104" s="177" t="str">
        <f>IFERROR(Summary!$AE$7*E104/R104," ")</f>
        <v xml:space="preserve"> </v>
      </c>
    </row>
    <row r="105" spans="1:19" ht="29.25" customHeight="1" x14ac:dyDescent="0.25">
      <c r="A105" s="2" t="s">
        <v>206</v>
      </c>
      <c r="B105" s="2" t="s">
        <v>207</v>
      </c>
      <c r="C105" s="18"/>
      <c r="D105" s="56" t="str">
        <f>IFERROR(VLOOKUP($A105,'Emissions - TEU-2PWC'!$A$6:$H$58,5,0), " ")</f>
        <v xml:space="preserve"> </v>
      </c>
      <c r="E105" s="56" t="str">
        <f>IFERROR(VLOOKUP($A105,'Emissions - TEU-2PWC'!$A$6:$H$58,8,0), " ")</f>
        <v xml:space="preserve"> </v>
      </c>
      <c r="F105" s="18"/>
      <c r="G105" s="175" t="str">
        <f>IFERROR(Summary!$Y$7*D105/F105," ")</f>
        <v xml:space="preserve"> </v>
      </c>
      <c r="H105" s="5">
        <v>82</v>
      </c>
      <c r="I105" s="175" t="str">
        <f>IFERROR(Summary!$Y$7*D105/H105," ")</f>
        <v xml:space="preserve"> </v>
      </c>
      <c r="J105" s="18"/>
      <c r="K105" s="175" t="str">
        <f>IFERROR(Summary!$AA$7*D105/J105," ")</f>
        <v xml:space="preserve"> </v>
      </c>
      <c r="L105" s="5">
        <v>360</v>
      </c>
      <c r="M105" s="175" t="str">
        <f>IFERROR(Summary!$AA$7*D105/L105," ")</f>
        <v xml:space="preserve"> </v>
      </c>
      <c r="N105" s="18"/>
      <c r="O105" s="175" t="str">
        <f>IFERROR(Summary!$AC$7*D105/N105," ")</f>
        <v xml:space="preserve"> </v>
      </c>
      <c r="P105" s="5">
        <v>360</v>
      </c>
      <c r="Q105" s="175" t="str">
        <f>IFERROR(Summary!$AC$7*D105/P105," ")</f>
        <v xml:space="preserve"> </v>
      </c>
      <c r="R105" s="23">
        <v>29000</v>
      </c>
      <c r="S105" s="177" t="str">
        <f>IFERROR(Summary!$AE$7*E105/R105," ")</f>
        <v xml:space="preserve"> </v>
      </c>
    </row>
    <row r="106" spans="1:19" ht="29.25" customHeight="1" x14ac:dyDescent="0.25">
      <c r="A106" s="2" t="s">
        <v>208</v>
      </c>
      <c r="B106" s="2" t="s">
        <v>209</v>
      </c>
      <c r="C106" s="18"/>
      <c r="D106" s="56" t="str">
        <f>IFERROR(VLOOKUP($A106,'Emissions - TEU-2PWC'!$A$6:$H$58,5,0), " ")</f>
        <v xml:space="preserve"> </v>
      </c>
      <c r="E106" s="56" t="str">
        <f>IFERROR(VLOOKUP($A106,'Emissions - TEU-2PWC'!$A$6:$H$58,8,0), " ")</f>
        <v xml:space="preserve"> </v>
      </c>
      <c r="F106" s="18"/>
      <c r="G106" s="175" t="str">
        <f>IFERROR(Summary!$Y$7*D106/F106," ")</f>
        <v xml:space="preserve"> </v>
      </c>
      <c r="H106" s="5">
        <v>70</v>
      </c>
      <c r="I106" s="175" t="str">
        <f>IFERROR(Summary!$Y$7*D106/H106," ")</f>
        <v xml:space="preserve"> </v>
      </c>
      <c r="J106" s="18"/>
      <c r="K106" s="175" t="str">
        <f>IFERROR(Summary!$AA$7*D106/J106," ")</f>
        <v xml:space="preserve"> </v>
      </c>
      <c r="L106" s="5">
        <v>310</v>
      </c>
      <c r="M106" s="175" t="str">
        <f>IFERROR(Summary!$AA$7*D106/L106," ")</f>
        <v xml:space="preserve"> </v>
      </c>
      <c r="N106" s="18"/>
      <c r="O106" s="175" t="str">
        <f>IFERROR(Summary!$AC$7*D106/N106," ")</f>
        <v xml:space="preserve"> </v>
      </c>
      <c r="P106" s="5">
        <v>310</v>
      </c>
      <c r="Q106" s="175" t="str">
        <f>IFERROR(Summary!$AC$7*D106/P106," ")</f>
        <v xml:space="preserve"> </v>
      </c>
      <c r="R106" s="21">
        <v>370</v>
      </c>
      <c r="S106" s="177" t="str">
        <f>IFERROR(Summary!$AE$7*E106/R106," ")</f>
        <v xml:space="preserve"> </v>
      </c>
    </row>
    <row r="107" spans="1:19" ht="29.25" customHeight="1" x14ac:dyDescent="0.25">
      <c r="A107" s="2" t="s">
        <v>210</v>
      </c>
      <c r="B107" s="2" t="s">
        <v>211</v>
      </c>
      <c r="C107" s="18"/>
      <c r="D107" s="56" t="str">
        <f>IFERROR(VLOOKUP($A107,'Emissions - TEU-2PWC'!$A$6:$H$58,5,0), " ")</f>
        <v xml:space="preserve"> </v>
      </c>
      <c r="E107" s="56" t="str">
        <f>IFERROR(VLOOKUP($A107,'Emissions - TEU-2PWC'!$A$6:$H$58,8,0), " ")</f>
        <v xml:space="preserve"> </v>
      </c>
      <c r="F107" s="18"/>
      <c r="G107" s="175" t="str">
        <f>IFERROR(Summary!$Y$7*D107/F107," ")</f>
        <v xml:space="preserve"> </v>
      </c>
      <c r="H107" s="5">
        <v>60</v>
      </c>
      <c r="I107" s="175" t="str">
        <f>IFERROR(Summary!$Y$7*D107/H107," ")</f>
        <v xml:space="preserve"> </v>
      </c>
      <c r="J107" s="18"/>
      <c r="K107" s="175" t="str">
        <f>IFERROR(Summary!$AA$7*D107/J107," ")</f>
        <v xml:space="preserve"> </v>
      </c>
      <c r="L107" s="5">
        <v>260</v>
      </c>
      <c r="M107" s="175" t="str">
        <f>IFERROR(Summary!$AA$7*D107/L107," ")</f>
        <v xml:space="preserve"> </v>
      </c>
      <c r="N107" s="18"/>
      <c r="O107" s="175" t="str">
        <f>IFERROR(Summary!$AC$7*D107/N107," ")</f>
        <v xml:space="preserve"> </v>
      </c>
      <c r="P107" s="5">
        <v>260</v>
      </c>
      <c r="Q107" s="175" t="str">
        <f>IFERROR(Summary!$AC$7*D107/P107," ")</f>
        <v xml:space="preserve"> </v>
      </c>
      <c r="R107" s="21">
        <v>140</v>
      </c>
      <c r="S107" s="177" t="str">
        <f>IFERROR(Summary!$AE$7*E107/R107," ")</f>
        <v xml:space="preserve"> </v>
      </c>
    </row>
    <row r="108" spans="1:19" ht="29.25" customHeight="1" x14ac:dyDescent="0.25">
      <c r="A108" s="2" t="s">
        <v>212</v>
      </c>
      <c r="B108" s="2" t="s">
        <v>213</v>
      </c>
      <c r="C108" s="18"/>
      <c r="D108" s="56" t="str">
        <f>IFERROR(VLOOKUP($A108,'Emissions - TEU-2PWC'!$A$6:$H$58,5,0), " ")</f>
        <v xml:space="preserve"> </v>
      </c>
      <c r="E108" s="56" t="str">
        <f>IFERROR(VLOOKUP($A108,'Emissions - TEU-2PWC'!$A$6:$H$58,8,0), " ")</f>
        <v xml:space="preserve"> </v>
      </c>
      <c r="F108" s="18"/>
      <c r="G108" s="175" t="str">
        <f>IFERROR(Summary!$Y$7*D108/F108," ")</f>
        <v xml:space="preserve"> </v>
      </c>
      <c r="H108" s="5">
        <v>60</v>
      </c>
      <c r="I108" s="175" t="str">
        <f>IFERROR(Summary!$Y$7*D108/H108," ")</f>
        <v xml:space="preserve"> </v>
      </c>
      <c r="J108" s="18"/>
      <c r="K108" s="175" t="str">
        <f>IFERROR(Summary!$AA$7*D108/J108," ")</f>
        <v xml:space="preserve"> </v>
      </c>
      <c r="L108" s="5">
        <v>260</v>
      </c>
      <c r="M108" s="175" t="str">
        <f>IFERROR(Summary!$AA$7*D108/L108," ")</f>
        <v xml:space="preserve"> </v>
      </c>
      <c r="N108" s="18"/>
      <c r="O108" s="175" t="str">
        <f>IFERROR(Summary!$AC$7*D108/N108," ")</f>
        <v xml:space="preserve"> </v>
      </c>
      <c r="P108" s="5">
        <v>260</v>
      </c>
      <c r="Q108" s="175" t="str">
        <f>IFERROR(Summary!$AC$7*D108/P108," ")</f>
        <v xml:space="preserve"> </v>
      </c>
      <c r="R108" s="21">
        <v>93</v>
      </c>
      <c r="S108" s="177" t="str">
        <f>IFERROR(Summary!$AE$7*E108/R108," ")</f>
        <v xml:space="preserve"> </v>
      </c>
    </row>
    <row r="109" spans="1:19" ht="29.25" customHeight="1" x14ac:dyDescent="0.25">
      <c r="A109" s="2" t="s">
        <v>214</v>
      </c>
      <c r="B109" s="2" t="s">
        <v>215</v>
      </c>
      <c r="C109" s="18"/>
      <c r="D109" s="56" t="str">
        <f>IFERROR(VLOOKUP($A109,'Emissions - TEU-2PWC'!$A$6:$H$58,5,0), " ")</f>
        <v xml:space="preserve"> </v>
      </c>
      <c r="E109" s="56" t="str">
        <f>IFERROR(VLOOKUP($A109,'Emissions - TEU-2PWC'!$A$6:$H$58,8,0), " ")</f>
        <v xml:space="preserve"> </v>
      </c>
      <c r="F109" s="18"/>
      <c r="G109" s="175" t="str">
        <f>IFERROR(Summary!$Y$7*D109/F109," ")</f>
        <v xml:space="preserve"> </v>
      </c>
      <c r="H109" s="7">
        <v>1</v>
      </c>
      <c r="I109" s="175" t="str">
        <f>IFERROR(Summary!$Y$7*D109/H109," ")</f>
        <v xml:space="preserve"> </v>
      </c>
      <c r="J109" s="18"/>
      <c r="K109" s="175" t="str">
        <f>IFERROR(Summary!$AA$7*D109/J109," ")</f>
        <v xml:space="preserve"> </v>
      </c>
      <c r="L109" s="7">
        <v>4.4000000000000004</v>
      </c>
      <c r="M109" s="175" t="str">
        <f>IFERROR(Summary!$AA$7*D109/L109," ")</f>
        <v xml:space="preserve"> </v>
      </c>
      <c r="N109" s="18"/>
      <c r="O109" s="175" t="str">
        <f>IFERROR(Summary!$AC$7*D109/N109," ")</f>
        <v xml:space="preserve"> </v>
      </c>
      <c r="P109" s="7">
        <v>4.4000000000000004</v>
      </c>
      <c r="Q109" s="175" t="str">
        <f>IFERROR(Summary!$AC$7*D109/P109," ")</f>
        <v xml:space="preserve"> </v>
      </c>
      <c r="R109" s="22"/>
      <c r="S109" s="177" t="str">
        <f>IFERROR(Summary!$AE$7*E109/R109," ")</f>
        <v xml:space="preserve"> </v>
      </c>
    </row>
    <row r="110" spans="1:19" ht="16.95" customHeight="1" x14ac:dyDescent="0.25">
      <c r="A110" s="2" t="s">
        <v>216</v>
      </c>
      <c r="B110" s="2" t="s">
        <v>217</v>
      </c>
      <c r="C110" s="6" t="s">
        <v>23</v>
      </c>
      <c r="D110" s="56" t="str">
        <f>IFERROR(VLOOKUP($A110,'Emissions - TEU-2PWC'!$A$6:$H$58,5,0), " ")</f>
        <v xml:space="preserve"> </v>
      </c>
      <c r="E110" s="56" t="str">
        <f>IFERROR(VLOOKUP($A110,'Emissions - TEU-2PWC'!$A$6:$H$58,8,0), " ")</f>
        <v xml:space="preserve"> </v>
      </c>
      <c r="F110" s="11">
        <v>2.0000000000000001E-4</v>
      </c>
      <c r="G110" s="175" t="str">
        <f>IFERROR(Summary!$Y$7*D110/F110," ")</f>
        <v xml:space="preserve"> </v>
      </c>
      <c r="H110" s="5">
        <v>30</v>
      </c>
      <c r="I110" s="175" t="str">
        <f>IFERROR(Summary!$Y$7*D110/H110," ")</f>
        <v xml:space="preserve"> </v>
      </c>
      <c r="J110" s="3">
        <v>2.0999999999999999E-3</v>
      </c>
      <c r="K110" s="175" t="str">
        <f>IFERROR(Summary!$AA$7*D110/J110," ")</f>
        <v xml:space="preserve"> </v>
      </c>
      <c r="L110" s="5">
        <v>130</v>
      </c>
      <c r="M110" s="175" t="str">
        <f>IFERROR(Summary!$AA$7*D110/L110," ")</f>
        <v xml:space="preserve"> </v>
      </c>
      <c r="N110" s="3">
        <v>4.0000000000000001E-3</v>
      </c>
      <c r="O110" s="175" t="str">
        <f>IFERROR(Summary!$AC$7*D110/N110," ")</f>
        <v xml:space="preserve"> </v>
      </c>
      <c r="P110" s="5">
        <v>130</v>
      </c>
      <c r="Q110" s="175" t="str">
        <f>IFERROR(Summary!$AC$7*D110/P110," ")</f>
        <v xml:space="preserve"> </v>
      </c>
      <c r="R110" s="21">
        <v>160</v>
      </c>
      <c r="S110" s="177" t="str">
        <f>IFERROR(Summary!$AE$7*E110/R110," ")</f>
        <v xml:space="preserve"> </v>
      </c>
    </row>
    <row r="111" spans="1:19" ht="16.8" customHeight="1" x14ac:dyDescent="0.25">
      <c r="A111" s="2" t="s">
        <v>218</v>
      </c>
      <c r="B111" s="2" t="s">
        <v>219</v>
      </c>
      <c r="C111" s="18"/>
      <c r="D111" s="56" t="str">
        <f>IFERROR(VLOOKUP($A111,'Emissions - TEU-2PWC'!$A$6:$H$58,5,0), " ")</f>
        <v xml:space="preserve"> </v>
      </c>
      <c r="E111" s="56" t="str">
        <f>IFERROR(VLOOKUP($A111,'Emissions - TEU-2PWC'!$A$6:$H$58,8,0), " ")</f>
        <v xml:space="preserve"> </v>
      </c>
      <c r="F111" s="4">
        <v>7.6999999999999999E-2</v>
      </c>
      <c r="G111" s="175" t="str">
        <f>IFERROR(Summary!$Y$7*D111/F111," ")</f>
        <v xml:space="preserve"> </v>
      </c>
      <c r="H111" s="18"/>
      <c r="I111" s="175" t="str">
        <f>IFERROR(Summary!$Y$7*D111/H111," ")</f>
        <v xml:space="preserve"> </v>
      </c>
      <c r="J111" s="7">
        <v>2</v>
      </c>
      <c r="K111" s="175" t="str">
        <f>IFERROR(Summary!$AA$7*D111/J111," ")</f>
        <v xml:space="preserve"> </v>
      </c>
      <c r="L111" s="18"/>
      <c r="M111" s="175" t="str">
        <f>IFERROR(Summary!$AA$7*D111/L111," ")</f>
        <v xml:space="preserve"> </v>
      </c>
      <c r="N111" s="9">
        <v>0.92</v>
      </c>
      <c r="O111" s="175" t="str">
        <f>IFERROR(Summary!$AC$7*D111/N111," ")</f>
        <v xml:space="preserve"> </v>
      </c>
      <c r="P111" s="18"/>
      <c r="Q111" s="175" t="str">
        <f>IFERROR(Summary!$AC$7*D111/P111," ")</f>
        <v xml:space="preserve"> </v>
      </c>
      <c r="R111" s="22"/>
      <c r="S111" s="177" t="str">
        <f>IFERROR(Summary!$AE$7*E111/R111," ")</f>
        <v xml:space="preserve"> </v>
      </c>
    </row>
    <row r="112" spans="1:19" ht="16.8" customHeight="1" x14ac:dyDescent="0.25">
      <c r="A112" s="1"/>
      <c r="B112" s="2" t="s">
        <v>220</v>
      </c>
      <c r="C112" s="6" t="s">
        <v>65</v>
      </c>
      <c r="D112" s="56" t="str">
        <f>IFERROR(VLOOKUP($A112,'Emissions - TEU-2PWC'!$A$6:$H$58,5,0), " ")</f>
        <v xml:space="preserve"> </v>
      </c>
      <c r="E112" s="56" t="str">
        <f>IFERROR(VLOOKUP($A112,'Emissions - TEU-2PWC'!$A$6:$H$58,8,0), " ")</f>
        <v xml:space="preserve"> </v>
      </c>
      <c r="F112" s="18"/>
      <c r="G112" s="175" t="str">
        <f>IFERROR(Summary!$Y$7*D112/F112," ")</f>
        <v xml:space="preserve"> </v>
      </c>
      <c r="H112" s="7">
        <v>2.2999999999999998</v>
      </c>
      <c r="I112" s="175" t="str">
        <f>IFERROR(Summary!$Y$7*D112/H112," ")</f>
        <v xml:space="preserve"> </v>
      </c>
      <c r="J112" s="18"/>
      <c r="K112" s="175" t="str">
        <f>IFERROR(Summary!$AA$7*D112/J112," ")</f>
        <v xml:space="preserve"> </v>
      </c>
      <c r="L112" s="5">
        <v>20</v>
      </c>
      <c r="M112" s="175" t="str">
        <f>IFERROR(Summary!$AA$7*D112/L112," ")</f>
        <v xml:space="preserve"> </v>
      </c>
      <c r="N112" s="18"/>
      <c r="O112" s="175" t="str">
        <f>IFERROR(Summary!$AC$7*D112/N112," ")</f>
        <v xml:space="preserve"> </v>
      </c>
      <c r="P112" s="5">
        <v>20</v>
      </c>
      <c r="Q112" s="175" t="str">
        <f>IFERROR(Summary!$AC$7*D112/P112," ")</f>
        <v xml:space="preserve"> </v>
      </c>
      <c r="R112" s="21">
        <v>240</v>
      </c>
      <c r="S112" s="177" t="str">
        <f>IFERROR(Summary!$AE$7*E112/R112," ")</f>
        <v xml:space="preserve"> </v>
      </c>
    </row>
    <row r="113" spans="1:19" ht="16.95" customHeight="1" x14ac:dyDescent="0.25">
      <c r="A113" s="2" t="s">
        <v>221</v>
      </c>
      <c r="B113" s="2" t="s">
        <v>222</v>
      </c>
      <c r="C113" s="18"/>
      <c r="D113" s="56" t="str">
        <f>IFERROR(VLOOKUP($A113,'Emissions - TEU-2PWC'!$A$6:$H$58,5,0), " ")</f>
        <v xml:space="preserve"> </v>
      </c>
      <c r="E113" s="56" t="str">
        <f>IFERROR(VLOOKUP($A113,'Emissions - TEU-2PWC'!$A$6:$H$58,8,0), " ")</f>
        <v xml:space="preserve"> </v>
      </c>
      <c r="F113" s="18"/>
      <c r="G113" s="175" t="str">
        <f>IFERROR(Summary!$Y$7*D113/F113," ")</f>
        <v xml:space="preserve"> </v>
      </c>
      <c r="H113" s="18"/>
      <c r="I113" s="175" t="str">
        <f>IFERROR(Summary!$Y$7*D113/H113," ")</f>
        <v xml:space="preserve"> </v>
      </c>
      <c r="J113" s="18"/>
      <c r="K113" s="175" t="str">
        <f>IFERROR(Summary!$AA$7*D113/J113," ")</f>
        <v xml:space="preserve"> </v>
      </c>
      <c r="L113" s="18"/>
      <c r="M113" s="175" t="str">
        <f>IFERROR(Summary!$AA$7*D113/L113," ")</f>
        <v xml:space="preserve"> </v>
      </c>
      <c r="N113" s="18"/>
      <c r="O113" s="175" t="str">
        <f>IFERROR(Summary!$AC$7*D113/N113," ")</f>
        <v xml:space="preserve"> </v>
      </c>
      <c r="P113" s="18"/>
      <c r="Q113" s="175" t="str">
        <f>IFERROR(Summary!$AC$7*D113/P113," ")</f>
        <v xml:space="preserve"> </v>
      </c>
      <c r="R113" s="21">
        <v>16</v>
      </c>
      <c r="S113" s="177" t="str">
        <f>IFERROR(Summary!$AE$7*E113/R113," ")</f>
        <v xml:space="preserve"> </v>
      </c>
    </row>
    <row r="114" spans="1:19" ht="16.8" customHeight="1" x14ac:dyDescent="0.25">
      <c r="A114" s="2" t="s">
        <v>223</v>
      </c>
      <c r="B114" s="2" t="s">
        <v>224</v>
      </c>
      <c r="C114" s="18"/>
      <c r="D114" s="56" t="str">
        <f>IFERROR(VLOOKUP($A114,'Emissions - TEU-2PWC'!$A$6:$H$58,5,0), " ")</f>
        <v xml:space="preserve"> </v>
      </c>
      <c r="E114" s="56" t="str">
        <f>IFERROR(VLOOKUP($A114,'Emissions - TEU-2PWC'!$A$6:$H$58,8,0), " ")</f>
        <v xml:space="preserve"> </v>
      </c>
      <c r="F114" s="9">
        <v>0.17</v>
      </c>
      <c r="G114" s="175" t="str">
        <f>IFERROR(Summary!$Y$7*D114/F114," ")</f>
        <v xml:space="preserve"> </v>
      </c>
      <c r="H114" s="7">
        <v>9</v>
      </c>
      <c r="I114" s="175" t="str">
        <f>IFERROR(Summary!$Y$7*D114/H114," ")</f>
        <v xml:space="preserve"> </v>
      </c>
      <c r="J114" s="7">
        <v>4.3</v>
      </c>
      <c r="K114" s="175" t="str">
        <f>IFERROR(Summary!$AA$7*D114/J114," ")</f>
        <v xml:space="preserve"> </v>
      </c>
      <c r="L114" s="5">
        <v>40</v>
      </c>
      <c r="M114" s="175" t="str">
        <f>IFERROR(Summary!$AA$7*D114/L114," ")</f>
        <v xml:space="preserve"> </v>
      </c>
      <c r="N114" s="7">
        <v>2</v>
      </c>
      <c r="O114" s="175" t="str">
        <f>IFERROR(Summary!$AC$7*D114/N114," ")</f>
        <v xml:space="preserve"> </v>
      </c>
      <c r="P114" s="5">
        <v>40</v>
      </c>
      <c r="Q114" s="175" t="str">
        <f>IFERROR(Summary!$AC$7*D114/P114," ")</f>
        <v xml:space="preserve"> </v>
      </c>
      <c r="R114" s="21">
        <v>49</v>
      </c>
      <c r="S114" s="177" t="str">
        <f>IFERROR(Summary!$AE$7*E114/R114," ")</f>
        <v xml:space="preserve"> </v>
      </c>
    </row>
    <row r="115" spans="1:19" ht="16.95" customHeight="1" x14ac:dyDescent="0.25">
      <c r="A115" s="2" t="s">
        <v>225</v>
      </c>
      <c r="B115" s="2" t="s">
        <v>226</v>
      </c>
      <c r="C115" s="18"/>
      <c r="D115" s="56" t="str">
        <f>IFERROR(VLOOKUP($A115,'Emissions - TEU-2PWC'!$A$6:$H$58,5,0), " ")</f>
        <v xml:space="preserve"> </v>
      </c>
      <c r="E115" s="56" t="str">
        <f>IFERROR(VLOOKUP($A115,'Emissions - TEU-2PWC'!$A$6:$H$58,8,0), " ")</f>
        <v xml:space="preserve"> </v>
      </c>
      <c r="F115" s="18"/>
      <c r="G115" s="175" t="str">
        <f>IFERROR(Summary!$Y$7*D115/F115," ")</f>
        <v xml:space="preserve"> </v>
      </c>
      <c r="H115" s="4">
        <v>0.08</v>
      </c>
      <c r="I115" s="175" t="str">
        <f>IFERROR(Summary!$Y$7*D115/H115," ")</f>
        <v xml:space="preserve"> </v>
      </c>
      <c r="J115" s="18"/>
      <c r="K115" s="175" t="str">
        <f>IFERROR(Summary!$AA$7*D115/J115," ")</f>
        <v xml:space="preserve"> </v>
      </c>
      <c r="L115" s="9">
        <v>0.35</v>
      </c>
      <c r="M115" s="175" t="str">
        <f>IFERROR(Summary!$AA$7*D115/L115," ")</f>
        <v xml:space="preserve"> </v>
      </c>
      <c r="N115" s="18"/>
      <c r="O115" s="175" t="str">
        <f>IFERROR(Summary!$AC$7*D115/N115," ")</f>
        <v xml:space="preserve"> </v>
      </c>
      <c r="P115" s="9">
        <v>0.35</v>
      </c>
      <c r="Q115" s="175" t="str">
        <f>IFERROR(Summary!$AC$7*D115/P115," ")</f>
        <v xml:space="preserve"> </v>
      </c>
      <c r="R115" s="24">
        <v>4.0999999999999996</v>
      </c>
      <c r="S115" s="177" t="str">
        <f>IFERROR(Summary!$AE$7*E115/R115," ")</f>
        <v xml:space="preserve"> </v>
      </c>
    </row>
    <row r="116" spans="1:19" ht="16.8" customHeight="1" x14ac:dyDescent="0.25">
      <c r="A116" s="2" t="s">
        <v>227</v>
      </c>
      <c r="B116" s="2" t="s">
        <v>228</v>
      </c>
      <c r="C116" s="18"/>
      <c r="D116" s="56" t="str">
        <f>IFERROR(VLOOKUP($A116,'Emissions - TEU-2PWC'!$A$6:$H$58,5,0), " ")</f>
        <v xml:space="preserve"> </v>
      </c>
      <c r="E116" s="56" t="str">
        <f>IFERROR(VLOOKUP($A116,'Emissions - TEU-2PWC'!$A$6:$H$58,8,0), " ")</f>
        <v xml:space="preserve"> </v>
      </c>
      <c r="F116" s="11">
        <v>7.6999999999999996E-4</v>
      </c>
      <c r="G116" s="175" t="str">
        <f>IFERROR(Summary!$Y$7*D116/F116," ")</f>
        <v xml:space="preserve"> </v>
      </c>
      <c r="H116" s="18"/>
      <c r="I116" s="175" t="str">
        <f>IFERROR(Summary!$Y$7*D116/H116," ")</f>
        <v xml:space="preserve"> </v>
      </c>
      <c r="J116" s="4">
        <v>0.02</v>
      </c>
      <c r="K116" s="175" t="str">
        <f>IFERROR(Summary!$AA$7*D116/J116," ")</f>
        <v xml:space="preserve"> </v>
      </c>
      <c r="L116" s="18"/>
      <c r="M116" s="175" t="str">
        <f>IFERROR(Summary!$AA$7*D116/L116," ")</f>
        <v xml:space="preserve"> </v>
      </c>
      <c r="N116" s="3">
        <v>9.1999999999999998E-3</v>
      </c>
      <c r="O116" s="175" t="str">
        <f>IFERROR(Summary!$AC$7*D116/N116," ")</f>
        <v xml:space="preserve"> </v>
      </c>
      <c r="P116" s="18"/>
      <c r="Q116" s="175" t="str">
        <f>IFERROR(Summary!$AC$7*D116/P116," ")</f>
        <v xml:space="preserve"> </v>
      </c>
      <c r="R116" s="22"/>
      <c r="S116" s="177" t="str">
        <f>IFERROR(Summary!$AE$7*E116/R116," ")</f>
        <v xml:space="preserve"> </v>
      </c>
    </row>
    <row r="117" spans="1:19" ht="16.95" customHeight="1" x14ac:dyDescent="0.25">
      <c r="A117" s="2" t="s">
        <v>229</v>
      </c>
      <c r="B117" s="2" t="s">
        <v>230</v>
      </c>
      <c r="C117" s="18"/>
      <c r="D117" s="56" t="str">
        <f>IFERROR(VLOOKUP($A117,'Emissions - TEU-2PWC'!$A$6:$H$58,5,0), " ")</f>
        <v xml:space="preserve"> </v>
      </c>
      <c r="E117" s="56" t="str">
        <f>IFERROR(VLOOKUP($A117,'Emissions - TEU-2PWC'!$A$6:$H$58,8,0), " ")</f>
        <v xml:space="preserve"> </v>
      </c>
      <c r="F117" s="11">
        <v>3.8000000000000002E-4</v>
      </c>
      <c r="G117" s="175" t="str">
        <f>IFERROR(Summary!$Y$7*D117/F117," ")</f>
        <v xml:space="preserve"> </v>
      </c>
      <c r="H117" s="18"/>
      <c r="I117" s="175" t="str">
        <f>IFERROR(Summary!$Y$7*D117/H117," ")</f>
        <v xml:space="preserve"> </v>
      </c>
      <c r="J117" s="4">
        <v>0.01</v>
      </c>
      <c r="K117" s="175" t="str">
        <f>IFERROR(Summary!$AA$7*D117/J117," ")</f>
        <v xml:space="preserve"> </v>
      </c>
      <c r="L117" s="18"/>
      <c r="M117" s="175" t="str">
        <f>IFERROR(Summary!$AA$7*D117/L117," ")</f>
        <v xml:space="preserve"> </v>
      </c>
      <c r="N117" s="3">
        <v>4.5999999999999999E-3</v>
      </c>
      <c r="O117" s="175" t="str">
        <f>IFERROR(Summary!$AC$7*D117/N117," ")</f>
        <v xml:space="preserve"> </v>
      </c>
      <c r="P117" s="18"/>
      <c r="Q117" s="175" t="str">
        <f>IFERROR(Summary!$AC$7*D117/P117," ")</f>
        <v xml:space="preserve"> </v>
      </c>
      <c r="R117" s="22"/>
      <c r="S117" s="177" t="str">
        <f>IFERROR(Summary!$AE$7*E117/R117," ")</f>
        <v xml:space="preserve"> </v>
      </c>
    </row>
    <row r="118" spans="1:19" ht="16.8" customHeight="1" x14ac:dyDescent="0.25">
      <c r="A118" s="2" t="s">
        <v>231</v>
      </c>
      <c r="B118" s="2" t="s">
        <v>232</v>
      </c>
      <c r="C118" s="18"/>
      <c r="D118" s="56" t="str">
        <f>IFERROR(VLOOKUP($A118,'Emissions - TEU-2PWC'!$A$6:$H$58,5,0), " ")</f>
        <v xml:space="preserve"> </v>
      </c>
      <c r="E118" s="56" t="str">
        <f>IFERROR(VLOOKUP($A118,'Emissions - TEU-2PWC'!$A$6:$H$58,8,0), " ")</f>
        <v xml:space="preserve"> </v>
      </c>
      <c r="F118" s="3">
        <v>2E-3</v>
      </c>
      <c r="G118" s="175" t="str">
        <f>IFERROR(Summary!$Y$7*D118/F118," ")</f>
        <v xml:space="preserve"> </v>
      </c>
      <c r="H118" s="18"/>
      <c r="I118" s="175" t="str">
        <f>IFERROR(Summary!$Y$7*D118/H118," ")</f>
        <v xml:space="preserve"> </v>
      </c>
      <c r="J118" s="4">
        <v>5.0999999999999997E-2</v>
      </c>
      <c r="K118" s="175" t="str">
        <f>IFERROR(Summary!$AA$7*D118/J118," ")</f>
        <v xml:space="preserve"> </v>
      </c>
      <c r="L118" s="18"/>
      <c r="M118" s="175" t="str">
        <f>IFERROR(Summary!$AA$7*D118/L118," ")</f>
        <v xml:space="preserve"> </v>
      </c>
      <c r="N118" s="4">
        <v>2.4E-2</v>
      </c>
      <c r="O118" s="175" t="str">
        <f>IFERROR(Summary!$AC$7*D118/N118," ")</f>
        <v xml:space="preserve"> </v>
      </c>
      <c r="P118" s="18"/>
      <c r="Q118" s="175" t="str">
        <f>IFERROR(Summary!$AC$7*D118/P118," ")</f>
        <v xml:space="preserve"> </v>
      </c>
      <c r="R118" s="22"/>
      <c r="S118" s="177" t="str">
        <f>IFERROR(Summary!$AE$7*E118/R118," ")</f>
        <v xml:space="preserve"> </v>
      </c>
    </row>
    <row r="119" spans="1:19" ht="16.8" customHeight="1" x14ac:dyDescent="0.25">
      <c r="A119" s="2" t="s">
        <v>233</v>
      </c>
      <c r="B119" s="2" t="s">
        <v>234</v>
      </c>
      <c r="C119" s="18"/>
      <c r="D119" s="56" t="str">
        <f>IFERROR(VLOOKUP($A119,'Emissions - TEU-2PWC'!$A$6:$H$58,5,0), " ")</f>
        <v xml:space="preserve"> </v>
      </c>
      <c r="E119" s="56" t="str">
        <f>IFERROR(VLOOKUP($A119,'Emissions - TEU-2PWC'!$A$6:$H$58,8,0), " ")</f>
        <v xml:space="preserve"> </v>
      </c>
      <c r="F119" s="4">
        <v>4.4999999999999998E-2</v>
      </c>
      <c r="G119" s="175" t="str">
        <f>IFERROR(Summary!$Y$7*D119/F119," ")</f>
        <v xml:space="preserve"> </v>
      </c>
      <c r="H119" s="18"/>
      <c r="I119" s="175" t="str">
        <f>IFERROR(Summary!$Y$7*D119/H119," ")</f>
        <v xml:space="preserve"> </v>
      </c>
      <c r="J119" s="7">
        <v>1.2</v>
      </c>
      <c r="K119" s="175" t="str">
        <f>IFERROR(Summary!$AA$7*D119/J119," ")</f>
        <v xml:space="preserve"> </v>
      </c>
      <c r="L119" s="18"/>
      <c r="M119" s="175" t="str">
        <f>IFERROR(Summary!$AA$7*D119/L119," ")</f>
        <v xml:space="preserve"> </v>
      </c>
      <c r="N119" s="9">
        <v>0.55000000000000004</v>
      </c>
      <c r="O119" s="175" t="str">
        <f>IFERROR(Summary!$AC$7*D119/N119," ")</f>
        <v xml:space="preserve"> </v>
      </c>
      <c r="P119" s="18"/>
      <c r="Q119" s="175" t="str">
        <f>IFERROR(Summary!$AC$7*D119/P119," ")</f>
        <v xml:space="preserve"> </v>
      </c>
      <c r="R119" s="22"/>
      <c r="S119" s="177" t="str">
        <f>IFERROR(Summary!$AE$7*E119/R119," ")</f>
        <v xml:space="preserve"> </v>
      </c>
    </row>
    <row r="120" spans="1:19" ht="42" customHeight="1" x14ac:dyDescent="0.25">
      <c r="A120" s="2" t="s">
        <v>235</v>
      </c>
      <c r="B120" s="2" t="s">
        <v>236</v>
      </c>
      <c r="C120" s="6" t="s">
        <v>65</v>
      </c>
      <c r="D120" s="56" t="str">
        <f>IFERROR(VLOOKUP($A120,'Emissions - TEU-2PWC'!$A$6:$H$58,5,0), " ")</f>
        <v xml:space="preserve"> </v>
      </c>
      <c r="E120" s="56" t="str">
        <f>IFERROR(VLOOKUP($A120,'Emissions - TEU-2PWC'!$A$6:$H$58,8,0), " ")</f>
        <v xml:space="preserve"> </v>
      </c>
      <c r="F120" s="11">
        <v>1.7000000000000001E-4</v>
      </c>
      <c r="G120" s="175" t="str">
        <f>IFERROR(Summary!$Y$7*D120/F120," ")</f>
        <v xml:space="preserve"> </v>
      </c>
      <c r="H120" s="18"/>
      <c r="I120" s="175" t="str">
        <f>IFERROR(Summary!$Y$7*D120/H120," ")</f>
        <v xml:space="preserve"> </v>
      </c>
      <c r="J120" s="4">
        <v>1.7999999999999999E-2</v>
      </c>
      <c r="K120" s="175" t="str">
        <f>IFERROR(Summary!$AA$7*D120/J120," ")</f>
        <v xml:space="preserve"> </v>
      </c>
      <c r="L120" s="18"/>
      <c r="M120" s="175" t="str">
        <f>IFERROR(Summary!$AA$7*D120/L120," ")</f>
        <v xml:space="preserve"> </v>
      </c>
      <c r="N120" s="3">
        <v>8.3999999999999995E-3</v>
      </c>
      <c r="O120" s="175" t="str">
        <f>IFERROR(Summary!$AC$7*D120/N120," ")</f>
        <v xml:space="preserve"> </v>
      </c>
      <c r="P120" s="18"/>
      <c r="Q120" s="175" t="str">
        <f>IFERROR(Summary!$AC$7*D120/P120," ")</f>
        <v xml:space="preserve"> </v>
      </c>
      <c r="R120" s="22"/>
      <c r="S120" s="177" t="str">
        <f>IFERROR(Summary!$AE$7*E120/R120," ")</f>
        <v xml:space="preserve"> </v>
      </c>
    </row>
    <row r="121" spans="1:19" ht="29.25" customHeight="1" x14ac:dyDescent="0.25">
      <c r="A121" s="2" t="s">
        <v>237</v>
      </c>
      <c r="B121" s="1" t="s">
        <v>238</v>
      </c>
      <c r="C121" s="6" t="s">
        <v>65</v>
      </c>
      <c r="D121" s="56" t="str">
        <f>IFERROR(VLOOKUP($A121,'Emissions - TEU-2PWC'!$A$6:$H$58,5,0), " ")</f>
        <v xml:space="preserve"> </v>
      </c>
      <c r="E121" s="56" t="str">
        <f>IFERROR(VLOOKUP($A121,'Emissions - TEU-2PWC'!$A$6:$H$58,8,0), " ")</f>
        <v xml:space="preserve"> </v>
      </c>
      <c r="F121" s="11">
        <v>1.7000000000000001E-4</v>
      </c>
      <c r="G121" s="175" t="str">
        <f>IFERROR(Summary!$Y$7*D121/F121," ")</f>
        <v xml:space="preserve"> </v>
      </c>
      <c r="H121" s="18"/>
      <c r="I121" s="175" t="str">
        <f>IFERROR(Summary!$Y$7*D121/H121," ")</f>
        <v xml:space="preserve"> </v>
      </c>
      <c r="J121" s="4">
        <v>1.7999999999999999E-2</v>
      </c>
      <c r="K121" s="175" t="str">
        <f>IFERROR(Summary!$AA$7*D121/J121," ")</f>
        <v xml:space="preserve"> </v>
      </c>
      <c r="L121" s="18"/>
      <c r="M121" s="175" t="str">
        <f>IFERROR(Summary!$AA$7*D121/L121," ")</f>
        <v xml:space="preserve"> </v>
      </c>
      <c r="N121" s="3">
        <v>8.3999999999999995E-3</v>
      </c>
      <c r="O121" s="175" t="str">
        <f>IFERROR(Summary!$AC$7*D121/N121," ")</f>
        <v xml:space="preserve"> </v>
      </c>
      <c r="P121" s="18"/>
      <c r="Q121" s="175" t="str">
        <f>IFERROR(Summary!$AC$7*D121/P121," ")</f>
        <v xml:space="preserve"> </v>
      </c>
      <c r="R121" s="22"/>
      <c r="S121" s="177" t="str">
        <f>IFERROR(Summary!$AE$7*E121/R121," ")</f>
        <v xml:space="preserve"> </v>
      </c>
    </row>
    <row r="122" spans="1:19" ht="29.25" customHeight="1" x14ac:dyDescent="0.25">
      <c r="A122" s="2" t="s">
        <v>239</v>
      </c>
      <c r="B122" s="1" t="s">
        <v>240</v>
      </c>
      <c r="C122" s="6" t="s">
        <v>65</v>
      </c>
      <c r="D122" s="56" t="str">
        <f>IFERROR(VLOOKUP($A122,'Emissions - TEU-2PWC'!$A$6:$H$58,5,0), " ")</f>
        <v xml:space="preserve"> </v>
      </c>
      <c r="E122" s="56" t="str">
        <f>IFERROR(VLOOKUP($A122,'Emissions - TEU-2PWC'!$A$6:$H$58,8,0), " ")</f>
        <v xml:space="preserve"> </v>
      </c>
      <c r="F122" s="11">
        <v>1.7000000000000001E-4</v>
      </c>
      <c r="G122" s="175" t="str">
        <f>IFERROR(Summary!$Y$7*D122/F122," ")</f>
        <v xml:space="preserve"> </v>
      </c>
      <c r="H122" s="18"/>
      <c r="I122" s="175" t="str">
        <f>IFERROR(Summary!$Y$7*D122/H122," ")</f>
        <v xml:space="preserve"> </v>
      </c>
      <c r="J122" s="4">
        <v>1.7999999999999999E-2</v>
      </c>
      <c r="K122" s="175" t="str">
        <f>IFERROR(Summary!$AA$7*D122/J122," ")</f>
        <v xml:space="preserve"> </v>
      </c>
      <c r="L122" s="18"/>
      <c r="M122" s="175" t="str">
        <f>IFERROR(Summary!$AA$7*D122/L122," ")</f>
        <v xml:space="preserve"> </v>
      </c>
      <c r="N122" s="3">
        <v>8.3999999999999995E-3</v>
      </c>
      <c r="O122" s="175" t="str">
        <f>IFERROR(Summary!$AC$7*D122/N122," ")</f>
        <v xml:space="preserve"> </v>
      </c>
      <c r="P122" s="18"/>
      <c r="Q122" s="175" t="str">
        <f>IFERROR(Summary!$AC$7*D122/P122," ")</f>
        <v xml:space="preserve"> </v>
      </c>
      <c r="R122" s="22"/>
      <c r="S122" s="177" t="str">
        <f>IFERROR(Summary!$AE$7*E122/R122," ")</f>
        <v xml:space="preserve"> </v>
      </c>
    </row>
    <row r="123" spans="1:19" ht="29.25" customHeight="1" x14ac:dyDescent="0.25">
      <c r="A123" s="2" t="s">
        <v>241</v>
      </c>
      <c r="B123" s="1" t="s">
        <v>242</v>
      </c>
      <c r="C123" s="6" t="s">
        <v>65</v>
      </c>
      <c r="D123" s="56" t="str">
        <f>IFERROR(VLOOKUP($A123,'Emissions - TEU-2PWC'!$A$6:$H$58,5,0), " ")</f>
        <v xml:space="preserve"> </v>
      </c>
      <c r="E123" s="56" t="str">
        <f>IFERROR(VLOOKUP($A123,'Emissions - TEU-2PWC'!$A$6:$H$58,8,0), " ")</f>
        <v xml:space="preserve"> </v>
      </c>
      <c r="F123" s="11">
        <v>5.9999999999999995E-4</v>
      </c>
      <c r="G123" s="175" t="str">
        <f>IFERROR(Summary!$Y$7*D123/F123," ")</f>
        <v xml:space="preserve"> </v>
      </c>
      <c r="H123" s="18"/>
      <c r="I123" s="175" t="str">
        <f>IFERROR(Summary!$Y$7*D123/H123," ")</f>
        <v xml:space="preserve"> </v>
      </c>
      <c r="J123" s="4">
        <v>6.5000000000000002E-2</v>
      </c>
      <c r="K123" s="175" t="str">
        <f>IFERROR(Summary!$AA$7*D123/J123," ")</f>
        <v xml:space="preserve"> </v>
      </c>
      <c r="L123" s="18"/>
      <c r="M123" s="175" t="str">
        <f>IFERROR(Summary!$AA$7*D123/L123," ")</f>
        <v xml:space="preserve"> </v>
      </c>
      <c r="N123" s="4">
        <v>0.03</v>
      </c>
      <c r="O123" s="175" t="str">
        <f>IFERROR(Summary!$AC$7*D123/N123," ")</f>
        <v xml:space="preserve"> </v>
      </c>
      <c r="P123" s="18"/>
      <c r="Q123" s="175" t="str">
        <f>IFERROR(Summary!$AC$7*D123/P123," ")</f>
        <v xml:space="preserve"> </v>
      </c>
      <c r="R123" s="22"/>
      <c r="S123" s="177" t="str">
        <f>IFERROR(Summary!$AE$7*E123/R123," ")</f>
        <v xml:space="preserve"> </v>
      </c>
    </row>
    <row r="124" spans="1:19" ht="16.95" customHeight="1" x14ac:dyDescent="0.25">
      <c r="A124" s="2" t="s">
        <v>243</v>
      </c>
      <c r="B124" s="16" t="s">
        <v>244</v>
      </c>
      <c r="C124" s="18"/>
      <c r="D124" s="56" t="str">
        <f>IFERROR(VLOOKUP($A124,'Emissions - TEU-2PWC'!$A$6:$H$58,5,0), " ")</f>
        <v xml:space="preserve"> </v>
      </c>
      <c r="E124" s="56" t="str">
        <f>IFERROR(VLOOKUP($A124,'Emissions - TEU-2PWC'!$A$6:$H$58,8,0), " ")</f>
        <v xml:space="preserve"> </v>
      </c>
      <c r="F124" s="18"/>
      <c r="G124" s="175" t="str">
        <f>IFERROR(Summary!$Y$7*D124/F124," ")</f>
        <v xml:space="preserve"> </v>
      </c>
      <c r="H124" s="9">
        <v>0.2</v>
      </c>
      <c r="I124" s="175" t="str">
        <f>IFERROR(Summary!$Y$7*D124/H124," ")</f>
        <v xml:space="preserve"> </v>
      </c>
      <c r="J124" s="18"/>
      <c r="K124" s="175" t="str">
        <f>IFERROR(Summary!$AA$7*D124/J124," ")</f>
        <v xml:space="preserve"> </v>
      </c>
      <c r="L124" s="9">
        <v>0.88</v>
      </c>
      <c r="M124" s="175" t="str">
        <f>IFERROR(Summary!$AA$7*D124/L124," ")</f>
        <v xml:space="preserve"> </v>
      </c>
      <c r="N124" s="18"/>
      <c r="O124" s="175" t="str">
        <f>IFERROR(Summary!$AC$7*D124/N124," ")</f>
        <v xml:space="preserve"> </v>
      </c>
      <c r="P124" s="9">
        <v>0.88</v>
      </c>
      <c r="Q124" s="175" t="str">
        <f>IFERROR(Summary!$AC$7*D124/P124," ")</f>
        <v xml:space="preserve"> </v>
      </c>
      <c r="R124" s="21">
        <v>110</v>
      </c>
      <c r="S124" s="177" t="str">
        <f>IFERROR(Summary!$AE$7*E124/R124," ")</f>
        <v xml:space="preserve"> </v>
      </c>
    </row>
    <row r="125" spans="1:19" ht="16.8" customHeight="1" x14ac:dyDescent="0.25">
      <c r="A125" s="2" t="s">
        <v>245</v>
      </c>
      <c r="B125" s="2" t="s">
        <v>246</v>
      </c>
      <c r="C125" s="18"/>
      <c r="D125" s="56" t="str">
        <f>IFERROR(VLOOKUP($A125,'Emissions - TEU-2PWC'!$A$6:$H$58,5,0), " ")</f>
        <v xml:space="preserve"> </v>
      </c>
      <c r="E125" s="56" t="str">
        <f>IFERROR(VLOOKUP($A125,'Emissions - TEU-2PWC'!$A$6:$H$58,8,0), " ")</f>
        <v xml:space="preserve"> </v>
      </c>
      <c r="F125" s="18"/>
      <c r="G125" s="175" t="str">
        <f>IFERROR(Summary!$Y$7*D125/F125," ")</f>
        <v xml:space="preserve"> </v>
      </c>
      <c r="H125" s="5">
        <v>30</v>
      </c>
      <c r="I125" s="175" t="str">
        <f>IFERROR(Summary!$Y$7*D125/H125," ")</f>
        <v xml:space="preserve"> </v>
      </c>
      <c r="J125" s="18"/>
      <c r="K125" s="175" t="str">
        <f>IFERROR(Summary!$AA$7*D125/J125," ")</f>
        <v xml:space="preserve"> </v>
      </c>
      <c r="L125" s="5">
        <v>130</v>
      </c>
      <c r="M125" s="175" t="str">
        <f>IFERROR(Summary!$AA$7*D125/L125," ")</f>
        <v xml:space="preserve"> </v>
      </c>
      <c r="N125" s="18"/>
      <c r="O125" s="175" t="str">
        <f>IFERROR(Summary!$AC$7*D125/N125," ")</f>
        <v xml:space="preserve"> </v>
      </c>
      <c r="P125" s="5">
        <v>130</v>
      </c>
      <c r="Q125" s="175" t="str">
        <f>IFERROR(Summary!$AC$7*D125/P125," ")</f>
        <v xml:space="preserve"> </v>
      </c>
      <c r="R125" s="23">
        <v>58000</v>
      </c>
      <c r="S125" s="177" t="str">
        <f>IFERROR(Summary!$AE$7*E125/R125," ")</f>
        <v xml:space="preserve"> </v>
      </c>
    </row>
    <row r="126" spans="1:19" ht="29.25" customHeight="1" x14ac:dyDescent="0.25">
      <c r="A126" s="2" t="s">
        <v>247</v>
      </c>
      <c r="B126" s="2" t="s">
        <v>248</v>
      </c>
      <c r="C126" s="18"/>
      <c r="D126" s="56" t="str">
        <f>IFERROR(VLOOKUP($A126,'Emissions - TEU-2PWC'!$A$6:$H$58,5,0), " ")</f>
        <v xml:space="preserve"> </v>
      </c>
      <c r="E126" s="56" t="str">
        <f>IFERROR(VLOOKUP($A126,'Emissions - TEU-2PWC'!$A$6:$H$58,8,0), " ")</f>
        <v xml:space="preserve"> </v>
      </c>
      <c r="F126" s="18"/>
      <c r="G126" s="175" t="str">
        <f>IFERROR(Summary!$Y$7*D126/F126," ")</f>
        <v xml:space="preserve"> </v>
      </c>
      <c r="H126" s="4">
        <v>6.9000000000000006E-2</v>
      </c>
      <c r="I126" s="175" t="str">
        <f>IFERROR(Summary!$Y$7*D126/H126," ")</f>
        <v xml:space="preserve"> </v>
      </c>
      <c r="J126" s="18"/>
      <c r="K126" s="175" t="str">
        <f>IFERROR(Summary!$AA$7*D126/J126," ")</f>
        <v xml:space="preserve"> </v>
      </c>
      <c r="L126" s="9">
        <v>0.3</v>
      </c>
      <c r="M126" s="175" t="str">
        <f>IFERROR(Summary!$AA$7*D126/L126," ")</f>
        <v xml:space="preserve"> </v>
      </c>
      <c r="N126" s="18"/>
      <c r="O126" s="175" t="str">
        <f>IFERROR(Summary!$AC$7*D126/N126," ")</f>
        <v xml:space="preserve"> </v>
      </c>
      <c r="P126" s="9">
        <v>0.3</v>
      </c>
      <c r="Q126" s="175" t="str">
        <f>IFERROR(Summary!$AC$7*D126/P126," ")</f>
        <v xml:space="preserve"> </v>
      </c>
      <c r="R126" s="25">
        <v>0.21</v>
      </c>
      <c r="S126" s="177" t="str">
        <f>IFERROR(Summary!$AE$7*E126/R126," ")</f>
        <v xml:space="preserve"> </v>
      </c>
    </row>
    <row r="127" spans="1:19" ht="16.8" customHeight="1" x14ac:dyDescent="0.25">
      <c r="A127" s="2" t="s">
        <v>249</v>
      </c>
      <c r="B127" s="2" t="s">
        <v>250</v>
      </c>
      <c r="C127" s="18"/>
      <c r="D127" s="56">
        <f>IFERROR(VLOOKUP($A127,'Emissions - TEU-2PWC'!$A$6:$H$58,5,0), " ")</f>
        <v>6.8702633420008694E-2</v>
      </c>
      <c r="E127" s="56">
        <f>IFERROR(VLOOKUP($A127,'Emissions - TEU-2PWC'!$A$6:$H$58,8,0), " ")</f>
        <v>2.7481053368003474E-3</v>
      </c>
      <c r="F127" s="18"/>
      <c r="G127" s="175" t="str">
        <f>IFERROR(Summary!$Y$7*D127/F127," ")</f>
        <v xml:space="preserve"> </v>
      </c>
      <c r="H127" s="5">
        <v>700</v>
      </c>
      <c r="I127" s="175">
        <f>IFERROR(Summary!$Y$7*D127/H127," ")</f>
        <v>9.8146619171440993E-9</v>
      </c>
      <c r="J127" s="18"/>
      <c r="K127" s="175" t="str">
        <f>IFERROR(Summary!$AA$7*D127/J127," ")</f>
        <v xml:space="preserve"> </v>
      </c>
      <c r="L127" s="8">
        <v>3100</v>
      </c>
      <c r="M127" s="175">
        <f>IFERROR(Summary!$AA$7*D127/L127," ")</f>
        <v>2.2162139812906029E-9</v>
      </c>
      <c r="N127" s="18"/>
      <c r="O127" s="175" t="str">
        <f>IFERROR(Summary!$AC$7*D127/N127," ")</f>
        <v xml:space="preserve"> </v>
      </c>
      <c r="P127" s="8">
        <v>3100</v>
      </c>
      <c r="Q127" s="175">
        <f>IFERROR(Summary!$AC$7*D127/P127," ")</f>
        <v>9.9729629158077138E-8</v>
      </c>
      <c r="R127" s="22"/>
      <c r="S127" s="177" t="str">
        <f>IFERROR(Summary!$AE$7*E127/R127," ")</f>
        <v xml:space="preserve"> </v>
      </c>
    </row>
    <row r="128" spans="1:19" ht="16.95" customHeight="1" x14ac:dyDescent="0.25">
      <c r="A128" s="2" t="s">
        <v>251</v>
      </c>
      <c r="B128" s="2" t="s">
        <v>252</v>
      </c>
      <c r="C128" s="18"/>
      <c r="D128" s="56" t="str">
        <f>IFERROR(VLOOKUP($A128,'Emissions - TEU-2PWC'!$A$6:$H$58,5,0), " ")</f>
        <v xml:space="preserve"> </v>
      </c>
      <c r="E128" s="56" t="str">
        <f>IFERROR(VLOOKUP($A128,'Emissions - TEU-2PWC'!$A$6:$H$58,8,0), " ")</f>
        <v xml:space="preserve"> </v>
      </c>
      <c r="F128" s="11">
        <v>2.0000000000000001E-4</v>
      </c>
      <c r="G128" s="175" t="str">
        <f>IFERROR(Summary!$Y$7*D128/F128," ")</f>
        <v xml:space="preserve"> </v>
      </c>
      <c r="H128" s="4">
        <v>0.03</v>
      </c>
      <c r="I128" s="175" t="str">
        <f>IFERROR(Summary!$Y$7*D128/H128," ")</f>
        <v xml:space="preserve"> </v>
      </c>
      <c r="J128" s="3">
        <v>5.3E-3</v>
      </c>
      <c r="K128" s="175" t="str">
        <f>IFERROR(Summary!$AA$7*D128/J128," ")</f>
        <v xml:space="preserve"> </v>
      </c>
      <c r="L128" s="9">
        <v>0.13</v>
      </c>
      <c r="M128" s="175" t="str">
        <f>IFERROR(Summary!$AA$7*D128/L128," ")</f>
        <v xml:space="preserve"> </v>
      </c>
      <c r="N128" s="3">
        <v>2.3999999999999998E-3</v>
      </c>
      <c r="O128" s="175" t="str">
        <f>IFERROR(Summary!$AC$7*D128/N128," ")</f>
        <v xml:space="preserve"> </v>
      </c>
      <c r="P128" s="9">
        <v>0.13</v>
      </c>
      <c r="Q128" s="175" t="str">
        <f>IFERROR(Summary!$AC$7*D128/P128," ")</f>
        <v xml:space="preserve"> </v>
      </c>
      <c r="R128" s="24">
        <v>5.2</v>
      </c>
      <c r="S128" s="177" t="str">
        <f>IFERROR(Summary!$AE$7*E128/R128," ")</f>
        <v xml:space="preserve"> </v>
      </c>
    </row>
    <row r="129" spans="1:19" ht="16.8" customHeight="1" x14ac:dyDescent="0.25">
      <c r="A129" s="2" t="s">
        <v>253</v>
      </c>
      <c r="B129" s="2" t="s">
        <v>254</v>
      </c>
      <c r="C129" s="18"/>
      <c r="D129" s="56" t="str">
        <f>IFERROR(VLOOKUP($A129,'Emissions - TEU-2PWC'!$A$6:$H$58,5,0), " ")</f>
        <v xml:space="preserve"> </v>
      </c>
      <c r="E129" s="56" t="str">
        <f>IFERROR(VLOOKUP($A129,'Emissions - TEU-2PWC'!$A$6:$H$58,8,0), " ")</f>
        <v xml:space="preserve"> </v>
      </c>
      <c r="F129" s="18"/>
      <c r="G129" s="175" t="str">
        <f>IFERROR(Summary!$Y$7*D129/F129," ")</f>
        <v xml:space="preserve"> </v>
      </c>
      <c r="H129" s="5">
        <v>20</v>
      </c>
      <c r="I129" s="175" t="str">
        <f>IFERROR(Summary!$Y$7*D129/H129," ")</f>
        <v xml:space="preserve"> </v>
      </c>
      <c r="J129" s="18"/>
      <c r="K129" s="175" t="str">
        <f>IFERROR(Summary!$AA$7*D129/J129," ")</f>
        <v xml:space="preserve"> </v>
      </c>
      <c r="L129" s="5">
        <v>88</v>
      </c>
      <c r="M129" s="175" t="str">
        <f>IFERROR(Summary!$AA$7*D129/L129," ")</f>
        <v xml:space="preserve"> </v>
      </c>
      <c r="N129" s="18"/>
      <c r="O129" s="175" t="str">
        <f>IFERROR(Summary!$AC$7*D129/N129," ")</f>
        <v xml:space="preserve"> </v>
      </c>
      <c r="P129" s="5">
        <v>88</v>
      </c>
      <c r="Q129" s="175" t="str">
        <f>IFERROR(Summary!$AC$7*D129/P129," ")</f>
        <v xml:space="preserve"> </v>
      </c>
      <c r="R129" s="23">
        <v>2100</v>
      </c>
      <c r="S129" s="177" t="str">
        <f>IFERROR(Summary!$AE$7*E129/R129," ")</f>
        <v xml:space="preserve"> </v>
      </c>
    </row>
    <row r="130" spans="1:19" ht="16.8" customHeight="1" x14ac:dyDescent="0.25">
      <c r="A130" s="2" t="s">
        <v>255</v>
      </c>
      <c r="B130" s="2" t="s">
        <v>256</v>
      </c>
      <c r="C130" s="6" t="s">
        <v>65</v>
      </c>
      <c r="D130" s="56" t="str">
        <f>IFERROR(VLOOKUP($A130,'Emissions - TEU-2PWC'!$A$6:$H$58,5,0), " ")</f>
        <v xml:space="preserve"> </v>
      </c>
      <c r="E130" s="56" t="str">
        <f>IFERROR(VLOOKUP($A130,'Emissions - TEU-2PWC'!$A$6:$H$58,8,0), " ")</f>
        <v xml:space="preserve"> </v>
      </c>
      <c r="F130" s="18"/>
      <c r="G130" s="175" t="str">
        <f>IFERROR(Summary!$Y$7*D130/F130," ")</f>
        <v xml:space="preserve"> </v>
      </c>
      <c r="H130" s="7">
        <v>2.1</v>
      </c>
      <c r="I130" s="175" t="str">
        <f>IFERROR(Summary!$Y$7*D130/H130," ")</f>
        <v xml:space="preserve"> </v>
      </c>
      <c r="J130" s="18"/>
      <c r="K130" s="175" t="str">
        <f>IFERROR(Summary!$AA$7*D130/J130," ")</f>
        <v xml:space="preserve"> </v>
      </c>
      <c r="L130" s="5">
        <v>19</v>
      </c>
      <c r="M130" s="175" t="str">
        <f>IFERROR(Summary!$AA$7*D130/L130," ")</f>
        <v xml:space="preserve"> </v>
      </c>
      <c r="N130" s="18"/>
      <c r="O130" s="175" t="str">
        <f>IFERROR(Summary!$AC$7*D130/N130," ")</f>
        <v xml:space="preserve"> </v>
      </c>
      <c r="P130" s="5">
        <v>19</v>
      </c>
      <c r="Q130" s="175" t="str">
        <f>IFERROR(Summary!$AC$7*D130/P130," ")</f>
        <v xml:space="preserve"> </v>
      </c>
      <c r="R130" s="21">
        <v>16</v>
      </c>
      <c r="S130" s="177" t="str">
        <f>IFERROR(Summary!$AE$7*E130/R130," ")</f>
        <v xml:space="preserve"> </v>
      </c>
    </row>
    <row r="131" spans="1:19" ht="16.95" customHeight="1" x14ac:dyDescent="0.25">
      <c r="A131" s="17">
        <v>2148878</v>
      </c>
      <c r="B131" s="2" t="s">
        <v>257</v>
      </c>
      <c r="C131" s="18"/>
      <c r="D131" s="56" t="str">
        <f>IFERROR(VLOOKUP($A131,'Emissions - TEU-2PWC'!$A$6:$H$58,5,0), " ")</f>
        <v xml:space="preserve"> </v>
      </c>
      <c r="E131" s="56" t="str">
        <f>IFERROR(VLOOKUP($A131,'Emissions - TEU-2PWC'!$A$6:$H$58,8,0), " ")</f>
        <v xml:space="preserve"> </v>
      </c>
      <c r="F131" s="18"/>
      <c r="G131" s="175" t="str">
        <f>IFERROR(Summary!$Y$7*D131/F131," ")</f>
        <v xml:space="preserve"> </v>
      </c>
      <c r="H131" s="7">
        <v>2</v>
      </c>
      <c r="I131" s="175" t="str">
        <f>IFERROR(Summary!$Y$7*D131/H131," ")</f>
        <v xml:space="preserve"> </v>
      </c>
      <c r="J131" s="18"/>
      <c r="K131" s="175" t="str">
        <f>IFERROR(Summary!$AA$7*D131/J131," ")</f>
        <v xml:space="preserve"> </v>
      </c>
      <c r="L131" s="7">
        <v>8.8000000000000007</v>
      </c>
      <c r="M131" s="175" t="str">
        <f>IFERROR(Summary!$AA$7*D131/L131," ")</f>
        <v xml:space="preserve"> </v>
      </c>
      <c r="N131" s="18"/>
      <c r="O131" s="175" t="str">
        <f>IFERROR(Summary!$AC$7*D131/N131," ")</f>
        <v xml:space="preserve"> </v>
      </c>
      <c r="P131" s="7">
        <v>8.8000000000000007</v>
      </c>
      <c r="Q131" s="175" t="str">
        <f>IFERROR(Summary!$AC$7*D131/P131," ")</f>
        <v xml:space="preserve"> </v>
      </c>
      <c r="R131" s="21">
        <v>98</v>
      </c>
      <c r="S131" s="177" t="str">
        <f>IFERROR(Summary!$AE$7*E131/R131," ")</f>
        <v xml:space="preserve"> </v>
      </c>
    </row>
    <row r="132" spans="1:19" ht="16.8" customHeight="1" x14ac:dyDescent="0.25">
      <c r="A132" s="2" t="s">
        <v>258</v>
      </c>
      <c r="B132" s="2" t="s">
        <v>259</v>
      </c>
      <c r="C132" s="18"/>
      <c r="D132" s="56" t="str">
        <f>IFERROR(VLOOKUP($A132,'Emissions - TEU-2PWC'!$A$6:$H$58,5,0), " ")</f>
        <v xml:space="preserve"> </v>
      </c>
      <c r="E132" s="56" t="str">
        <f>IFERROR(VLOOKUP($A132,'Emissions - TEU-2PWC'!$A$6:$H$58,8,0), " ")</f>
        <v xml:space="preserve"> </v>
      </c>
      <c r="F132" s="18"/>
      <c r="G132" s="175" t="str">
        <f>IFERROR(Summary!$Y$7*D132/F132," ")</f>
        <v xml:space="preserve"> </v>
      </c>
      <c r="H132" s="8">
        <v>2000</v>
      </c>
      <c r="I132" s="175" t="str">
        <f>IFERROR(Summary!$Y$7*D132/H132," ")</f>
        <v xml:space="preserve"> </v>
      </c>
      <c r="J132" s="18"/>
      <c r="K132" s="175" t="str">
        <f>IFERROR(Summary!$AA$7*D132/J132," ")</f>
        <v xml:space="preserve"> </v>
      </c>
      <c r="L132" s="8">
        <v>8800</v>
      </c>
      <c r="M132" s="175" t="str">
        <f>IFERROR(Summary!$AA$7*D132/L132," ")</f>
        <v xml:space="preserve"> </v>
      </c>
      <c r="N132" s="18"/>
      <c r="O132" s="175" t="str">
        <f>IFERROR(Summary!$AC$7*D132/N132," ")</f>
        <v xml:space="preserve"> </v>
      </c>
      <c r="P132" s="8">
        <v>8800</v>
      </c>
      <c r="Q132" s="175" t="str">
        <f>IFERROR(Summary!$AC$7*D132/P132," ")</f>
        <v xml:space="preserve"> </v>
      </c>
      <c r="R132" s="22"/>
      <c r="S132" s="177" t="str">
        <f>IFERROR(Summary!$AE$7*E132/R132," ")</f>
        <v xml:space="preserve"> </v>
      </c>
    </row>
    <row r="133" spans="1:19" ht="16.95" customHeight="1" x14ac:dyDescent="0.25">
      <c r="A133" s="2" t="s">
        <v>260</v>
      </c>
      <c r="B133" s="2" t="s">
        <v>261</v>
      </c>
      <c r="C133" s="18"/>
      <c r="D133" s="56" t="str">
        <f>IFERROR(VLOOKUP($A133,'Emissions - TEU-2PWC'!$A$6:$H$58,5,0), " ")</f>
        <v xml:space="preserve"> </v>
      </c>
      <c r="E133" s="56" t="str">
        <f>IFERROR(VLOOKUP($A133,'Emissions - TEU-2PWC'!$A$6:$H$58,8,0), " ")</f>
        <v xml:space="preserve"> </v>
      </c>
      <c r="F133" s="18"/>
      <c r="G133" s="175" t="str">
        <f>IFERROR(Summary!$Y$7*D133/F133," ")</f>
        <v xml:space="preserve"> </v>
      </c>
      <c r="H133" s="5">
        <v>200</v>
      </c>
      <c r="I133" s="175" t="str">
        <f>IFERROR(Summary!$Y$7*D133/H133," ")</f>
        <v xml:space="preserve"> </v>
      </c>
      <c r="J133" s="18"/>
      <c r="K133" s="175" t="str">
        <f>IFERROR(Summary!$AA$7*D133/J133," ")</f>
        <v xml:space="preserve"> </v>
      </c>
      <c r="L133" s="5">
        <v>880</v>
      </c>
      <c r="M133" s="175" t="str">
        <f>IFERROR(Summary!$AA$7*D133/L133," ")</f>
        <v xml:space="preserve"> </v>
      </c>
      <c r="N133" s="18"/>
      <c r="O133" s="175" t="str">
        <f>IFERROR(Summary!$AC$7*D133/N133," ")</f>
        <v xml:space="preserve"> </v>
      </c>
      <c r="P133" s="5">
        <v>880</v>
      </c>
      <c r="Q133" s="175" t="str">
        <f>IFERROR(Summary!$AC$7*D133/P133," ")</f>
        <v xml:space="preserve"> </v>
      </c>
      <c r="R133" s="23">
        <v>3200</v>
      </c>
      <c r="S133" s="177" t="str">
        <f>IFERROR(Summary!$AE$7*E133/R133," ")</f>
        <v xml:space="preserve"> </v>
      </c>
    </row>
    <row r="134" spans="1:19" ht="29.25" customHeight="1" x14ac:dyDescent="0.25">
      <c r="A134" s="2" t="s">
        <v>262</v>
      </c>
      <c r="B134" s="2" t="s">
        <v>263</v>
      </c>
      <c r="C134" s="18"/>
      <c r="D134" s="56" t="str">
        <f>IFERROR(VLOOKUP($A134,'Emissions - TEU-2PWC'!$A$6:$H$58,5,0), " ")</f>
        <v xml:space="preserve"> </v>
      </c>
      <c r="E134" s="56" t="str">
        <f>IFERROR(VLOOKUP($A134,'Emissions - TEU-2PWC'!$A$6:$H$58,8,0), " ")</f>
        <v xml:space="preserve"> </v>
      </c>
      <c r="F134" s="18"/>
      <c r="G134" s="175" t="str">
        <f>IFERROR(Summary!$Y$7*D134/F134," ")</f>
        <v xml:space="preserve"> </v>
      </c>
      <c r="H134" s="5">
        <v>400</v>
      </c>
      <c r="I134" s="175" t="str">
        <f>IFERROR(Summary!$Y$7*D134/H134," ")</f>
        <v xml:space="preserve"> </v>
      </c>
      <c r="J134" s="18"/>
      <c r="K134" s="175" t="str">
        <f>IFERROR(Summary!$AA$7*D134/J134," ")</f>
        <v xml:space="preserve"> </v>
      </c>
      <c r="L134" s="8">
        <v>1800</v>
      </c>
      <c r="M134" s="175" t="str">
        <f>IFERROR(Summary!$AA$7*D134/L134," ")</f>
        <v xml:space="preserve"> </v>
      </c>
      <c r="N134" s="18"/>
      <c r="O134" s="175" t="str">
        <f>IFERROR(Summary!$AC$7*D134/N134," ")</f>
        <v xml:space="preserve"> </v>
      </c>
      <c r="P134" s="8">
        <v>1800</v>
      </c>
      <c r="Q134" s="175" t="str">
        <f>IFERROR(Summary!$AC$7*D134/P134," ")</f>
        <v xml:space="preserve"> </v>
      </c>
      <c r="R134" s="22"/>
      <c r="S134" s="177" t="str">
        <f>IFERROR(Summary!$AE$7*E134/R134," ")</f>
        <v xml:space="preserve"> </v>
      </c>
    </row>
    <row r="135" spans="1:19" ht="16.95" customHeight="1" x14ac:dyDescent="0.25">
      <c r="A135" s="2" t="s">
        <v>264</v>
      </c>
      <c r="B135" s="2" t="s">
        <v>265</v>
      </c>
      <c r="C135" s="6" t="s">
        <v>80</v>
      </c>
      <c r="D135" s="56" t="str">
        <f>IFERROR(VLOOKUP($A135,'Emissions - TEU-2PWC'!$A$6:$H$58,5,0), " ")</f>
        <v xml:space="preserve"> </v>
      </c>
      <c r="E135" s="56" t="str">
        <f>IFERROR(VLOOKUP($A135,'Emissions - TEU-2PWC'!$A$6:$H$58,8,0), " ")</f>
        <v xml:space="preserve"> </v>
      </c>
      <c r="F135" s="18"/>
      <c r="G135" s="175" t="str">
        <f>IFERROR(Summary!$Y$7*D135/F135," ")</f>
        <v xml:space="preserve"> </v>
      </c>
      <c r="H135" s="9">
        <v>0.15</v>
      </c>
      <c r="I135" s="175" t="str">
        <f>IFERROR(Summary!$Y$7*D135/H135," ")</f>
        <v xml:space="preserve"> </v>
      </c>
      <c r="J135" s="18"/>
      <c r="K135" s="175" t="str">
        <f>IFERROR(Summary!$AA$7*D135/J135," ")</f>
        <v xml:space="preserve"> </v>
      </c>
      <c r="L135" s="9">
        <v>0.66</v>
      </c>
      <c r="M135" s="175" t="str">
        <f>IFERROR(Summary!$AA$7*D135/L135," ")</f>
        <v xml:space="preserve"> </v>
      </c>
      <c r="N135" s="18"/>
      <c r="O135" s="175" t="str">
        <f>IFERROR(Summary!$AC$7*D135/N135," ")</f>
        <v xml:space="preserve"> </v>
      </c>
      <c r="P135" s="9">
        <v>0.66</v>
      </c>
      <c r="Q135" s="175" t="str">
        <f>IFERROR(Summary!$AC$7*D135/P135," ")</f>
        <v xml:space="preserve"> </v>
      </c>
      <c r="R135" s="25">
        <v>0.15</v>
      </c>
      <c r="S135" s="177" t="str">
        <f>IFERROR(Summary!$AE$7*E135/R135," ")</f>
        <v xml:space="preserve"> </v>
      </c>
    </row>
    <row r="136" spans="1:19" ht="16.8" customHeight="1" x14ac:dyDescent="0.25">
      <c r="A136" s="2" t="s">
        <v>266</v>
      </c>
      <c r="B136" s="2" t="s">
        <v>267</v>
      </c>
      <c r="C136" s="18"/>
      <c r="D136" s="56" t="str">
        <f>IFERROR(VLOOKUP($A136,'Emissions - TEU-2PWC'!$A$6:$H$58,5,0), " ")</f>
        <v xml:space="preserve"> </v>
      </c>
      <c r="E136" s="56" t="str">
        <f>IFERROR(VLOOKUP($A136,'Emissions - TEU-2PWC'!$A$6:$H$58,8,0), " ")</f>
        <v xml:space="preserve"> </v>
      </c>
      <c r="F136" s="18"/>
      <c r="G136" s="175" t="str">
        <f>IFERROR(Summary!$Y$7*D136/F136," ")</f>
        <v xml:space="preserve"> </v>
      </c>
      <c r="H136" s="9">
        <v>0.7</v>
      </c>
      <c r="I136" s="175" t="str">
        <f>IFERROR(Summary!$Y$7*D136/H136," ")</f>
        <v xml:space="preserve"> </v>
      </c>
      <c r="J136" s="18"/>
      <c r="K136" s="175" t="str">
        <f>IFERROR(Summary!$AA$7*D136/J136," ")</f>
        <v xml:space="preserve"> </v>
      </c>
      <c r="L136" s="7">
        <v>3.1</v>
      </c>
      <c r="M136" s="175" t="str">
        <f>IFERROR(Summary!$AA$7*D136/L136," ")</f>
        <v xml:space="preserve"> </v>
      </c>
      <c r="N136" s="18"/>
      <c r="O136" s="175" t="str">
        <f>IFERROR(Summary!$AC$7*D136/N136," ")</f>
        <v xml:space="preserve"> </v>
      </c>
      <c r="P136" s="7">
        <v>3.1</v>
      </c>
      <c r="Q136" s="175" t="str">
        <f>IFERROR(Summary!$AC$7*D136/P136," ")</f>
        <v xml:space="preserve"> </v>
      </c>
      <c r="R136" s="22"/>
      <c r="S136" s="177" t="str">
        <f>IFERROR(Summary!$AE$7*E136/R136," ")</f>
        <v xml:space="preserve"> </v>
      </c>
    </row>
    <row r="137" spans="1:19" ht="29.25" customHeight="1" x14ac:dyDescent="0.25">
      <c r="A137" s="2" t="s">
        <v>268</v>
      </c>
      <c r="B137" s="2" t="s">
        <v>269</v>
      </c>
      <c r="C137" s="6" t="s">
        <v>33</v>
      </c>
      <c r="D137" s="56" t="str">
        <f>IFERROR(VLOOKUP($A137,'Emissions - TEU-2PWC'!$A$6:$H$58,5,0), " ")</f>
        <v xml:space="preserve"> </v>
      </c>
      <c r="E137" s="56" t="str">
        <f>IFERROR(VLOOKUP($A137,'Emissions - TEU-2PWC'!$A$6:$H$58,8,0), " ")</f>
        <v xml:space="preserve"> </v>
      </c>
      <c r="F137" s="18"/>
      <c r="G137" s="175" t="str">
        <f>IFERROR(Summary!$Y$7*D137/F137," ")</f>
        <v xml:space="preserve"> </v>
      </c>
      <c r="H137" s="4">
        <v>0.09</v>
      </c>
      <c r="I137" s="175" t="str">
        <f>IFERROR(Summary!$Y$7*D137/H137," ")</f>
        <v xml:space="preserve"> </v>
      </c>
      <c r="J137" s="18"/>
      <c r="K137" s="175" t="str">
        <f>IFERROR(Summary!$AA$7*D137/J137," ")</f>
        <v xml:space="preserve"> </v>
      </c>
      <c r="L137" s="9">
        <v>0.4</v>
      </c>
      <c r="M137" s="175" t="str">
        <f>IFERROR(Summary!$AA$7*D137/L137," ")</f>
        <v xml:space="preserve"> </v>
      </c>
      <c r="N137" s="18"/>
      <c r="O137" s="175" t="str">
        <f>IFERROR(Summary!$AC$7*D137/N137," ")</f>
        <v xml:space="preserve"> </v>
      </c>
      <c r="P137" s="9">
        <v>0.4</v>
      </c>
      <c r="Q137" s="175" t="str">
        <f>IFERROR(Summary!$AC$7*D137/P137," ")</f>
        <v xml:space="preserve"> </v>
      </c>
      <c r="R137" s="25">
        <v>0.3</v>
      </c>
      <c r="S137" s="177" t="str">
        <f>IFERROR(Summary!$AE$7*E137/R137," ")</f>
        <v xml:space="preserve"> </v>
      </c>
    </row>
    <row r="138" spans="1:19" ht="16.8" customHeight="1" x14ac:dyDescent="0.25">
      <c r="A138" s="2" t="s">
        <v>270</v>
      </c>
      <c r="B138" s="2" t="s">
        <v>271</v>
      </c>
      <c r="C138" s="6" t="s">
        <v>80</v>
      </c>
      <c r="D138" s="56" t="str">
        <f>IFERROR(VLOOKUP($A138,'Emissions - TEU-2PWC'!$A$6:$H$58,5,0), " ")</f>
        <v xml:space="preserve"> </v>
      </c>
      <c r="E138" s="56" t="str">
        <f>IFERROR(VLOOKUP($A138,'Emissions - TEU-2PWC'!$A$6:$H$58,8,0), " ")</f>
        <v xml:space="preserve"> </v>
      </c>
      <c r="F138" s="18"/>
      <c r="G138" s="175" t="str">
        <f>IFERROR(Summary!$Y$7*D138/F138," ")</f>
        <v xml:space="preserve"> </v>
      </c>
      <c r="H138" s="4">
        <v>7.6999999999999999E-2</v>
      </c>
      <c r="I138" s="175" t="str">
        <f>IFERROR(Summary!$Y$7*D138/H138," ")</f>
        <v xml:space="preserve"> </v>
      </c>
      <c r="J138" s="18"/>
      <c r="K138" s="175" t="str">
        <f>IFERROR(Summary!$AA$7*D138/J138," ")</f>
        <v xml:space="preserve"> </v>
      </c>
      <c r="L138" s="9">
        <v>0.63</v>
      </c>
      <c r="M138" s="175" t="str">
        <f>IFERROR(Summary!$AA$7*D138/L138," ")</f>
        <v xml:space="preserve"> </v>
      </c>
      <c r="N138" s="18"/>
      <c r="O138" s="175" t="str">
        <f>IFERROR(Summary!$AC$7*D138/N138," ")</f>
        <v xml:space="preserve"> </v>
      </c>
      <c r="P138" s="9">
        <v>0.63</v>
      </c>
      <c r="Q138" s="175" t="str">
        <f>IFERROR(Summary!$AC$7*D138/P138," ")</f>
        <v xml:space="preserve"> </v>
      </c>
      <c r="R138" s="25">
        <v>0.6</v>
      </c>
      <c r="S138" s="177" t="str">
        <f>IFERROR(Summary!$AE$7*E138/R138," ")</f>
        <v xml:space="preserve"> </v>
      </c>
    </row>
    <row r="139" spans="1:19" ht="16.95" customHeight="1" x14ac:dyDescent="0.25">
      <c r="A139" s="2" t="s">
        <v>272</v>
      </c>
      <c r="B139" s="2" t="s">
        <v>273</v>
      </c>
      <c r="C139" s="18"/>
      <c r="D139" s="56" t="str">
        <f>IFERROR(VLOOKUP($A139,'Emissions - TEU-2PWC'!$A$6:$H$58,5,0), " ")</f>
        <v xml:space="preserve"> </v>
      </c>
      <c r="E139" s="56" t="str">
        <f>IFERROR(VLOOKUP($A139,'Emissions - TEU-2PWC'!$A$6:$H$58,8,0), " ")</f>
        <v xml:space="preserve"> </v>
      </c>
      <c r="F139" s="18"/>
      <c r="G139" s="175" t="str">
        <f>IFERROR(Summary!$Y$7*D139/F139," ")</f>
        <v xml:space="preserve"> </v>
      </c>
      <c r="H139" s="8">
        <v>4000</v>
      </c>
      <c r="I139" s="175" t="str">
        <f>IFERROR(Summary!$Y$7*D139/H139," ")</f>
        <v xml:space="preserve"> </v>
      </c>
      <c r="J139" s="18"/>
      <c r="K139" s="175" t="str">
        <f>IFERROR(Summary!$AA$7*D139/J139," ")</f>
        <v xml:space="preserve"> </v>
      </c>
      <c r="L139" s="8">
        <v>18000</v>
      </c>
      <c r="M139" s="175" t="str">
        <f>IFERROR(Summary!$AA$7*D139/L139," ")</f>
        <v xml:space="preserve"> </v>
      </c>
      <c r="N139" s="18"/>
      <c r="O139" s="175" t="str">
        <f>IFERROR(Summary!$AC$7*D139/N139," ")</f>
        <v xml:space="preserve"> </v>
      </c>
      <c r="P139" s="8">
        <v>18000</v>
      </c>
      <c r="Q139" s="175" t="str">
        <f>IFERROR(Summary!$AC$7*D139/P139," ")</f>
        <v xml:space="preserve"> </v>
      </c>
      <c r="R139" s="23">
        <v>28000</v>
      </c>
      <c r="S139" s="177" t="str">
        <f>IFERROR(Summary!$AE$7*E139/R139," ")</f>
        <v xml:space="preserve"> </v>
      </c>
    </row>
    <row r="140" spans="1:19" ht="29.25" customHeight="1" x14ac:dyDescent="0.25">
      <c r="A140" s="2" t="s">
        <v>274</v>
      </c>
      <c r="B140" s="1" t="s">
        <v>275</v>
      </c>
      <c r="C140" s="18"/>
      <c r="D140" s="56" t="str">
        <f>IFERROR(VLOOKUP($A140,'Emissions - TEU-2PWC'!$A$6:$H$58,5,0), " ")</f>
        <v xml:space="preserve"> </v>
      </c>
      <c r="E140" s="56" t="str">
        <f>IFERROR(VLOOKUP($A140,'Emissions - TEU-2PWC'!$A$6:$H$58,8,0), " ")</f>
        <v xml:space="preserve"> </v>
      </c>
      <c r="F140" s="3">
        <v>2.3E-3</v>
      </c>
      <c r="G140" s="175" t="str">
        <f>IFERROR(Summary!$Y$7*D140/F140," ")</f>
        <v xml:space="preserve"> </v>
      </c>
      <c r="H140" s="18"/>
      <c r="I140" s="175" t="str">
        <f>IFERROR(Summary!$Y$7*D140/H140," ")</f>
        <v xml:space="preserve"> </v>
      </c>
      <c r="J140" s="4">
        <v>0.06</v>
      </c>
      <c r="K140" s="175" t="str">
        <f>IFERROR(Summary!$AA$7*D140/J140," ")</f>
        <v xml:space="preserve"> </v>
      </c>
      <c r="L140" s="18"/>
      <c r="M140" s="175" t="str">
        <f>IFERROR(Summary!$AA$7*D140/L140," ")</f>
        <v xml:space="preserve"> </v>
      </c>
      <c r="N140" s="4">
        <v>2.8000000000000001E-2</v>
      </c>
      <c r="O140" s="175" t="str">
        <f>IFERROR(Summary!$AC$7*D140/N140," ")</f>
        <v xml:space="preserve"> </v>
      </c>
      <c r="P140" s="18"/>
      <c r="Q140" s="175" t="str">
        <f>IFERROR(Summary!$AC$7*D140/P140," ")</f>
        <v xml:space="preserve"> </v>
      </c>
      <c r="R140" s="22"/>
      <c r="S140" s="177" t="str">
        <f>IFERROR(Summary!$AE$7*E140/R140," ")</f>
        <v xml:space="preserve"> </v>
      </c>
    </row>
    <row r="141" spans="1:19" ht="29.25" customHeight="1" x14ac:dyDescent="0.25">
      <c r="A141" s="2" t="s">
        <v>276</v>
      </c>
      <c r="B141" s="2" t="s">
        <v>277</v>
      </c>
      <c r="C141" s="18"/>
      <c r="D141" s="56" t="str">
        <f>IFERROR(VLOOKUP($A141,'Emissions - TEU-2PWC'!$A$6:$H$58,5,0), " ")</f>
        <v xml:space="preserve"> </v>
      </c>
      <c r="E141" s="56" t="str">
        <f>IFERROR(VLOOKUP($A141,'Emissions - TEU-2PWC'!$A$6:$H$58,8,0), " ")</f>
        <v xml:space="preserve"> </v>
      </c>
      <c r="F141" s="11">
        <v>2.9999999999999997E-4</v>
      </c>
      <c r="G141" s="175" t="str">
        <f>IFERROR(Summary!$Y$7*D141/F141," ")</f>
        <v xml:space="preserve"> </v>
      </c>
      <c r="H141" s="5">
        <v>20</v>
      </c>
      <c r="I141" s="175" t="str">
        <f>IFERROR(Summary!$Y$7*D141/H141," ")</f>
        <v xml:space="preserve"> </v>
      </c>
      <c r="J141" s="4">
        <v>2.3E-2</v>
      </c>
      <c r="K141" s="175" t="str">
        <f>IFERROR(Summary!$AA$7*D141/J141," ")</f>
        <v xml:space="preserve"> </v>
      </c>
      <c r="L141" s="5">
        <v>88</v>
      </c>
      <c r="M141" s="175" t="str">
        <f>IFERROR(Summary!$AA$7*D141/L141," ")</f>
        <v xml:space="preserve"> </v>
      </c>
      <c r="N141" s="4">
        <v>0.01</v>
      </c>
      <c r="O141" s="175" t="str">
        <f>IFERROR(Summary!$AC$7*D141/N141," ")</f>
        <v xml:space="preserve"> </v>
      </c>
      <c r="P141" s="5">
        <v>88</v>
      </c>
      <c r="Q141" s="175" t="str">
        <f>IFERROR(Summary!$AC$7*D141/P141," ")</f>
        <v xml:space="preserve"> </v>
      </c>
      <c r="R141" s="22"/>
      <c r="S141" s="177" t="str">
        <f>IFERROR(Summary!$AE$7*E141/R141," ")</f>
        <v xml:space="preserve"> </v>
      </c>
    </row>
    <row r="142" spans="1:19" ht="29.25" customHeight="1" x14ac:dyDescent="0.25">
      <c r="A142" s="2" t="s">
        <v>278</v>
      </c>
      <c r="B142" s="2" t="s">
        <v>279</v>
      </c>
      <c r="C142" s="18"/>
      <c r="D142" s="56" t="str">
        <f>IFERROR(VLOOKUP($A142,'Emissions - TEU-2PWC'!$A$6:$H$58,5,0), " ")</f>
        <v xml:space="preserve"> </v>
      </c>
      <c r="E142" s="56" t="str">
        <f>IFERROR(VLOOKUP($A142,'Emissions - TEU-2PWC'!$A$6:$H$58,8,0), " ")</f>
        <v xml:space="preserve"> </v>
      </c>
      <c r="F142" s="18"/>
      <c r="G142" s="175" t="str">
        <f>IFERROR(Summary!$Y$7*D142/F142," ")</f>
        <v xml:space="preserve"> </v>
      </c>
      <c r="H142" s="4">
        <v>0.08</v>
      </c>
      <c r="I142" s="175" t="str">
        <f>IFERROR(Summary!$Y$7*D142/H142," ")</f>
        <v xml:space="preserve"> </v>
      </c>
      <c r="J142" s="18"/>
      <c r="K142" s="175" t="str">
        <f>IFERROR(Summary!$AA$7*D142/J142," ")</f>
        <v xml:space="preserve"> </v>
      </c>
      <c r="L142" s="9">
        <v>0.35</v>
      </c>
      <c r="M142" s="175" t="str">
        <f>IFERROR(Summary!$AA$7*D142/L142," ")</f>
        <v xml:space="preserve"> </v>
      </c>
      <c r="N142" s="18"/>
      <c r="O142" s="175" t="str">
        <f>IFERROR(Summary!$AC$7*D142/N142," ")</f>
        <v xml:space="preserve"> </v>
      </c>
      <c r="P142" s="9">
        <v>0.35</v>
      </c>
      <c r="Q142" s="175" t="str">
        <f>IFERROR(Summary!$AC$7*D142/P142," ")</f>
        <v xml:space="preserve"> </v>
      </c>
      <c r="R142" s="21">
        <v>12</v>
      </c>
      <c r="S142" s="177" t="str">
        <f>IFERROR(Summary!$AE$7*E142/R142," ")</f>
        <v xml:space="preserve"> </v>
      </c>
    </row>
    <row r="143" spans="1:19" ht="29.25" customHeight="1" x14ac:dyDescent="0.25">
      <c r="A143" s="2" t="s">
        <v>280</v>
      </c>
      <c r="B143" s="2" t="s">
        <v>281</v>
      </c>
      <c r="C143" s="18"/>
      <c r="D143" s="56" t="str">
        <f>IFERROR(VLOOKUP($A143,'Emissions - TEU-2PWC'!$A$6:$H$58,5,0), " ")</f>
        <v xml:space="preserve"> </v>
      </c>
      <c r="E143" s="56" t="str">
        <f>IFERROR(VLOOKUP($A143,'Emissions - TEU-2PWC'!$A$6:$H$58,8,0), " ")</f>
        <v xml:space="preserve"> </v>
      </c>
      <c r="F143" s="18"/>
      <c r="G143" s="175" t="str">
        <f>IFERROR(Summary!$Y$7*D143/F143," ")</f>
        <v xml:space="preserve"> </v>
      </c>
      <c r="H143" s="8">
        <v>3000</v>
      </c>
      <c r="I143" s="175" t="str">
        <f>IFERROR(Summary!$Y$7*D143/H143," ")</f>
        <v xml:space="preserve"> </v>
      </c>
      <c r="J143" s="18"/>
      <c r="K143" s="175" t="str">
        <f>IFERROR(Summary!$AA$7*D143/J143," ")</f>
        <v xml:space="preserve"> </v>
      </c>
      <c r="L143" s="8">
        <v>13000</v>
      </c>
      <c r="M143" s="175" t="str">
        <f>IFERROR(Summary!$AA$7*D143/L143," ")</f>
        <v xml:space="preserve"> </v>
      </c>
      <c r="N143" s="18"/>
      <c r="O143" s="175" t="str">
        <f>IFERROR(Summary!$AC$7*D143/N143," ")</f>
        <v xml:space="preserve"> </v>
      </c>
      <c r="P143" s="8">
        <v>13000</v>
      </c>
      <c r="Q143" s="175" t="str">
        <f>IFERROR(Summary!$AC$7*D143/P143," ")</f>
        <v xml:space="preserve"> </v>
      </c>
      <c r="R143" s="22"/>
      <c r="S143" s="177" t="str">
        <f>IFERROR(Summary!$AE$7*E143/R143," ")</f>
        <v xml:space="preserve"> </v>
      </c>
    </row>
    <row r="144" spans="1:19" ht="16.95" customHeight="1" x14ac:dyDescent="0.25">
      <c r="A144" s="2" t="s">
        <v>282</v>
      </c>
      <c r="B144" s="2" t="s">
        <v>283</v>
      </c>
      <c r="C144" s="18"/>
      <c r="D144" s="56" t="str">
        <f>IFERROR(VLOOKUP($A144,'Emissions - TEU-2PWC'!$A$6:$H$58,5,0), " ")</f>
        <v xml:space="preserve"> </v>
      </c>
      <c r="E144" s="56" t="str">
        <f>IFERROR(VLOOKUP($A144,'Emissions - TEU-2PWC'!$A$6:$H$58,8,0), " ")</f>
        <v xml:space="preserve"> </v>
      </c>
      <c r="F144" s="18"/>
      <c r="G144" s="175" t="str">
        <f>IFERROR(Summary!$Y$7*D144/F144," ")</f>
        <v xml:space="preserve"> </v>
      </c>
      <c r="H144" s="7">
        <v>1</v>
      </c>
      <c r="I144" s="175" t="str">
        <f>IFERROR(Summary!$Y$7*D144/H144," ")</f>
        <v xml:space="preserve"> </v>
      </c>
      <c r="J144" s="18"/>
      <c r="K144" s="175" t="str">
        <f>IFERROR(Summary!$AA$7*D144/J144," ")</f>
        <v xml:space="preserve"> </v>
      </c>
      <c r="L144" s="7">
        <v>4.4000000000000004</v>
      </c>
      <c r="M144" s="175" t="str">
        <f>IFERROR(Summary!$AA$7*D144/L144," ")</f>
        <v xml:space="preserve"> </v>
      </c>
      <c r="N144" s="18"/>
      <c r="O144" s="175" t="str">
        <f>IFERROR(Summary!$AC$7*D144/N144," ")</f>
        <v xml:space="preserve"> </v>
      </c>
      <c r="P144" s="7">
        <v>4.4000000000000004</v>
      </c>
      <c r="Q144" s="175" t="str">
        <f>IFERROR(Summary!$AC$7*D144/P144," ")</f>
        <v xml:space="preserve"> </v>
      </c>
      <c r="R144" s="22"/>
      <c r="S144" s="177" t="str">
        <f>IFERROR(Summary!$AE$7*E144/R144," ")</f>
        <v xml:space="preserve"> </v>
      </c>
    </row>
    <row r="145" spans="1:19" ht="16.8" customHeight="1" x14ac:dyDescent="0.25">
      <c r="A145" s="2" t="s">
        <v>284</v>
      </c>
      <c r="B145" s="2" t="s">
        <v>285</v>
      </c>
      <c r="C145" s="18"/>
      <c r="D145" s="56" t="str">
        <f>IFERROR(VLOOKUP($A145,'Emissions - TEU-2PWC'!$A$6:$H$58,5,0), " ")</f>
        <v xml:space="preserve"> </v>
      </c>
      <c r="E145" s="56" t="str">
        <f>IFERROR(VLOOKUP($A145,'Emissions - TEU-2PWC'!$A$6:$H$58,8,0), " ")</f>
        <v xml:space="preserve"> </v>
      </c>
      <c r="F145" s="18"/>
      <c r="G145" s="175" t="str">
        <f>IFERROR(Summary!$Y$7*D145/F145," ")</f>
        <v xml:space="preserve"> </v>
      </c>
      <c r="H145" s="5">
        <v>700</v>
      </c>
      <c r="I145" s="175" t="str">
        <f>IFERROR(Summary!$Y$7*D145/H145," ")</f>
        <v xml:space="preserve"> </v>
      </c>
      <c r="J145" s="18"/>
      <c r="K145" s="175" t="str">
        <f>IFERROR(Summary!$AA$7*D145/J145," ")</f>
        <v xml:space="preserve"> </v>
      </c>
      <c r="L145" s="8">
        <v>3100</v>
      </c>
      <c r="M145" s="175" t="str">
        <f>IFERROR(Summary!$AA$7*D145/L145," ")</f>
        <v xml:space="preserve"> </v>
      </c>
      <c r="N145" s="18"/>
      <c r="O145" s="175" t="str">
        <f>IFERROR(Summary!$AC$7*D145/N145," ")</f>
        <v xml:space="preserve"> </v>
      </c>
      <c r="P145" s="8">
        <v>3100</v>
      </c>
      <c r="Q145" s="175" t="str">
        <f>IFERROR(Summary!$AC$7*D145/P145," ")</f>
        <v xml:space="preserve"> </v>
      </c>
      <c r="R145" s="22"/>
      <c r="S145" s="177" t="str">
        <f>IFERROR(Summary!$AE$7*E145/R145," ")</f>
        <v xml:space="preserve"> </v>
      </c>
    </row>
    <row r="146" spans="1:19" ht="16.8" customHeight="1" x14ac:dyDescent="0.25">
      <c r="A146" s="2" t="s">
        <v>286</v>
      </c>
      <c r="B146" s="1" t="s">
        <v>287</v>
      </c>
      <c r="C146" s="18"/>
      <c r="D146" s="56" t="str">
        <f>IFERROR(VLOOKUP($A146,'Emissions - TEU-2PWC'!$A$6:$H$58,5,0), " ")</f>
        <v xml:space="preserve"> </v>
      </c>
      <c r="E146" s="56" t="str">
        <f>IFERROR(VLOOKUP($A146,'Emissions - TEU-2PWC'!$A$6:$H$58,8,0), " ")</f>
        <v xml:space="preserve"> </v>
      </c>
      <c r="F146" s="7">
        <v>3.8</v>
      </c>
      <c r="G146" s="175" t="str">
        <f>IFERROR(Summary!$Y$7*D146/F146," ")</f>
        <v xml:space="preserve"> </v>
      </c>
      <c r="H146" s="8">
        <v>8000</v>
      </c>
      <c r="I146" s="175" t="str">
        <f>IFERROR(Summary!$Y$7*D146/H146," ")</f>
        <v xml:space="preserve"> </v>
      </c>
      <c r="J146" s="5">
        <v>100</v>
      </c>
      <c r="K146" s="175" t="str">
        <f>IFERROR(Summary!$AA$7*D146/J146," ")</f>
        <v xml:space="preserve"> </v>
      </c>
      <c r="L146" s="8">
        <v>35000</v>
      </c>
      <c r="M146" s="175" t="str">
        <f>IFERROR(Summary!$AA$7*D146/L146," ")</f>
        <v xml:space="preserve"> </v>
      </c>
      <c r="N146" s="5">
        <v>46</v>
      </c>
      <c r="O146" s="175" t="str">
        <f>IFERROR(Summary!$AC$7*D146/N146," ")</f>
        <v xml:space="preserve"> </v>
      </c>
      <c r="P146" s="8">
        <v>35000</v>
      </c>
      <c r="Q146" s="175" t="str">
        <f>IFERROR(Summary!$AC$7*D146/P146," ")</f>
        <v xml:space="preserve"> </v>
      </c>
      <c r="R146" s="23">
        <v>8000</v>
      </c>
      <c r="S146" s="177" t="str">
        <f>IFERROR(Summary!$AE$7*E146/R146," ")</f>
        <v xml:space="preserve"> </v>
      </c>
    </row>
    <row r="147" spans="1:19" ht="16.95" customHeight="1" x14ac:dyDescent="0.25">
      <c r="A147" s="2" t="s">
        <v>288</v>
      </c>
      <c r="B147" s="2" t="s">
        <v>289</v>
      </c>
      <c r="C147" s="18"/>
      <c r="D147" s="56" t="str">
        <f>IFERROR(VLOOKUP($A147,'Emissions - TEU-2PWC'!$A$6:$H$58,5,0), " ")</f>
        <v xml:space="preserve"> </v>
      </c>
      <c r="E147" s="56" t="str">
        <f>IFERROR(VLOOKUP($A147,'Emissions - TEU-2PWC'!$A$6:$H$58,8,0), " ")</f>
        <v xml:space="preserve"> </v>
      </c>
      <c r="F147" s="3">
        <v>4.0000000000000001E-3</v>
      </c>
      <c r="G147" s="175" t="str">
        <f>IFERROR(Summary!$Y$7*D147/F147," ")</f>
        <v xml:space="preserve"> </v>
      </c>
      <c r="H147" s="18"/>
      <c r="I147" s="175" t="str">
        <f>IFERROR(Summary!$Y$7*D147/H147," ")</f>
        <v xml:space="preserve"> </v>
      </c>
      <c r="J147" s="9">
        <v>0.1</v>
      </c>
      <c r="K147" s="175" t="str">
        <f>IFERROR(Summary!$AA$7*D147/J147," ")</f>
        <v xml:space="preserve"> </v>
      </c>
      <c r="L147" s="18"/>
      <c r="M147" s="175" t="str">
        <f>IFERROR(Summary!$AA$7*D147/L147," ")</f>
        <v xml:space="preserve"> </v>
      </c>
      <c r="N147" s="4">
        <v>4.8000000000000001E-2</v>
      </c>
      <c r="O147" s="175" t="str">
        <f>IFERROR(Summary!$AC$7*D147/N147," ")</f>
        <v xml:space="preserve"> </v>
      </c>
      <c r="P147" s="18"/>
      <c r="Q147" s="175" t="str">
        <f>IFERROR(Summary!$AC$7*D147/P147," ")</f>
        <v xml:space="preserve"> </v>
      </c>
      <c r="R147" s="22"/>
      <c r="S147" s="177" t="str">
        <f>IFERROR(Summary!$AE$7*E147/R147," ")</f>
        <v xml:space="preserve"> </v>
      </c>
    </row>
    <row r="148" spans="1:19" ht="16.8" customHeight="1" x14ac:dyDescent="0.25">
      <c r="A148" s="2" t="s">
        <v>290</v>
      </c>
      <c r="B148" s="2" t="s">
        <v>291</v>
      </c>
      <c r="C148" s="6" t="s">
        <v>65</v>
      </c>
      <c r="D148" s="56">
        <f>IFERROR(VLOOKUP($A148,'Emissions - TEU-2PWC'!$A$6:$H$58,5,0), " ")</f>
        <v>1.16685688241704E-3</v>
      </c>
      <c r="E148" s="56">
        <f>IFERROR(VLOOKUP($A148,'Emissions - TEU-2PWC'!$A$6:$H$58,8,0), " ")</f>
        <v>4.6674275296681597E-5</v>
      </c>
      <c r="F148" s="4">
        <v>2.9000000000000001E-2</v>
      </c>
      <c r="G148" s="175">
        <f>IFERROR(Summary!$Y$7*D148/F148," ")</f>
        <v>4.0236444221277244E-6</v>
      </c>
      <c r="H148" s="7">
        <v>3.7</v>
      </c>
      <c r="I148" s="175">
        <f>IFERROR(Summary!$Y$7*D148/H148," ")</f>
        <v>3.1536672497757841E-8</v>
      </c>
      <c r="J148" s="9">
        <v>0.76</v>
      </c>
      <c r="K148" s="175">
        <f>IFERROR(Summary!$AA$7*D148/J148," ")</f>
        <v>1.5353380031803159E-7</v>
      </c>
      <c r="L148" s="5">
        <v>16</v>
      </c>
      <c r="M148" s="175">
        <f>IFERROR(Summary!$AA$7*D148/L148," ")</f>
        <v>7.2928555151065007E-9</v>
      </c>
      <c r="N148" s="9">
        <v>0.35</v>
      </c>
      <c r="O148" s="175">
        <f>IFERROR(Summary!$AC$7*D148/N148," ")</f>
        <v>1.5002445631076228E-5</v>
      </c>
      <c r="P148" s="5">
        <v>16</v>
      </c>
      <c r="Q148" s="175">
        <f>IFERROR(Summary!$AC$7*D148/P148," ")</f>
        <v>3.2817849817979245E-7</v>
      </c>
      <c r="R148" s="21">
        <v>200</v>
      </c>
      <c r="S148" s="177">
        <f>IFERROR(Summary!$AE$7*E148/R148," ")</f>
        <v>1.1201826071203583E-6</v>
      </c>
    </row>
    <row r="149" spans="1:19" ht="28.5" customHeight="1" x14ac:dyDescent="0.25">
      <c r="A149" s="1"/>
      <c r="B149" s="2" t="s">
        <v>292</v>
      </c>
      <c r="C149" s="6" t="s">
        <v>293</v>
      </c>
      <c r="D149" s="56" t="str">
        <f>IFERROR(VLOOKUP($A149,'Emissions - TEU-2PWC'!$A$6:$H$58,5,0), " ")</f>
        <v xml:space="preserve"> </v>
      </c>
      <c r="E149" s="56" t="str">
        <f>IFERROR(VLOOKUP($A149,'Emissions - TEU-2PWC'!$A$6:$H$58,8,0), " ")</f>
        <v xml:space="preserve"> </v>
      </c>
      <c r="F149" s="3">
        <v>3.8E-3</v>
      </c>
      <c r="G149" s="175" t="str">
        <f>IFERROR(Summary!$Y$7*D149/F149," ")</f>
        <v xml:space="preserve"> </v>
      </c>
      <c r="H149" s="4">
        <v>1.4E-2</v>
      </c>
      <c r="I149" s="175" t="str">
        <f>IFERROR(Summary!$Y$7*D149/H149," ")</f>
        <v xml:space="preserve"> </v>
      </c>
      <c r="J149" s="9">
        <v>0.1</v>
      </c>
      <c r="K149" s="175" t="str">
        <f>IFERROR(Summary!$AA$7*D149/J149," ")</f>
        <v xml:space="preserve"> </v>
      </c>
      <c r="L149" s="4">
        <v>6.2E-2</v>
      </c>
      <c r="M149" s="175" t="str">
        <f>IFERROR(Summary!$AA$7*D149/L149," ")</f>
        <v xml:space="preserve"> </v>
      </c>
      <c r="N149" s="4">
        <v>4.5999999999999999E-2</v>
      </c>
      <c r="O149" s="175" t="str">
        <f>IFERROR(Summary!$AC$7*D149/N149," ")</f>
        <v xml:space="preserve"> </v>
      </c>
      <c r="P149" s="4">
        <v>6.2E-2</v>
      </c>
      <c r="Q149" s="175" t="str">
        <f>IFERROR(Summary!$AC$7*D149/P149," ")</f>
        <v xml:space="preserve"> </v>
      </c>
      <c r="R149" s="25">
        <v>0.2</v>
      </c>
      <c r="S149" s="177" t="str">
        <f>IFERROR(Summary!$AE$7*E149/R149," ")</f>
        <v xml:space="preserve"> </v>
      </c>
    </row>
    <row r="150" spans="1:19" ht="16.8" customHeight="1" x14ac:dyDescent="0.25">
      <c r="A150" s="1"/>
      <c r="B150" s="2" t="s">
        <v>294</v>
      </c>
      <c r="C150" s="6" t="s">
        <v>293</v>
      </c>
      <c r="D150" s="56" t="str">
        <f>IFERROR(VLOOKUP($A150,'Emissions - TEU-2PWC'!$A$6:$H$58,5,0), " ")</f>
        <v xml:space="preserve"> </v>
      </c>
      <c r="E150" s="56" t="str">
        <f>IFERROR(VLOOKUP($A150,'Emissions - TEU-2PWC'!$A$6:$H$58,8,0), " ")</f>
        <v xml:space="preserve"> </v>
      </c>
      <c r="F150" s="18"/>
      <c r="G150" s="175" t="str">
        <f>IFERROR(Summary!$Y$7*D150/F150," ")</f>
        <v xml:space="preserve"> </v>
      </c>
      <c r="H150" s="4">
        <v>1.4E-2</v>
      </c>
      <c r="I150" s="175" t="str">
        <f>IFERROR(Summary!$Y$7*D150/H150," ")</f>
        <v xml:space="preserve"> </v>
      </c>
      <c r="J150" s="18"/>
      <c r="K150" s="175" t="str">
        <f>IFERROR(Summary!$AA$7*D150/J150," ")</f>
        <v xml:space="preserve"> </v>
      </c>
      <c r="L150" s="4">
        <v>6.2E-2</v>
      </c>
      <c r="M150" s="175" t="str">
        <f>IFERROR(Summary!$AA$7*D150/L150," ")</f>
        <v xml:space="preserve"> </v>
      </c>
      <c r="N150" s="18"/>
      <c r="O150" s="175" t="str">
        <f>IFERROR(Summary!$AC$7*D150/N150," ")</f>
        <v xml:space="preserve"> </v>
      </c>
      <c r="P150" s="4">
        <v>6.2E-2</v>
      </c>
      <c r="Q150" s="175" t="str">
        <f>IFERROR(Summary!$AC$7*D150/P150," ")</f>
        <v xml:space="preserve"> </v>
      </c>
      <c r="R150" s="25">
        <v>0.2</v>
      </c>
      <c r="S150" s="177" t="str">
        <f>IFERROR(Summary!$AE$7*E150/R150," ")</f>
        <v xml:space="preserve"> </v>
      </c>
    </row>
    <row r="151" spans="1:19" ht="16.95" customHeight="1" x14ac:dyDescent="0.25">
      <c r="A151" s="2" t="s">
        <v>295</v>
      </c>
      <c r="B151" s="2" t="s">
        <v>296</v>
      </c>
      <c r="C151" s="18"/>
      <c r="D151" s="56" t="str">
        <f>IFERROR(VLOOKUP($A151,'Emissions - TEU-2PWC'!$A$6:$H$58,5,0), " ")</f>
        <v xml:space="preserve"> </v>
      </c>
      <c r="E151" s="56" t="str">
        <f>IFERROR(VLOOKUP($A151,'Emissions - TEU-2PWC'!$A$6:$H$58,8,0), " ")</f>
        <v xml:space="preserve"> </v>
      </c>
      <c r="F151" s="18"/>
      <c r="G151" s="175" t="str">
        <f>IFERROR(Summary!$Y$7*D151/F151," ")</f>
        <v xml:space="preserve"> </v>
      </c>
      <c r="H151" s="18"/>
      <c r="I151" s="175" t="str">
        <f>IFERROR(Summary!$Y$7*D151/H151," ")</f>
        <v xml:space="preserve"> </v>
      </c>
      <c r="J151" s="18"/>
      <c r="K151" s="175" t="str">
        <f>IFERROR(Summary!$AA$7*D151/J151," ")</f>
        <v xml:space="preserve"> </v>
      </c>
      <c r="L151" s="18"/>
      <c r="M151" s="175" t="str">
        <f>IFERROR(Summary!$AA$7*D151/L151," ")</f>
        <v xml:space="preserve"> </v>
      </c>
      <c r="N151" s="18"/>
      <c r="O151" s="175" t="str">
        <f>IFERROR(Summary!$AC$7*D151/N151," ")</f>
        <v xml:space="preserve"> </v>
      </c>
      <c r="P151" s="18"/>
      <c r="Q151" s="175" t="str">
        <f>IFERROR(Summary!$AC$7*D151/P151," ")</f>
        <v xml:space="preserve"> </v>
      </c>
      <c r="R151" s="21">
        <v>86</v>
      </c>
      <c r="S151" s="177" t="str">
        <f>IFERROR(Summary!$AE$7*E151/R151," ")</f>
        <v xml:space="preserve"> </v>
      </c>
    </row>
    <row r="152" spans="1:19" ht="16.8" customHeight="1" x14ac:dyDescent="0.25">
      <c r="A152" s="2" t="s">
        <v>297</v>
      </c>
      <c r="B152" s="2" t="s">
        <v>298</v>
      </c>
      <c r="C152" s="18"/>
      <c r="D152" s="56" t="str">
        <f>IFERROR(VLOOKUP($A152,'Emissions - TEU-2PWC'!$A$6:$H$58,5,0), " ")</f>
        <v xml:space="preserve"> </v>
      </c>
      <c r="E152" s="56" t="str">
        <f>IFERROR(VLOOKUP($A152,'Emissions - TEU-2PWC'!$A$6:$H$58,8,0), " ")</f>
        <v xml:space="preserve"> </v>
      </c>
      <c r="F152" s="4">
        <v>2.5000000000000001E-2</v>
      </c>
      <c r="G152" s="175" t="str">
        <f>IFERROR(Summary!$Y$7*D152/F152," ")</f>
        <v xml:space="preserve"> </v>
      </c>
      <c r="H152" s="7">
        <v>9</v>
      </c>
      <c r="I152" s="175" t="str">
        <f>IFERROR(Summary!$Y$7*D152/H152," ")</f>
        <v xml:space="preserve"> </v>
      </c>
      <c r="J152" s="9">
        <v>0.65</v>
      </c>
      <c r="K152" s="175" t="str">
        <f>IFERROR(Summary!$AA$7*D152/J152," ")</f>
        <v xml:space="preserve"> </v>
      </c>
      <c r="L152" s="5">
        <v>40</v>
      </c>
      <c r="M152" s="175" t="str">
        <f>IFERROR(Summary!$AA$7*D152/L152," ")</f>
        <v xml:space="preserve"> </v>
      </c>
      <c r="N152" s="9">
        <v>0.3</v>
      </c>
      <c r="O152" s="175" t="str">
        <f>IFERROR(Summary!$AC$7*D152/N152," ")</f>
        <v xml:space="preserve"> </v>
      </c>
      <c r="P152" s="5">
        <v>40</v>
      </c>
      <c r="Q152" s="175" t="str">
        <f>IFERROR(Summary!$AC$7*D152/P152," ")</f>
        <v xml:space="preserve"> </v>
      </c>
      <c r="R152" s="22"/>
      <c r="S152" s="177" t="str">
        <f>IFERROR(Summary!$AE$7*E152/R152," ")</f>
        <v xml:space="preserve"> </v>
      </c>
    </row>
    <row r="153" spans="1:19" ht="16.95" customHeight="1" x14ac:dyDescent="0.25">
      <c r="A153" s="2" t="s">
        <v>299</v>
      </c>
      <c r="B153" s="2" t="s">
        <v>300</v>
      </c>
      <c r="C153" s="18"/>
      <c r="D153" s="56" t="str">
        <f>IFERROR(VLOOKUP($A153,'Emissions - TEU-2PWC'!$A$6:$H$58,5,0), " ")</f>
        <v xml:space="preserve"> </v>
      </c>
      <c r="E153" s="56" t="str">
        <f>IFERROR(VLOOKUP($A153,'Emissions - TEU-2PWC'!$A$6:$H$58,8,0), " ")</f>
        <v xml:space="preserve"> </v>
      </c>
      <c r="F153" s="18"/>
      <c r="G153" s="175" t="str">
        <f>IFERROR(Summary!$Y$7*D153/F153," ")</f>
        <v xml:space="preserve"> </v>
      </c>
      <c r="H153" s="5">
        <v>20</v>
      </c>
      <c r="I153" s="175" t="str">
        <f>IFERROR(Summary!$Y$7*D153/H153," ")</f>
        <v xml:space="preserve"> </v>
      </c>
      <c r="J153" s="18"/>
      <c r="K153" s="175" t="str">
        <f>IFERROR(Summary!$AA$7*D153/J153," ")</f>
        <v xml:space="preserve"> </v>
      </c>
      <c r="L153" s="5">
        <v>88</v>
      </c>
      <c r="M153" s="175" t="str">
        <f>IFERROR(Summary!$AA$7*D153/L153," ")</f>
        <v xml:space="preserve"> </v>
      </c>
      <c r="N153" s="18"/>
      <c r="O153" s="175" t="str">
        <f>IFERROR(Summary!$AC$7*D153/N153," ")</f>
        <v xml:space="preserve"> </v>
      </c>
      <c r="P153" s="5">
        <v>88</v>
      </c>
      <c r="Q153" s="175" t="str">
        <f>IFERROR(Summary!$AC$7*D153/P153," ")</f>
        <v xml:space="preserve"> </v>
      </c>
      <c r="R153" s="22"/>
      <c r="S153" s="177" t="str">
        <f>IFERROR(Summary!$AE$7*E153/R153," ")</f>
        <v xml:space="preserve"> </v>
      </c>
    </row>
    <row r="154" spans="1:19" ht="16.8" customHeight="1" x14ac:dyDescent="0.25">
      <c r="A154" s="2" t="s">
        <v>301</v>
      </c>
      <c r="B154" s="1" t="s">
        <v>302</v>
      </c>
      <c r="C154" s="18"/>
      <c r="D154" s="56" t="str">
        <f>IFERROR(VLOOKUP($A154,'Emissions - TEU-2PWC'!$A$6:$H$58,5,0), " ")</f>
        <v xml:space="preserve"> </v>
      </c>
      <c r="E154" s="56" t="str">
        <f>IFERROR(VLOOKUP($A154,'Emissions - TEU-2PWC'!$A$6:$H$58,8,0), " ")</f>
        <v xml:space="preserve"> </v>
      </c>
      <c r="F154" s="11">
        <v>3.2000000000000003E-4</v>
      </c>
      <c r="G154" s="175" t="str">
        <f>IFERROR(Summary!$Y$7*D154/F154," ")</f>
        <v xml:space="preserve"> </v>
      </c>
      <c r="H154" s="18"/>
      <c r="I154" s="175" t="str">
        <f>IFERROR(Summary!$Y$7*D154/H154," ")</f>
        <v xml:space="preserve"> </v>
      </c>
      <c r="J154" s="3">
        <v>8.3999999999999995E-3</v>
      </c>
      <c r="K154" s="175" t="str">
        <f>IFERROR(Summary!$AA$7*D154/J154," ")</f>
        <v xml:space="preserve"> </v>
      </c>
      <c r="L154" s="18"/>
      <c r="M154" s="175" t="str">
        <f>IFERROR(Summary!$AA$7*D154/L154," ")</f>
        <v xml:space="preserve"> </v>
      </c>
      <c r="N154" s="3">
        <v>3.8999999999999998E-3</v>
      </c>
      <c r="O154" s="175" t="str">
        <f>IFERROR(Summary!$AC$7*D154/N154," ")</f>
        <v xml:space="preserve"> </v>
      </c>
      <c r="P154" s="18"/>
      <c r="Q154" s="175" t="str">
        <f>IFERROR(Summary!$AC$7*D154/P154," ")</f>
        <v xml:space="preserve"> </v>
      </c>
      <c r="R154" s="22"/>
      <c r="S154" s="177" t="str">
        <f>IFERROR(Summary!$AE$7*E154/R154," ")</f>
        <v xml:space="preserve"> </v>
      </c>
    </row>
    <row r="155" spans="1:19" ht="16.8" customHeight="1" x14ac:dyDescent="0.25">
      <c r="A155" s="2" t="s">
        <v>303</v>
      </c>
      <c r="B155" s="1" t="s">
        <v>304</v>
      </c>
      <c r="C155" s="6" t="s">
        <v>23</v>
      </c>
      <c r="D155" s="56" t="str">
        <f>IFERROR(VLOOKUP($A155,'Emissions - TEU-2PWC'!$A$6:$H$58,5,0), " ")</f>
        <v xml:space="preserve"> </v>
      </c>
      <c r="E155" s="56" t="str">
        <f>IFERROR(VLOOKUP($A155,'Emissions - TEU-2PWC'!$A$6:$H$58,8,0), " ")</f>
        <v xml:space="preserve"> </v>
      </c>
      <c r="F155" s="10">
        <v>5.8999999999999998E-5</v>
      </c>
      <c r="G155" s="175" t="str">
        <f>IFERROR(Summary!$Y$7*D155/F155," ")</f>
        <v xml:space="preserve"> </v>
      </c>
      <c r="H155" s="18"/>
      <c r="I155" s="175" t="str">
        <f>IFERROR(Summary!$Y$7*D155/H155," ")</f>
        <v xml:space="preserve"> </v>
      </c>
      <c r="J155" s="11">
        <v>6.2E-4</v>
      </c>
      <c r="K155" s="175" t="str">
        <f>IFERROR(Summary!$AA$7*D155/J155," ")</f>
        <v xml:space="preserve"> </v>
      </c>
      <c r="L155" s="18"/>
      <c r="M155" s="175" t="str">
        <f>IFERROR(Summary!$AA$7*D155/L155," ")</f>
        <v xml:space="preserve"> </v>
      </c>
      <c r="N155" s="3">
        <v>1.1999999999999999E-3</v>
      </c>
      <c r="O155" s="175" t="str">
        <f>IFERROR(Summary!$AC$7*D155/N155," ")</f>
        <v xml:space="preserve"> </v>
      </c>
      <c r="P155" s="18"/>
      <c r="Q155" s="175" t="str">
        <f>IFERROR(Summary!$AC$7*D155/P155," ")</f>
        <v xml:space="preserve"> </v>
      </c>
      <c r="R155" s="22"/>
      <c r="S155" s="177" t="str">
        <f>IFERROR(Summary!$AE$7*E155/R155," ")</f>
        <v xml:space="preserve"> </v>
      </c>
    </row>
    <row r="156" spans="1:19" ht="16.95" customHeight="1" x14ac:dyDescent="0.25">
      <c r="A156" s="2" t="s">
        <v>305</v>
      </c>
      <c r="B156" s="1" t="s">
        <v>306</v>
      </c>
      <c r="C156" s="6" t="s">
        <v>23</v>
      </c>
      <c r="D156" s="56" t="str">
        <f>IFERROR(VLOOKUP($A156,'Emissions - TEU-2PWC'!$A$6:$H$58,5,0), " ")</f>
        <v xml:space="preserve"> </v>
      </c>
      <c r="E156" s="56" t="str">
        <f>IFERROR(VLOOKUP($A156,'Emissions - TEU-2PWC'!$A$6:$H$58,8,0), " ")</f>
        <v xml:space="preserve"> </v>
      </c>
      <c r="F156" s="11">
        <v>1.2999999999999999E-4</v>
      </c>
      <c r="G156" s="175" t="str">
        <f>IFERROR(Summary!$Y$7*D156/F156," ")</f>
        <v xml:space="preserve"> </v>
      </c>
      <c r="H156" s="18"/>
      <c r="I156" s="175" t="str">
        <f>IFERROR(Summary!$Y$7*D156/H156," ")</f>
        <v xml:space="preserve"> </v>
      </c>
      <c r="J156" s="3">
        <v>1.2999999999999999E-3</v>
      </c>
      <c r="K156" s="175" t="str">
        <f>IFERROR(Summary!$AA$7*D156/J156," ")</f>
        <v xml:space="preserve"> </v>
      </c>
      <c r="L156" s="18"/>
      <c r="M156" s="175" t="str">
        <f>IFERROR(Summary!$AA$7*D156/L156," ")</f>
        <v xml:space="preserve"> </v>
      </c>
      <c r="N156" s="3">
        <v>2.5999999999999999E-3</v>
      </c>
      <c r="O156" s="175" t="str">
        <f>IFERROR(Summary!$AC$7*D156/N156," ")</f>
        <v xml:space="preserve"> </v>
      </c>
      <c r="P156" s="18"/>
      <c r="Q156" s="175" t="str">
        <f>IFERROR(Summary!$AC$7*D156/P156," ")</f>
        <v xml:space="preserve"> </v>
      </c>
      <c r="R156" s="22"/>
      <c r="S156" s="177" t="str">
        <f>IFERROR(Summary!$AE$7*E156/R156," ")</f>
        <v xml:space="preserve"> </v>
      </c>
    </row>
    <row r="157" spans="1:19" ht="16.8" customHeight="1" x14ac:dyDescent="0.25">
      <c r="A157" s="2" t="s">
        <v>307</v>
      </c>
      <c r="B157" s="1" t="s">
        <v>308</v>
      </c>
      <c r="C157" s="18"/>
      <c r="D157" s="56" t="str">
        <f>IFERROR(VLOOKUP($A157,'Emissions - TEU-2PWC'!$A$6:$H$58,5,0), " ")</f>
        <v xml:space="preserve"> </v>
      </c>
      <c r="E157" s="56" t="str">
        <f>IFERROR(VLOOKUP($A157,'Emissions - TEU-2PWC'!$A$6:$H$58,8,0), " ")</f>
        <v xml:space="preserve"> </v>
      </c>
      <c r="F157" s="9">
        <v>0.38</v>
      </c>
      <c r="G157" s="175" t="str">
        <f>IFERROR(Summary!$Y$7*D157/F157," ")</f>
        <v xml:space="preserve"> </v>
      </c>
      <c r="H157" s="18"/>
      <c r="I157" s="175" t="str">
        <f>IFERROR(Summary!$Y$7*D157/H157," ")</f>
        <v xml:space="preserve"> </v>
      </c>
      <c r="J157" s="5">
        <v>10</v>
      </c>
      <c r="K157" s="175" t="str">
        <f>IFERROR(Summary!$AA$7*D157/J157," ")</f>
        <v xml:space="preserve"> </v>
      </c>
      <c r="L157" s="18"/>
      <c r="M157" s="175" t="str">
        <f>IFERROR(Summary!$AA$7*D157/L157," ")</f>
        <v xml:space="preserve"> </v>
      </c>
      <c r="N157" s="7">
        <v>4.5999999999999996</v>
      </c>
      <c r="O157" s="175" t="str">
        <f>IFERROR(Summary!$AC$7*D157/N157," ")</f>
        <v xml:space="preserve"> </v>
      </c>
      <c r="P157" s="18"/>
      <c r="Q157" s="175" t="str">
        <f>IFERROR(Summary!$AC$7*D157/P157," ")</f>
        <v xml:space="preserve"> </v>
      </c>
      <c r="R157" s="22"/>
      <c r="S157" s="177" t="str">
        <f>IFERROR(Summary!$AE$7*E157/R157," ")</f>
        <v xml:space="preserve"> </v>
      </c>
    </row>
    <row r="158" spans="1:19" ht="16.95" customHeight="1" x14ac:dyDescent="0.25">
      <c r="A158" s="2" t="s">
        <v>309</v>
      </c>
      <c r="B158" s="1" t="s">
        <v>310</v>
      </c>
      <c r="C158" s="18"/>
      <c r="D158" s="56" t="str">
        <f>IFERROR(VLOOKUP($A158,'Emissions - TEU-2PWC'!$A$6:$H$58,5,0), " ")</f>
        <v xml:space="preserve"> </v>
      </c>
      <c r="E158" s="56" t="str">
        <f>IFERROR(VLOOKUP($A158,'Emissions - TEU-2PWC'!$A$6:$H$58,8,0), " ")</f>
        <v xml:space="preserve"> </v>
      </c>
      <c r="F158" s="9">
        <v>0.16</v>
      </c>
      <c r="G158" s="175" t="str">
        <f>IFERROR(Summary!$Y$7*D158/F158," ")</f>
        <v xml:space="preserve"> </v>
      </c>
      <c r="H158" s="18"/>
      <c r="I158" s="175" t="str">
        <f>IFERROR(Summary!$Y$7*D158/H158," ")</f>
        <v xml:space="preserve"> </v>
      </c>
      <c r="J158" s="7">
        <v>4.0999999999999996</v>
      </c>
      <c r="K158" s="175" t="str">
        <f>IFERROR(Summary!$AA$7*D158/J158," ")</f>
        <v xml:space="preserve"> </v>
      </c>
      <c r="L158" s="18"/>
      <c r="M158" s="175" t="str">
        <f>IFERROR(Summary!$AA$7*D158/L158," ")</f>
        <v xml:space="preserve"> </v>
      </c>
      <c r="N158" s="7">
        <v>1.9</v>
      </c>
      <c r="O158" s="175" t="str">
        <f>IFERROR(Summary!$AC$7*D158/N158," ")</f>
        <v xml:space="preserve"> </v>
      </c>
      <c r="P158" s="18"/>
      <c r="Q158" s="175" t="str">
        <f>IFERROR(Summary!$AC$7*D158/P158," ")</f>
        <v xml:space="preserve"> </v>
      </c>
      <c r="R158" s="22"/>
      <c r="S158" s="177" t="str">
        <f>IFERROR(Summary!$AE$7*E158/R158," ")</f>
        <v xml:space="preserve"> </v>
      </c>
    </row>
    <row r="159" spans="1:19" ht="16.8" customHeight="1" x14ac:dyDescent="0.25">
      <c r="A159" s="2" t="s">
        <v>311</v>
      </c>
      <c r="B159" s="1" t="s">
        <v>312</v>
      </c>
      <c r="C159" s="18"/>
      <c r="D159" s="56" t="str">
        <f>IFERROR(VLOOKUP($A159,'Emissions - TEU-2PWC'!$A$6:$H$58,5,0), " ")</f>
        <v xml:space="preserve"> </v>
      </c>
      <c r="E159" s="56" t="str">
        <f>IFERROR(VLOOKUP($A159,'Emissions - TEU-2PWC'!$A$6:$H$58,8,0), " ")</f>
        <v xml:space="preserve"> </v>
      </c>
      <c r="F159" s="11">
        <v>5.0000000000000001E-4</v>
      </c>
      <c r="G159" s="175" t="str">
        <f>IFERROR(Summary!$Y$7*D159/F159," ")</f>
        <v xml:space="preserve"> </v>
      </c>
      <c r="H159" s="18"/>
      <c r="I159" s="175" t="str">
        <f>IFERROR(Summary!$Y$7*D159/H159," ")</f>
        <v xml:space="preserve"> </v>
      </c>
      <c r="J159" s="4">
        <v>1.2999999999999999E-2</v>
      </c>
      <c r="K159" s="175" t="str">
        <f>IFERROR(Summary!$AA$7*D159/J159," ")</f>
        <v xml:space="preserve"> </v>
      </c>
      <c r="L159" s="18"/>
      <c r="M159" s="175" t="str">
        <f>IFERROR(Summary!$AA$7*D159/L159," ")</f>
        <v xml:space="preserve"> </v>
      </c>
      <c r="N159" s="3">
        <v>6.0000000000000001E-3</v>
      </c>
      <c r="O159" s="175" t="str">
        <f>IFERROR(Summary!$AC$7*D159/N159," ")</f>
        <v xml:space="preserve"> </v>
      </c>
      <c r="P159" s="18"/>
      <c r="Q159" s="175" t="str">
        <f>IFERROR(Summary!$AC$7*D159/P159," ")</f>
        <v xml:space="preserve"> </v>
      </c>
      <c r="R159" s="22"/>
      <c r="S159" s="177" t="str">
        <f>IFERROR(Summary!$AE$7*E159/R159," ")</f>
        <v xml:space="preserve"> </v>
      </c>
    </row>
    <row r="160" spans="1:19" ht="29.25" customHeight="1" x14ac:dyDescent="0.25">
      <c r="A160" s="2" t="s">
        <v>313</v>
      </c>
      <c r="B160" s="1" t="s">
        <v>314</v>
      </c>
      <c r="C160" s="18"/>
      <c r="D160" s="56" t="str">
        <f>IFERROR(VLOOKUP($A160,'Emissions - TEU-2PWC'!$A$6:$H$58,5,0), " ")</f>
        <v xml:space="preserve"> </v>
      </c>
      <c r="E160" s="56" t="str">
        <f>IFERROR(VLOOKUP($A160,'Emissions - TEU-2PWC'!$A$6:$H$58,8,0), " ")</f>
        <v xml:space="preserve"> </v>
      </c>
      <c r="F160" s="11">
        <v>1.6000000000000001E-4</v>
      </c>
      <c r="G160" s="175" t="str">
        <f>IFERROR(Summary!$Y$7*D160/F160," ")</f>
        <v xml:space="preserve"> </v>
      </c>
      <c r="H160" s="18"/>
      <c r="I160" s="175" t="str">
        <f>IFERROR(Summary!$Y$7*D160/H160," ")</f>
        <v xml:space="preserve"> </v>
      </c>
      <c r="J160" s="3">
        <v>4.1000000000000003E-3</v>
      </c>
      <c r="K160" s="175" t="str">
        <f>IFERROR(Summary!$AA$7*D160/J160," ")</f>
        <v xml:space="preserve"> </v>
      </c>
      <c r="L160" s="18"/>
      <c r="M160" s="175" t="str">
        <f>IFERROR(Summary!$AA$7*D160/L160," ")</f>
        <v xml:space="preserve"> </v>
      </c>
      <c r="N160" s="3">
        <v>1.9E-3</v>
      </c>
      <c r="O160" s="175" t="str">
        <f>IFERROR(Summary!$AC$7*D160/N160," ")</f>
        <v xml:space="preserve"> </v>
      </c>
      <c r="P160" s="18"/>
      <c r="Q160" s="175" t="str">
        <f>IFERROR(Summary!$AC$7*D160/P160," ")</f>
        <v xml:space="preserve"> </v>
      </c>
      <c r="R160" s="22"/>
      <c r="S160" s="177" t="str">
        <f>IFERROR(Summary!$AE$7*E160/R160," ")</f>
        <v xml:space="preserve"> </v>
      </c>
    </row>
    <row r="161" spans="1:19" ht="16.8" customHeight="1" x14ac:dyDescent="0.25">
      <c r="A161" s="2" t="s">
        <v>315</v>
      </c>
      <c r="B161" s="1" t="s">
        <v>316</v>
      </c>
      <c r="C161" s="18"/>
      <c r="D161" s="56" t="str">
        <f>IFERROR(VLOOKUP($A161,'Emissions - TEU-2PWC'!$A$6:$H$58,5,0), " ")</f>
        <v xml:space="preserve"> </v>
      </c>
      <c r="E161" s="56" t="str">
        <f>IFERROR(VLOOKUP($A161,'Emissions - TEU-2PWC'!$A$6:$H$58,8,0), " ")</f>
        <v xml:space="preserve"> </v>
      </c>
      <c r="F161" s="11">
        <v>5.2999999999999998E-4</v>
      </c>
      <c r="G161" s="175" t="str">
        <f>IFERROR(Summary!$Y$7*D161/F161," ")</f>
        <v xml:space="preserve"> </v>
      </c>
      <c r="H161" s="18"/>
      <c r="I161" s="175" t="str">
        <f>IFERROR(Summary!$Y$7*D161/H161," ")</f>
        <v xml:space="preserve"> </v>
      </c>
      <c r="J161" s="4">
        <v>1.4E-2</v>
      </c>
      <c r="K161" s="175" t="str">
        <f>IFERROR(Summary!$AA$7*D161/J161," ")</f>
        <v xml:space="preserve"> </v>
      </c>
      <c r="L161" s="18"/>
      <c r="M161" s="175" t="str">
        <f>IFERROR(Summary!$AA$7*D161/L161," ")</f>
        <v xml:space="preserve"> </v>
      </c>
      <c r="N161" s="3">
        <v>6.3E-3</v>
      </c>
      <c r="O161" s="175" t="str">
        <f>IFERROR(Summary!$AC$7*D161/N161," ")</f>
        <v xml:space="preserve"> </v>
      </c>
      <c r="P161" s="18"/>
      <c r="Q161" s="175" t="str">
        <f>IFERROR(Summary!$AC$7*D161/P161," ")</f>
        <v xml:space="preserve"> </v>
      </c>
      <c r="R161" s="22"/>
      <c r="S161" s="177" t="str">
        <f>IFERROR(Summary!$AE$7*E161/R161," ")</f>
        <v xml:space="preserve"> </v>
      </c>
    </row>
    <row r="162" spans="1:19" ht="16.95" customHeight="1" x14ac:dyDescent="0.25">
      <c r="A162" s="2" t="s">
        <v>317</v>
      </c>
      <c r="B162" s="1" t="s">
        <v>318</v>
      </c>
      <c r="C162" s="18"/>
      <c r="D162" s="56" t="str">
        <f>IFERROR(VLOOKUP($A162,'Emissions - TEU-2PWC'!$A$6:$H$58,5,0), " ")</f>
        <v xml:space="preserve"> </v>
      </c>
      <c r="E162" s="56" t="str">
        <f>IFERROR(VLOOKUP($A162,'Emissions - TEU-2PWC'!$A$6:$H$58,8,0), " ")</f>
        <v xml:space="preserve"> </v>
      </c>
      <c r="F162" s="11">
        <v>3.6999999999999999E-4</v>
      </c>
      <c r="G162" s="175" t="str">
        <f>IFERROR(Summary!$Y$7*D162/F162," ")</f>
        <v xml:space="preserve"> </v>
      </c>
      <c r="H162" s="18"/>
      <c r="I162" s="175" t="str">
        <f>IFERROR(Summary!$Y$7*D162/H162," ")</f>
        <v xml:space="preserve"> </v>
      </c>
      <c r="J162" s="3">
        <v>9.5999999999999992E-3</v>
      </c>
      <c r="K162" s="175" t="str">
        <f>IFERROR(Summary!$AA$7*D162/J162," ")</f>
        <v xml:space="preserve"> </v>
      </c>
      <c r="L162" s="18"/>
      <c r="M162" s="175" t="str">
        <f>IFERROR(Summary!$AA$7*D162/L162," ")</f>
        <v xml:space="preserve"> </v>
      </c>
      <c r="N162" s="3">
        <v>4.4000000000000003E-3</v>
      </c>
      <c r="O162" s="175" t="str">
        <f>IFERROR(Summary!$AC$7*D162/N162," ")</f>
        <v xml:space="preserve"> </v>
      </c>
      <c r="P162" s="18"/>
      <c r="Q162" s="175" t="str">
        <f>IFERROR(Summary!$AC$7*D162/P162," ")</f>
        <v xml:space="preserve"> </v>
      </c>
      <c r="R162" s="22"/>
      <c r="S162" s="177" t="str">
        <f>IFERROR(Summary!$AE$7*E162/R162," ")</f>
        <v xml:space="preserve"> </v>
      </c>
    </row>
    <row r="163" spans="1:19" ht="16.8" customHeight="1" x14ac:dyDescent="0.25">
      <c r="A163" s="2" t="s">
        <v>319</v>
      </c>
      <c r="B163" s="1" t="s">
        <v>320</v>
      </c>
      <c r="C163" s="18"/>
      <c r="D163" s="56" t="str">
        <f>IFERROR(VLOOKUP($A163,'Emissions - TEU-2PWC'!$A$6:$H$58,5,0), " ")</f>
        <v xml:space="preserve"> </v>
      </c>
      <c r="E163" s="56" t="str">
        <f>IFERROR(VLOOKUP($A163,'Emissions - TEU-2PWC'!$A$6:$H$58,8,0), " ")</f>
        <v xml:space="preserve"> </v>
      </c>
      <c r="F163" s="3">
        <v>1.6999999999999999E-3</v>
      </c>
      <c r="G163" s="175" t="str">
        <f>IFERROR(Summary!$Y$7*D163/F163," ")</f>
        <v xml:space="preserve"> </v>
      </c>
      <c r="H163" s="18"/>
      <c r="I163" s="175" t="str">
        <f>IFERROR(Summary!$Y$7*D163/H163," ")</f>
        <v xml:space="preserve"> </v>
      </c>
      <c r="J163" s="4">
        <v>4.2999999999999997E-2</v>
      </c>
      <c r="K163" s="175" t="str">
        <f>IFERROR(Summary!$AA$7*D163/J163," ")</f>
        <v xml:space="preserve"> </v>
      </c>
      <c r="L163" s="18"/>
      <c r="M163" s="175" t="str">
        <f>IFERROR(Summary!$AA$7*D163/L163," ")</f>
        <v xml:space="preserve"> </v>
      </c>
      <c r="N163" s="4">
        <v>0.02</v>
      </c>
      <c r="O163" s="175" t="str">
        <f>IFERROR(Summary!$AC$7*D163/N163," ")</f>
        <v xml:space="preserve"> </v>
      </c>
      <c r="P163" s="18"/>
      <c r="Q163" s="175" t="str">
        <f>IFERROR(Summary!$AC$7*D163/P163," ")</f>
        <v xml:space="preserve"> </v>
      </c>
      <c r="R163" s="22"/>
      <c r="S163" s="177" t="str">
        <f>IFERROR(Summary!$AE$7*E163/R163," ")</f>
        <v xml:space="preserve"> </v>
      </c>
    </row>
    <row r="164" spans="1:19" ht="29.25" customHeight="1" x14ac:dyDescent="0.25">
      <c r="A164" s="2" t="s">
        <v>321</v>
      </c>
      <c r="B164" s="2" t="s">
        <v>322</v>
      </c>
      <c r="C164" s="18"/>
      <c r="D164" s="56" t="str">
        <f>IFERROR(VLOOKUP($A164,'Emissions - TEU-2PWC'!$A$6:$H$58,5,0), " ")</f>
        <v xml:space="preserve"> </v>
      </c>
      <c r="E164" s="56" t="str">
        <f>IFERROR(VLOOKUP($A164,'Emissions - TEU-2PWC'!$A$6:$H$58,8,0), " ")</f>
        <v xml:space="preserve"> </v>
      </c>
      <c r="F164" s="18"/>
      <c r="G164" s="175" t="str">
        <f>IFERROR(Summary!$Y$7*D164/F164," ")</f>
        <v xml:space="preserve"> </v>
      </c>
      <c r="H164" s="18"/>
      <c r="I164" s="175" t="str">
        <f>IFERROR(Summary!$Y$7*D164/H164," ")</f>
        <v xml:space="preserve"> </v>
      </c>
      <c r="J164" s="18"/>
      <c r="K164" s="175" t="str">
        <f>IFERROR(Summary!$AA$7*D164/J164," ")</f>
        <v xml:space="preserve"> </v>
      </c>
      <c r="L164" s="18"/>
      <c r="M164" s="175" t="str">
        <f>IFERROR(Summary!$AA$7*D164/L164," ")</f>
        <v xml:space="preserve"> </v>
      </c>
      <c r="N164" s="18"/>
      <c r="O164" s="175" t="str">
        <f>IFERROR(Summary!$AC$7*D164/N164," ")</f>
        <v xml:space="preserve"> </v>
      </c>
      <c r="P164" s="18"/>
      <c r="Q164" s="175" t="str">
        <f>IFERROR(Summary!$AC$7*D164/P164," ")</f>
        <v xml:space="preserve"> </v>
      </c>
      <c r="R164" s="21">
        <v>120</v>
      </c>
      <c r="S164" s="177" t="str">
        <f>IFERROR(Summary!$AE$7*E164/R164," ")</f>
        <v xml:space="preserve"> </v>
      </c>
    </row>
    <row r="165" spans="1:19" ht="16.8" customHeight="1" x14ac:dyDescent="0.25">
      <c r="A165" s="2" t="s">
        <v>323</v>
      </c>
      <c r="B165" s="2" t="s">
        <v>324</v>
      </c>
      <c r="C165" s="18"/>
      <c r="D165" s="56" t="str">
        <f>IFERROR(VLOOKUP($A165,'Emissions - TEU-2PWC'!$A$6:$H$58,5,0), " ")</f>
        <v xml:space="preserve"> </v>
      </c>
      <c r="E165" s="56" t="str">
        <f>IFERROR(VLOOKUP($A165,'Emissions - TEU-2PWC'!$A$6:$H$58,8,0), " ")</f>
        <v xml:space="preserve"> </v>
      </c>
      <c r="F165" s="18"/>
      <c r="G165" s="175" t="str">
        <f>IFERROR(Summary!$Y$7*D165/F165," ")</f>
        <v xml:space="preserve"> </v>
      </c>
      <c r="H165" s="18"/>
      <c r="I165" s="175" t="str">
        <f>IFERROR(Summary!$Y$7*D165/H165," ")</f>
        <v xml:space="preserve"> </v>
      </c>
      <c r="J165" s="18"/>
      <c r="K165" s="175" t="str">
        <f>IFERROR(Summary!$AA$7*D165/J165," ")</f>
        <v xml:space="preserve"> </v>
      </c>
      <c r="L165" s="18"/>
      <c r="M165" s="175" t="str">
        <f>IFERROR(Summary!$AA$7*D165/L165," ")</f>
        <v xml:space="preserve"> </v>
      </c>
      <c r="N165" s="18"/>
      <c r="O165" s="175" t="str">
        <f>IFERROR(Summary!$AC$7*D165/N165," ")</f>
        <v xml:space="preserve"> </v>
      </c>
      <c r="P165" s="18"/>
      <c r="Q165" s="175" t="str">
        <f>IFERROR(Summary!$AC$7*D165/P165," ")</f>
        <v xml:space="preserve"> </v>
      </c>
      <c r="R165" s="26">
        <v>0.02</v>
      </c>
      <c r="S165" s="177" t="str">
        <f>IFERROR(Summary!$AE$7*E165/R165," ")</f>
        <v xml:space="preserve"> </v>
      </c>
    </row>
    <row r="166" spans="1:19" ht="16.8" customHeight="1" x14ac:dyDescent="0.25">
      <c r="A166" s="2" t="s">
        <v>325</v>
      </c>
      <c r="B166" s="2" t="s">
        <v>326</v>
      </c>
      <c r="C166" s="18"/>
      <c r="D166" s="56" t="str">
        <f>IFERROR(VLOOKUP($A166,'Emissions - TEU-2PWC'!$A$6:$H$58,5,0), " ")</f>
        <v xml:space="preserve"> </v>
      </c>
      <c r="E166" s="56" t="str">
        <f>IFERROR(VLOOKUP($A166,'Emissions - TEU-2PWC'!$A$6:$H$58,8,0), " ")</f>
        <v xml:space="preserve"> </v>
      </c>
      <c r="F166" s="9">
        <v>0.2</v>
      </c>
      <c r="G166" s="175" t="str">
        <f>IFERROR(Summary!$Y$7*D166/F166," ")</f>
        <v xml:space="preserve"> </v>
      </c>
      <c r="H166" s="18"/>
      <c r="I166" s="175" t="str">
        <f>IFERROR(Summary!$Y$7*D166/H166," ")</f>
        <v xml:space="preserve"> </v>
      </c>
      <c r="J166" s="7">
        <v>5.0999999999999996</v>
      </c>
      <c r="K166" s="175" t="str">
        <f>IFERROR(Summary!$AA$7*D166/J166," ")</f>
        <v xml:space="preserve"> </v>
      </c>
      <c r="L166" s="18"/>
      <c r="M166" s="175" t="str">
        <f>IFERROR(Summary!$AA$7*D166/L166," ")</f>
        <v xml:space="preserve"> </v>
      </c>
      <c r="N166" s="7">
        <v>2.4</v>
      </c>
      <c r="O166" s="175" t="str">
        <f>IFERROR(Summary!$AC$7*D166/N166," ")</f>
        <v xml:space="preserve"> </v>
      </c>
      <c r="P166" s="18"/>
      <c r="Q166" s="175" t="str">
        <f>IFERROR(Summary!$AC$7*D166/P166," ")</f>
        <v xml:space="preserve"> </v>
      </c>
      <c r="R166" s="22"/>
      <c r="S166" s="177" t="str">
        <f>IFERROR(Summary!$AE$7*E166/R166," ")</f>
        <v xml:space="preserve"> </v>
      </c>
    </row>
    <row r="167" spans="1:19" ht="16.95" customHeight="1" x14ac:dyDescent="0.25">
      <c r="A167" s="2" t="s">
        <v>327</v>
      </c>
      <c r="B167" s="2" t="s">
        <v>328</v>
      </c>
      <c r="C167" s="18"/>
      <c r="D167" s="56" t="str">
        <f>IFERROR(VLOOKUP($A167,'Emissions - TEU-2PWC'!$A$6:$H$58,5,0), " ")</f>
        <v xml:space="preserve"> </v>
      </c>
      <c r="E167" s="56" t="str">
        <f>IFERROR(VLOOKUP($A167,'Emissions - TEU-2PWC'!$A$6:$H$58,8,0), " ")</f>
        <v xml:space="preserve"> </v>
      </c>
      <c r="F167" s="18"/>
      <c r="G167" s="175" t="str">
        <f>IFERROR(Summary!$Y$7*D167/F167," ")</f>
        <v xml:space="preserve"> </v>
      </c>
      <c r="H167" s="5">
        <v>200</v>
      </c>
      <c r="I167" s="175" t="str">
        <f>IFERROR(Summary!$Y$7*D167/H167," ")</f>
        <v xml:space="preserve"> </v>
      </c>
      <c r="J167" s="18"/>
      <c r="K167" s="175" t="str">
        <f>IFERROR(Summary!$AA$7*D167/J167," ")</f>
        <v xml:space="preserve"> </v>
      </c>
      <c r="L167" s="5">
        <v>880</v>
      </c>
      <c r="M167" s="175" t="str">
        <f>IFERROR(Summary!$AA$7*D167/L167," ")</f>
        <v xml:space="preserve"> </v>
      </c>
      <c r="N167" s="18"/>
      <c r="O167" s="175" t="str">
        <f>IFERROR(Summary!$AC$7*D167/N167," ")</f>
        <v xml:space="preserve"> </v>
      </c>
      <c r="P167" s="5">
        <v>880</v>
      </c>
      <c r="Q167" s="175" t="str">
        <f>IFERROR(Summary!$AC$7*D167/P167," ")</f>
        <v xml:space="preserve"> </v>
      </c>
      <c r="R167" s="23">
        <v>5800</v>
      </c>
      <c r="S167" s="177" t="str">
        <f>IFERROR(Summary!$AE$7*E167/R167," ")</f>
        <v xml:space="preserve"> </v>
      </c>
    </row>
    <row r="168" spans="1:19" ht="16.8" customHeight="1" x14ac:dyDescent="0.25">
      <c r="A168" s="2" t="s">
        <v>329</v>
      </c>
      <c r="B168" s="2" t="s">
        <v>330</v>
      </c>
      <c r="C168" s="18"/>
      <c r="D168" s="56" t="str">
        <f>IFERROR(VLOOKUP($A168,'Emissions - TEU-2PWC'!$A$6:$H$58,5,0), " ")</f>
        <v xml:space="preserve"> </v>
      </c>
      <c r="E168" s="56" t="str">
        <f>IFERROR(VLOOKUP($A168,'Emissions - TEU-2PWC'!$A$6:$H$58,8,0), " ")</f>
        <v xml:space="preserve"> </v>
      </c>
      <c r="F168" s="18"/>
      <c r="G168" s="175" t="str">
        <f>IFERROR(Summary!$Y$7*D168/F168," ")</f>
        <v xml:space="preserve"> </v>
      </c>
      <c r="H168" s="9">
        <v>0.3</v>
      </c>
      <c r="I168" s="175" t="str">
        <f>IFERROR(Summary!$Y$7*D168/H168," ")</f>
        <v xml:space="preserve"> </v>
      </c>
      <c r="J168" s="18"/>
      <c r="K168" s="175" t="str">
        <f>IFERROR(Summary!$AA$7*D168/J168," ")</f>
        <v xml:space="preserve"> </v>
      </c>
      <c r="L168" s="7">
        <v>1.3</v>
      </c>
      <c r="M168" s="175" t="str">
        <f>IFERROR(Summary!$AA$7*D168/L168," ")</f>
        <v xml:space="preserve"> </v>
      </c>
      <c r="N168" s="18"/>
      <c r="O168" s="175" t="str">
        <f>IFERROR(Summary!$AC$7*D168/N168," ")</f>
        <v xml:space="preserve"> </v>
      </c>
      <c r="P168" s="7">
        <v>1.3</v>
      </c>
      <c r="Q168" s="175" t="str">
        <f>IFERROR(Summary!$AC$7*D168/P168," ")</f>
        <v xml:space="preserve"> </v>
      </c>
      <c r="R168" s="24">
        <v>4</v>
      </c>
      <c r="S168" s="177" t="str">
        <f>IFERROR(Summary!$AE$7*E168/R168," ")</f>
        <v xml:space="preserve"> </v>
      </c>
    </row>
    <row r="169" spans="1:19" ht="16.95" customHeight="1" x14ac:dyDescent="0.25">
      <c r="A169" s="2" t="s">
        <v>331</v>
      </c>
      <c r="B169" s="2" t="s">
        <v>332</v>
      </c>
      <c r="C169" s="18"/>
      <c r="D169" s="56" t="str">
        <f>IFERROR(VLOOKUP($A169,'Emissions - TEU-2PWC'!$A$6:$H$58,5,0), " ")</f>
        <v xml:space="preserve"> </v>
      </c>
      <c r="E169" s="56" t="str">
        <f>IFERROR(VLOOKUP($A169,'Emissions - TEU-2PWC'!$A$6:$H$58,8,0), " ")</f>
        <v xml:space="preserve"> </v>
      </c>
      <c r="F169" s="18"/>
      <c r="G169" s="175" t="str">
        <f>IFERROR(Summary!$Y$7*D169/F169," ")</f>
        <v xml:space="preserve"> </v>
      </c>
      <c r="H169" s="9">
        <v>0.8</v>
      </c>
      <c r="I169" s="175" t="str">
        <f>IFERROR(Summary!$Y$7*D169/H169," ")</f>
        <v xml:space="preserve"> </v>
      </c>
      <c r="J169" s="18"/>
      <c r="K169" s="175" t="str">
        <f>IFERROR(Summary!$AA$7*D169/J169," ")</f>
        <v xml:space="preserve"> </v>
      </c>
      <c r="L169" s="7">
        <v>3.5</v>
      </c>
      <c r="M169" s="175" t="str">
        <f>IFERROR(Summary!$AA$7*D169/L169," ")</f>
        <v xml:space="preserve"> </v>
      </c>
      <c r="N169" s="18"/>
      <c r="O169" s="175" t="str">
        <f>IFERROR(Summary!$AC$7*D169/N169," ")</f>
        <v xml:space="preserve"> </v>
      </c>
      <c r="P169" s="7">
        <v>3.5</v>
      </c>
      <c r="Q169" s="175" t="str">
        <f>IFERROR(Summary!$AC$7*D169/P169," ")</f>
        <v xml:space="preserve"> </v>
      </c>
      <c r="R169" s="22"/>
      <c r="S169" s="177" t="str">
        <f>IFERROR(Summary!$AE$7*E169/R169," ")</f>
        <v xml:space="preserve"> </v>
      </c>
    </row>
    <row r="170" spans="1:19" ht="16.8" customHeight="1" x14ac:dyDescent="0.25">
      <c r="A170" s="2" t="s">
        <v>333</v>
      </c>
      <c r="B170" s="2" t="s">
        <v>334</v>
      </c>
      <c r="C170" s="18"/>
      <c r="D170" s="56" t="str">
        <f>IFERROR(VLOOKUP($A170,'Emissions - TEU-2PWC'!$A$6:$H$58,5,0), " ")</f>
        <v xml:space="preserve"> </v>
      </c>
      <c r="E170" s="56" t="str">
        <f>IFERROR(VLOOKUP($A170,'Emissions - TEU-2PWC'!$A$6:$H$58,8,0), " ")</f>
        <v xml:space="preserve"> </v>
      </c>
      <c r="F170" s="18"/>
      <c r="G170" s="175" t="str">
        <f>IFERROR(Summary!$Y$7*D170/F170," ")</f>
        <v xml:space="preserve"> </v>
      </c>
      <c r="H170" s="5">
        <v>10</v>
      </c>
      <c r="I170" s="175" t="str">
        <f>IFERROR(Summary!$Y$7*D170/H170," ")</f>
        <v xml:space="preserve"> </v>
      </c>
      <c r="J170" s="18"/>
      <c r="K170" s="175" t="str">
        <f>IFERROR(Summary!$AA$7*D170/J170," ")</f>
        <v xml:space="preserve"> </v>
      </c>
      <c r="L170" s="5">
        <v>44</v>
      </c>
      <c r="M170" s="175" t="str">
        <f>IFERROR(Summary!$AA$7*D170/L170," ")</f>
        <v xml:space="preserve"> </v>
      </c>
      <c r="N170" s="18"/>
      <c r="O170" s="175" t="str">
        <f>IFERROR(Summary!$AC$7*D170/N170," ")</f>
        <v xml:space="preserve"> </v>
      </c>
      <c r="P170" s="5">
        <v>44</v>
      </c>
      <c r="Q170" s="175" t="str">
        <f>IFERROR(Summary!$AC$7*D170/P170," ")</f>
        <v xml:space="preserve"> </v>
      </c>
      <c r="R170" s="22"/>
      <c r="S170" s="177" t="str">
        <f>IFERROR(Summary!$AE$7*E170/R170," ")</f>
        <v xml:space="preserve"> </v>
      </c>
    </row>
    <row r="171" spans="1:19" ht="16.8" customHeight="1" x14ac:dyDescent="0.25">
      <c r="A171" s="2" t="s">
        <v>335</v>
      </c>
      <c r="B171" s="2" t="s">
        <v>336</v>
      </c>
      <c r="C171" s="18"/>
      <c r="D171" s="56" t="str">
        <f>IFERROR(VLOOKUP($A171,'Emissions - TEU-2PWC'!$A$6:$H$58,5,0), " ")</f>
        <v xml:space="preserve"> </v>
      </c>
      <c r="E171" s="56" t="str">
        <f>IFERROR(VLOOKUP($A171,'Emissions - TEU-2PWC'!$A$6:$H$58,8,0), " ")</f>
        <v xml:space="preserve"> </v>
      </c>
      <c r="F171" s="18"/>
      <c r="G171" s="175" t="str">
        <f>IFERROR(Summary!$Y$7*D171/F171," ")</f>
        <v xml:space="preserve"> </v>
      </c>
      <c r="H171" s="7">
        <v>9</v>
      </c>
      <c r="I171" s="175" t="str">
        <f>IFERROR(Summary!$Y$7*D171/H171," ")</f>
        <v xml:space="preserve"> </v>
      </c>
      <c r="J171" s="18"/>
      <c r="K171" s="175" t="str">
        <f>IFERROR(Summary!$AA$7*D171/J171," ")</f>
        <v xml:space="preserve"> </v>
      </c>
      <c r="L171" s="5">
        <v>40</v>
      </c>
      <c r="M171" s="175" t="str">
        <f>IFERROR(Summary!$AA$7*D171/L171," ")</f>
        <v xml:space="preserve"> </v>
      </c>
      <c r="N171" s="18"/>
      <c r="O171" s="175" t="str">
        <f>IFERROR(Summary!$AC$7*D171/N171," ")</f>
        <v xml:space="preserve"> </v>
      </c>
      <c r="P171" s="5">
        <v>40</v>
      </c>
      <c r="Q171" s="175" t="str">
        <f>IFERROR(Summary!$AC$7*D171/P171," ")</f>
        <v xml:space="preserve"> </v>
      </c>
      <c r="R171" s="21">
        <v>20</v>
      </c>
      <c r="S171" s="177" t="str">
        <f>IFERROR(Summary!$AE$7*E171/R171," ")</f>
        <v xml:space="preserve"> </v>
      </c>
    </row>
    <row r="172" spans="1:19" ht="16.95" customHeight="1" x14ac:dyDescent="0.25">
      <c r="A172" s="2" t="s">
        <v>337</v>
      </c>
      <c r="B172" s="2" t="s">
        <v>338</v>
      </c>
      <c r="C172" s="18"/>
      <c r="D172" s="56" t="str">
        <f>IFERROR(VLOOKUP($A172,'Emissions - TEU-2PWC'!$A$6:$H$58,5,0), " ")</f>
        <v xml:space="preserve"> </v>
      </c>
      <c r="E172" s="56" t="str">
        <f>IFERROR(VLOOKUP($A172,'Emissions - TEU-2PWC'!$A$6:$H$58,8,0), " ")</f>
        <v xml:space="preserve"> </v>
      </c>
      <c r="F172" s="18"/>
      <c r="G172" s="175" t="str">
        <f>IFERROR(Summary!$Y$7*D172/F172," ")</f>
        <v xml:space="preserve"> </v>
      </c>
      <c r="H172" s="5">
        <v>20</v>
      </c>
      <c r="I172" s="175" t="str">
        <f>IFERROR(Summary!$Y$7*D172/H172," ")</f>
        <v xml:space="preserve"> </v>
      </c>
      <c r="J172" s="18"/>
      <c r="K172" s="175" t="str">
        <f>IFERROR(Summary!$AA$7*D172/J172," ")</f>
        <v xml:space="preserve"> </v>
      </c>
      <c r="L172" s="5">
        <v>88</v>
      </c>
      <c r="M172" s="175" t="str">
        <f>IFERROR(Summary!$AA$7*D172/L172," ")</f>
        <v xml:space="preserve"> </v>
      </c>
      <c r="N172" s="18"/>
      <c r="O172" s="175" t="str">
        <f>IFERROR(Summary!$AC$7*D172/N172," ")</f>
        <v xml:space="preserve"> </v>
      </c>
      <c r="P172" s="5">
        <v>88</v>
      </c>
      <c r="Q172" s="175" t="str">
        <f>IFERROR(Summary!$AC$7*D172/P172," ")</f>
        <v xml:space="preserve"> </v>
      </c>
      <c r="R172" s="22"/>
      <c r="S172" s="177" t="str">
        <f>IFERROR(Summary!$AE$7*E172/R172," ")</f>
        <v xml:space="preserve"> </v>
      </c>
    </row>
    <row r="173" spans="1:19" ht="28.5" customHeight="1" x14ac:dyDescent="0.25">
      <c r="A173" s="1"/>
      <c r="B173" s="2" t="s">
        <v>339</v>
      </c>
      <c r="C173" s="6" t="s">
        <v>340</v>
      </c>
      <c r="D173" s="56" t="str">
        <f>IFERROR(VLOOKUP($A173,'Emissions - TEU-2PWC'!$A$6:$H$58,5,0), " ")</f>
        <v xml:space="preserve"> </v>
      </c>
      <c r="E173" s="56" t="str">
        <f>IFERROR(VLOOKUP($A173,'Emissions - TEU-2PWC'!$A$6:$H$58,8,0), " ")</f>
        <v xml:space="preserve"> </v>
      </c>
      <c r="F173" s="18"/>
      <c r="G173" s="175" t="str">
        <f>IFERROR(Summary!$Y$7*D173/F173," ")</f>
        <v xml:space="preserve"> </v>
      </c>
      <c r="H173" s="18"/>
      <c r="I173" s="175" t="str">
        <f>IFERROR(Summary!$Y$7*D173/H173," ")</f>
        <v xml:space="preserve"> </v>
      </c>
      <c r="J173" s="18"/>
      <c r="K173" s="175" t="str">
        <f>IFERROR(Summary!$AA$7*D173/J173," ")</f>
        <v xml:space="preserve"> </v>
      </c>
      <c r="L173" s="18"/>
      <c r="M173" s="175" t="str">
        <f>IFERROR(Summary!$AA$7*D173/L173," ")</f>
        <v xml:space="preserve"> </v>
      </c>
      <c r="N173" s="18"/>
      <c r="O173" s="175" t="str">
        <f>IFERROR(Summary!$AC$7*D173/N173," ")</f>
        <v xml:space="preserve"> </v>
      </c>
      <c r="P173" s="18"/>
      <c r="Q173" s="175" t="str">
        <f>IFERROR(Summary!$AC$7*D173/P173," ")</f>
        <v xml:space="preserve"> </v>
      </c>
      <c r="R173" s="24">
        <v>6</v>
      </c>
      <c r="S173" s="177" t="str">
        <f>IFERROR(Summary!$AE$7*E173/R173," ")</f>
        <v xml:space="preserve"> </v>
      </c>
    </row>
    <row r="174" spans="1:19" ht="29.25" customHeight="1" x14ac:dyDescent="0.25">
      <c r="A174" s="2" t="s">
        <v>341</v>
      </c>
      <c r="B174" s="2" t="s">
        <v>342</v>
      </c>
      <c r="C174" s="6" t="s">
        <v>65</v>
      </c>
      <c r="D174" s="56" t="str">
        <f>IFERROR(VLOOKUP($A174,'Emissions - TEU-2PWC'!$A$6:$H$58,5,0), " ")</f>
        <v xml:space="preserve"> </v>
      </c>
      <c r="E174" s="56" t="str">
        <f>IFERROR(VLOOKUP($A174,'Emissions - TEU-2PWC'!$A$6:$H$58,8,0), " ")</f>
        <v xml:space="preserve"> </v>
      </c>
      <c r="F174" s="11">
        <v>5.2999999999999998E-4</v>
      </c>
      <c r="G174" s="175" t="str">
        <f>IFERROR(Summary!$Y$7*D174/F174," ")</f>
        <v xml:space="preserve"> </v>
      </c>
      <c r="H174" s="18"/>
      <c r="I174" s="175" t="str">
        <f>IFERROR(Summary!$Y$7*D174/H174," ")</f>
        <v xml:space="preserve"> </v>
      </c>
      <c r="J174" s="4">
        <v>0.02</v>
      </c>
      <c r="K174" s="175" t="str">
        <f>IFERROR(Summary!$AA$7*D174/J174," ")</f>
        <v xml:space="preserve"> </v>
      </c>
      <c r="L174" s="18"/>
      <c r="M174" s="175" t="str">
        <f>IFERROR(Summary!$AA$7*D174/L174," ")</f>
        <v xml:space="preserve"> </v>
      </c>
      <c r="N174" s="3">
        <v>9.1999999999999998E-3</v>
      </c>
      <c r="O174" s="175" t="str">
        <f>IFERROR(Summary!$AC$7*D174/N174," ")</f>
        <v xml:space="preserve"> </v>
      </c>
      <c r="P174" s="18"/>
      <c r="Q174" s="175" t="str">
        <f>IFERROR(Summary!$AC$7*D174/P174," ")</f>
        <v xml:space="preserve"> </v>
      </c>
      <c r="R174" s="22"/>
      <c r="S174" s="177" t="str">
        <f>IFERROR(Summary!$AE$7*E174/R174," ")</f>
        <v xml:space="preserve"> </v>
      </c>
    </row>
    <row r="175" spans="1:19" ht="28.5" customHeight="1" x14ac:dyDescent="0.25">
      <c r="A175" s="1"/>
      <c r="B175" s="2" t="s">
        <v>343</v>
      </c>
      <c r="C175" s="6" t="s">
        <v>65</v>
      </c>
      <c r="D175" s="56" t="str">
        <f>IFERROR(VLOOKUP($A175,'Emissions - TEU-2PWC'!$A$6:$H$58,5,0), " ")</f>
        <v xml:space="preserve"> </v>
      </c>
      <c r="E175" s="56" t="str">
        <f>IFERROR(VLOOKUP($A175,'Emissions - TEU-2PWC'!$A$6:$H$58,8,0), " ")</f>
        <v xml:space="preserve"> </v>
      </c>
      <c r="F175" s="10">
        <v>1.0000000000000001E-9</v>
      </c>
      <c r="G175" s="175" t="str">
        <f>IFERROR(Summary!$Y$7*D175/F175," ")</f>
        <v xml:space="preserve"> </v>
      </c>
      <c r="H175" s="10">
        <v>1.3E-7</v>
      </c>
      <c r="I175" s="175" t="str">
        <f>IFERROR(Summary!$Y$7*D175/H175," ")</f>
        <v xml:space="preserve"> </v>
      </c>
      <c r="J175" s="10">
        <v>8.9999999999999999E-8</v>
      </c>
      <c r="K175" s="175" t="str">
        <f>IFERROR(Summary!$AA$7*D175/J175," ")</f>
        <v xml:space="preserve"> </v>
      </c>
      <c r="L175" s="10">
        <v>2.5999999999999998E-5</v>
      </c>
      <c r="M175" s="175" t="str">
        <f>IFERROR(Summary!$AA$7*D175/L175," ")</f>
        <v xml:space="preserve"> </v>
      </c>
      <c r="N175" s="10">
        <v>4.1999999999999999E-8</v>
      </c>
      <c r="O175" s="175" t="str">
        <f>IFERROR(Summary!$AC$7*D175/N175," ")</f>
        <v xml:space="preserve"> </v>
      </c>
      <c r="P175" s="10">
        <v>2.5999999999999998E-5</v>
      </c>
      <c r="Q175" s="175" t="str">
        <f>IFERROR(Summary!$AC$7*D175/P175," ")</f>
        <v xml:space="preserve"> </v>
      </c>
      <c r="R175" s="22"/>
      <c r="S175" s="177" t="str">
        <f>IFERROR(Summary!$AE$7*E175/R175," ")</f>
        <v xml:space="preserve"> </v>
      </c>
    </row>
    <row r="176" spans="1:19" ht="29.25" customHeight="1" x14ac:dyDescent="0.25">
      <c r="A176" s="2" t="s">
        <v>344</v>
      </c>
      <c r="B176" s="1" t="s">
        <v>345</v>
      </c>
      <c r="C176" s="6" t="s">
        <v>65</v>
      </c>
      <c r="D176" s="56" t="str">
        <f>IFERROR(VLOOKUP($A176,'Emissions - TEU-2PWC'!$A$6:$H$58,5,0), " ")</f>
        <v xml:space="preserve"> </v>
      </c>
      <c r="E176" s="56" t="str">
        <f>IFERROR(VLOOKUP($A176,'Emissions - TEU-2PWC'!$A$6:$H$58,8,0), " ")</f>
        <v xml:space="preserve"> </v>
      </c>
      <c r="F176" s="10">
        <v>1.0000000000000001E-5</v>
      </c>
      <c r="G176" s="175" t="str">
        <f>IFERROR(Summary!$Y$7*D176/F176," ")</f>
        <v xml:space="preserve"> </v>
      </c>
      <c r="H176" s="3">
        <v>1.2999999999999999E-3</v>
      </c>
      <c r="I176" s="175" t="str">
        <f>IFERROR(Summary!$Y$7*D176/H176," ")</f>
        <v xml:space="preserve"> </v>
      </c>
      <c r="J176" s="11">
        <v>8.9999999999999998E-4</v>
      </c>
      <c r="K176" s="175" t="str">
        <f>IFERROR(Summary!$AA$7*D176/J176," ")</f>
        <v xml:space="preserve"> </v>
      </c>
      <c r="L176" s="9">
        <v>0.26</v>
      </c>
      <c r="M176" s="175" t="str">
        <f>IFERROR(Summary!$AA$7*D176/L176," ")</f>
        <v xml:space="preserve"> </v>
      </c>
      <c r="N176" s="11">
        <v>4.2000000000000002E-4</v>
      </c>
      <c r="O176" s="175" t="str">
        <f>IFERROR(Summary!$AC$7*D176/N176," ")</f>
        <v xml:space="preserve"> </v>
      </c>
      <c r="P176" s="9">
        <v>0.26</v>
      </c>
      <c r="Q176" s="175" t="str">
        <f>IFERROR(Summary!$AC$7*D176/P176," ")</f>
        <v xml:space="preserve"> </v>
      </c>
      <c r="R176" s="22"/>
      <c r="S176" s="177" t="str">
        <f>IFERROR(Summary!$AE$7*E176/R176," ")</f>
        <v xml:space="preserve"> </v>
      </c>
    </row>
    <row r="177" spans="1:19" ht="29.25" customHeight="1" x14ac:dyDescent="0.25">
      <c r="A177" s="2" t="s">
        <v>346</v>
      </c>
      <c r="B177" s="1" t="s">
        <v>347</v>
      </c>
      <c r="C177" s="6" t="s">
        <v>65</v>
      </c>
      <c r="D177" s="56" t="str">
        <f>IFERROR(VLOOKUP($A177,'Emissions - TEU-2PWC'!$A$6:$H$58,5,0), " ")</f>
        <v xml:space="preserve"> </v>
      </c>
      <c r="E177" s="56" t="str">
        <f>IFERROR(VLOOKUP($A177,'Emissions - TEU-2PWC'!$A$6:$H$58,8,0), " ")</f>
        <v xml:space="preserve"> </v>
      </c>
      <c r="F177" s="10">
        <v>3.4000000000000001E-6</v>
      </c>
      <c r="G177" s="175" t="str">
        <f>IFERROR(Summary!$Y$7*D177/F177," ")</f>
        <v xml:space="preserve"> </v>
      </c>
      <c r="H177" s="11">
        <v>4.2000000000000002E-4</v>
      </c>
      <c r="I177" s="175" t="str">
        <f>IFERROR(Summary!$Y$7*D177/H177," ")</f>
        <v xml:space="preserve"> </v>
      </c>
      <c r="J177" s="11">
        <v>2.9999999999999997E-4</v>
      </c>
      <c r="K177" s="175" t="str">
        <f>IFERROR(Summary!$AA$7*D177/J177," ")</f>
        <v xml:space="preserve"> </v>
      </c>
      <c r="L177" s="4">
        <v>8.5000000000000006E-2</v>
      </c>
      <c r="M177" s="175" t="str">
        <f>IFERROR(Summary!$AA$7*D177/L177," ")</f>
        <v xml:space="preserve"> </v>
      </c>
      <c r="N177" s="11">
        <v>1.3999999999999999E-4</v>
      </c>
      <c r="O177" s="175" t="str">
        <f>IFERROR(Summary!$AC$7*D177/N177," ")</f>
        <v xml:space="preserve"> </v>
      </c>
      <c r="P177" s="4">
        <v>8.5000000000000006E-2</v>
      </c>
      <c r="Q177" s="175" t="str">
        <f>IFERROR(Summary!$AC$7*D177/P177," ")</f>
        <v xml:space="preserve"> </v>
      </c>
      <c r="R177" s="22"/>
      <c r="S177" s="177" t="str">
        <f>IFERROR(Summary!$AE$7*E177/R177," ")</f>
        <v xml:space="preserve"> </v>
      </c>
    </row>
    <row r="178" spans="1:19" ht="29.25" customHeight="1" x14ac:dyDescent="0.25">
      <c r="A178" s="2" t="s">
        <v>348</v>
      </c>
      <c r="B178" s="1" t="s">
        <v>349</v>
      </c>
      <c r="C178" s="6" t="s">
        <v>65</v>
      </c>
      <c r="D178" s="56" t="str">
        <f>IFERROR(VLOOKUP($A178,'Emissions - TEU-2PWC'!$A$6:$H$58,5,0), " ")</f>
        <v xml:space="preserve"> </v>
      </c>
      <c r="E178" s="56" t="str">
        <f>IFERROR(VLOOKUP($A178,'Emissions - TEU-2PWC'!$A$6:$H$58,8,0), " ")</f>
        <v xml:space="preserve"> </v>
      </c>
      <c r="F178" s="10">
        <v>3.4E-5</v>
      </c>
      <c r="G178" s="175" t="str">
        <f>IFERROR(Summary!$Y$7*D178/F178," ")</f>
        <v xml:space="preserve"> </v>
      </c>
      <c r="H178" s="3">
        <v>4.1999999999999997E-3</v>
      </c>
      <c r="I178" s="175" t="str">
        <f>IFERROR(Summary!$Y$7*D178/H178," ")</f>
        <v xml:space="preserve"> </v>
      </c>
      <c r="J178" s="3">
        <v>3.0000000000000001E-3</v>
      </c>
      <c r="K178" s="175" t="str">
        <f>IFERROR(Summary!$AA$7*D178/J178," ")</f>
        <v xml:space="preserve"> </v>
      </c>
      <c r="L178" s="9">
        <v>0.85</v>
      </c>
      <c r="M178" s="175" t="str">
        <f>IFERROR(Summary!$AA$7*D178/L178," ")</f>
        <v xml:space="preserve"> </v>
      </c>
      <c r="N178" s="3">
        <v>1.4E-3</v>
      </c>
      <c r="O178" s="175" t="str">
        <f>IFERROR(Summary!$AC$7*D178/N178," ")</f>
        <v xml:space="preserve"> </v>
      </c>
      <c r="P178" s="9">
        <v>0.85</v>
      </c>
      <c r="Q178" s="175" t="str">
        <f>IFERROR(Summary!$AC$7*D178/P178," ")</f>
        <v xml:space="preserve"> </v>
      </c>
      <c r="R178" s="22"/>
      <c r="S178" s="177" t="str">
        <f>IFERROR(Summary!$AE$7*E178/R178," ")</f>
        <v xml:space="preserve"> </v>
      </c>
    </row>
    <row r="179" spans="1:19" ht="29.25" customHeight="1" x14ac:dyDescent="0.25">
      <c r="A179" s="2" t="s">
        <v>350</v>
      </c>
      <c r="B179" s="1" t="s">
        <v>351</v>
      </c>
      <c r="C179" s="6" t="s">
        <v>65</v>
      </c>
      <c r="D179" s="56" t="str">
        <f>IFERROR(VLOOKUP($A179,'Emissions - TEU-2PWC'!$A$6:$H$58,5,0), " ")</f>
        <v xml:space="preserve"> </v>
      </c>
      <c r="E179" s="56" t="str">
        <f>IFERROR(VLOOKUP($A179,'Emissions - TEU-2PWC'!$A$6:$H$58,8,0), " ")</f>
        <v xml:space="preserve"> </v>
      </c>
      <c r="F179" s="10">
        <v>3.4E-5</v>
      </c>
      <c r="G179" s="175" t="str">
        <f>IFERROR(Summary!$Y$7*D179/F179," ")</f>
        <v xml:space="preserve"> </v>
      </c>
      <c r="H179" s="3">
        <v>4.1999999999999997E-3</v>
      </c>
      <c r="I179" s="175" t="str">
        <f>IFERROR(Summary!$Y$7*D179/H179," ")</f>
        <v xml:space="preserve"> </v>
      </c>
      <c r="J179" s="3">
        <v>3.0000000000000001E-3</v>
      </c>
      <c r="K179" s="175" t="str">
        <f>IFERROR(Summary!$AA$7*D179/J179," ")</f>
        <v xml:space="preserve"> </v>
      </c>
      <c r="L179" s="9">
        <v>0.85</v>
      </c>
      <c r="M179" s="175" t="str">
        <f>IFERROR(Summary!$AA$7*D179/L179," ")</f>
        <v xml:space="preserve"> </v>
      </c>
      <c r="N179" s="3">
        <v>1.4E-3</v>
      </c>
      <c r="O179" s="175" t="str">
        <f>IFERROR(Summary!$AC$7*D179/N179," ")</f>
        <v xml:space="preserve"> </v>
      </c>
      <c r="P179" s="9">
        <v>0.85</v>
      </c>
      <c r="Q179" s="175" t="str">
        <f>IFERROR(Summary!$AC$7*D179/P179," ")</f>
        <v xml:space="preserve"> </v>
      </c>
      <c r="R179" s="22"/>
      <c r="S179" s="177" t="str">
        <f>IFERROR(Summary!$AE$7*E179/R179," ")</f>
        <v xml:space="preserve"> </v>
      </c>
    </row>
    <row r="180" spans="1:19" ht="29.25" customHeight="1" x14ac:dyDescent="0.25">
      <c r="A180" s="2" t="s">
        <v>352</v>
      </c>
      <c r="B180" s="1" t="s">
        <v>353</v>
      </c>
      <c r="C180" s="6" t="s">
        <v>65</v>
      </c>
      <c r="D180" s="56" t="str">
        <f>IFERROR(VLOOKUP($A180,'Emissions - TEU-2PWC'!$A$6:$H$58,5,0), " ")</f>
        <v xml:space="preserve"> </v>
      </c>
      <c r="E180" s="56" t="str">
        <f>IFERROR(VLOOKUP($A180,'Emissions - TEU-2PWC'!$A$6:$H$58,8,0), " ")</f>
        <v xml:space="preserve"> </v>
      </c>
      <c r="F180" s="10">
        <v>3.4E-5</v>
      </c>
      <c r="G180" s="175" t="str">
        <f>IFERROR(Summary!$Y$7*D180/F180," ")</f>
        <v xml:space="preserve"> </v>
      </c>
      <c r="H180" s="3">
        <v>4.1999999999999997E-3</v>
      </c>
      <c r="I180" s="175" t="str">
        <f>IFERROR(Summary!$Y$7*D180/H180," ")</f>
        <v xml:space="preserve"> </v>
      </c>
      <c r="J180" s="3">
        <v>3.0000000000000001E-3</v>
      </c>
      <c r="K180" s="175" t="str">
        <f>IFERROR(Summary!$AA$7*D180/J180," ")</f>
        <v xml:space="preserve"> </v>
      </c>
      <c r="L180" s="9">
        <v>0.85</v>
      </c>
      <c r="M180" s="175" t="str">
        <f>IFERROR(Summary!$AA$7*D180/L180," ")</f>
        <v xml:space="preserve"> </v>
      </c>
      <c r="N180" s="3">
        <v>1.4E-3</v>
      </c>
      <c r="O180" s="175" t="str">
        <f>IFERROR(Summary!$AC$7*D180/N180," ")</f>
        <v xml:space="preserve"> </v>
      </c>
      <c r="P180" s="9">
        <v>0.85</v>
      </c>
      <c r="Q180" s="175" t="str">
        <f>IFERROR(Summary!$AC$7*D180/P180," ")</f>
        <v xml:space="preserve"> </v>
      </c>
      <c r="R180" s="22"/>
      <c r="S180" s="177" t="str">
        <f>IFERROR(Summary!$AE$7*E180/R180," ")</f>
        <v xml:space="preserve"> </v>
      </c>
    </row>
    <row r="181" spans="1:19" ht="29.25" customHeight="1" x14ac:dyDescent="0.25">
      <c r="A181" s="2" t="s">
        <v>354</v>
      </c>
      <c r="B181" s="1" t="s">
        <v>355</v>
      </c>
      <c r="C181" s="6" t="s">
        <v>65</v>
      </c>
      <c r="D181" s="56" t="str">
        <f>IFERROR(VLOOKUP($A181,'Emissions - TEU-2PWC'!$A$6:$H$58,5,0), " ")</f>
        <v xml:space="preserve"> </v>
      </c>
      <c r="E181" s="56" t="str">
        <f>IFERROR(VLOOKUP($A181,'Emissions - TEU-2PWC'!$A$6:$H$58,8,0), " ")</f>
        <v xml:space="preserve"> </v>
      </c>
      <c r="F181" s="10">
        <v>3.4E-5</v>
      </c>
      <c r="G181" s="175" t="str">
        <f>IFERROR(Summary!$Y$7*D181/F181," ")</f>
        <v xml:space="preserve"> </v>
      </c>
      <c r="H181" s="3">
        <v>4.1999999999999997E-3</v>
      </c>
      <c r="I181" s="175" t="str">
        <f>IFERROR(Summary!$Y$7*D181/H181," ")</f>
        <v xml:space="preserve"> </v>
      </c>
      <c r="J181" s="3">
        <v>3.0000000000000001E-3</v>
      </c>
      <c r="K181" s="175" t="str">
        <f>IFERROR(Summary!$AA$7*D181/J181," ")</f>
        <v xml:space="preserve"> </v>
      </c>
      <c r="L181" s="9">
        <v>0.85</v>
      </c>
      <c r="M181" s="175" t="str">
        <f>IFERROR(Summary!$AA$7*D181/L181," ")</f>
        <v xml:space="preserve"> </v>
      </c>
      <c r="N181" s="3">
        <v>1.4E-3</v>
      </c>
      <c r="O181" s="175" t="str">
        <f>IFERROR(Summary!$AC$7*D181/N181," ")</f>
        <v xml:space="preserve"> </v>
      </c>
      <c r="P181" s="9">
        <v>0.85</v>
      </c>
      <c r="Q181" s="175" t="str">
        <f>IFERROR(Summary!$AC$7*D181/P181," ")</f>
        <v xml:space="preserve"> </v>
      </c>
      <c r="R181" s="22"/>
      <c r="S181" s="177" t="str">
        <f>IFERROR(Summary!$AE$7*E181/R181," ")</f>
        <v xml:space="preserve"> </v>
      </c>
    </row>
    <row r="182" spans="1:19" ht="29.25" customHeight="1" x14ac:dyDescent="0.25">
      <c r="A182" s="2" t="s">
        <v>356</v>
      </c>
      <c r="B182" s="1" t="s">
        <v>357</v>
      </c>
      <c r="C182" s="6" t="s">
        <v>65</v>
      </c>
      <c r="D182" s="56" t="str">
        <f>IFERROR(VLOOKUP($A182,'Emissions - TEU-2PWC'!$A$6:$H$58,5,0), " ")</f>
        <v xml:space="preserve"> </v>
      </c>
      <c r="E182" s="56" t="str">
        <f>IFERROR(VLOOKUP($A182,'Emissions - TEU-2PWC'!$A$6:$H$58,8,0), " ")</f>
        <v xml:space="preserve"> </v>
      </c>
      <c r="F182" s="10">
        <v>1E-8</v>
      </c>
      <c r="G182" s="175" t="str">
        <f>IFERROR(Summary!$Y$7*D182/F182," ")</f>
        <v xml:space="preserve"> </v>
      </c>
      <c r="H182" s="10">
        <v>1.3E-6</v>
      </c>
      <c r="I182" s="175" t="str">
        <f>IFERROR(Summary!$Y$7*D182/H182," ")</f>
        <v xml:space="preserve"> </v>
      </c>
      <c r="J182" s="10">
        <v>8.9999999999999996E-7</v>
      </c>
      <c r="K182" s="175" t="str">
        <f>IFERROR(Summary!$AA$7*D182/J182," ")</f>
        <v xml:space="preserve"> </v>
      </c>
      <c r="L182" s="11">
        <v>2.5999999999999998E-4</v>
      </c>
      <c r="M182" s="175" t="str">
        <f>IFERROR(Summary!$AA$7*D182/L182," ")</f>
        <v xml:space="preserve"> </v>
      </c>
      <c r="N182" s="10">
        <v>4.2E-7</v>
      </c>
      <c r="O182" s="175" t="str">
        <f>IFERROR(Summary!$AC$7*D182/N182," ")</f>
        <v xml:space="preserve"> </v>
      </c>
      <c r="P182" s="11">
        <v>2.5999999999999998E-4</v>
      </c>
      <c r="Q182" s="175" t="str">
        <f>IFERROR(Summary!$AC$7*D182/P182," ")</f>
        <v xml:space="preserve"> </v>
      </c>
      <c r="R182" s="22"/>
      <c r="S182" s="177" t="str">
        <f>IFERROR(Summary!$AE$7*E182/R182," ")</f>
        <v xml:space="preserve"> </v>
      </c>
    </row>
    <row r="183" spans="1:19" ht="29.25" customHeight="1" x14ac:dyDescent="0.25">
      <c r="A183" s="2" t="s">
        <v>358</v>
      </c>
      <c r="B183" s="1" t="s">
        <v>359</v>
      </c>
      <c r="C183" s="6" t="s">
        <v>65</v>
      </c>
      <c r="D183" s="56" t="str">
        <f>IFERROR(VLOOKUP($A183,'Emissions - TEU-2PWC'!$A$6:$H$58,5,0), " ")</f>
        <v xml:space="preserve"> </v>
      </c>
      <c r="E183" s="56" t="str">
        <f>IFERROR(VLOOKUP($A183,'Emissions - TEU-2PWC'!$A$6:$H$58,8,0), " ")</f>
        <v xml:space="preserve"> </v>
      </c>
      <c r="F183" s="10">
        <v>3.4E-5</v>
      </c>
      <c r="G183" s="175" t="str">
        <f>IFERROR(Summary!$Y$7*D183/F183," ")</f>
        <v xml:space="preserve"> </v>
      </c>
      <c r="H183" s="3">
        <v>4.1999999999999997E-3</v>
      </c>
      <c r="I183" s="175" t="str">
        <f>IFERROR(Summary!$Y$7*D183/H183," ")</f>
        <v xml:space="preserve"> </v>
      </c>
      <c r="J183" s="3">
        <v>3.0000000000000001E-3</v>
      </c>
      <c r="K183" s="175" t="str">
        <f>IFERROR(Summary!$AA$7*D183/J183," ")</f>
        <v xml:space="preserve"> </v>
      </c>
      <c r="L183" s="9">
        <v>0.85</v>
      </c>
      <c r="M183" s="175" t="str">
        <f>IFERROR(Summary!$AA$7*D183/L183," ")</f>
        <v xml:space="preserve"> </v>
      </c>
      <c r="N183" s="3">
        <v>1.4E-3</v>
      </c>
      <c r="O183" s="175" t="str">
        <f>IFERROR(Summary!$AC$7*D183/N183," ")</f>
        <v xml:space="preserve"> </v>
      </c>
      <c r="P183" s="9">
        <v>0.85</v>
      </c>
      <c r="Q183" s="175" t="str">
        <f>IFERROR(Summary!$AC$7*D183/P183," ")</f>
        <v xml:space="preserve"> </v>
      </c>
      <c r="R183" s="22"/>
      <c r="S183" s="177" t="str">
        <f>IFERROR(Summary!$AE$7*E183/R183," ")</f>
        <v xml:space="preserve"> </v>
      </c>
    </row>
    <row r="184" spans="1:19" ht="29.25" customHeight="1" x14ac:dyDescent="0.25">
      <c r="A184" s="2" t="s">
        <v>360</v>
      </c>
      <c r="B184" s="1" t="s">
        <v>361</v>
      </c>
      <c r="C184" s="6" t="s">
        <v>65</v>
      </c>
      <c r="D184" s="56" t="str">
        <f>IFERROR(VLOOKUP($A184,'Emissions - TEU-2PWC'!$A$6:$H$58,5,0), " ")</f>
        <v xml:space="preserve"> </v>
      </c>
      <c r="E184" s="56" t="str">
        <f>IFERROR(VLOOKUP($A184,'Emissions - TEU-2PWC'!$A$6:$H$58,8,0), " ")</f>
        <v xml:space="preserve"> </v>
      </c>
      <c r="F184" s="10">
        <v>3.4E-5</v>
      </c>
      <c r="G184" s="175" t="str">
        <f>IFERROR(Summary!$Y$7*D184/F184," ")</f>
        <v xml:space="preserve"> </v>
      </c>
      <c r="H184" s="3">
        <v>4.1999999999999997E-3</v>
      </c>
      <c r="I184" s="175" t="str">
        <f>IFERROR(Summary!$Y$7*D184/H184," ")</f>
        <v xml:space="preserve"> </v>
      </c>
      <c r="J184" s="3">
        <v>3.0000000000000001E-3</v>
      </c>
      <c r="K184" s="175" t="str">
        <f>IFERROR(Summary!$AA$7*D184/J184," ")</f>
        <v xml:space="preserve"> </v>
      </c>
      <c r="L184" s="9">
        <v>0.85</v>
      </c>
      <c r="M184" s="175" t="str">
        <f>IFERROR(Summary!$AA$7*D184/L184," ")</f>
        <v xml:space="preserve"> </v>
      </c>
      <c r="N184" s="3">
        <v>1.4E-3</v>
      </c>
      <c r="O184" s="175" t="str">
        <f>IFERROR(Summary!$AC$7*D184/N184," ")</f>
        <v xml:space="preserve"> </v>
      </c>
      <c r="P184" s="9">
        <v>0.85</v>
      </c>
      <c r="Q184" s="175" t="str">
        <f>IFERROR(Summary!$AC$7*D184/P184," ")</f>
        <v xml:space="preserve"> </v>
      </c>
      <c r="R184" s="22"/>
      <c r="S184" s="177" t="str">
        <f>IFERROR(Summary!$AE$7*E184/R184," ")</f>
        <v xml:space="preserve"> </v>
      </c>
    </row>
    <row r="185" spans="1:19" ht="29.25" customHeight="1" x14ac:dyDescent="0.25">
      <c r="A185" s="2" t="s">
        <v>362</v>
      </c>
      <c r="B185" s="1" t="s">
        <v>363</v>
      </c>
      <c r="C185" s="6" t="s">
        <v>65</v>
      </c>
      <c r="D185" s="56" t="str">
        <f>IFERROR(VLOOKUP($A185,'Emissions - TEU-2PWC'!$A$6:$H$58,5,0), " ")</f>
        <v xml:space="preserve"> </v>
      </c>
      <c r="E185" s="56" t="str">
        <f>IFERROR(VLOOKUP($A185,'Emissions - TEU-2PWC'!$A$6:$H$58,8,0), " ")</f>
        <v xml:space="preserve"> </v>
      </c>
      <c r="F185" s="10">
        <v>3.4E-5</v>
      </c>
      <c r="G185" s="175" t="str">
        <f>IFERROR(Summary!$Y$7*D185/F185," ")</f>
        <v xml:space="preserve"> </v>
      </c>
      <c r="H185" s="3">
        <v>4.1999999999999997E-3</v>
      </c>
      <c r="I185" s="175" t="str">
        <f>IFERROR(Summary!$Y$7*D185/H185," ")</f>
        <v xml:space="preserve"> </v>
      </c>
      <c r="J185" s="3">
        <v>3.0000000000000001E-3</v>
      </c>
      <c r="K185" s="175" t="str">
        <f>IFERROR(Summary!$AA$7*D185/J185," ")</f>
        <v xml:space="preserve"> </v>
      </c>
      <c r="L185" s="9">
        <v>0.85</v>
      </c>
      <c r="M185" s="175" t="str">
        <f>IFERROR(Summary!$AA$7*D185/L185," ")</f>
        <v xml:space="preserve"> </v>
      </c>
      <c r="N185" s="3">
        <v>1.4E-3</v>
      </c>
      <c r="O185" s="175" t="str">
        <f>IFERROR(Summary!$AC$7*D185/N185," ")</f>
        <v xml:space="preserve"> </v>
      </c>
      <c r="P185" s="9">
        <v>0.85</v>
      </c>
      <c r="Q185" s="175" t="str">
        <f>IFERROR(Summary!$AC$7*D185/P185," ")</f>
        <v xml:space="preserve"> </v>
      </c>
      <c r="R185" s="22"/>
      <c r="S185" s="177" t="str">
        <f>IFERROR(Summary!$AE$7*E185/R185," ")</f>
        <v xml:space="preserve"> </v>
      </c>
    </row>
    <row r="186" spans="1:19" ht="29.25" customHeight="1" x14ac:dyDescent="0.25">
      <c r="A186" s="2" t="s">
        <v>364</v>
      </c>
      <c r="B186" s="1" t="s">
        <v>365</v>
      </c>
      <c r="C186" s="6" t="s">
        <v>65</v>
      </c>
      <c r="D186" s="56" t="str">
        <f>IFERROR(VLOOKUP($A186,'Emissions - TEU-2PWC'!$A$6:$H$58,5,0), " ")</f>
        <v xml:space="preserve"> </v>
      </c>
      <c r="E186" s="56" t="str">
        <f>IFERROR(VLOOKUP($A186,'Emissions - TEU-2PWC'!$A$6:$H$58,8,0), " ")</f>
        <v xml:space="preserve"> </v>
      </c>
      <c r="F186" s="10">
        <v>3.4E-8</v>
      </c>
      <c r="G186" s="175" t="str">
        <f>IFERROR(Summary!$Y$7*D186/F186," ")</f>
        <v xml:space="preserve"> </v>
      </c>
      <c r="H186" s="10">
        <v>4.1999999999999996E-6</v>
      </c>
      <c r="I186" s="175" t="str">
        <f>IFERROR(Summary!$Y$7*D186/H186," ")</f>
        <v xml:space="preserve"> </v>
      </c>
      <c r="J186" s="10">
        <v>3.0000000000000001E-6</v>
      </c>
      <c r="K186" s="175" t="str">
        <f>IFERROR(Summary!$AA$7*D186/J186," ")</f>
        <v xml:space="preserve"> </v>
      </c>
      <c r="L186" s="11">
        <v>8.4999999999999995E-4</v>
      </c>
      <c r="M186" s="175" t="str">
        <f>IFERROR(Summary!$AA$7*D186/L186," ")</f>
        <v xml:space="preserve"> </v>
      </c>
      <c r="N186" s="10">
        <v>1.3999999999999999E-6</v>
      </c>
      <c r="O186" s="175" t="str">
        <f>IFERROR(Summary!$AC$7*D186/N186," ")</f>
        <v xml:space="preserve"> </v>
      </c>
      <c r="P186" s="11">
        <v>8.4999999999999995E-4</v>
      </c>
      <c r="Q186" s="175" t="str">
        <f>IFERROR(Summary!$AC$7*D186/P186," ")</f>
        <v xml:space="preserve"> </v>
      </c>
      <c r="R186" s="22"/>
      <c r="S186" s="177" t="str">
        <f>IFERROR(Summary!$AE$7*E186/R186," ")</f>
        <v xml:space="preserve"> </v>
      </c>
    </row>
    <row r="187" spans="1:19" ht="29.25" customHeight="1" x14ac:dyDescent="0.25">
      <c r="A187" s="2" t="s">
        <v>366</v>
      </c>
      <c r="B187" s="1" t="s">
        <v>367</v>
      </c>
      <c r="C187" s="6" t="s">
        <v>65</v>
      </c>
      <c r="D187" s="56" t="str">
        <f>IFERROR(VLOOKUP($A187,'Emissions - TEU-2PWC'!$A$6:$H$58,5,0), " ")</f>
        <v xml:space="preserve"> </v>
      </c>
      <c r="E187" s="56" t="str">
        <f>IFERROR(VLOOKUP($A187,'Emissions - TEU-2PWC'!$A$6:$H$58,8,0), " ")</f>
        <v xml:space="preserve"> </v>
      </c>
      <c r="F187" s="11">
        <v>8.8000000000000003E-4</v>
      </c>
      <c r="G187" s="175" t="str">
        <f>IFERROR(Summary!$Y$7*D187/F187," ")</f>
        <v xml:space="preserve"> </v>
      </c>
      <c r="H187" s="7">
        <v>1.3</v>
      </c>
      <c r="I187" s="175" t="str">
        <f>IFERROR(Summary!$Y$7*D187/H187," ")</f>
        <v xml:space="preserve"> </v>
      </c>
      <c r="J187" s="4">
        <v>2.3E-2</v>
      </c>
      <c r="K187" s="175" t="str">
        <f>IFERROR(Summary!$AA$7*D187/J187," ")</f>
        <v xml:space="preserve"> </v>
      </c>
      <c r="L187" s="7">
        <v>5.7</v>
      </c>
      <c r="M187" s="175" t="str">
        <f>IFERROR(Summary!$AA$7*D187/L187," ")</f>
        <v xml:space="preserve"> </v>
      </c>
      <c r="N187" s="4">
        <v>1.0999999999999999E-2</v>
      </c>
      <c r="O187" s="175" t="str">
        <f>IFERROR(Summary!$AC$7*D187/N187," ")</f>
        <v xml:space="preserve"> </v>
      </c>
      <c r="P187" s="7">
        <v>5.7</v>
      </c>
      <c r="Q187" s="175" t="str">
        <f>IFERROR(Summary!$AC$7*D187/P187," ")</f>
        <v xml:space="preserve"> </v>
      </c>
      <c r="R187" s="22"/>
      <c r="S187" s="177" t="str">
        <f>IFERROR(Summary!$AE$7*E187/R187," ")</f>
        <v xml:space="preserve"> </v>
      </c>
    </row>
    <row r="188" spans="1:19" ht="54" customHeight="1" x14ac:dyDescent="0.25">
      <c r="A188" s="1"/>
      <c r="B188" s="1" t="s">
        <v>368</v>
      </c>
      <c r="C188" s="6" t="s">
        <v>65</v>
      </c>
      <c r="D188" s="56" t="str">
        <f>IFERROR(VLOOKUP($A188,'Emissions - TEU-2PWC'!$A$6:$H$58,5,0), " ")</f>
        <v xml:space="preserve"> </v>
      </c>
      <c r="E188" s="56" t="str">
        <f>IFERROR(VLOOKUP($A188,'Emissions - TEU-2PWC'!$A$6:$H$58,8,0), " ")</f>
        <v xml:space="preserve"> </v>
      </c>
      <c r="F188" s="10">
        <v>1.0000000000000001E-9</v>
      </c>
      <c r="G188" s="175" t="str">
        <f>IFERROR(Summary!$Y$7*D188/F188," ")</f>
        <v xml:space="preserve"> </v>
      </c>
      <c r="H188" s="10">
        <v>1.3E-7</v>
      </c>
      <c r="I188" s="175" t="str">
        <f>IFERROR(Summary!$Y$7*D188/H188," ")</f>
        <v xml:space="preserve"> </v>
      </c>
      <c r="J188" s="10">
        <v>8.9999999999999999E-8</v>
      </c>
      <c r="K188" s="175" t="str">
        <f>IFERROR(Summary!$AA$7*D188/J188," ")</f>
        <v xml:space="preserve"> </v>
      </c>
      <c r="L188" s="10">
        <v>2.5999999999999998E-5</v>
      </c>
      <c r="M188" s="175" t="str">
        <f>IFERROR(Summary!$AA$7*D188/L188," ")</f>
        <v xml:space="preserve"> </v>
      </c>
      <c r="N188" s="10">
        <v>4.1999999999999999E-8</v>
      </c>
      <c r="O188" s="175" t="str">
        <f>IFERROR(Summary!$AC$7*D188/N188," ")</f>
        <v xml:space="preserve"> </v>
      </c>
      <c r="P188" s="19">
        <v>2.5999999999999998E-5</v>
      </c>
      <c r="Q188" s="175" t="str">
        <f>IFERROR(Summary!$AC$7*D188/P188," ")</f>
        <v xml:space="preserve"> </v>
      </c>
      <c r="R188" s="22"/>
      <c r="S188" s="177" t="str">
        <f>IFERROR(Summary!$AE$7*E188/R188," ")</f>
        <v xml:space="preserve"> </v>
      </c>
    </row>
    <row r="189" spans="1:19" ht="42" customHeight="1" x14ac:dyDescent="0.25">
      <c r="A189" s="2" t="s">
        <v>369</v>
      </c>
      <c r="B189" s="1" t="s">
        <v>370</v>
      </c>
      <c r="C189" s="6" t="s">
        <v>65</v>
      </c>
      <c r="D189" s="56" t="str">
        <f>IFERROR(VLOOKUP($A189,'Emissions - TEU-2PWC'!$A$6:$H$58,5,0), " ")</f>
        <v xml:space="preserve"> </v>
      </c>
      <c r="E189" s="56" t="str">
        <f>IFERROR(VLOOKUP($A189,'Emissions - TEU-2PWC'!$A$6:$H$58,8,0), " ")</f>
        <v xml:space="preserve"> </v>
      </c>
      <c r="F189" s="10">
        <v>1.0000000000000001E-9</v>
      </c>
      <c r="G189" s="175" t="str">
        <f>IFERROR(Summary!$Y$7*D189/F189," ")</f>
        <v xml:space="preserve"> </v>
      </c>
      <c r="H189" s="10">
        <v>1.3E-7</v>
      </c>
      <c r="I189" s="175" t="str">
        <f>IFERROR(Summary!$Y$7*D189/H189," ")</f>
        <v xml:space="preserve"> </v>
      </c>
      <c r="J189" s="10">
        <v>8.9999999999999999E-8</v>
      </c>
      <c r="K189" s="175" t="str">
        <f>IFERROR(Summary!$AA$7*D189/J189," ")</f>
        <v xml:space="preserve"> </v>
      </c>
      <c r="L189" s="10">
        <v>2.5999999999999998E-5</v>
      </c>
      <c r="M189" s="175" t="str">
        <f>IFERROR(Summary!$AA$7*D189/L189," ")</f>
        <v xml:space="preserve"> </v>
      </c>
      <c r="N189" s="10">
        <v>4.1999999999999999E-8</v>
      </c>
      <c r="O189" s="175" t="str">
        <f>IFERROR(Summary!$AC$7*D189/N189," ")</f>
        <v xml:space="preserve"> </v>
      </c>
      <c r="P189" s="19">
        <v>2.5999999999999998E-5</v>
      </c>
      <c r="Q189" s="175" t="str">
        <f>IFERROR(Summary!$AC$7*D189/P189," ")</f>
        <v xml:space="preserve"> </v>
      </c>
      <c r="R189" s="22"/>
      <c r="S189" s="177" t="str">
        <f>IFERROR(Summary!$AE$7*E189/R189," ")</f>
        <v xml:space="preserve"> </v>
      </c>
    </row>
    <row r="190" spans="1:19" ht="42" customHeight="1" x14ac:dyDescent="0.25">
      <c r="A190" s="2" t="s">
        <v>371</v>
      </c>
      <c r="B190" s="1" t="s">
        <v>372</v>
      </c>
      <c r="C190" s="6" t="s">
        <v>65</v>
      </c>
      <c r="D190" s="56" t="str">
        <f>IFERROR(VLOOKUP($A190,'Emissions - TEU-2PWC'!$A$6:$H$58,5,0), " ")</f>
        <v xml:space="preserve"> </v>
      </c>
      <c r="E190" s="56" t="str">
        <f>IFERROR(VLOOKUP($A190,'Emissions - TEU-2PWC'!$A$6:$H$58,8,0), " ")</f>
        <v xml:space="preserve"> </v>
      </c>
      <c r="F190" s="10">
        <v>1.0000000000000001E-9</v>
      </c>
      <c r="G190" s="175" t="str">
        <f>IFERROR(Summary!$Y$7*D190/F190," ")</f>
        <v xml:space="preserve"> </v>
      </c>
      <c r="H190" s="10">
        <v>1.3E-7</v>
      </c>
      <c r="I190" s="175" t="str">
        <f>IFERROR(Summary!$Y$7*D190/H190," ")</f>
        <v xml:space="preserve"> </v>
      </c>
      <c r="J190" s="10">
        <v>8.9999999999999999E-8</v>
      </c>
      <c r="K190" s="175" t="str">
        <f>IFERROR(Summary!$AA$7*D190/J190," ")</f>
        <v xml:space="preserve"> </v>
      </c>
      <c r="L190" s="10">
        <v>2.5999999999999998E-5</v>
      </c>
      <c r="M190" s="175" t="str">
        <f>IFERROR(Summary!$AA$7*D190/L190," ")</f>
        <v xml:space="preserve"> </v>
      </c>
      <c r="N190" s="10">
        <v>4.1999999999999999E-8</v>
      </c>
      <c r="O190" s="175" t="str">
        <f>IFERROR(Summary!$AC$7*D190/N190," ")</f>
        <v xml:space="preserve"> </v>
      </c>
      <c r="P190" s="19">
        <v>2.5999999999999998E-5</v>
      </c>
      <c r="Q190" s="175" t="str">
        <f>IFERROR(Summary!$AC$7*D190/P190," ")</f>
        <v xml:space="preserve"> </v>
      </c>
      <c r="R190" s="22"/>
      <c r="S190" s="177" t="str">
        <f>IFERROR(Summary!$AE$7*E190/R190," ")</f>
        <v xml:space="preserve"> </v>
      </c>
    </row>
    <row r="191" spans="1:19" ht="42" customHeight="1" x14ac:dyDescent="0.25">
      <c r="A191" s="2" t="s">
        <v>373</v>
      </c>
      <c r="B191" s="1" t="s">
        <v>374</v>
      </c>
      <c r="C191" s="6" t="s">
        <v>65</v>
      </c>
      <c r="D191" s="56" t="str">
        <f>IFERROR(VLOOKUP($A191,'Emissions - TEU-2PWC'!$A$6:$H$58,5,0), " ")</f>
        <v xml:space="preserve"> </v>
      </c>
      <c r="E191" s="56" t="str">
        <f>IFERROR(VLOOKUP($A191,'Emissions - TEU-2PWC'!$A$6:$H$58,8,0), " ")</f>
        <v xml:space="preserve"> </v>
      </c>
      <c r="F191" s="10">
        <v>1E-8</v>
      </c>
      <c r="G191" s="175" t="str">
        <f>IFERROR(Summary!$Y$7*D191/F191," ")</f>
        <v xml:space="preserve"> </v>
      </c>
      <c r="H191" s="10">
        <v>1.3E-6</v>
      </c>
      <c r="I191" s="175" t="str">
        <f>IFERROR(Summary!$Y$7*D191/H191," ")</f>
        <v xml:space="preserve"> </v>
      </c>
      <c r="J191" s="10">
        <v>8.9999999999999996E-7</v>
      </c>
      <c r="K191" s="175" t="str">
        <f>IFERROR(Summary!$AA$7*D191/J191," ")</f>
        <v xml:space="preserve"> </v>
      </c>
      <c r="L191" s="11">
        <v>2.5999999999999998E-4</v>
      </c>
      <c r="M191" s="175" t="str">
        <f>IFERROR(Summary!$AA$7*D191/L191," ")</f>
        <v xml:space="preserve"> </v>
      </c>
      <c r="N191" s="10">
        <v>4.2E-7</v>
      </c>
      <c r="O191" s="175" t="str">
        <f>IFERROR(Summary!$AC$7*D191/N191," ")</f>
        <v xml:space="preserve"> </v>
      </c>
      <c r="P191" s="11">
        <v>2.5999999999999998E-4</v>
      </c>
      <c r="Q191" s="175" t="str">
        <f>IFERROR(Summary!$AC$7*D191/P191," ")</f>
        <v xml:space="preserve"> </v>
      </c>
      <c r="R191" s="22"/>
      <c r="S191" s="177" t="str">
        <f>IFERROR(Summary!$AE$7*E191/R191," ")</f>
        <v xml:space="preserve"> </v>
      </c>
    </row>
    <row r="192" spans="1:19" ht="42" customHeight="1" x14ac:dyDescent="0.25">
      <c r="A192" s="2" t="s">
        <v>375</v>
      </c>
      <c r="B192" s="1" t="s">
        <v>376</v>
      </c>
      <c r="C192" s="6" t="s">
        <v>65</v>
      </c>
      <c r="D192" s="56" t="str">
        <f>IFERROR(VLOOKUP($A192,'Emissions - TEU-2PWC'!$A$6:$H$58,5,0), " ")</f>
        <v xml:space="preserve"> </v>
      </c>
      <c r="E192" s="56" t="str">
        <f>IFERROR(VLOOKUP($A192,'Emissions - TEU-2PWC'!$A$6:$H$58,8,0), " ")</f>
        <v xml:space="preserve"> </v>
      </c>
      <c r="F192" s="10">
        <v>1E-8</v>
      </c>
      <c r="G192" s="175" t="str">
        <f>IFERROR(Summary!$Y$7*D192/F192," ")</f>
        <v xml:space="preserve"> </v>
      </c>
      <c r="H192" s="10">
        <v>1.3E-6</v>
      </c>
      <c r="I192" s="175" t="str">
        <f>IFERROR(Summary!$Y$7*D192/H192," ")</f>
        <v xml:space="preserve"> </v>
      </c>
      <c r="J192" s="10">
        <v>8.9999999999999996E-7</v>
      </c>
      <c r="K192" s="175" t="str">
        <f>IFERROR(Summary!$AA$7*D192/J192," ")</f>
        <v xml:space="preserve"> </v>
      </c>
      <c r="L192" s="11">
        <v>2.5999999999999998E-4</v>
      </c>
      <c r="M192" s="175" t="str">
        <f>IFERROR(Summary!$AA$7*D192/L192," ")</f>
        <v xml:space="preserve"> </v>
      </c>
      <c r="N192" s="10">
        <v>4.2E-7</v>
      </c>
      <c r="O192" s="175" t="str">
        <f>IFERROR(Summary!$AC$7*D192/N192," ")</f>
        <v xml:space="preserve"> </v>
      </c>
      <c r="P192" s="11">
        <v>2.5999999999999998E-4</v>
      </c>
      <c r="Q192" s="175" t="str">
        <f>IFERROR(Summary!$AC$7*D192/P192," ")</f>
        <v xml:space="preserve"> </v>
      </c>
      <c r="R192" s="22"/>
      <c r="S192" s="177" t="str">
        <f>IFERROR(Summary!$AE$7*E192/R192," ")</f>
        <v xml:space="preserve"> </v>
      </c>
    </row>
    <row r="193" spans="1:19" ht="42" customHeight="1" x14ac:dyDescent="0.25">
      <c r="A193" s="2" t="s">
        <v>377</v>
      </c>
      <c r="B193" s="1" t="s">
        <v>378</v>
      </c>
      <c r="C193" s="6" t="s">
        <v>65</v>
      </c>
      <c r="D193" s="56" t="str">
        <f>IFERROR(VLOOKUP($A193,'Emissions - TEU-2PWC'!$A$6:$H$58,5,0), " ")</f>
        <v xml:space="preserve"> </v>
      </c>
      <c r="E193" s="56" t="str">
        <f>IFERROR(VLOOKUP($A193,'Emissions - TEU-2PWC'!$A$6:$H$58,8,0), " ")</f>
        <v xml:space="preserve"> </v>
      </c>
      <c r="F193" s="10">
        <v>1E-8</v>
      </c>
      <c r="G193" s="175" t="str">
        <f>IFERROR(Summary!$Y$7*D193/F193," ")</f>
        <v xml:space="preserve"> </v>
      </c>
      <c r="H193" s="10">
        <v>1.3E-6</v>
      </c>
      <c r="I193" s="175" t="str">
        <f>IFERROR(Summary!$Y$7*D193/H193," ")</f>
        <v xml:space="preserve"> </v>
      </c>
      <c r="J193" s="10">
        <v>8.9999999999999996E-7</v>
      </c>
      <c r="K193" s="175" t="str">
        <f>IFERROR(Summary!$AA$7*D193/J193," ")</f>
        <v xml:space="preserve"> </v>
      </c>
      <c r="L193" s="11">
        <v>2.5999999999999998E-4</v>
      </c>
      <c r="M193" s="175" t="str">
        <f>IFERROR(Summary!$AA$7*D193/L193," ")</f>
        <v xml:space="preserve"> </v>
      </c>
      <c r="N193" s="10">
        <v>4.2E-7</v>
      </c>
      <c r="O193" s="175" t="str">
        <f>IFERROR(Summary!$AC$7*D193/N193," ")</f>
        <v xml:space="preserve"> </v>
      </c>
      <c r="P193" s="11">
        <v>2.5999999999999998E-4</v>
      </c>
      <c r="Q193" s="175" t="str">
        <f>IFERROR(Summary!$AC$7*D193/P193," ")</f>
        <v xml:space="preserve"> </v>
      </c>
      <c r="R193" s="22"/>
      <c r="S193" s="177" t="str">
        <f>IFERROR(Summary!$AE$7*E193/R193," ")</f>
        <v xml:space="preserve"> </v>
      </c>
    </row>
    <row r="194" spans="1:19" ht="42" customHeight="1" x14ac:dyDescent="0.25">
      <c r="A194" s="2" t="s">
        <v>379</v>
      </c>
      <c r="B194" s="1" t="s">
        <v>380</v>
      </c>
      <c r="C194" s="6" t="s">
        <v>65</v>
      </c>
      <c r="D194" s="56" t="str">
        <f>IFERROR(VLOOKUP($A194,'Emissions - TEU-2PWC'!$A$6:$H$58,5,0), " ")</f>
        <v xml:space="preserve"> </v>
      </c>
      <c r="E194" s="56" t="str">
        <f>IFERROR(VLOOKUP($A194,'Emissions - TEU-2PWC'!$A$6:$H$58,8,0), " ")</f>
        <v xml:space="preserve"> </v>
      </c>
      <c r="F194" s="10">
        <v>9.9999999999999995E-8</v>
      </c>
      <c r="G194" s="175" t="str">
        <f>IFERROR(Summary!$Y$7*D194/F194," ")</f>
        <v xml:space="preserve"> </v>
      </c>
      <c r="H194" s="10">
        <v>1.2999999999999999E-5</v>
      </c>
      <c r="I194" s="175" t="str">
        <f>IFERROR(Summary!$Y$7*D194/H194," ")</f>
        <v xml:space="preserve"> </v>
      </c>
      <c r="J194" s="10">
        <v>9.0000000000000002E-6</v>
      </c>
      <c r="K194" s="175" t="str">
        <f>IFERROR(Summary!$AA$7*D194/J194," ")</f>
        <v xml:space="preserve"> </v>
      </c>
      <c r="L194" s="3">
        <v>2.5999999999999999E-3</v>
      </c>
      <c r="M194" s="175" t="str">
        <f>IFERROR(Summary!$AA$7*D194/L194," ")</f>
        <v xml:space="preserve"> </v>
      </c>
      <c r="N194" s="10">
        <v>4.1999999999999996E-6</v>
      </c>
      <c r="O194" s="175" t="str">
        <f>IFERROR(Summary!$AC$7*D194/N194," ")</f>
        <v xml:space="preserve"> </v>
      </c>
      <c r="P194" s="3">
        <v>2.5999999999999999E-3</v>
      </c>
      <c r="Q194" s="175" t="str">
        <f>IFERROR(Summary!$AC$7*D194/P194," ")</f>
        <v xml:space="preserve"> </v>
      </c>
      <c r="R194" s="22"/>
      <c r="S194" s="177" t="str">
        <f>IFERROR(Summary!$AE$7*E194/R194," ")</f>
        <v xml:space="preserve"> </v>
      </c>
    </row>
    <row r="195" spans="1:19" ht="29.25" customHeight="1" x14ac:dyDescent="0.25">
      <c r="A195" s="2" t="s">
        <v>381</v>
      </c>
      <c r="B195" s="1" t="s">
        <v>382</v>
      </c>
      <c r="C195" s="6" t="s">
        <v>65</v>
      </c>
      <c r="D195" s="56" t="str">
        <f>IFERROR(VLOOKUP($A195,'Emissions - TEU-2PWC'!$A$6:$H$58,5,0), " ")</f>
        <v xml:space="preserve"> </v>
      </c>
      <c r="E195" s="56" t="str">
        <f>IFERROR(VLOOKUP($A195,'Emissions - TEU-2PWC'!$A$6:$H$58,8,0), " ")</f>
        <v xml:space="preserve"> </v>
      </c>
      <c r="F195" s="10">
        <v>3.4000000000000001E-6</v>
      </c>
      <c r="G195" s="175" t="str">
        <f>IFERROR(Summary!$Y$7*D195/F195," ")</f>
        <v xml:space="preserve"> </v>
      </c>
      <c r="H195" s="11">
        <v>4.2000000000000002E-4</v>
      </c>
      <c r="I195" s="175" t="str">
        <f>IFERROR(Summary!$Y$7*D195/H195," ")</f>
        <v xml:space="preserve"> </v>
      </c>
      <c r="J195" s="11">
        <v>2.9999999999999997E-4</v>
      </c>
      <c r="K195" s="175" t="str">
        <f>IFERROR(Summary!$AA$7*D195/J195," ")</f>
        <v xml:space="preserve"> </v>
      </c>
      <c r="L195" s="4">
        <v>8.5000000000000006E-2</v>
      </c>
      <c r="M195" s="175" t="str">
        <f>IFERROR(Summary!$AA$7*D195/L195," ")</f>
        <v xml:space="preserve"> </v>
      </c>
      <c r="N195" s="11">
        <v>1.3999999999999999E-4</v>
      </c>
      <c r="O195" s="175" t="str">
        <f>IFERROR(Summary!$AC$7*D195/N195," ")</f>
        <v xml:space="preserve"> </v>
      </c>
      <c r="P195" s="4">
        <v>8.5000000000000006E-2</v>
      </c>
      <c r="Q195" s="175" t="str">
        <f>IFERROR(Summary!$AC$7*D195/P195," ")</f>
        <v xml:space="preserve"> </v>
      </c>
      <c r="R195" s="22"/>
      <c r="S195" s="177" t="str">
        <f>IFERROR(Summary!$AE$7*E195/R195," ")</f>
        <v xml:space="preserve"> </v>
      </c>
    </row>
    <row r="196" spans="1:19" ht="42" customHeight="1" x14ac:dyDescent="0.25">
      <c r="A196" s="2" t="s">
        <v>383</v>
      </c>
      <c r="B196" s="1" t="s">
        <v>384</v>
      </c>
      <c r="C196" s="6" t="s">
        <v>65</v>
      </c>
      <c r="D196" s="56" t="str">
        <f>IFERROR(VLOOKUP($A196,'Emissions - TEU-2PWC'!$A$6:$H$58,5,0), " ")</f>
        <v xml:space="preserve"> </v>
      </c>
      <c r="E196" s="56" t="str">
        <f>IFERROR(VLOOKUP($A196,'Emissions - TEU-2PWC'!$A$6:$H$58,8,0), " ")</f>
        <v xml:space="preserve"> </v>
      </c>
      <c r="F196" s="10">
        <v>1E-8</v>
      </c>
      <c r="G196" s="175" t="str">
        <f>IFERROR(Summary!$Y$7*D196/F196," ")</f>
        <v xml:space="preserve"> </v>
      </c>
      <c r="H196" s="10">
        <v>1.3E-6</v>
      </c>
      <c r="I196" s="175" t="str">
        <f>IFERROR(Summary!$Y$7*D196/H196," ")</f>
        <v xml:space="preserve"> </v>
      </c>
      <c r="J196" s="10">
        <v>8.9999999999999996E-7</v>
      </c>
      <c r="K196" s="175" t="str">
        <f>IFERROR(Summary!$AA$7*D196/J196," ")</f>
        <v xml:space="preserve"> </v>
      </c>
      <c r="L196" s="11">
        <v>2.5999999999999998E-4</v>
      </c>
      <c r="M196" s="175" t="str">
        <f>IFERROR(Summary!$AA$7*D196/L196," ")</f>
        <v xml:space="preserve"> </v>
      </c>
      <c r="N196" s="10">
        <v>4.2E-7</v>
      </c>
      <c r="O196" s="175" t="str">
        <f>IFERROR(Summary!$AC$7*D196/N196," ")</f>
        <v xml:space="preserve"> </v>
      </c>
      <c r="P196" s="11">
        <v>2.5999999999999998E-4</v>
      </c>
      <c r="Q196" s="175" t="str">
        <f>IFERROR(Summary!$AC$7*D196/P196," ")</f>
        <v xml:space="preserve"> </v>
      </c>
      <c r="R196" s="22"/>
      <c r="S196" s="177" t="str">
        <f>IFERROR(Summary!$AE$7*E196/R196," ")</f>
        <v xml:space="preserve"> </v>
      </c>
    </row>
    <row r="197" spans="1:19" ht="42" customHeight="1" x14ac:dyDescent="0.25">
      <c r="A197" s="2" t="s">
        <v>385</v>
      </c>
      <c r="B197" s="1" t="s">
        <v>386</v>
      </c>
      <c r="C197" s="6" t="s">
        <v>65</v>
      </c>
      <c r="D197" s="56" t="str">
        <f>IFERROR(VLOOKUP($A197,'Emissions - TEU-2PWC'!$A$6:$H$58,5,0), " ")</f>
        <v xml:space="preserve"> </v>
      </c>
      <c r="E197" s="56" t="str">
        <f>IFERROR(VLOOKUP($A197,'Emissions - TEU-2PWC'!$A$6:$H$58,8,0), " ")</f>
        <v xml:space="preserve"> </v>
      </c>
      <c r="F197" s="10">
        <v>3.4E-8</v>
      </c>
      <c r="G197" s="175" t="str">
        <f>IFERROR(Summary!$Y$7*D197/F197," ")</f>
        <v xml:space="preserve"> </v>
      </c>
      <c r="H197" s="10">
        <v>4.1999999999999996E-6</v>
      </c>
      <c r="I197" s="175" t="str">
        <f>IFERROR(Summary!$Y$7*D197/H197," ")</f>
        <v xml:space="preserve"> </v>
      </c>
      <c r="J197" s="10">
        <v>3.0000000000000001E-6</v>
      </c>
      <c r="K197" s="175" t="str">
        <f>IFERROR(Summary!$AA$7*D197/J197," ")</f>
        <v xml:space="preserve"> </v>
      </c>
      <c r="L197" s="11">
        <v>8.4999999999999995E-4</v>
      </c>
      <c r="M197" s="175" t="str">
        <f>IFERROR(Summary!$AA$7*D197/L197," ")</f>
        <v xml:space="preserve"> </v>
      </c>
      <c r="N197" s="10">
        <v>1.3999999999999999E-6</v>
      </c>
      <c r="O197" s="175" t="str">
        <f>IFERROR(Summary!$AC$7*D197/N197," ")</f>
        <v xml:space="preserve"> </v>
      </c>
      <c r="P197" s="11">
        <v>8.4999999999999995E-4</v>
      </c>
      <c r="Q197" s="175" t="str">
        <f>IFERROR(Summary!$AC$7*D197/P197," ")</f>
        <v xml:space="preserve"> </v>
      </c>
      <c r="R197" s="22"/>
      <c r="S197" s="177" t="str">
        <f>IFERROR(Summary!$AE$7*E197/R197," ")</f>
        <v xml:space="preserve"> </v>
      </c>
    </row>
    <row r="198" spans="1:19" ht="42" customHeight="1" x14ac:dyDescent="0.25">
      <c r="A198" s="2" t="s">
        <v>387</v>
      </c>
      <c r="B198" s="1" t="s">
        <v>388</v>
      </c>
      <c r="C198" s="6" t="s">
        <v>65</v>
      </c>
      <c r="D198" s="56" t="str">
        <f>IFERROR(VLOOKUP($A198,'Emissions - TEU-2PWC'!$A$6:$H$58,5,0), " ")</f>
        <v xml:space="preserve"> </v>
      </c>
      <c r="E198" s="56" t="str">
        <f>IFERROR(VLOOKUP($A198,'Emissions - TEU-2PWC'!$A$6:$H$58,8,0), " ")</f>
        <v xml:space="preserve"> </v>
      </c>
      <c r="F198" s="10">
        <v>3.3999999999999998E-9</v>
      </c>
      <c r="G198" s="175" t="str">
        <f>IFERROR(Summary!$Y$7*D198/F198," ")</f>
        <v xml:space="preserve"> </v>
      </c>
      <c r="H198" s="10">
        <v>4.2E-7</v>
      </c>
      <c r="I198" s="175" t="str">
        <f>IFERROR(Summary!$Y$7*D198/H198," ")</f>
        <v xml:space="preserve"> </v>
      </c>
      <c r="J198" s="10">
        <v>2.9999999999999999E-7</v>
      </c>
      <c r="K198" s="175" t="str">
        <f>IFERROR(Summary!$AA$7*D198/J198," ")</f>
        <v xml:space="preserve"> </v>
      </c>
      <c r="L198" s="10">
        <v>8.5000000000000006E-5</v>
      </c>
      <c r="M198" s="175" t="str">
        <f>IFERROR(Summary!$AA$7*D198/L198," ")</f>
        <v xml:space="preserve"> </v>
      </c>
      <c r="N198" s="10">
        <v>1.4000000000000001E-7</v>
      </c>
      <c r="O198" s="175" t="str">
        <f>IFERROR(Summary!$AC$7*D198/N198," ")</f>
        <v xml:space="preserve"> </v>
      </c>
      <c r="P198" s="10">
        <v>8.5000000000000006E-5</v>
      </c>
      <c r="Q198" s="175" t="str">
        <f>IFERROR(Summary!$AC$7*D198/P198," ")</f>
        <v xml:space="preserve"> </v>
      </c>
      <c r="R198" s="22"/>
      <c r="S198" s="177" t="str">
        <f>IFERROR(Summary!$AE$7*E198/R198," ")</f>
        <v xml:space="preserve"> </v>
      </c>
    </row>
    <row r="199" spans="1:19" ht="42" customHeight="1" x14ac:dyDescent="0.25">
      <c r="A199" s="2" t="s">
        <v>389</v>
      </c>
      <c r="B199" s="1" t="s">
        <v>390</v>
      </c>
      <c r="C199" s="6" t="s">
        <v>65</v>
      </c>
      <c r="D199" s="56" t="str">
        <f>IFERROR(VLOOKUP($A199,'Emissions - TEU-2PWC'!$A$6:$H$58,5,0), " ")</f>
        <v xml:space="preserve"> </v>
      </c>
      <c r="E199" s="56" t="str">
        <f>IFERROR(VLOOKUP($A199,'Emissions - TEU-2PWC'!$A$6:$H$58,8,0), " ")</f>
        <v xml:space="preserve"> </v>
      </c>
      <c r="F199" s="10">
        <v>1E-8</v>
      </c>
      <c r="G199" s="175" t="str">
        <f>IFERROR(Summary!$Y$7*D199/F199," ")</f>
        <v xml:space="preserve"> </v>
      </c>
      <c r="H199" s="10">
        <v>1.3E-6</v>
      </c>
      <c r="I199" s="175" t="str">
        <f>IFERROR(Summary!$Y$7*D199/H199," ")</f>
        <v xml:space="preserve"> </v>
      </c>
      <c r="J199" s="10">
        <v>8.9999999999999996E-7</v>
      </c>
      <c r="K199" s="175" t="str">
        <f>IFERROR(Summary!$AA$7*D199/J199," ")</f>
        <v xml:space="preserve"> </v>
      </c>
      <c r="L199" s="11">
        <v>2.5999999999999998E-4</v>
      </c>
      <c r="M199" s="175" t="str">
        <f>IFERROR(Summary!$AA$7*D199/L199," ")</f>
        <v xml:space="preserve"> </v>
      </c>
      <c r="N199" s="10">
        <v>4.2E-7</v>
      </c>
      <c r="O199" s="175" t="str">
        <f>IFERROR(Summary!$AC$7*D199/N199," ")</f>
        <v xml:space="preserve"> </v>
      </c>
      <c r="P199" s="11">
        <v>2.5999999999999998E-4</v>
      </c>
      <c r="Q199" s="175" t="str">
        <f>IFERROR(Summary!$AC$7*D199/P199," ")</f>
        <v xml:space="preserve"> </v>
      </c>
      <c r="R199" s="22"/>
      <c r="S199" s="177" t="str">
        <f>IFERROR(Summary!$AE$7*E199/R199," ")</f>
        <v xml:space="preserve"> </v>
      </c>
    </row>
    <row r="200" spans="1:19" ht="42" customHeight="1" x14ac:dyDescent="0.25">
      <c r="A200" s="2" t="s">
        <v>391</v>
      </c>
      <c r="B200" s="1" t="s">
        <v>392</v>
      </c>
      <c r="C200" s="6" t="s">
        <v>65</v>
      </c>
      <c r="D200" s="56" t="str">
        <f>IFERROR(VLOOKUP($A200,'Emissions - TEU-2PWC'!$A$6:$H$58,5,0), " ")</f>
        <v xml:space="preserve"> </v>
      </c>
      <c r="E200" s="56" t="str">
        <f>IFERROR(VLOOKUP($A200,'Emissions - TEU-2PWC'!$A$6:$H$58,8,0), " ")</f>
        <v xml:space="preserve"> </v>
      </c>
      <c r="F200" s="10">
        <v>1E-8</v>
      </c>
      <c r="G200" s="175" t="str">
        <f>IFERROR(Summary!$Y$7*D200/F200," ")</f>
        <v xml:space="preserve"> </v>
      </c>
      <c r="H200" s="10">
        <v>1.3E-6</v>
      </c>
      <c r="I200" s="175" t="str">
        <f>IFERROR(Summary!$Y$7*D200/H200," ")</f>
        <v xml:space="preserve"> </v>
      </c>
      <c r="J200" s="10">
        <v>8.9999999999999996E-7</v>
      </c>
      <c r="K200" s="175" t="str">
        <f>IFERROR(Summary!$AA$7*D200/J200," ")</f>
        <v xml:space="preserve"> </v>
      </c>
      <c r="L200" s="11">
        <v>2.5999999999999998E-4</v>
      </c>
      <c r="M200" s="175" t="str">
        <f>IFERROR(Summary!$AA$7*D200/L200," ")</f>
        <v xml:space="preserve"> </v>
      </c>
      <c r="N200" s="10">
        <v>4.2E-7</v>
      </c>
      <c r="O200" s="175" t="str">
        <f>IFERROR(Summary!$AC$7*D200/N200," ")</f>
        <v xml:space="preserve"> </v>
      </c>
      <c r="P200" s="11">
        <v>2.5999999999999998E-4</v>
      </c>
      <c r="Q200" s="175" t="str">
        <f>IFERROR(Summary!$AC$7*D200/P200," ")</f>
        <v xml:space="preserve"> </v>
      </c>
      <c r="R200" s="22"/>
      <c r="S200" s="177" t="str">
        <f>IFERROR(Summary!$AE$7*E200/R200," ")</f>
        <v xml:space="preserve"> </v>
      </c>
    </row>
    <row r="201" spans="1:19" ht="42" customHeight="1" x14ac:dyDescent="0.25">
      <c r="A201" s="2" t="s">
        <v>393</v>
      </c>
      <c r="B201" s="1" t="s">
        <v>394</v>
      </c>
      <c r="C201" s="6" t="s">
        <v>65</v>
      </c>
      <c r="D201" s="56" t="str">
        <f>IFERROR(VLOOKUP($A201,'Emissions - TEU-2PWC'!$A$6:$H$58,5,0), " ")</f>
        <v xml:space="preserve"> </v>
      </c>
      <c r="E201" s="56" t="str">
        <f>IFERROR(VLOOKUP($A201,'Emissions - TEU-2PWC'!$A$6:$H$58,8,0), " ")</f>
        <v xml:space="preserve"> </v>
      </c>
      <c r="F201" s="10">
        <v>1E-8</v>
      </c>
      <c r="G201" s="175" t="str">
        <f>IFERROR(Summary!$Y$7*D201/F201," ")</f>
        <v xml:space="preserve"> </v>
      </c>
      <c r="H201" s="10">
        <v>1.3E-6</v>
      </c>
      <c r="I201" s="175" t="str">
        <f>IFERROR(Summary!$Y$7*D201/H201," ")</f>
        <v xml:space="preserve"> </v>
      </c>
      <c r="J201" s="10">
        <v>8.9999999999999996E-7</v>
      </c>
      <c r="K201" s="175" t="str">
        <f>IFERROR(Summary!$AA$7*D201/J201," ")</f>
        <v xml:space="preserve"> </v>
      </c>
      <c r="L201" s="11">
        <v>2.5999999999999998E-4</v>
      </c>
      <c r="M201" s="175" t="str">
        <f>IFERROR(Summary!$AA$7*D201/L201," ")</f>
        <v xml:space="preserve"> </v>
      </c>
      <c r="N201" s="10">
        <v>4.2E-7</v>
      </c>
      <c r="O201" s="175" t="str">
        <f>IFERROR(Summary!$AC$7*D201/N201," ")</f>
        <v xml:space="preserve"> </v>
      </c>
      <c r="P201" s="11">
        <v>2.5999999999999998E-4</v>
      </c>
      <c r="Q201" s="175" t="str">
        <f>IFERROR(Summary!$AC$7*D201/P201," ")</f>
        <v xml:space="preserve"> </v>
      </c>
      <c r="R201" s="22"/>
      <c r="S201" s="177" t="str">
        <f>IFERROR(Summary!$AE$7*E201/R201," ")</f>
        <v xml:space="preserve"> </v>
      </c>
    </row>
    <row r="202" spans="1:19" ht="42" customHeight="1" x14ac:dyDescent="0.25">
      <c r="A202" s="2" t="s">
        <v>395</v>
      </c>
      <c r="B202" s="1" t="s">
        <v>396</v>
      </c>
      <c r="C202" s="6" t="s">
        <v>65</v>
      </c>
      <c r="D202" s="56" t="str">
        <f>IFERROR(VLOOKUP($A202,'Emissions - TEU-2PWC'!$A$6:$H$58,5,0), " ")</f>
        <v xml:space="preserve"> </v>
      </c>
      <c r="E202" s="56" t="str">
        <f>IFERROR(VLOOKUP($A202,'Emissions - TEU-2PWC'!$A$6:$H$58,8,0), " ")</f>
        <v xml:space="preserve"> </v>
      </c>
      <c r="F202" s="10">
        <v>1E-8</v>
      </c>
      <c r="G202" s="175" t="str">
        <f>IFERROR(Summary!$Y$7*D202/F202," ")</f>
        <v xml:space="preserve"> </v>
      </c>
      <c r="H202" s="10">
        <v>1.3E-6</v>
      </c>
      <c r="I202" s="175" t="str">
        <f>IFERROR(Summary!$Y$7*D202/H202," ")</f>
        <v xml:space="preserve"> </v>
      </c>
      <c r="J202" s="10">
        <v>8.9999999999999996E-7</v>
      </c>
      <c r="K202" s="175" t="str">
        <f>IFERROR(Summary!$AA$7*D202/J202," ")</f>
        <v xml:space="preserve"> </v>
      </c>
      <c r="L202" s="11">
        <v>2.5999999999999998E-4</v>
      </c>
      <c r="M202" s="175" t="str">
        <f>IFERROR(Summary!$AA$7*D202/L202," ")</f>
        <v xml:space="preserve"> </v>
      </c>
      <c r="N202" s="10">
        <v>4.2E-7</v>
      </c>
      <c r="O202" s="175" t="str">
        <f>IFERROR(Summary!$AC$7*D202/N202," ")</f>
        <v xml:space="preserve"> </v>
      </c>
      <c r="P202" s="11">
        <v>2.5999999999999998E-4</v>
      </c>
      <c r="Q202" s="175" t="str">
        <f>IFERROR(Summary!$AC$7*D202/P202," ")</f>
        <v xml:space="preserve"> </v>
      </c>
      <c r="R202" s="22"/>
      <c r="S202" s="177" t="str">
        <f>IFERROR(Summary!$AE$7*E202/R202," ")</f>
        <v xml:space="preserve"> </v>
      </c>
    </row>
    <row r="203" spans="1:19" ht="42" customHeight="1" x14ac:dyDescent="0.25">
      <c r="A203" s="2" t="s">
        <v>397</v>
      </c>
      <c r="B203" s="1" t="s">
        <v>398</v>
      </c>
      <c r="C203" s="6" t="s">
        <v>65</v>
      </c>
      <c r="D203" s="56" t="str">
        <f>IFERROR(VLOOKUP($A203,'Emissions - TEU-2PWC'!$A$6:$H$58,5,0), " ")</f>
        <v xml:space="preserve"> </v>
      </c>
      <c r="E203" s="56" t="str">
        <f>IFERROR(VLOOKUP($A203,'Emissions - TEU-2PWC'!$A$6:$H$58,8,0), " ")</f>
        <v xml:space="preserve"> </v>
      </c>
      <c r="F203" s="10">
        <v>9.9999999999999995E-8</v>
      </c>
      <c r="G203" s="175" t="str">
        <f>IFERROR(Summary!$Y$7*D203/F203," ")</f>
        <v xml:space="preserve"> </v>
      </c>
      <c r="H203" s="10">
        <v>1.2999999999999999E-5</v>
      </c>
      <c r="I203" s="175" t="str">
        <f>IFERROR(Summary!$Y$7*D203/H203," ")</f>
        <v xml:space="preserve"> </v>
      </c>
      <c r="J203" s="10">
        <v>9.0000000000000002E-6</v>
      </c>
      <c r="K203" s="175" t="str">
        <f>IFERROR(Summary!$AA$7*D203/J203," ")</f>
        <v xml:space="preserve"> </v>
      </c>
      <c r="L203" s="3">
        <v>2.5999999999999999E-3</v>
      </c>
      <c r="M203" s="175" t="str">
        <f>IFERROR(Summary!$AA$7*D203/L203," ")</f>
        <v xml:space="preserve"> </v>
      </c>
      <c r="N203" s="10">
        <v>4.1999999999999996E-6</v>
      </c>
      <c r="O203" s="175" t="str">
        <f>IFERROR(Summary!$AC$7*D203/N203," ")</f>
        <v xml:space="preserve"> </v>
      </c>
      <c r="P203" s="3">
        <v>2.5999999999999999E-3</v>
      </c>
      <c r="Q203" s="175" t="str">
        <f>IFERROR(Summary!$AC$7*D203/P203," ")</f>
        <v xml:space="preserve"> </v>
      </c>
      <c r="R203" s="22"/>
      <c r="S203" s="177" t="str">
        <f>IFERROR(Summary!$AE$7*E203/R203," ")</f>
        <v xml:space="preserve"> </v>
      </c>
    </row>
    <row r="204" spans="1:19" ht="42" customHeight="1" x14ac:dyDescent="0.25">
      <c r="A204" s="2" t="s">
        <v>399</v>
      </c>
      <c r="B204" s="1" t="s">
        <v>400</v>
      </c>
      <c r="C204" s="6" t="s">
        <v>65</v>
      </c>
      <c r="D204" s="56" t="str">
        <f>IFERROR(VLOOKUP($A204,'Emissions - TEU-2PWC'!$A$6:$H$58,5,0), " ")</f>
        <v xml:space="preserve"> </v>
      </c>
      <c r="E204" s="56" t="str">
        <f>IFERROR(VLOOKUP($A204,'Emissions - TEU-2PWC'!$A$6:$H$58,8,0), " ")</f>
        <v xml:space="preserve"> </v>
      </c>
      <c r="F204" s="10">
        <v>9.9999999999999995E-8</v>
      </c>
      <c r="G204" s="175" t="str">
        <f>IFERROR(Summary!$Y$7*D204/F204," ")</f>
        <v xml:space="preserve"> </v>
      </c>
      <c r="H204" s="10">
        <v>1.2999999999999999E-5</v>
      </c>
      <c r="I204" s="175" t="str">
        <f>IFERROR(Summary!$Y$7*D204/H204," ")</f>
        <v xml:space="preserve"> </v>
      </c>
      <c r="J204" s="10">
        <v>9.0000000000000002E-6</v>
      </c>
      <c r="K204" s="175" t="str">
        <f>IFERROR(Summary!$AA$7*D204/J204," ")</f>
        <v xml:space="preserve"> </v>
      </c>
      <c r="L204" s="3">
        <v>2.5999999999999999E-3</v>
      </c>
      <c r="M204" s="175" t="str">
        <f>IFERROR(Summary!$AA$7*D204/L204," ")</f>
        <v xml:space="preserve"> </v>
      </c>
      <c r="N204" s="10">
        <v>4.1999999999999996E-6</v>
      </c>
      <c r="O204" s="175" t="str">
        <f>IFERROR(Summary!$AC$7*D204/N204," ")</f>
        <v xml:space="preserve"> </v>
      </c>
      <c r="P204" s="3">
        <v>2.5999999999999999E-3</v>
      </c>
      <c r="Q204" s="175" t="str">
        <f>IFERROR(Summary!$AC$7*D204/P204," ")</f>
        <v xml:space="preserve"> </v>
      </c>
      <c r="R204" s="22"/>
      <c r="S204" s="177" t="str">
        <f>IFERROR(Summary!$AE$7*E204/R204," ")</f>
        <v xml:space="preserve"> </v>
      </c>
    </row>
    <row r="205" spans="1:19" ht="29.25" customHeight="1" x14ac:dyDescent="0.25">
      <c r="A205" s="2" t="s">
        <v>401</v>
      </c>
      <c r="B205" s="2" t="s">
        <v>402</v>
      </c>
      <c r="C205" s="6" t="s">
        <v>65</v>
      </c>
      <c r="D205" s="56" t="str">
        <f>IFERROR(VLOOKUP($A205,'Emissions - TEU-2PWC'!$A$6:$H$58,5,0), " ")</f>
        <v xml:space="preserve"> </v>
      </c>
      <c r="E205" s="56" t="str">
        <f>IFERROR(VLOOKUP($A205,'Emissions - TEU-2PWC'!$A$6:$H$58,8,0), " ")</f>
        <v xml:space="preserve"> </v>
      </c>
      <c r="F205" s="10">
        <v>3.4000000000000001E-6</v>
      </c>
      <c r="G205" s="175" t="str">
        <f>IFERROR(Summary!$Y$7*D205/F205," ")</f>
        <v xml:space="preserve"> </v>
      </c>
      <c r="H205" s="11">
        <v>4.2000000000000002E-4</v>
      </c>
      <c r="I205" s="175" t="str">
        <f>IFERROR(Summary!$Y$7*D205/H205," ")</f>
        <v xml:space="preserve"> </v>
      </c>
      <c r="J205" s="11">
        <v>2.9999999999999997E-4</v>
      </c>
      <c r="K205" s="175" t="str">
        <f>IFERROR(Summary!$AA$7*D205/J205," ")</f>
        <v xml:space="preserve"> </v>
      </c>
      <c r="L205" s="4">
        <v>8.5000000000000006E-2</v>
      </c>
      <c r="M205" s="175" t="str">
        <f>IFERROR(Summary!$AA$7*D205/L205," ")</f>
        <v xml:space="preserve"> </v>
      </c>
      <c r="N205" s="11">
        <v>1.3999999999999999E-4</v>
      </c>
      <c r="O205" s="175" t="str">
        <f>IFERROR(Summary!$AC$7*D205/N205," ")</f>
        <v xml:space="preserve"> </v>
      </c>
      <c r="P205" s="4">
        <v>8.5000000000000006E-2</v>
      </c>
      <c r="Q205" s="175" t="str">
        <f>IFERROR(Summary!$AC$7*D205/P205," ")</f>
        <v xml:space="preserve"> </v>
      </c>
      <c r="R205" s="22"/>
      <c r="S205" s="177" t="str">
        <f>IFERROR(Summary!$AE$7*E205/R205," ")</f>
        <v xml:space="preserve"> </v>
      </c>
    </row>
    <row r="206" spans="1:19" ht="28.5" customHeight="1" x14ac:dyDescent="0.25">
      <c r="A206" s="1"/>
      <c r="B206" s="2" t="s">
        <v>403</v>
      </c>
      <c r="C206" s="6" t="s">
        <v>404</v>
      </c>
      <c r="D206" s="56" t="str">
        <f>IFERROR(VLOOKUP($A206,'Emissions - TEU-2PWC'!$A$6:$H$58,5,0), " ")</f>
        <v xml:space="preserve"> </v>
      </c>
      <c r="E206" s="56" t="str">
        <f>IFERROR(VLOOKUP($A206,'Emissions - TEU-2PWC'!$A$6:$H$58,8,0), " ")</f>
        <v xml:space="preserve"> </v>
      </c>
      <c r="F206" s="10">
        <v>4.3000000000000002E-5</v>
      </c>
      <c r="G206" s="175" t="str">
        <f>IFERROR(Summary!$Y$7*D206/F206," ")</f>
        <v xml:space="preserve"> </v>
      </c>
      <c r="H206" s="18"/>
      <c r="I206" s="175" t="str">
        <f>IFERROR(Summary!$Y$7*D206/H206," ")</f>
        <v xml:space="preserve"> </v>
      </c>
      <c r="J206" s="3">
        <v>1.6000000000000001E-3</v>
      </c>
      <c r="K206" s="175" t="str">
        <f>IFERROR(Summary!$AA$7*D206/J206," ")</f>
        <v xml:space="preserve"> </v>
      </c>
      <c r="L206" s="18"/>
      <c r="M206" s="175" t="str">
        <f>IFERROR(Summary!$AA$7*D206/L206," ")</f>
        <v xml:space="preserve"> </v>
      </c>
      <c r="N206" s="3">
        <v>3.0000000000000001E-3</v>
      </c>
      <c r="O206" s="175" t="str">
        <f>IFERROR(Summary!$AC$7*D206/N206," ")</f>
        <v xml:space="preserve"> </v>
      </c>
      <c r="P206" s="18"/>
      <c r="Q206" s="175" t="str">
        <f>IFERROR(Summary!$AC$7*D206/P206," ")</f>
        <v xml:space="preserve"> </v>
      </c>
      <c r="R206" s="22"/>
      <c r="S206" s="177" t="str">
        <f>IFERROR(Summary!$AE$7*E206/R206," ")</f>
        <v xml:space="preserve"> </v>
      </c>
    </row>
    <row r="207" spans="1:19" ht="16.8" customHeight="1" x14ac:dyDescent="0.25">
      <c r="A207" s="2" t="s">
        <v>405</v>
      </c>
      <c r="B207" s="2" t="s">
        <v>406</v>
      </c>
      <c r="C207" s="6" t="s">
        <v>404</v>
      </c>
      <c r="D207" s="56" t="str">
        <f>IFERROR(VLOOKUP($A207,'Emissions - TEU-2PWC'!$A$6:$H$58,5,0), " ")</f>
        <v xml:space="preserve"> </v>
      </c>
      <c r="E207" s="56" t="str">
        <f>IFERROR(VLOOKUP($A207,'Emissions - TEU-2PWC'!$A$6:$H$58,8,0), " ")</f>
        <v xml:space="preserve"> </v>
      </c>
      <c r="F207" s="11">
        <v>1.1E-4</v>
      </c>
      <c r="G207" s="175" t="str">
        <f>IFERROR(Summary!$Y$7*D207/F207," ")</f>
        <v xml:space="preserve"> </v>
      </c>
      <c r="H207" s="18"/>
      <c r="I207" s="175" t="str">
        <f>IFERROR(Summary!$Y$7*D207/H207," ")</f>
        <v xml:space="preserve"> </v>
      </c>
      <c r="J207" s="3">
        <v>3.8999999999999998E-3</v>
      </c>
      <c r="K207" s="175" t="str">
        <f>IFERROR(Summary!$AA$7*D207/J207," ")</f>
        <v xml:space="preserve"> </v>
      </c>
      <c r="L207" s="18"/>
      <c r="M207" s="175" t="str">
        <f>IFERROR(Summary!$AA$7*D207/L207," ")</f>
        <v xml:space="preserve"> </v>
      </c>
      <c r="N207" s="3">
        <v>7.6E-3</v>
      </c>
      <c r="O207" s="175" t="str">
        <f>IFERROR(Summary!$AC$7*D207/N207," ")</f>
        <v xml:space="preserve"> </v>
      </c>
      <c r="P207" s="18"/>
      <c r="Q207" s="175" t="str">
        <f>IFERROR(Summary!$AC$7*D207/P207," ")</f>
        <v xml:space="preserve"> </v>
      </c>
      <c r="R207" s="22"/>
      <c r="S207" s="177" t="str">
        <f>IFERROR(Summary!$AE$7*E207/R207," ")</f>
        <v xml:space="preserve"> </v>
      </c>
    </row>
    <row r="208" spans="1:19" ht="16.95" customHeight="1" x14ac:dyDescent="0.25">
      <c r="A208" s="2" t="s">
        <v>407</v>
      </c>
      <c r="B208" s="2" t="s">
        <v>408</v>
      </c>
      <c r="C208" s="6" t="s">
        <v>404</v>
      </c>
      <c r="D208" s="56" t="str">
        <f>IFERROR(VLOOKUP($A208,'Emissions - TEU-2PWC'!$A$6:$H$58,5,0), " ")</f>
        <v xml:space="preserve"> </v>
      </c>
      <c r="E208" s="56" t="str">
        <f>IFERROR(VLOOKUP($A208,'Emissions - TEU-2PWC'!$A$6:$H$58,8,0), " ")</f>
        <v xml:space="preserve"> </v>
      </c>
      <c r="F208" s="11">
        <v>2.1000000000000001E-4</v>
      </c>
      <c r="G208" s="175" t="str">
        <f>IFERROR(Summary!$Y$7*D208/F208," ")</f>
        <v xml:space="preserve"> </v>
      </c>
      <c r="H208" s="18"/>
      <c r="I208" s="175" t="str">
        <f>IFERROR(Summary!$Y$7*D208/H208," ")</f>
        <v xml:space="preserve"> </v>
      </c>
      <c r="J208" s="3">
        <v>7.7999999999999996E-3</v>
      </c>
      <c r="K208" s="175" t="str">
        <f>IFERROR(Summary!$AA$7*D208/J208," ")</f>
        <v xml:space="preserve"> </v>
      </c>
      <c r="L208" s="18"/>
      <c r="M208" s="175" t="str">
        <f>IFERROR(Summary!$AA$7*D208/L208," ")</f>
        <v xml:space="preserve"> </v>
      </c>
      <c r="N208" s="4">
        <v>1.4999999999999999E-2</v>
      </c>
      <c r="O208" s="175" t="str">
        <f>IFERROR(Summary!$AC$7*D208/N208," ")</f>
        <v xml:space="preserve"> </v>
      </c>
      <c r="P208" s="18"/>
      <c r="Q208" s="175" t="str">
        <f>IFERROR(Summary!$AC$7*D208/P208," ")</f>
        <v xml:space="preserve"> </v>
      </c>
      <c r="R208" s="22"/>
      <c r="S208" s="177" t="str">
        <f>IFERROR(Summary!$AE$7*E208/R208," ")</f>
        <v xml:space="preserve"> </v>
      </c>
    </row>
    <row r="209" spans="1:19" ht="16.8" customHeight="1" x14ac:dyDescent="0.25">
      <c r="A209" s="2" t="s">
        <v>409</v>
      </c>
      <c r="B209" s="2" t="s">
        <v>410</v>
      </c>
      <c r="C209" s="6" t="s">
        <v>404</v>
      </c>
      <c r="D209" s="56" t="str">
        <f>IFERROR(VLOOKUP($A209,'Emissions - TEU-2PWC'!$A$6:$H$58,5,0), " ")</f>
        <v xml:space="preserve"> </v>
      </c>
      <c r="E209" s="56" t="str">
        <f>IFERROR(VLOOKUP($A209,'Emissions - TEU-2PWC'!$A$6:$H$58,8,0), " ")</f>
        <v xml:space="preserve"> </v>
      </c>
      <c r="F209" s="10">
        <v>4.3000000000000002E-5</v>
      </c>
      <c r="G209" s="175" t="str">
        <f>IFERROR(Summary!$Y$7*D209/F209," ")</f>
        <v xml:space="preserve"> </v>
      </c>
      <c r="H209" s="3">
        <v>2E-3</v>
      </c>
      <c r="I209" s="175" t="str">
        <f>IFERROR(Summary!$Y$7*D209/H209," ")</f>
        <v xml:space="preserve"> </v>
      </c>
      <c r="J209" s="3">
        <v>1.6000000000000001E-3</v>
      </c>
      <c r="K209" s="175" t="str">
        <f>IFERROR(Summary!$AA$7*D209/J209," ")</f>
        <v xml:space="preserve"> </v>
      </c>
      <c r="L209" s="3">
        <v>8.8000000000000005E-3</v>
      </c>
      <c r="M209" s="175" t="str">
        <f>IFERROR(Summary!$AA$7*D209/L209," ")</f>
        <v xml:space="preserve"> </v>
      </c>
      <c r="N209" s="3">
        <v>3.0000000000000001E-3</v>
      </c>
      <c r="O209" s="175" t="str">
        <f>IFERROR(Summary!$AC$7*D209/N209," ")</f>
        <v xml:space="preserve"> </v>
      </c>
      <c r="P209" s="3">
        <v>8.8000000000000005E-3</v>
      </c>
      <c r="Q209" s="175" t="str">
        <f>IFERROR(Summary!$AC$7*D209/P209," ")</f>
        <v xml:space="preserve"> </v>
      </c>
      <c r="R209" s="27">
        <v>2E-3</v>
      </c>
      <c r="S209" s="177" t="str">
        <f>IFERROR(Summary!$AE$7*E209/R209," ")</f>
        <v xml:space="preserve"> </v>
      </c>
    </row>
    <row r="210" spans="1:19" ht="16.95" customHeight="1" x14ac:dyDescent="0.25">
      <c r="A210" s="2" t="s">
        <v>411</v>
      </c>
      <c r="B210" s="2" t="s">
        <v>412</v>
      </c>
      <c r="C210" s="6" t="s">
        <v>404</v>
      </c>
      <c r="D210" s="56" t="str">
        <f>IFERROR(VLOOKUP($A210,'Emissions - TEU-2PWC'!$A$6:$H$58,5,0), " ")</f>
        <v xml:space="preserve"> </v>
      </c>
      <c r="E210" s="56" t="str">
        <f>IFERROR(VLOOKUP($A210,'Emissions - TEU-2PWC'!$A$6:$H$58,8,0), " ")</f>
        <v xml:space="preserve"> </v>
      </c>
      <c r="F210" s="10">
        <v>5.3000000000000001E-5</v>
      </c>
      <c r="G210" s="175" t="str">
        <f>IFERROR(Summary!$Y$7*D210/F210," ")</f>
        <v xml:space="preserve"> </v>
      </c>
      <c r="H210" s="18"/>
      <c r="I210" s="175" t="str">
        <f>IFERROR(Summary!$Y$7*D210/H210," ")</f>
        <v xml:space="preserve"> </v>
      </c>
      <c r="J210" s="3">
        <v>2E-3</v>
      </c>
      <c r="K210" s="175" t="str">
        <f>IFERROR(Summary!$AA$7*D210/J210," ")</f>
        <v xml:space="preserve"> </v>
      </c>
      <c r="L210" s="18"/>
      <c r="M210" s="175" t="str">
        <f>IFERROR(Summary!$AA$7*D210/L210," ")</f>
        <v xml:space="preserve"> </v>
      </c>
      <c r="N210" s="3">
        <v>3.8E-3</v>
      </c>
      <c r="O210" s="175" t="str">
        <f>IFERROR(Summary!$AC$7*D210/N210," ")</f>
        <v xml:space="preserve"> </v>
      </c>
      <c r="P210" s="18"/>
      <c r="Q210" s="175" t="str">
        <f>IFERROR(Summary!$AC$7*D210/P210," ")</f>
        <v xml:space="preserve"> </v>
      </c>
      <c r="R210" s="22"/>
      <c r="S210" s="177" t="str">
        <f>IFERROR(Summary!$AE$7*E210/R210," ")</f>
        <v xml:space="preserve"> </v>
      </c>
    </row>
    <row r="211" spans="1:19" ht="19.5" customHeight="1" x14ac:dyDescent="0.25">
      <c r="A211" s="2" t="s">
        <v>413</v>
      </c>
      <c r="B211" s="2" t="s">
        <v>414</v>
      </c>
      <c r="C211" s="6" t="s">
        <v>404</v>
      </c>
      <c r="D211" s="56" t="str">
        <f>IFERROR(VLOOKUP($A211,'Emissions - TEU-2PWC'!$A$6:$H$58,5,0), " ")</f>
        <v xml:space="preserve"> </v>
      </c>
      <c r="E211" s="56" t="str">
        <f>IFERROR(VLOOKUP($A211,'Emissions - TEU-2PWC'!$A$6:$H$58,8,0), " ")</f>
        <v xml:space="preserve"> </v>
      </c>
      <c r="F211" s="10">
        <v>2.0999999999999998E-6</v>
      </c>
      <c r="G211" s="175" t="str">
        <f>IFERROR(Summary!$Y$7*D211/F211," ")</f>
        <v xml:space="preserve"> </v>
      </c>
      <c r="H211" s="18"/>
      <c r="I211" s="175" t="str">
        <f>IFERROR(Summary!$Y$7*D211/H211," ")</f>
        <v xml:space="preserve"> </v>
      </c>
      <c r="J211" s="10">
        <v>7.7999999999999999E-5</v>
      </c>
      <c r="K211" s="175" t="str">
        <f>IFERROR(Summary!$AA$7*D211/J211," ")</f>
        <v xml:space="preserve"> </v>
      </c>
      <c r="L211" s="18"/>
      <c r="M211" s="175" t="str">
        <f>IFERROR(Summary!$AA$7*D211/L211," ")</f>
        <v xml:space="preserve"> </v>
      </c>
      <c r="N211" s="11">
        <v>1.4999999999999999E-4</v>
      </c>
      <c r="O211" s="175" t="str">
        <f>IFERROR(Summary!$AC$7*D211/N211," ")</f>
        <v xml:space="preserve"> </v>
      </c>
      <c r="P211" s="18"/>
      <c r="Q211" s="175" t="str">
        <f>IFERROR(Summary!$AC$7*D211/P211," ")</f>
        <v xml:space="preserve"> </v>
      </c>
      <c r="R211" s="22"/>
      <c r="S211" s="177" t="str">
        <f>IFERROR(Summary!$AE$7*E211/R211," ")</f>
        <v xml:space="preserve"> </v>
      </c>
    </row>
    <row r="212" spans="1:19" ht="16.95" customHeight="1" x14ac:dyDescent="0.25">
      <c r="A212" s="2" t="s">
        <v>415</v>
      </c>
      <c r="B212" s="2" t="s">
        <v>416</v>
      </c>
      <c r="C212" s="6" t="s">
        <v>404</v>
      </c>
      <c r="D212" s="56">
        <f>IFERROR(VLOOKUP($A212,'Emissions - TEU-2PWC'!$A$6:$H$58,5,0), " ")</f>
        <v>3.2018092069423595E-16</v>
      </c>
      <c r="E212" s="56">
        <f>IFERROR(VLOOKUP($A212,'Emissions - TEU-2PWC'!$A$6:$H$58,8,0), " ")</f>
        <v>1.2807236827769437E-17</v>
      </c>
      <c r="F212" s="3">
        <v>4.7000000000000002E-3</v>
      </c>
      <c r="G212" s="175">
        <f>IFERROR(Summary!$Y$7*D212/F212," ")</f>
        <v>6.8123600147709786E-18</v>
      </c>
      <c r="H212" s="18"/>
      <c r="I212" s="175" t="str">
        <f>IFERROR(Summary!$Y$7*D212/H212," ")</f>
        <v xml:space="preserve"> </v>
      </c>
      <c r="J212" s="9">
        <v>0.17</v>
      </c>
      <c r="K212" s="175">
        <f>IFERROR(Summary!$AA$7*D212/J212," ")</f>
        <v>1.8834171805543293E-19</v>
      </c>
      <c r="L212" s="18"/>
      <c r="M212" s="175" t="str">
        <f>IFERROR(Summary!$AA$7*D212/L212," ")</f>
        <v xml:space="preserve"> </v>
      </c>
      <c r="N212" s="9">
        <v>0.34</v>
      </c>
      <c r="O212" s="175">
        <f>IFERROR(Summary!$AC$7*D212/N212," ")</f>
        <v>4.2376886562472401E-18</v>
      </c>
      <c r="P212" s="18"/>
      <c r="Q212" s="175" t="str">
        <f>IFERROR(Summary!$AC$7*D212/P212," ")</f>
        <v xml:space="preserve"> </v>
      </c>
      <c r="R212" s="22"/>
      <c r="S212" s="177" t="str">
        <f>IFERROR(Summary!$AE$7*E212/R212," ")</f>
        <v xml:space="preserve"> </v>
      </c>
    </row>
    <row r="213" spans="1:19" ht="16.8" customHeight="1" x14ac:dyDescent="0.25">
      <c r="A213" s="2" t="s">
        <v>417</v>
      </c>
      <c r="B213" s="2" t="s">
        <v>418</v>
      </c>
      <c r="C213" s="6" t="s">
        <v>404</v>
      </c>
      <c r="D213" s="56" t="str">
        <f>IFERROR(VLOOKUP($A213,'Emissions - TEU-2PWC'!$A$6:$H$58,5,0), " ")</f>
        <v xml:space="preserve"> </v>
      </c>
      <c r="E213" s="56" t="str">
        <f>IFERROR(VLOOKUP($A213,'Emissions - TEU-2PWC'!$A$6:$H$58,8,0), " ")</f>
        <v xml:space="preserve"> </v>
      </c>
      <c r="F213" s="11">
        <v>1.3999999999999999E-4</v>
      </c>
      <c r="G213" s="175" t="str">
        <f>IFERROR(Summary!$Y$7*D213/F213," ")</f>
        <v xml:space="preserve"> </v>
      </c>
      <c r="H213" s="18"/>
      <c r="I213" s="175" t="str">
        <f>IFERROR(Summary!$Y$7*D213/H213," ")</f>
        <v xml:space="preserve"> </v>
      </c>
      <c r="J213" s="3">
        <v>5.1999999999999998E-3</v>
      </c>
      <c r="K213" s="175" t="str">
        <f>IFERROR(Summary!$AA$7*D213/J213," ")</f>
        <v xml:space="preserve"> </v>
      </c>
      <c r="L213" s="18"/>
      <c r="M213" s="175" t="str">
        <f>IFERROR(Summary!$AA$7*D213/L213," ")</f>
        <v xml:space="preserve"> </v>
      </c>
      <c r="N213" s="4">
        <v>0.01</v>
      </c>
      <c r="O213" s="175" t="str">
        <f>IFERROR(Summary!$AC$7*D213/N213," ")</f>
        <v xml:space="preserve"> </v>
      </c>
      <c r="P213" s="18"/>
      <c r="Q213" s="175" t="str">
        <f>IFERROR(Summary!$AC$7*D213/P213," ")</f>
        <v xml:space="preserve"> </v>
      </c>
      <c r="R213" s="22"/>
      <c r="S213" s="177" t="str">
        <f>IFERROR(Summary!$AE$7*E213/R213," ")</f>
        <v xml:space="preserve"> </v>
      </c>
    </row>
    <row r="214" spans="1:19" ht="16.95" customHeight="1" x14ac:dyDescent="0.25">
      <c r="A214" s="2" t="s">
        <v>419</v>
      </c>
      <c r="B214" s="2" t="s">
        <v>420</v>
      </c>
      <c r="C214" s="6" t="s">
        <v>404</v>
      </c>
      <c r="D214" s="56" t="str">
        <f>IFERROR(VLOOKUP($A214,'Emissions - TEU-2PWC'!$A$6:$H$58,5,0), " ")</f>
        <v xml:space="preserve"> </v>
      </c>
      <c r="E214" s="56" t="str">
        <f>IFERROR(VLOOKUP($A214,'Emissions - TEU-2PWC'!$A$6:$H$58,8,0), " ")</f>
        <v xml:space="preserve"> </v>
      </c>
      <c r="F214" s="3">
        <v>1.4E-3</v>
      </c>
      <c r="G214" s="175" t="str">
        <f>IFERROR(Summary!$Y$7*D214/F214," ")</f>
        <v xml:space="preserve"> </v>
      </c>
      <c r="H214" s="18"/>
      <c r="I214" s="175" t="str">
        <f>IFERROR(Summary!$Y$7*D214/H214," ")</f>
        <v xml:space="preserve"> </v>
      </c>
      <c r="J214" s="4">
        <v>5.1999999999999998E-2</v>
      </c>
      <c r="K214" s="175" t="str">
        <f>IFERROR(Summary!$AA$7*D214/J214," ")</f>
        <v xml:space="preserve"> </v>
      </c>
      <c r="L214" s="18"/>
      <c r="M214" s="175" t="str">
        <f>IFERROR(Summary!$AA$7*D214/L214," ")</f>
        <v xml:space="preserve"> </v>
      </c>
      <c r="N214" s="9">
        <v>0.1</v>
      </c>
      <c r="O214" s="175" t="str">
        <f>IFERROR(Summary!$AC$7*D214/N214," ")</f>
        <v xml:space="preserve"> </v>
      </c>
      <c r="P214" s="18"/>
      <c r="Q214" s="175" t="str">
        <f>IFERROR(Summary!$AC$7*D214/P214," ")</f>
        <v xml:space="preserve"> </v>
      </c>
      <c r="R214" s="22"/>
      <c r="S214" s="177" t="str">
        <f>IFERROR(Summary!$AE$7*E214/R214," ")</f>
        <v xml:space="preserve"> </v>
      </c>
    </row>
    <row r="215" spans="1:19" ht="16.8" customHeight="1" x14ac:dyDescent="0.25">
      <c r="A215" s="2" t="s">
        <v>421</v>
      </c>
      <c r="B215" s="2" t="s">
        <v>422</v>
      </c>
      <c r="C215" s="6" t="s">
        <v>404</v>
      </c>
      <c r="D215" s="56">
        <f>IFERROR(VLOOKUP($A215,'Emissions - TEU-2PWC'!$A$6:$H$58,5,0), " ")</f>
        <v>5.3245238193582092E-14</v>
      </c>
      <c r="E215" s="56">
        <f>IFERROR(VLOOKUP($A215,'Emissions - TEU-2PWC'!$A$6:$H$58,8,0), " ")</f>
        <v>2.1298095277432838E-15</v>
      </c>
      <c r="F215" s="11">
        <v>4.2999999999999999E-4</v>
      </c>
      <c r="G215" s="175">
        <f>IFERROR(Summary!$Y$7*D215/F215," ")</f>
        <v>1.2382613533391185E-14</v>
      </c>
      <c r="H215" s="18"/>
      <c r="I215" s="175" t="str">
        <f>IFERROR(Summary!$Y$7*D215/H215," ")</f>
        <v xml:space="preserve"> </v>
      </c>
      <c r="J215" s="4">
        <v>1.6E-2</v>
      </c>
      <c r="K215" s="175">
        <f>IFERROR(Summary!$AA$7*D215/J215," ")</f>
        <v>3.3278273870988806E-16</v>
      </c>
      <c r="L215" s="18"/>
      <c r="M215" s="175" t="str">
        <f>IFERROR(Summary!$AA$7*D215/L215," ")</f>
        <v xml:space="preserve"> </v>
      </c>
      <c r="N215" s="4">
        <v>0.03</v>
      </c>
      <c r="O215" s="175">
        <f>IFERROR(Summary!$AC$7*D215/N215," ")</f>
        <v>7.9867857290373125E-15</v>
      </c>
      <c r="P215" s="18"/>
      <c r="Q215" s="175" t="str">
        <f>IFERROR(Summary!$AC$7*D215/P215," ")</f>
        <v xml:space="preserve"> </v>
      </c>
      <c r="R215" s="22"/>
      <c r="S215" s="177" t="str">
        <f>IFERROR(Summary!$AE$7*E215/R215," ")</f>
        <v xml:space="preserve"> </v>
      </c>
    </row>
    <row r="216" spans="1:19" ht="16.95" customHeight="1" x14ac:dyDescent="0.25">
      <c r="A216" s="2" t="s">
        <v>423</v>
      </c>
      <c r="B216" s="2" t="s">
        <v>424</v>
      </c>
      <c r="C216" s="6" t="s">
        <v>404</v>
      </c>
      <c r="D216" s="56" t="str">
        <f>IFERROR(VLOOKUP($A216,'Emissions - TEU-2PWC'!$A$6:$H$58,5,0), " ")</f>
        <v xml:space="preserve"> </v>
      </c>
      <c r="E216" s="56" t="str">
        <f>IFERROR(VLOOKUP($A216,'Emissions - TEU-2PWC'!$A$6:$H$58,8,0), " ")</f>
        <v xml:space="preserve"> </v>
      </c>
      <c r="F216" s="11">
        <v>1.1E-4</v>
      </c>
      <c r="G216" s="175" t="str">
        <f>IFERROR(Summary!$Y$7*D216/F216," ")</f>
        <v xml:space="preserve"> </v>
      </c>
      <c r="H216" s="18"/>
      <c r="I216" s="175" t="str">
        <f>IFERROR(Summary!$Y$7*D216/H216," ")</f>
        <v xml:space="preserve"> </v>
      </c>
      <c r="J216" s="3">
        <v>3.8999999999999998E-3</v>
      </c>
      <c r="K216" s="175" t="str">
        <f>IFERROR(Summary!$AA$7*D216/J216," ")</f>
        <v xml:space="preserve"> </v>
      </c>
      <c r="L216" s="18"/>
      <c r="M216" s="175" t="str">
        <f>IFERROR(Summary!$AA$7*D216/L216," ")</f>
        <v xml:space="preserve"> </v>
      </c>
      <c r="N216" s="3">
        <v>7.6E-3</v>
      </c>
      <c r="O216" s="175" t="str">
        <f>IFERROR(Summary!$AC$7*D216/N216," ")</f>
        <v xml:space="preserve"> </v>
      </c>
      <c r="P216" s="18"/>
      <c r="Q216" s="175" t="str">
        <f>IFERROR(Summary!$AC$7*D216/P216," ")</f>
        <v xml:space="preserve"> </v>
      </c>
      <c r="R216" s="22"/>
      <c r="S216" s="177" t="str">
        <f>IFERROR(Summary!$AE$7*E216/R216," ")</f>
        <v xml:space="preserve"> </v>
      </c>
    </row>
    <row r="217" spans="1:19" ht="16.8" customHeight="1" x14ac:dyDescent="0.25">
      <c r="A217" s="2" t="s">
        <v>425</v>
      </c>
      <c r="B217" s="2" t="s">
        <v>426</v>
      </c>
      <c r="C217" s="6" t="s">
        <v>404</v>
      </c>
      <c r="D217" s="56" t="str">
        <f>IFERROR(VLOOKUP($A217,'Emissions - TEU-2PWC'!$A$6:$H$58,5,0), " ")</f>
        <v xml:space="preserve"> </v>
      </c>
      <c r="E217" s="56" t="str">
        <f>IFERROR(VLOOKUP($A217,'Emissions - TEU-2PWC'!$A$6:$H$58,8,0), " ")</f>
        <v xml:space="preserve"> </v>
      </c>
      <c r="F217" s="10">
        <v>4.3000000000000003E-6</v>
      </c>
      <c r="G217" s="175" t="str">
        <f>IFERROR(Summary!$Y$7*D217/F217," ")</f>
        <v xml:space="preserve"> </v>
      </c>
      <c r="H217" s="18"/>
      <c r="I217" s="175" t="str">
        <f>IFERROR(Summary!$Y$7*D217/H217," ")</f>
        <v xml:space="preserve"> </v>
      </c>
      <c r="J217" s="11">
        <v>1.6000000000000001E-4</v>
      </c>
      <c r="K217" s="175" t="str">
        <f>IFERROR(Summary!$AA$7*D217/J217," ")</f>
        <v xml:space="preserve"> </v>
      </c>
      <c r="L217" s="18"/>
      <c r="M217" s="175" t="str">
        <f>IFERROR(Summary!$AA$7*D217/L217," ")</f>
        <v xml:space="preserve"> </v>
      </c>
      <c r="N217" s="11">
        <v>2.9999999999999997E-4</v>
      </c>
      <c r="O217" s="175" t="str">
        <f>IFERROR(Summary!$AC$7*D217/N217," ")</f>
        <v xml:space="preserve"> </v>
      </c>
      <c r="P217" s="18"/>
      <c r="Q217" s="175" t="str">
        <f>IFERROR(Summary!$AC$7*D217/P217," ")</f>
        <v xml:space="preserve"> </v>
      </c>
      <c r="R217" s="22"/>
      <c r="S217" s="177" t="str">
        <f>IFERROR(Summary!$AE$7*E217/R217," ")</f>
        <v xml:space="preserve"> </v>
      </c>
    </row>
    <row r="218" spans="1:19" ht="16.8" customHeight="1" x14ac:dyDescent="0.25">
      <c r="A218" s="2" t="s">
        <v>427</v>
      </c>
      <c r="B218" s="2" t="s">
        <v>428</v>
      </c>
      <c r="C218" s="6" t="s">
        <v>404</v>
      </c>
      <c r="D218" s="56" t="str">
        <f>IFERROR(VLOOKUP($A218,'Emissions - TEU-2PWC'!$A$6:$H$58,5,0), " ")</f>
        <v xml:space="preserve"> </v>
      </c>
      <c r="E218" s="56" t="str">
        <f>IFERROR(VLOOKUP($A218,'Emissions - TEU-2PWC'!$A$6:$H$58,8,0), " ")</f>
        <v xml:space="preserve"> </v>
      </c>
      <c r="F218" s="11">
        <v>1.1E-4</v>
      </c>
      <c r="G218" s="175" t="str">
        <f>IFERROR(Summary!$Y$7*D218/F218," ")</f>
        <v xml:space="preserve"> </v>
      </c>
      <c r="H218" s="18"/>
      <c r="I218" s="175" t="str">
        <f>IFERROR(Summary!$Y$7*D218/H218," ")</f>
        <v xml:space="preserve"> </v>
      </c>
      <c r="J218" s="3">
        <v>3.8999999999999998E-3</v>
      </c>
      <c r="K218" s="175" t="str">
        <f>IFERROR(Summary!$AA$7*D218/J218," ")</f>
        <v xml:space="preserve"> </v>
      </c>
      <c r="L218" s="18"/>
      <c r="M218" s="175" t="str">
        <f>IFERROR(Summary!$AA$7*D218/L218," ")</f>
        <v xml:space="preserve"> </v>
      </c>
      <c r="N218" s="3">
        <v>7.6E-3</v>
      </c>
      <c r="O218" s="175" t="str">
        <f>IFERROR(Summary!$AC$7*D218/N218," ")</f>
        <v xml:space="preserve"> </v>
      </c>
      <c r="P218" s="18"/>
      <c r="Q218" s="175" t="str">
        <f>IFERROR(Summary!$AC$7*D218/P218," ")</f>
        <v xml:space="preserve"> </v>
      </c>
      <c r="R218" s="22"/>
      <c r="S218" s="177" t="str">
        <f>IFERROR(Summary!$AE$7*E218/R218," ")</f>
        <v xml:space="preserve"> </v>
      </c>
    </row>
    <row r="219" spans="1:19" ht="16.95" customHeight="1" x14ac:dyDescent="0.25">
      <c r="A219" s="2" t="s">
        <v>429</v>
      </c>
      <c r="B219" s="2" t="s">
        <v>430</v>
      </c>
      <c r="C219" s="6" t="s">
        <v>404</v>
      </c>
      <c r="D219" s="56" t="str">
        <f>IFERROR(VLOOKUP($A219,'Emissions - TEU-2PWC'!$A$6:$H$58,5,0), " ")</f>
        <v xml:space="preserve"> </v>
      </c>
      <c r="E219" s="56" t="str">
        <f>IFERROR(VLOOKUP($A219,'Emissions - TEU-2PWC'!$A$6:$H$58,8,0), " ")</f>
        <v xml:space="preserve"> </v>
      </c>
      <c r="F219" s="10">
        <v>4.6999999999999997E-5</v>
      </c>
      <c r="G219" s="175" t="str">
        <f>IFERROR(Summary!$Y$7*D219/F219," ")</f>
        <v xml:space="preserve"> </v>
      </c>
      <c r="H219" s="18"/>
      <c r="I219" s="175" t="str">
        <f>IFERROR(Summary!$Y$7*D219/H219," ")</f>
        <v xml:space="preserve"> </v>
      </c>
      <c r="J219" s="3">
        <v>1.6999999999999999E-3</v>
      </c>
      <c r="K219" s="175" t="str">
        <f>IFERROR(Summary!$AA$7*D219/J219," ")</f>
        <v xml:space="preserve"> </v>
      </c>
      <c r="L219" s="18"/>
      <c r="M219" s="175" t="str">
        <f>IFERROR(Summary!$AA$7*D219/L219," ")</f>
        <v xml:space="preserve"> </v>
      </c>
      <c r="N219" s="3">
        <v>3.3999999999999998E-3</v>
      </c>
      <c r="O219" s="175" t="str">
        <f>IFERROR(Summary!$AC$7*D219/N219," ")</f>
        <v xml:space="preserve"> </v>
      </c>
      <c r="P219" s="18"/>
      <c r="Q219" s="175" t="str">
        <f>IFERROR(Summary!$AC$7*D219/P219," ")</f>
        <v xml:space="preserve"> </v>
      </c>
      <c r="R219" s="22"/>
      <c r="S219" s="177" t="str">
        <f>IFERROR(Summary!$AE$7*E219/R219," ")</f>
        <v xml:space="preserve"> </v>
      </c>
    </row>
    <row r="220" spans="1:19" ht="16.8" customHeight="1" x14ac:dyDescent="0.25">
      <c r="A220" s="2" t="s">
        <v>431</v>
      </c>
      <c r="B220" s="2" t="s">
        <v>432</v>
      </c>
      <c r="C220" s="6" t="s">
        <v>404</v>
      </c>
      <c r="D220" s="56" t="str">
        <f>IFERROR(VLOOKUP($A220,'Emissions - TEU-2PWC'!$A$6:$H$58,5,0), " ")</f>
        <v xml:space="preserve"> </v>
      </c>
      <c r="E220" s="56" t="str">
        <f>IFERROR(VLOOKUP($A220,'Emissions - TEU-2PWC'!$A$6:$H$58,8,0), " ")</f>
        <v xml:space="preserve"> </v>
      </c>
      <c r="F220" s="10">
        <v>7.1000000000000005E-5</v>
      </c>
      <c r="G220" s="175" t="str">
        <f>IFERROR(Summary!$Y$7*D220/F220," ")</f>
        <v xml:space="preserve"> </v>
      </c>
      <c r="H220" s="18"/>
      <c r="I220" s="175" t="str">
        <f>IFERROR(Summary!$Y$7*D220/H220," ")</f>
        <v xml:space="preserve"> </v>
      </c>
      <c r="J220" s="3">
        <v>2.5999999999999999E-3</v>
      </c>
      <c r="K220" s="175" t="str">
        <f>IFERROR(Summary!$AA$7*D220/J220," ")</f>
        <v xml:space="preserve"> </v>
      </c>
      <c r="L220" s="18"/>
      <c r="M220" s="175" t="str">
        <f>IFERROR(Summary!$AA$7*D220/L220," ")</f>
        <v xml:space="preserve"> </v>
      </c>
      <c r="N220" s="3">
        <v>5.1000000000000004E-3</v>
      </c>
      <c r="O220" s="175" t="str">
        <f>IFERROR(Summary!$AC$7*D220/N220," ")</f>
        <v xml:space="preserve"> </v>
      </c>
      <c r="P220" s="18"/>
      <c r="Q220" s="175" t="str">
        <f>IFERROR(Summary!$AC$7*D220/P220," ")</f>
        <v xml:space="preserve"> </v>
      </c>
      <c r="R220" s="22"/>
      <c r="S220" s="177" t="str">
        <f>IFERROR(Summary!$AE$7*E220/R220," ")</f>
        <v xml:space="preserve"> </v>
      </c>
    </row>
    <row r="221" spans="1:19" ht="19.8" customHeight="1" x14ac:dyDescent="0.25">
      <c r="A221" s="2" t="s">
        <v>433</v>
      </c>
      <c r="B221" s="2" t="s">
        <v>434</v>
      </c>
      <c r="C221" s="6" t="s">
        <v>404</v>
      </c>
      <c r="D221" s="56" t="str">
        <f>IFERROR(VLOOKUP($A221,'Emissions - TEU-2PWC'!$A$6:$H$58,5,0), " ")</f>
        <v xml:space="preserve"> </v>
      </c>
      <c r="E221" s="56" t="str">
        <f>IFERROR(VLOOKUP($A221,'Emissions - TEU-2PWC'!$A$6:$H$58,8,0), " ")</f>
        <v xml:space="preserve"> </v>
      </c>
      <c r="F221" s="10">
        <v>1.3999999999999999E-6</v>
      </c>
      <c r="G221" s="175" t="str">
        <f>IFERROR(Summary!$Y$7*D221/F221," ")</f>
        <v xml:space="preserve"> </v>
      </c>
      <c r="H221" s="18"/>
      <c r="I221" s="175" t="str">
        <f>IFERROR(Summary!$Y$7*D221/H221," ")</f>
        <v xml:space="preserve"> </v>
      </c>
      <c r="J221" s="10">
        <v>5.1999999999999997E-5</v>
      </c>
      <c r="K221" s="175" t="str">
        <f>IFERROR(Summary!$AA$7*D221/J221," ")</f>
        <v xml:space="preserve"> </v>
      </c>
      <c r="L221" s="18"/>
      <c r="M221" s="175" t="str">
        <f>IFERROR(Summary!$AA$7*D221/L221," ")</f>
        <v xml:space="preserve"> </v>
      </c>
      <c r="N221" s="11">
        <v>1E-4</v>
      </c>
      <c r="O221" s="175" t="str">
        <f>IFERROR(Summary!$AC$7*D221/N221," ")</f>
        <v xml:space="preserve"> </v>
      </c>
      <c r="P221" s="18"/>
      <c r="Q221" s="175" t="str">
        <f>IFERROR(Summary!$AC$7*D221/P221," ")</f>
        <v xml:space="preserve"> </v>
      </c>
      <c r="R221" s="22"/>
      <c r="S221" s="177" t="str">
        <f>IFERROR(Summary!$AE$7*E221/R221," ")</f>
        <v xml:space="preserve"> </v>
      </c>
    </row>
    <row r="222" spans="1:19" ht="16.8" customHeight="1" x14ac:dyDescent="0.25">
      <c r="A222" s="2" t="s">
        <v>435</v>
      </c>
      <c r="B222" s="2" t="s">
        <v>436</v>
      </c>
      <c r="C222" s="6" t="s">
        <v>404</v>
      </c>
      <c r="D222" s="56" t="str">
        <f>IFERROR(VLOOKUP($A222,'Emissions - TEU-2PWC'!$A$6:$H$58,5,0), " ")</f>
        <v xml:space="preserve"> </v>
      </c>
      <c r="E222" s="56" t="str">
        <f>IFERROR(VLOOKUP($A222,'Emissions - TEU-2PWC'!$A$6:$H$58,8,0), " ")</f>
        <v xml:space="preserve"> </v>
      </c>
      <c r="F222" s="11">
        <v>5.2999999999999998E-4</v>
      </c>
      <c r="G222" s="175" t="str">
        <f>IFERROR(Summary!$Y$7*D222/F222," ")</f>
        <v xml:space="preserve"> </v>
      </c>
      <c r="H222" s="18"/>
      <c r="I222" s="175" t="str">
        <f>IFERROR(Summary!$Y$7*D222/H222," ")</f>
        <v xml:space="preserve"> </v>
      </c>
      <c r="J222" s="4">
        <v>0.02</v>
      </c>
      <c r="K222" s="175" t="str">
        <f>IFERROR(Summary!$AA$7*D222/J222," ")</f>
        <v xml:space="preserve"> </v>
      </c>
      <c r="L222" s="18"/>
      <c r="M222" s="175" t="str">
        <f>IFERROR(Summary!$AA$7*D222/L222," ")</f>
        <v xml:space="preserve"> </v>
      </c>
      <c r="N222" s="4">
        <v>3.7999999999999999E-2</v>
      </c>
      <c r="O222" s="175" t="str">
        <f>IFERROR(Summary!$AC$7*D222/N222," ")</f>
        <v xml:space="preserve"> </v>
      </c>
      <c r="P222" s="18"/>
      <c r="Q222" s="175" t="str">
        <f>IFERROR(Summary!$AC$7*D222/P222," ")</f>
        <v xml:space="preserve"> </v>
      </c>
      <c r="R222" s="22"/>
      <c r="S222" s="177" t="str">
        <f>IFERROR(Summary!$AE$7*E222/R222," ")</f>
        <v xml:space="preserve"> </v>
      </c>
    </row>
    <row r="223" spans="1:19" ht="16.95" customHeight="1" x14ac:dyDescent="0.25">
      <c r="A223" s="2" t="s">
        <v>437</v>
      </c>
      <c r="B223" s="2" t="s">
        <v>438</v>
      </c>
      <c r="C223" s="6" t="s">
        <v>404</v>
      </c>
      <c r="D223" s="56" t="str">
        <f>IFERROR(VLOOKUP($A223,'Emissions - TEU-2PWC'!$A$6:$H$58,5,0), " ")</f>
        <v xml:space="preserve"> </v>
      </c>
      <c r="E223" s="56" t="str">
        <f>IFERROR(VLOOKUP($A223,'Emissions - TEU-2PWC'!$A$6:$H$58,8,0), " ")</f>
        <v xml:space="preserve"> </v>
      </c>
      <c r="F223" s="11">
        <v>6.0999999999999997E-4</v>
      </c>
      <c r="G223" s="175" t="str">
        <f>IFERROR(Summary!$Y$7*D223/F223," ")</f>
        <v xml:space="preserve"> </v>
      </c>
      <c r="H223" s="18"/>
      <c r="I223" s="175" t="str">
        <f>IFERROR(Summary!$Y$7*D223/H223," ")</f>
        <v xml:space="preserve"> </v>
      </c>
      <c r="J223" s="4">
        <v>2.1999999999999999E-2</v>
      </c>
      <c r="K223" s="175" t="str">
        <f>IFERROR(Summary!$AA$7*D223/J223," ")</f>
        <v xml:space="preserve"> </v>
      </c>
      <c r="L223" s="18"/>
      <c r="M223" s="175" t="str">
        <f>IFERROR(Summary!$AA$7*D223/L223," ")</f>
        <v xml:space="preserve"> </v>
      </c>
      <c r="N223" s="4">
        <v>4.2999999999999997E-2</v>
      </c>
      <c r="O223" s="175" t="str">
        <f>IFERROR(Summary!$AC$7*D223/N223," ")</f>
        <v xml:space="preserve"> </v>
      </c>
      <c r="P223" s="18"/>
      <c r="Q223" s="175" t="str">
        <f>IFERROR(Summary!$AC$7*D223/P223," ")</f>
        <v xml:space="preserve"> </v>
      </c>
      <c r="R223" s="22"/>
      <c r="S223" s="177" t="str">
        <f>IFERROR(Summary!$AE$7*E223/R223," ")</f>
        <v xml:space="preserve"> </v>
      </c>
    </row>
    <row r="224" spans="1:19" ht="19.8" customHeight="1" x14ac:dyDescent="0.25">
      <c r="A224" s="2" t="s">
        <v>439</v>
      </c>
      <c r="B224" s="2" t="s">
        <v>440</v>
      </c>
      <c r="C224" s="6" t="s">
        <v>404</v>
      </c>
      <c r="D224" s="56" t="str">
        <f>IFERROR(VLOOKUP($A224,'Emissions - TEU-2PWC'!$A$6:$H$58,5,0), " ")</f>
        <v xml:space="preserve"> </v>
      </c>
      <c r="E224" s="56" t="str">
        <f>IFERROR(VLOOKUP($A224,'Emissions - TEU-2PWC'!$A$6:$H$58,8,0), " ")</f>
        <v xml:space="preserve"> </v>
      </c>
      <c r="F224" s="10">
        <v>4.3000000000000002E-5</v>
      </c>
      <c r="G224" s="175" t="str">
        <f>IFERROR(Summary!$Y$7*D224/F224," ")</f>
        <v xml:space="preserve"> </v>
      </c>
      <c r="H224" s="18"/>
      <c r="I224" s="175" t="str">
        <f>IFERROR(Summary!$Y$7*D224/H224," ")</f>
        <v xml:space="preserve"> </v>
      </c>
      <c r="J224" s="3">
        <v>1.6000000000000001E-3</v>
      </c>
      <c r="K224" s="175" t="str">
        <f>IFERROR(Summary!$AA$7*D224/J224," ")</f>
        <v xml:space="preserve"> </v>
      </c>
      <c r="L224" s="18"/>
      <c r="M224" s="175" t="str">
        <f>IFERROR(Summary!$AA$7*D224/L224," ")</f>
        <v xml:space="preserve"> </v>
      </c>
      <c r="N224" s="3">
        <v>3.0000000000000001E-3</v>
      </c>
      <c r="O224" s="175" t="str">
        <f>IFERROR(Summary!$AC$7*D224/N224," ")</f>
        <v xml:space="preserve"> </v>
      </c>
      <c r="P224" s="18"/>
      <c r="Q224" s="175" t="str">
        <f>IFERROR(Summary!$AC$7*D224/P224," ")</f>
        <v xml:space="preserve"> </v>
      </c>
      <c r="R224" s="22"/>
      <c r="S224" s="177" t="str">
        <f>IFERROR(Summary!$AE$7*E224/R224," ")</f>
        <v xml:space="preserve"> </v>
      </c>
    </row>
    <row r="225" spans="1:19" ht="16.8" customHeight="1" x14ac:dyDescent="0.25">
      <c r="A225" s="17">
        <v>2043937</v>
      </c>
      <c r="B225" s="2" t="s">
        <v>441</v>
      </c>
      <c r="C225" s="6" t="s">
        <v>404</v>
      </c>
      <c r="D225" s="56" t="str">
        <f>IFERROR(VLOOKUP($A225,'Emissions - TEU-2PWC'!$A$6:$H$58,5,0), " ")</f>
        <v xml:space="preserve"> </v>
      </c>
      <c r="E225" s="56" t="str">
        <f>IFERROR(VLOOKUP($A225,'Emissions - TEU-2PWC'!$A$6:$H$58,8,0), " ")</f>
        <v xml:space="preserve"> </v>
      </c>
      <c r="F225" s="10">
        <v>4.3000000000000003E-6</v>
      </c>
      <c r="G225" s="175" t="str">
        <f>IFERROR(Summary!$Y$7*D225/F225," ")</f>
        <v xml:space="preserve"> </v>
      </c>
      <c r="H225" s="18"/>
      <c r="I225" s="175" t="str">
        <f>IFERROR(Summary!$Y$7*D225/H225," ")</f>
        <v xml:space="preserve"> </v>
      </c>
      <c r="J225" s="11">
        <v>1.6000000000000001E-4</v>
      </c>
      <c r="K225" s="175" t="str">
        <f>IFERROR(Summary!$AA$7*D225/J225," ")</f>
        <v xml:space="preserve"> </v>
      </c>
      <c r="L225" s="18"/>
      <c r="M225" s="175" t="str">
        <f>IFERROR(Summary!$AA$7*D225/L225," ")</f>
        <v xml:space="preserve"> </v>
      </c>
      <c r="N225" s="11">
        <v>2.9999999999999997E-4</v>
      </c>
      <c r="O225" s="175" t="str">
        <f>IFERROR(Summary!$AC$7*D225/N225," ")</f>
        <v xml:space="preserve"> </v>
      </c>
      <c r="P225" s="18"/>
      <c r="Q225" s="175" t="str">
        <f>IFERROR(Summary!$AC$7*D225/P225," ")</f>
        <v xml:space="preserve"> </v>
      </c>
      <c r="R225" s="22"/>
      <c r="S225" s="177" t="str">
        <f>IFERROR(Summary!$AE$7*E225/R225," ")</f>
        <v xml:space="preserve"> </v>
      </c>
    </row>
    <row r="226" spans="1:19" ht="16.95" customHeight="1" x14ac:dyDescent="0.25">
      <c r="A226" s="17">
        <v>2139594</v>
      </c>
      <c r="B226" s="2" t="s">
        <v>442</v>
      </c>
      <c r="C226" s="18"/>
      <c r="D226" s="56" t="str">
        <f>IFERROR(VLOOKUP($A226,'Emissions - TEU-2PWC'!$A$6:$H$58,5,0), " ")</f>
        <v xml:space="preserve"> </v>
      </c>
      <c r="E226" s="56" t="str">
        <f>IFERROR(VLOOKUP($A226,'Emissions - TEU-2PWC'!$A$6:$H$58,8,0), " ")</f>
        <v xml:space="preserve"> </v>
      </c>
      <c r="F226" s="3">
        <v>7.1000000000000004E-3</v>
      </c>
      <c r="G226" s="175" t="str">
        <f>IFERROR(Summary!$Y$7*D226/F226," ")</f>
        <v xml:space="preserve"> </v>
      </c>
      <c r="H226" s="18"/>
      <c r="I226" s="175" t="str">
        <f>IFERROR(Summary!$Y$7*D226/H226," ")</f>
        <v xml:space="preserve"> </v>
      </c>
      <c r="J226" s="9">
        <v>0.19</v>
      </c>
      <c r="K226" s="175" t="str">
        <f>IFERROR(Summary!$AA$7*D226/J226," ")</f>
        <v xml:space="preserve"> </v>
      </c>
      <c r="L226" s="18"/>
      <c r="M226" s="175" t="str">
        <f>IFERROR(Summary!$AA$7*D226/L226," ")</f>
        <v xml:space="preserve"> </v>
      </c>
      <c r="N226" s="4">
        <v>8.5999999999999993E-2</v>
      </c>
      <c r="O226" s="175" t="str">
        <f>IFERROR(Summary!$AC$7*D226/N226," ")</f>
        <v xml:space="preserve"> </v>
      </c>
      <c r="P226" s="18"/>
      <c r="Q226" s="175" t="str">
        <f>IFERROR(Summary!$AC$7*D226/P226," ")</f>
        <v xml:space="preserve"> </v>
      </c>
      <c r="R226" s="22"/>
      <c r="S226" s="177" t="str">
        <f>IFERROR(Summary!$AE$7*E226/R226," ")</f>
        <v xml:space="preserve"> </v>
      </c>
    </row>
    <row r="227" spans="1:19" ht="16.8" customHeight="1" x14ac:dyDescent="0.25">
      <c r="A227" s="2" t="s">
        <v>443</v>
      </c>
      <c r="B227" s="2" t="s">
        <v>444</v>
      </c>
      <c r="C227" s="18"/>
      <c r="D227" s="56" t="str">
        <f>IFERROR(VLOOKUP($A227,'Emissions - TEU-2PWC'!$A$6:$H$58,5,0), " ")</f>
        <v xml:space="preserve"> </v>
      </c>
      <c r="E227" s="56" t="str">
        <f>IFERROR(VLOOKUP($A227,'Emissions - TEU-2PWC'!$A$6:$H$58,8,0), " ")</f>
        <v xml:space="preserve"> </v>
      </c>
      <c r="F227" s="3">
        <v>1.4E-3</v>
      </c>
      <c r="G227" s="175" t="str">
        <f>IFERROR(Summary!$Y$7*D227/F227," ")</f>
        <v xml:space="preserve"> </v>
      </c>
      <c r="H227" s="18"/>
      <c r="I227" s="175" t="str">
        <f>IFERROR(Summary!$Y$7*D227/H227," ")</f>
        <v xml:space="preserve"> </v>
      </c>
      <c r="J227" s="4">
        <v>3.7999999999999999E-2</v>
      </c>
      <c r="K227" s="175" t="str">
        <f>IFERROR(Summary!$AA$7*D227/J227," ")</f>
        <v xml:space="preserve"> </v>
      </c>
      <c r="L227" s="18"/>
      <c r="M227" s="175" t="str">
        <f>IFERROR(Summary!$AA$7*D227/L227," ")</f>
        <v xml:space="preserve"> </v>
      </c>
      <c r="N227" s="4">
        <v>1.7000000000000001E-2</v>
      </c>
      <c r="O227" s="175" t="str">
        <f>IFERROR(Summary!$AC$7*D227/N227," ")</f>
        <v xml:space="preserve"> </v>
      </c>
      <c r="P227" s="18"/>
      <c r="Q227" s="175" t="str">
        <f>IFERROR(Summary!$AC$7*D227/P227," ")</f>
        <v xml:space="preserve"> </v>
      </c>
      <c r="R227" s="22"/>
      <c r="S227" s="177" t="str">
        <f>IFERROR(Summary!$AE$7*E227/R227," ")</f>
        <v xml:space="preserve"> </v>
      </c>
    </row>
    <row r="228" spans="1:19" ht="16.8" customHeight="1" x14ac:dyDescent="0.25">
      <c r="A228" s="2" t="s">
        <v>445</v>
      </c>
      <c r="B228" s="2" t="s">
        <v>446</v>
      </c>
      <c r="C228" s="18"/>
      <c r="D228" s="56" t="str">
        <f>IFERROR(VLOOKUP($A228,'Emissions - TEU-2PWC'!$A$6:$H$58,5,0), " ")</f>
        <v xml:space="preserve"> </v>
      </c>
      <c r="E228" s="56" t="str">
        <f>IFERROR(VLOOKUP($A228,'Emissions - TEU-2PWC'!$A$6:$H$58,8,0), " ")</f>
        <v xml:space="preserve"> </v>
      </c>
      <c r="F228" s="18"/>
      <c r="G228" s="175" t="str">
        <f>IFERROR(Summary!$Y$7*D228/F228," ")</f>
        <v xml:space="preserve"> </v>
      </c>
      <c r="H228" s="7">
        <v>8</v>
      </c>
      <c r="I228" s="175" t="str">
        <f>IFERROR(Summary!$Y$7*D228/H228," ")</f>
        <v xml:space="preserve"> </v>
      </c>
      <c r="J228" s="18"/>
      <c r="K228" s="175" t="str">
        <f>IFERROR(Summary!$AA$7*D228/J228," ")</f>
        <v xml:space="preserve"> </v>
      </c>
      <c r="L228" s="5">
        <v>35</v>
      </c>
      <c r="M228" s="175" t="str">
        <f>IFERROR(Summary!$AA$7*D228/L228," ")</f>
        <v xml:space="preserve"> </v>
      </c>
      <c r="N228" s="18"/>
      <c r="O228" s="175" t="str">
        <f>IFERROR(Summary!$AC$7*D228/N228," ")</f>
        <v xml:space="preserve"> </v>
      </c>
      <c r="P228" s="5">
        <v>35</v>
      </c>
      <c r="Q228" s="175" t="str">
        <f>IFERROR(Summary!$AC$7*D228/P228," ")</f>
        <v xml:space="preserve"> </v>
      </c>
      <c r="R228" s="22"/>
      <c r="S228" s="177" t="str">
        <f>IFERROR(Summary!$AE$7*E228/R228," ")</f>
        <v xml:space="preserve"> </v>
      </c>
    </row>
    <row r="229" spans="1:19" ht="16.95" customHeight="1" x14ac:dyDescent="0.25">
      <c r="A229" s="2" t="s">
        <v>447</v>
      </c>
      <c r="B229" s="2" t="s">
        <v>448</v>
      </c>
      <c r="C229" s="18"/>
      <c r="D229" s="56" t="str">
        <f>IFERROR(VLOOKUP($A229,'Emissions - TEU-2PWC'!$A$6:$H$58,5,0), " ")</f>
        <v xml:space="preserve"> </v>
      </c>
      <c r="E229" s="56" t="str">
        <f>IFERROR(VLOOKUP($A229,'Emissions - TEU-2PWC'!$A$6:$H$58,8,0), " ")</f>
        <v xml:space="preserve"> </v>
      </c>
      <c r="F229" s="18"/>
      <c r="G229" s="175" t="str">
        <f>IFERROR(Summary!$Y$7*D229/F229," ")</f>
        <v xml:space="preserve"> </v>
      </c>
      <c r="H229" s="8">
        <v>3000</v>
      </c>
      <c r="I229" s="175" t="str">
        <f>IFERROR(Summary!$Y$7*D229/H229," ")</f>
        <v xml:space="preserve"> </v>
      </c>
      <c r="J229" s="18"/>
      <c r="K229" s="175" t="str">
        <f>IFERROR(Summary!$AA$7*D229/J229," ")</f>
        <v xml:space="preserve"> </v>
      </c>
      <c r="L229" s="8">
        <v>13000</v>
      </c>
      <c r="M229" s="175" t="str">
        <f>IFERROR(Summary!$AA$7*D229/L229," ")</f>
        <v xml:space="preserve"> </v>
      </c>
      <c r="N229" s="18"/>
      <c r="O229" s="175" t="str">
        <f>IFERROR(Summary!$AC$7*D229/N229," ")</f>
        <v xml:space="preserve"> </v>
      </c>
      <c r="P229" s="8">
        <v>13000</v>
      </c>
      <c r="Q229" s="175" t="str">
        <f>IFERROR(Summary!$AC$7*D229/P229," ")</f>
        <v xml:space="preserve"> </v>
      </c>
      <c r="R229" s="22"/>
      <c r="S229" s="177" t="str">
        <f>IFERROR(Summary!$AE$7*E229/R229," ")</f>
        <v xml:space="preserve"> </v>
      </c>
    </row>
    <row r="230" spans="1:19" ht="16.8" customHeight="1" x14ac:dyDescent="0.25">
      <c r="A230" s="2" t="s">
        <v>449</v>
      </c>
      <c r="B230" s="2" t="s">
        <v>450</v>
      </c>
      <c r="C230" s="18"/>
      <c r="D230" s="56" t="str">
        <f>IFERROR(VLOOKUP($A230,'Emissions - TEU-2PWC'!$A$6:$H$58,5,0), " ")</f>
        <v xml:space="preserve"> </v>
      </c>
      <c r="E230" s="56" t="str">
        <f>IFERROR(VLOOKUP($A230,'Emissions - TEU-2PWC'!$A$6:$H$58,8,0), " ")</f>
        <v xml:space="preserve"> </v>
      </c>
      <c r="F230" s="18"/>
      <c r="G230" s="175" t="str">
        <f>IFERROR(Summary!$Y$7*D230/F230," ")</f>
        <v xml:space="preserve"> </v>
      </c>
      <c r="H230" s="9">
        <v>0.27</v>
      </c>
      <c r="I230" s="175" t="str">
        <f>IFERROR(Summary!$Y$7*D230/H230," ")</f>
        <v xml:space="preserve"> </v>
      </c>
      <c r="J230" s="18"/>
      <c r="K230" s="175" t="str">
        <f>IFERROR(Summary!$AA$7*D230/J230," ")</f>
        <v xml:space="preserve"> </v>
      </c>
      <c r="L230" s="7">
        <v>1.2</v>
      </c>
      <c r="M230" s="175" t="str">
        <f>IFERROR(Summary!$AA$7*D230/L230," ")</f>
        <v xml:space="preserve"> </v>
      </c>
      <c r="N230" s="18"/>
      <c r="O230" s="175" t="str">
        <f>IFERROR(Summary!$AC$7*D230/N230," ")</f>
        <v xml:space="preserve"> </v>
      </c>
      <c r="P230" s="7">
        <v>1.2</v>
      </c>
      <c r="Q230" s="175" t="str">
        <f>IFERROR(Summary!$AC$7*D230/P230," ")</f>
        <v xml:space="preserve"> </v>
      </c>
      <c r="R230" s="21">
        <v>20</v>
      </c>
      <c r="S230" s="177" t="str">
        <f>IFERROR(Summary!$AE$7*E230/R230," ")</f>
        <v xml:space="preserve"> </v>
      </c>
    </row>
    <row r="231" spans="1:19" ht="29.25" customHeight="1" x14ac:dyDescent="0.25">
      <c r="A231" s="2" t="s">
        <v>451</v>
      </c>
      <c r="B231" s="2" t="s">
        <v>452</v>
      </c>
      <c r="C231" s="18"/>
      <c r="D231" s="56" t="str">
        <f>IFERROR(VLOOKUP($A231,'Emissions - TEU-2PWC'!$A$6:$H$58,5,0), " ")</f>
        <v xml:space="preserve"> </v>
      </c>
      <c r="E231" s="56" t="str">
        <f>IFERROR(VLOOKUP($A231,'Emissions - TEU-2PWC'!$A$6:$H$58,8,0), " ")</f>
        <v xml:space="preserve"> </v>
      </c>
      <c r="F231" s="18"/>
      <c r="G231" s="175" t="str">
        <f>IFERROR(Summary!$Y$7*D231/F231," ")</f>
        <v xml:space="preserve"> </v>
      </c>
      <c r="H231" s="8">
        <v>7000</v>
      </c>
      <c r="I231" s="175" t="str">
        <f>IFERROR(Summary!$Y$7*D231/H231," ")</f>
        <v xml:space="preserve"> </v>
      </c>
      <c r="J231" s="18"/>
      <c r="K231" s="175" t="str">
        <f>IFERROR(Summary!$AA$7*D231/J231," ")</f>
        <v xml:space="preserve"> </v>
      </c>
      <c r="L231" s="8">
        <v>31000</v>
      </c>
      <c r="M231" s="175" t="str">
        <f>IFERROR(Summary!$AA$7*D231/L231," ")</f>
        <v xml:space="preserve"> </v>
      </c>
      <c r="N231" s="18"/>
      <c r="O231" s="175" t="str">
        <f>IFERROR(Summary!$AC$7*D231/N231," ")</f>
        <v xml:space="preserve"> </v>
      </c>
      <c r="P231" s="8">
        <v>31000</v>
      </c>
      <c r="Q231" s="175" t="str">
        <f>IFERROR(Summary!$AC$7*D231/P231," ")</f>
        <v xml:space="preserve"> </v>
      </c>
      <c r="R231" s="22"/>
      <c r="S231" s="177" t="str">
        <f>IFERROR(Summary!$AE$7*E231/R231," ")</f>
        <v xml:space="preserve"> </v>
      </c>
    </row>
    <row r="232" spans="1:19" ht="16.8" customHeight="1" x14ac:dyDescent="0.25">
      <c r="A232" s="2" t="s">
        <v>453</v>
      </c>
      <c r="B232" s="2" t="s">
        <v>454</v>
      </c>
      <c r="C232" s="18"/>
      <c r="D232" s="56" t="str">
        <f>IFERROR(VLOOKUP($A232,'Emissions - TEU-2PWC'!$A$6:$H$58,5,0), " ")</f>
        <v xml:space="preserve"> </v>
      </c>
      <c r="E232" s="56" t="str">
        <f>IFERROR(VLOOKUP($A232,'Emissions - TEU-2PWC'!$A$6:$H$58,8,0), " ")</f>
        <v xml:space="preserve"> </v>
      </c>
      <c r="F232" s="9">
        <v>0.27</v>
      </c>
      <c r="G232" s="175" t="str">
        <f>IFERROR(Summary!$Y$7*D232/F232," ")</f>
        <v xml:space="preserve"> </v>
      </c>
      <c r="H232" s="5">
        <v>30</v>
      </c>
      <c r="I232" s="175" t="str">
        <f>IFERROR(Summary!$Y$7*D232/H232," ")</f>
        <v xml:space="preserve"> </v>
      </c>
      <c r="J232" s="7">
        <v>7</v>
      </c>
      <c r="K232" s="175" t="str">
        <f>IFERROR(Summary!$AA$7*D232/J232," ")</f>
        <v xml:space="preserve"> </v>
      </c>
      <c r="L232" s="5">
        <v>130</v>
      </c>
      <c r="M232" s="175" t="str">
        <f>IFERROR(Summary!$AA$7*D232/L232," ")</f>
        <v xml:space="preserve"> </v>
      </c>
      <c r="N232" s="7">
        <v>3.2</v>
      </c>
      <c r="O232" s="175" t="str">
        <f>IFERROR(Summary!$AC$7*D232/N232," ")</f>
        <v xml:space="preserve"> </v>
      </c>
      <c r="P232" s="5">
        <v>130</v>
      </c>
      <c r="Q232" s="175" t="str">
        <f>IFERROR(Summary!$AC$7*D232/P232," ")</f>
        <v xml:space="preserve"> </v>
      </c>
      <c r="R232" s="23">
        <v>3100</v>
      </c>
      <c r="S232" s="177" t="str">
        <f>IFERROR(Summary!$AE$7*E232/R232," ")</f>
        <v xml:space="preserve"> </v>
      </c>
    </row>
    <row r="233" spans="1:19" ht="16.95" customHeight="1" x14ac:dyDescent="0.25">
      <c r="A233" s="1"/>
      <c r="B233" s="2" t="s">
        <v>455</v>
      </c>
      <c r="C233" s="6" t="s">
        <v>48</v>
      </c>
      <c r="D233" s="56" t="str">
        <f>IFERROR(VLOOKUP($A233,'Emissions - TEU-2PWC'!$A$6:$H$58,5,0), " ")</f>
        <v xml:space="preserve"> </v>
      </c>
      <c r="E233" s="56" t="str">
        <f>IFERROR(VLOOKUP($A233,'Emissions - TEU-2PWC'!$A$6:$H$58,8,0), " ")</f>
        <v xml:space="preserve"> </v>
      </c>
      <c r="F233" s="18"/>
      <c r="G233" s="175" t="str">
        <f>IFERROR(Summary!$Y$7*D233/F233," ")</f>
        <v xml:space="preserve"> </v>
      </c>
      <c r="H233" s="4">
        <v>0.03</v>
      </c>
      <c r="I233" s="175" t="str">
        <f>IFERROR(Summary!$Y$7*D233/H233," ")</f>
        <v xml:space="preserve"> </v>
      </c>
      <c r="J233" s="18"/>
      <c r="K233" s="175" t="str">
        <f>IFERROR(Summary!$AA$7*D233/J233," ")</f>
        <v xml:space="preserve"> </v>
      </c>
      <c r="L233" s="9">
        <v>0.13</v>
      </c>
      <c r="M233" s="175" t="str">
        <f>IFERROR(Summary!$AA$7*D233/L233," ")</f>
        <v xml:space="preserve"> </v>
      </c>
      <c r="N233" s="18"/>
      <c r="O233" s="175" t="str">
        <f>IFERROR(Summary!$AC$7*D233/N233," ")</f>
        <v xml:space="preserve"> </v>
      </c>
      <c r="P233" s="9">
        <v>0.13</v>
      </c>
      <c r="Q233" s="175" t="str">
        <f>IFERROR(Summary!$AC$7*D233/P233," ")</f>
        <v xml:space="preserve"> </v>
      </c>
      <c r="R233" s="22"/>
      <c r="S233" s="177" t="str">
        <f>IFERROR(Summary!$AE$7*E233/R233," ")</f>
        <v xml:space="preserve"> </v>
      </c>
    </row>
    <row r="234" spans="1:19" ht="16.8" customHeight="1" x14ac:dyDescent="0.25">
      <c r="A234" s="17">
        <v>2148909</v>
      </c>
      <c r="B234" s="2" t="s">
        <v>456</v>
      </c>
      <c r="C234" s="18"/>
      <c r="D234" s="56" t="str">
        <f>IFERROR(VLOOKUP($A234,'Emissions - TEU-2PWC'!$A$6:$H$58,5,0), " ")</f>
        <v xml:space="preserve"> </v>
      </c>
      <c r="E234" s="56" t="str">
        <f>IFERROR(VLOOKUP($A234,'Emissions - TEU-2PWC'!$A$6:$H$58,8,0), " ")</f>
        <v xml:space="preserve"> </v>
      </c>
      <c r="F234" s="18"/>
      <c r="G234" s="175" t="str">
        <f>IFERROR(Summary!$Y$7*D234/F234," ")</f>
        <v xml:space="preserve"> </v>
      </c>
      <c r="H234" s="18"/>
      <c r="I234" s="175" t="str">
        <f>IFERROR(Summary!$Y$7*D234/H234," ")</f>
        <v xml:space="preserve"> </v>
      </c>
      <c r="J234" s="18"/>
      <c r="K234" s="175" t="str">
        <f>IFERROR(Summary!$AA$7*D234/J234," ")</f>
        <v xml:space="preserve"> </v>
      </c>
      <c r="L234" s="18"/>
      <c r="M234" s="175" t="str">
        <f>IFERROR(Summary!$AA$7*D234/L234," ")</f>
        <v xml:space="preserve"> </v>
      </c>
      <c r="N234" s="18"/>
      <c r="O234" s="175" t="str">
        <f>IFERROR(Summary!$AC$7*D234/N234," ")</f>
        <v xml:space="preserve"> </v>
      </c>
      <c r="P234" s="18"/>
      <c r="Q234" s="175" t="str">
        <f>IFERROR(Summary!$AC$7*D234/P234," ")</f>
        <v xml:space="preserve"> </v>
      </c>
      <c r="R234" s="24">
        <v>5</v>
      </c>
      <c r="S234" s="177" t="str">
        <f>IFERROR(Summary!$AE$7*E234/R234," ")</f>
        <v xml:space="preserve"> </v>
      </c>
    </row>
    <row r="235" spans="1:19" ht="16.95" customHeight="1" x14ac:dyDescent="0.25">
      <c r="A235" s="2" t="s">
        <v>457</v>
      </c>
      <c r="B235" s="2" t="s">
        <v>458</v>
      </c>
      <c r="C235" s="6" t="s">
        <v>33</v>
      </c>
      <c r="D235" s="56" t="str">
        <f>IFERROR(VLOOKUP($A235,'Emissions - TEU-2PWC'!$A$6:$H$58,5,0), " ")</f>
        <v xml:space="preserve"> </v>
      </c>
      <c r="E235" s="56" t="str">
        <f>IFERROR(VLOOKUP($A235,'Emissions - TEU-2PWC'!$A$6:$H$58,8,0), " ")</f>
        <v xml:space="preserve"> </v>
      </c>
      <c r="F235" s="18"/>
      <c r="G235" s="175" t="str">
        <f>IFERROR(Summary!$Y$7*D235/F235," ")</f>
        <v xml:space="preserve"> </v>
      </c>
      <c r="H235" s="18"/>
      <c r="I235" s="175" t="str">
        <f>IFERROR(Summary!$Y$7*D235/H235," ")</f>
        <v xml:space="preserve"> </v>
      </c>
      <c r="J235" s="18"/>
      <c r="K235" s="175" t="str">
        <f>IFERROR(Summary!$AA$7*D235/J235," ")</f>
        <v xml:space="preserve"> </v>
      </c>
      <c r="L235" s="18"/>
      <c r="M235" s="175" t="str">
        <f>IFERROR(Summary!$AA$7*D235/L235," ")</f>
        <v xml:space="preserve"> </v>
      </c>
      <c r="N235" s="18"/>
      <c r="O235" s="175" t="str">
        <f>IFERROR(Summary!$AC$7*D235/N235," ")</f>
        <v xml:space="preserve"> </v>
      </c>
      <c r="P235" s="18"/>
      <c r="Q235" s="175" t="str">
        <f>IFERROR(Summary!$AC$7*D235/P235," ")</f>
        <v xml:space="preserve"> </v>
      </c>
      <c r="R235" s="24">
        <v>2</v>
      </c>
      <c r="S235" s="177" t="str">
        <f>IFERROR(Summary!$AE$7*E235/R235," ")</f>
        <v xml:space="preserve"> </v>
      </c>
    </row>
    <row r="236" spans="1:19" ht="29.25" customHeight="1" x14ac:dyDescent="0.25">
      <c r="A236" s="2" t="s">
        <v>459</v>
      </c>
      <c r="B236" s="2" t="s">
        <v>460</v>
      </c>
      <c r="C236" s="18"/>
      <c r="D236" s="56" t="str">
        <f>IFERROR(VLOOKUP($A236,'Emissions - TEU-2PWC'!$A$6:$H$58,5,0), " ")</f>
        <v xml:space="preserve"> </v>
      </c>
      <c r="E236" s="56" t="str">
        <f>IFERROR(VLOOKUP($A236,'Emissions - TEU-2PWC'!$A$6:$H$58,8,0), " ")</f>
        <v xml:space="preserve"> </v>
      </c>
      <c r="F236" s="18"/>
      <c r="G236" s="175" t="str">
        <f>IFERROR(Summary!$Y$7*D236/F236," ")</f>
        <v xml:space="preserve"> </v>
      </c>
      <c r="H236" s="7">
        <v>3</v>
      </c>
      <c r="I236" s="175" t="str">
        <f>IFERROR(Summary!$Y$7*D236/H236," ")</f>
        <v xml:space="preserve"> </v>
      </c>
      <c r="J236" s="18"/>
      <c r="K236" s="175" t="str">
        <f>IFERROR(Summary!$AA$7*D236/J236," ")</f>
        <v xml:space="preserve"> </v>
      </c>
      <c r="L236" s="5">
        <v>13</v>
      </c>
      <c r="M236" s="175" t="str">
        <f>IFERROR(Summary!$AA$7*D236/L236," ")</f>
        <v xml:space="preserve"> </v>
      </c>
      <c r="N236" s="18"/>
      <c r="O236" s="175" t="str">
        <f>IFERROR(Summary!$AC$7*D236/N236," ")</f>
        <v xml:space="preserve"> </v>
      </c>
      <c r="P236" s="5">
        <v>13</v>
      </c>
      <c r="Q236" s="175" t="str">
        <f>IFERROR(Summary!$AC$7*D236/P236," ")</f>
        <v xml:space="preserve"> </v>
      </c>
      <c r="R236" s="22"/>
      <c r="S236" s="177" t="str">
        <f>IFERROR(Summary!$AE$7*E236/R236," ")</f>
        <v xml:space="preserve"> </v>
      </c>
    </row>
    <row r="237" spans="1:19" ht="16.95" customHeight="1" x14ac:dyDescent="0.25">
      <c r="A237" s="2" t="s">
        <v>461</v>
      </c>
      <c r="B237" s="2" t="s">
        <v>462</v>
      </c>
      <c r="C237" s="18"/>
      <c r="D237" s="56" t="str">
        <f>IFERROR(VLOOKUP($A237,'Emissions - TEU-2PWC'!$A$6:$H$58,5,0), " ")</f>
        <v xml:space="preserve"> </v>
      </c>
      <c r="E237" s="56" t="str">
        <f>IFERROR(VLOOKUP($A237,'Emissions - TEU-2PWC'!$A$6:$H$58,8,0), " ")</f>
        <v xml:space="preserve"> </v>
      </c>
      <c r="F237" s="18"/>
      <c r="G237" s="175" t="str">
        <f>IFERROR(Summary!$Y$7*D237/F237," ")</f>
        <v xml:space="preserve"> </v>
      </c>
      <c r="H237" s="18"/>
      <c r="I237" s="175" t="str">
        <f>IFERROR(Summary!$Y$7*D237/H237," ")</f>
        <v xml:space="preserve"> </v>
      </c>
      <c r="J237" s="18"/>
      <c r="K237" s="175" t="str">
        <f>IFERROR(Summary!$AA$7*D237/J237," ")</f>
        <v xml:space="preserve"> </v>
      </c>
      <c r="L237" s="18"/>
      <c r="M237" s="175" t="str">
        <f>IFERROR(Summary!$AA$7*D237/L237," ")</f>
        <v xml:space="preserve"> </v>
      </c>
      <c r="N237" s="18"/>
      <c r="O237" s="175" t="str">
        <f>IFERROR(Summary!$AC$7*D237/N237," ")</f>
        <v xml:space="preserve"> </v>
      </c>
      <c r="P237" s="18"/>
      <c r="Q237" s="175" t="str">
        <f>IFERROR(Summary!$AC$7*D237/P237," ")</f>
        <v xml:space="preserve"> </v>
      </c>
      <c r="R237" s="24">
        <v>8</v>
      </c>
      <c r="S237" s="177" t="str">
        <f>IFERROR(Summary!$AE$7*E237/R237," ")</f>
        <v xml:space="preserve"> </v>
      </c>
    </row>
    <row r="238" spans="1:19" ht="16.8" customHeight="1" x14ac:dyDescent="0.25">
      <c r="A238" s="2" t="s">
        <v>463</v>
      </c>
      <c r="B238" s="2" t="s">
        <v>464</v>
      </c>
      <c r="C238" s="18"/>
      <c r="D238" s="56" t="str">
        <f>IFERROR(VLOOKUP($A238,'Emissions - TEU-2PWC'!$A$6:$H$58,5,0), " ")</f>
        <v xml:space="preserve"> </v>
      </c>
      <c r="E238" s="56" t="str">
        <f>IFERROR(VLOOKUP($A238,'Emissions - TEU-2PWC'!$A$6:$H$58,8,0), " ")</f>
        <v xml:space="preserve"> </v>
      </c>
      <c r="F238" s="18"/>
      <c r="G238" s="175" t="str">
        <f>IFERROR(Summary!$Y$7*D238/F238," ")</f>
        <v xml:space="preserve"> </v>
      </c>
      <c r="H238" s="8">
        <v>1000</v>
      </c>
      <c r="I238" s="175" t="str">
        <f>IFERROR(Summary!$Y$7*D238/H238," ")</f>
        <v xml:space="preserve"> </v>
      </c>
      <c r="J238" s="18"/>
      <c r="K238" s="175" t="str">
        <f>IFERROR(Summary!$AA$7*D238/J238," ")</f>
        <v xml:space="preserve"> </v>
      </c>
      <c r="L238" s="8">
        <v>4400</v>
      </c>
      <c r="M238" s="175" t="str">
        <f>IFERROR(Summary!$AA$7*D238/L238," ")</f>
        <v xml:space="preserve"> </v>
      </c>
      <c r="N238" s="18"/>
      <c r="O238" s="175" t="str">
        <f>IFERROR(Summary!$AC$7*D238/N238," ")</f>
        <v xml:space="preserve"> </v>
      </c>
      <c r="P238" s="8">
        <v>4400</v>
      </c>
      <c r="Q238" s="175" t="str">
        <f>IFERROR(Summary!$AC$7*D238/P238," ")</f>
        <v xml:space="preserve"> </v>
      </c>
      <c r="R238" s="23">
        <v>21000</v>
      </c>
      <c r="S238" s="177" t="str">
        <f>IFERROR(Summary!$AE$7*E238/R238," ")</f>
        <v xml:space="preserve"> </v>
      </c>
    </row>
    <row r="239" spans="1:19" ht="16.8" customHeight="1" x14ac:dyDescent="0.25">
      <c r="A239" s="2" t="s">
        <v>465</v>
      </c>
      <c r="B239" s="2" t="s">
        <v>466</v>
      </c>
      <c r="C239" s="18"/>
      <c r="D239" s="56" t="str">
        <f>IFERROR(VLOOKUP($A239,'Emissions - TEU-2PWC'!$A$6:$H$58,5,0), " ")</f>
        <v xml:space="preserve"> </v>
      </c>
      <c r="E239" s="56" t="str">
        <f>IFERROR(VLOOKUP($A239,'Emissions - TEU-2PWC'!$A$6:$H$58,8,0), " ")</f>
        <v xml:space="preserve"> </v>
      </c>
      <c r="F239" s="18"/>
      <c r="G239" s="175" t="str">
        <f>IFERROR(Summary!$Y$7*D239/F239," ")</f>
        <v xml:space="preserve"> </v>
      </c>
      <c r="H239" s="7">
        <v>1</v>
      </c>
      <c r="I239" s="175" t="str">
        <f>IFERROR(Summary!$Y$7*D239/H239," ")</f>
        <v xml:space="preserve"> </v>
      </c>
      <c r="J239" s="18"/>
      <c r="K239" s="175" t="str">
        <f>IFERROR(Summary!$AA$7*D239/J239," ")</f>
        <v xml:space="preserve"> </v>
      </c>
      <c r="L239" s="7">
        <v>4.4000000000000004</v>
      </c>
      <c r="M239" s="175" t="str">
        <f>IFERROR(Summary!$AA$7*D239/L239," ")</f>
        <v xml:space="preserve"> </v>
      </c>
      <c r="N239" s="18"/>
      <c r="O239" s="175" t="str">
        <f>IFERROR(Summary!$AC$7*D239/N239," ")</f>
        <v xml:space="preserve"> </v>
      </c>
      <c r="P239" s="7">
        <v>4.4000000000000004</v>
      </c>
      <c r="Q239" s="175" t="str">
        <f>IFERROR(Summary!$AC$7*D239/P239," ")</f>
        <v xml:space="preserve"> </v>
      </c>
      <c r="R239" s="21">
        <v>120</v>
      </c>
      <c r="S239" s="177" t="str">
        <f>IFERROR(Summary!$AE$7*E239/R239," ")</f>
        <v xml:space="preserve"> </v>
      </c>
    </row>
    <row r="240" spans="1:19" ht="16.95" customHeight="1" x14ac:dyDescent="0.25">
      <c r="A240" s="2" t="s">
        <v>467</v>
      </c>
      <c r="B240" s="2" t="s">
        <v>468</v>
      </c>
      <c r="C240" s="18"/>
      <c r="D240" s="56" t="str">
        <f>IFERROR(VLOOKUP($A240,'Emissions - TEU-2PWC'!$A$6:$H$58,5,0), " ")</f>
        <v xml:space="preserve"> </v>
      </c>
      <c r="E240" s="56" t="str">
        <f>IFERROR(VLOOKUP($A240,'Emissions - TEU-2PWC'!$A$6:$H$58,8,0), " ")</f>
        <v xml:space="preserve"> </v>
      </c>
      <c r="F240" s="18"/>
      <c r="G240" s="175" t="str">
        <f>IFERROR(Summary!$Y$7*D240/F240," ")</f>
        <v xml:space="preserve"> </v>
      </c>
      <c r="H240" s="18"/>
      <c r="I240" s="175" t="str">
        <f>IFERROR(Summary!$Y$7*D240/H240," ")</f>
        <v xml:space="preserve"> </v>
      </c>
      <c r="J240" s="18"/>
      <c r="K240" s="175" t="str">
        <f>IFERROR(Summary!$AA$7*D240/J240," ")</f>
        <v xml:space="preserve"> </v>
      </c>
      <c r="L240" s="18"/>
      <c r="M240" s="175" t="str">
        <f>IFERROR(Summary!$AA$7*D240/L240," ")</f>
        <v xml:space="preserve"> </v>
      </c>
      <c r="N240" s="18"/>
      <c r="O240" s="175" t="str">
        <f>IFERROR(Summary!$AC$7*D240/N240," ")</f>
        <v xml:space="preserve"> </v>
      </c>
      <c r="P240" s="18"/>
      <c r="Q240" s="175" t="str">
        <f>IFERROR(Summary!$AC$7*D240/P240," ")</f>
        <v xml:space="preserve"> </v>
      </c>
      <c r="R240" s="25">
        <v>0.7</v>
      </c>
      <c r="S240" s="177" t="str">
        <f>IFERROR(Summary!$AE$7*E240/R240," ")</f>
        <v xml:space="preserve"> </v>
      </c>
    </row>
    <row r="241" spans="1:19" ht="16.8" customHeight="1" x14ac:dyDescent="0.25">
      <c r="A241" s="2" t="s">
        <v>469</v>
      </c>
      <c r="B241" s="2" t="s">
        <v>470</v>
      </c>
      <c r="C241" s="18"/>
      <c r="D241" s="56" t="str">
        <f>IFERROR(VLOOKUP($A241,'Emissions - TEU-2PWC'!$A$6:$H$58,5,0), " ")</f>
        <v xml:space="preserve"> </v>
      </c>
      <c r="E241" s="56" t="str">
        <f>IFERROR(VLOOKUP($A241,'Emissions - TEU-2PWC'!$A$6:$H$58,8,0), " ")</f>
        <v xml:space="preserve"> </v>
      </c>
      <c r="F241" s="18"/>
      <c r="G241" s="175" t="str">
        <f>IFERROR(Summary!$Y$7*D241/F241," ")</f>
        <v xml:space="preserve"> </v>
      </c>
      <c r="H241" s="7">
        <v>1</v>
      </c>
      <c r="I241" s="175" t="str">
        <f>IFERROR(Summary!$Y$7*D241/H241," ")</f>
        <v xml:space="preserve"> </v>
      </c>
      <c r="J241" s="18"/>
      <c r="K241" s="175" t="str">
        <f>IFERROR(Summary!$AA$7*D241/J241," ")</f>
        <v xml:space="preserve"> </v>
      </c>
      <c r="L241" s="7">
        <v>4.4000000000000004</v>
      </c>
      <c r="M241" s="175" t="str">
        <f>IFERROR(Summary!$AA$7*D241/L241," ")</f>
        <v xml:space="preserve"> </v>
      </c>
      <c r="N241" s="18"/>
      <c r="O241" s="175" t="str">
        <f>IFERROR(Summary!$AC$7*D241/N241," ")</f>
        <v xml:space="preserve"> </v>
      </c>
      <c r="P241" s="7">
        <v>4.4000000000000004</v>
      </c>
      <c r="Q241" s="175" t="str">
        <f>IFERROR(Summary!$AC$7*D241/P241," ")</f>
        <v xml:space="preserve"> </v>
      </c>
      <c r="R241" s="21">
        <v>120</v>
      </c>
      <c r="S241" s="177" t="str">
        <f>IFERROR(Summary!$AE$7*E241/R241," ")</f>
        <v xml:space="preserve"> </v>
      </c>
    </row>
    <row r="242" spans="1:19" ht="16.95" customHeight="1" x14ac:dyDescent="0.25">
      <c r="A242" s="2" t="s">
        <v>471</v>
      </c>
      <c r="B242" s="2" t="s">
        <v>472</v>
      </c>
      <c r="C242" s="18"/>
      <c r="D242" s="56" t="str">
        <f>IFERROR(VLOOKUP($A242,'Emissions - TEU-2PWC'!$A$6:$H$58,5,0), " ")</f>
        <v xml:space="preserve"> </v>
      </c>
      <c r="E242" s="56" t="str">
        <f>IFERROR(VLOOKUP($A242,'Emissions - TEU-2PWC'!$A$6:$H$58,8,0), " ")</f>
        <v xml:space="preserve"> </v>
      </c>
      <c r="F242" s="9">
        <v>0.14000000000000001</v>
      </c>
      <c r="G242" s="175" t="str">
        <f>IFERROR(Summary!$Y$7*D242/F242," ")</f>
        <v xml:space="preserve"> </v>
      </c>
      <c r="H242" s="18"/>
      <c r="I242" s="175" t="str">
        <f>IFERROR(Summary!$Y$7*D242/H242," ")</f>
        <v xml:space="preserve"> </v>
      </c>
      <c r="J242" s="7">
        <v>3.5</v>
      </c>
      <c r="K242" s="175" t="str">
        <f>IFERROR(Summary!$AA$7*D242/J242," ")</f>
        <v xml:space="preserve"> </v>
      </c>
      <c r="L242" s="18"/>
      <c r="M242" s="175" t="str">
        <f>IFERROR(Summary!$AA$7*D242/L242," ")</f>
        <v xml:space="preserve"> </v>
      </c>
      <c r="N242" s="7">
        <v>1.6</v>
      </c>
      <c r="O242" s="175" t="str">
        <f>IFERROR(Summary!$AC$7*D242/N242," ")</f>
        <v xml:space="preserve"> </v>
      </c>
      <c r="P242" s="18"/>
      <c r="Q242" s="175" t="str">
        <f>IFERROR(Summary!$AC$7*D242/P242," ")</f>
        <v xml:space="preserve"> </v>
      </c>
      <c r="R242" s="22"/>
      <c r="S242" s="177" t="str">
        <f>IFERROR(Summary!$AE$7*E242/R242," ")</f>
        <v xml:space="preserve"> </v>
      </c>
    </row>
    <row r="243" spans="1:19" ht="16.8" customHeight="1" x14ac:dyDescent="0.25">
      <c r="A243" s="2" t="s">
        <v>473</v>
      </c>
      <c r="B243" s="2" t="s">
        <v>474</v>
      </c>
      <c r="C243" s="18"/>
      <c r="D243" s="56" t="str">
        <f>IFERROR(VLOOKUP($A243,'Emissions - TEU-2PWC'!$A$6:$H$58,5,0), " ")</f>
        <v xml:space="preserve"> </v>
      </c>
      <c r="E243" s="56" t="str">
        <f>IFERROR(VLOOKUP($A243,'Emissions - TEU-2PWC'!$A$6:$H$58,8,0), " ")</f>
        <v xml:space="preserve"> </v>
      </c>
      <c r="F243" s="4">
        <v>1.7000000000000001E-2</v>
      </c>
      <c r="G243" s="175" t="str">
        <f>IFERROR(Summary!$Y$7*D243/F243," ")</f>
        <v xml:space="preserve"> </v>
      </c>
      <c r="H243" s="18"/>
      <c r="I243" s="175" t="str">
        <f>IFERROR(Summary!$Y$7*D243/H243," ")</f>
        <v xml:space="preserve"> </v>
      </c>
      <c r="J243" s="9">
        <v>0.45</v>
      </c>
      <c r="K243" s="175" t="str">
        <f>IFERROR(Summary!$AA$7*D243/J243," ")</f>
        <v xml:space="preserve"> </v>
      </c>
      <c r="L243" s="18"/>
      <c r="M243" s="175" t="str">
        <f>IFERROR(Summary!$AA$7*D243/L243," ")</f>
        <v xml:space="preserve"> </v>
      </c>
      <c r="N243" s="9">
        <v>0.21</v>
      </c>
      <c r="O243" s="175" t="str">
        <f>IFERROR(Summary!$AC$7*D243/N243," ")</f>
        <v xml:space="preserve"> </v>
      </c>
      <c r="P243" s="18"/>
      <c r="Q243" s="175" t="str">
        <f>IFERROR(Summary!$AC$7*D243/P243," ")</f>
        <v xml:space="preserve"> </v>
      </c>
      <c r="R243" s="22"/>
      <c r="S243" s="177" t="str">
        <f>IFERROR(Summary!$AE$7*E243/R243," ")</f>
        <v xml:space="preserve"> </v>
      </c>
    </row>
    <row r="244" spans="1:19" ht="29.25" customHeight="1" x14ac:dyDescent="0.25">
      <c r="A244" s="2" t="s">
        <v>475</v>
      </c>
      <c r="B244" s="2" t="s">
        <v>476</v>
      </c>
      <c r="C244" s="18"/>
      <c r="D244" s="56" t="str">
        <f>IFERROR(VLOOKUP($A244,'Emissions - TEU-2PWC'!$A$6:$H$58,5,0), " ")</f>
        <v xml:space="preserve"> </v>
      </c>
      <c r="E244" s="56" t="str">
        <f>IFERROR(VLOOKUP($A244,'Emissions - TEU-2PWC'!$A$6:$H$58,8,0), " ")</f>
        <v xml:space="preserve"> </v>
      </c>
      <c r="F244" s="7">
        <v>3.8</v>
      </c>
      <c r="G244" s="175" t="str">
        <f>IFERROR(Summary!$Y$7*D244/F244," ")</f>
        <v xml:space="preserve"> </v>
      </c>
      <c r="H244" s="5">
        <v>41</v>
      </c>
      <c r="I244" s="175" t="str">
        <f>IFERROR(Summary!$Y$7*D244/H244," ")</f>
        <v xml:space="preserve"> </v>
      </c>
      <c r="J244" s="5">
        <v>100</v>
      </c>
      <c r="K244" s="175" t="str">
        <f>IFERROR(Summary!$AA$7*D244/J244," ")</f>
        <v xml:space="preserve"> </v>
      </c>
      <c r="L244" s="5">
        <v>180</v>
      </c>
      <c r="M244" s="175" t="str">
        <f>IFERROR(Summary!$AA$7*D244/L244," ")</f>
        <v xml:space="preserve"> </v>
      </c>
      <c r="N244" s="5">
        <v>46</v>
      </c>
      <c r="O244" s="175" t="str">
        <f>IFERROR(Summary!$AC$7*D244/N244," ")</f>
        <v xml:space="preserve"> </v>
      </c>
      <c r="P244" s="5">
        <v>180</v>
      </c>
      <c r="Q244" s="175" t="str">
        <f>IFERROR(Summary!$AC$7*D244/P244," ")</f>
        <v xml:space="preserve"> </v>
      </c>
      <c r="R244" s="21">
        <v>41</v>
      </c>
      <c r="S244" s="177" t="str">
        <f>IFERROR(Summary!$AE$7*E244/R244," ")</f>
        <v xml:space="preserve"> </v>
      </c>
    </row>
    <row r="245" spans="1:19" ht="16.8" customHeight="1" x14ac:dyDescent="0.25">
      <c r="A245" s="2" t="s">
        <v>477</v>
      </c>
      <c r="B245" s="2" t="s">
        <v>478</v>
      </c>
      <c r="C245" s="18"/>
      <c r="D245" s="56" t="str">
        <f>IFERROR(VLOOKUP($A245,'Emissions - TEU-2PWC'!$A$6:$H$58,5,0), " ")</f>
        <v xml:space="preserve"> </v>
      </c>
      <c r="E245" s="56" t="str">
        <f>IFERROR(VLOOKUP($A245,'Emissions - TEU-2PWC'!$A$6:$H$58,8,0), " ")</f>
        <v xml:space="preserve"> </v>
      </c>
      <c r="F245" s="18"/>
      <c r="G245" s="175" t="str">
        <f>IFERROR(Summary!$Y$7*D245/F245," ")</f>
        <v xml:space="preserve"> </v>
      </c>
      <c r="H245" s="8">
        <v>80000</v>
      </c>
      <c r="I245" s="175" t="str">
        <f>IFERROR(Summary!$Y$7*D245/H245," ")</f>
        <v xml:space="preserve"> </v>
      </c>
      <c r="J245" s="18"/>
      <c r="K245" s="175" t="str">
        <f>IFERROR(Summary!$AA$7*D245/J245," ")</f>
        <v xml:space="preserve"> </v>
      </c>
      <c r="L245" s="8">
        <v>350000</v>
      </c>
      <c r="M245" s="175" t="str">
        <f>IFERROR(Summary!$AA$7*D245/L245," ")</f>
        <v xml:space="preserve"> </v>
      </c>
      <c r="N245" s="18"/>
      <c r="O245" s="175" t="str">
        <f>IFERROR(Summary!$AC$7*D245/N245," ")</f>
        <v xml:space="preserve"> </v>
      </c>
      <c r="P245" s="8">
        <v>350000</v>
      </c>
      <c r="Q245" s="175" t="str">
        <f>IFERROR(Summary!$AC$7*D245/P245," ")</f>
        <v xml:space="preserve"> </v>
      </c>
      <c r="R245" s="22"/>
      <c r="S245" s="177" t="str">
        <f>IFERROR(Summary!$AE$7*E245/R245," ")</f>
        <v xml:space="preserve"> </v>
      </c>
    </row>
    <row r="246" spans="1:19" ht="16.95" customHeight="1" x14ac:dyDescent="0.25">
      <c r="A246" s="2" t="s">
        <v>479</v>
      </c>
      <c r="B246" s="2" t="s">
        <v>480</v>
      </c>
      <c r="C246" s="18"/>
      <c r="D246" s="56" t="str">
        <f>IFERROR(VLOOKUP($A246,'Emissions - TEU-2PWC'!$A$6:$H$58,5,0), " ")</f>
        <v xml:space="preserve"> </v>
      </c>
      <c r="E246" s="56" t="str">
        <f>IFERROR(VLOOKUP($A246,'Emissions - TEU-2PWC'!$A$6:$H$58,8,0), " ")</f>
        <v xml:space="preserve"> </v>
      </c>
      <c r="F246" s="11">
        <v>5.9000000000000003E-4</v>
      </c>
      <c r="G246" s="175" t="str">
        <f>IFERROR(Summary!$Y$7*D246/F246," ")</f>
        <v xml:space="preserve"> </v>
      </c>
      <c r="H246" s="18"/>
      <c r="I246" s="175" t="str">
        <f>IFERROR(Summary!$Y$7*D246/H246," ")</f>
        <v xml:space="preserve"> </v>
      </c>
      <c r="J246" s="4">
        <v>1.4999999999999999E-2</v>
      </c>
      <c r="K246" s="175" t="str">
        <f>IFERROR(Summary!$AA$7*D246/J246," ")</f>
        <v xml:space="preserve"> </v>
      </c>
      <c r="L246" s="18"/>
      <c r="M246" s="175" t="str">
        <f>IFERROR(Summary!$AA$7*D246/L246," ")</f>
        <v xml:space="preserve"> </v>
      </c>
      <c r="N246" s="3">
        <v>7.1000000000000004E-3</v>
      </c>
      <c r="O246" s="175" t="str">
        <f>IFERROR(Summary!$AC$7*D246/N246," ")</f>
        <v xml:space="preserve"> </v>
      </c>
      <c r="P246" s="18"/>
      <c r="Q246" s="175" t="str">
        <f>IFERROR(Summary!$AC$7*D246/P246," ")</f>
        <v xml:space="preserve"> </v>
      </c>
      <c r="R246" s="22"/>
      <c r="S246" s="177" t="str">
        <f>IFERROR(Summary!$AE$7*E246/R246," ")</f>
        <v xml:space="preserve"> </v>
      </c>
    </row>
    <row r="247" spans="1:19" ht="16.8" customHeight="1" x14ac:dyDescent="0.25">
      <c r="A247" s="2" t="s">
        <v>481</v>
      </c>
      <c r="B247" s="2" t="s">
        <v>482</v>
      </c>
      <c r="C247" s="18"/>
      <c r="D247" s="56" t="str">
        <f>IFERROR(VLOOKUP($A247,'Emissions - TEU-2PWC'!$A$6:$H$58,5,0), " ")</f>
        <v xml:space="preserve"> </v>
      </c>
      <c r="E247" s="56" t="str">
        <f>IFERROR(VLOOKUP($A247,'Emissions - TEU-2PWC'!$A$6:$H$58,8,0), " ")</f>
        <v xml:space="preserve"> </v>
      </c>
      <c r="F247" s="18"/>
      <c r="G247" s="175" t="str">
        <f>IFERROR(Summary!$Y$7*D247/F247," ")</f>
        <v xml:space="preserve"> </v>
      </c>
      <c r="H247" s="9">
        <v>0.1</v>
      </c>
      <c r="I247" s="175" t="str">
        <f>IFERROR(Summary!$Y$7*D247/H247," ")</f>
        <v xml:space="preserve"> </v>
      </c>
      <c r="J247" s="18"/>
      <c r="K247" s="175" t="str">
        <f>IFERROR(Summary!$AA$7*D247/J247," ")</f>
        <v xml:space="preserve"> </v>
      </c>
      <c r="L247" s="9">
        <v>0.44</v>
      </c>
      <c r="M247" s="175" t="str">
        <f>IFERROR(Summary!$AA$7*D247/L247," ")</f>
        <v xml:space="preserve"> </v>
      </c>
      <c r="N247" s="18"/>
      <c r="O247" s="175" t="str">
        <f>IFERROR(Summary!$AC$7*D247/N247," ")</f>
        <v xml:space="preserve"> </v>
      </c>
      <c r="P247" s="9">
        <v>0.44</v>
      </c>
      <c r="Q247" s="175" t="str">
        <f>IFERROR(Summary!$AC$7*D247/P247," ")</f>
        <v xml:space="preserve"> </v>
      </c>
      <c r="R247" s="21">
        <v>10</v>
      </c>
      <c r="S247" s="177" t="str">
        <f>IFERROR(Summary!$AE$7*E247/R247," ")</f>
        <v xml:space="preserve"> </v>
      </c>
    </row>
    <row r="248" spans="1:19" ht="16.8" customHeight="1" x14ac:dyDescent="0.25">
      <c r="A248" s="2" t="s">
        <v>483</v>
      </c>
      <c r="B248" s="2" t="s">
        <v>484</v>
      </c>
      <c r="C248" s="18"/>
      <c r="D248" s="56">
        <f>IFERROR(VLOOKUP($A248,'Emissions - TEU-2PWC'!$A$6:$H$58,5,0), " ")</f>
        <v>0.30343596298929199</v>
      </c>
      <c r="E248" s="56">
        <f>IFERROR(VLOOKUP($A248,'Emissions - TEU-2PWC'!$A$6:$H$58,8,0), " ")</f>
        <v>1.2137438519571679E-2</v>
      </c>
      <c r="F248" s="18"/>
      <c r="G248" s="175" t="str">
        <f>IFERROR(Summary!$Y$7*D248/F248," ")</f>
        <v xml:space="preserve"> </v>
      </c>
      <c r="H248" s="8">
        <v>5000</v>
      </c>
      <c r="I248" s="175">
        <f>IFERROR(Summary!$Y$7*D248/H248," ")</f>
        <v>6.0687192597858398E-9</v>
      </c>
      <c r="J248" s="18"/>
      <c r="K248" s="175" t="str">
        <f>IFERROR(Summary!$AA$7*D248/J248," ")</f>
        <v xml:space="preserve"> </v>
      </c>
      <c r="L248" s="8">
        <v>22000</v>
      </c>
      <c r="M248" s="175">
        <f>IFERROR(Summary!$AA$7*D248/L248," ")</f>
        <v>1.3792543772240545E-9</v>
      </c>
      <c r="N248" s="18"/>
      <c r="O248" s="175" t="str">
        <f>IFERROR(Summary!$AC$7*D248/N248," ")</f>
        <v xml:space="preserve"> </v>
      </c>
      <c r="P248" s="8">
        <v>22000</v>
      </c>
      <c r="Q248" s="175">
        <f>IFERROR(Summary!$AC$7*D248/P248," ")</f>
        <v>6.206644697508245E-8</v>
      </c>
      <c r="R248" s="23">
        <v>7500</v>
      </c>
      <c r="S248" s="177">
        <f>IFERROR(Summary!$AE$7*E248/R248," ")</f>
        <v>7.7679606525258745E-6</v>
      </c>
    </row>
    <row r="249" spans="1:19" ht="29.25" customHeight="1" x14ac:dyDescent="0.25">
      <c r="A249" s="2" t="s">
        <v>485</v>
      </c>
      <c r="B249" s="2" t="s">
        <v>486</v>
      </c>
      <c r="C249" s="18"/>
      <c r="D249" s="56" t="str">
        <f>IFERROR(VLOOKUP($A249,'Emissions - TEU-2PWC'!$A$6:$H$58,5,0), " ")</f>
        <v xml:space="preserve"> </v>
      </c>
      <c r="E249" s="56" t="str">
        <f>IFERROR(VLOOKUP($A249,'Emissions - TEU-2PWC'!$A$6:$H$58,8,0), " ")</f>
        <v xml:space="preserve"> </v>
      </c>
      <c r="F249" s="4">
        <v>9.0999999999999998E-2</v>
      </c>
      <c r="G249" s="175" t="str">
        <f>IFERROR(Summary!$Y$7*D249/F249," ")</f>
        <v xml:space="preserve"> </v>
      </c>
      <c r="H249" s="4">
        <v>2.1000000000000001E-2</v>
      </c>
      <c r="I249" s="175" t="str">
        <f>IFERROR(Summary!$Y$7*D249/H249," ")</f>
        <v xml:space="preserve"> </v>
      </c>
      <c r="J249" s="7">
        <v>2.4</v>
      </c>
      <c r="K249" s="175" t="str">
        <f>IFERROR(Summary!$AA$7*D249/J249," ")</f>
        <v xml:space="preserve"> </v>
      </c>
      <c r="L249" s="4">
        <v>9.1999999999999998E-2</v>
      </c>
      <c r="M249" s="175" t="str">
        <f>IFERROR(Summary!$AA$7*D249/L249," ")</f>
        <v xml:space="preserve"> </v>
      </c>
      <c r="N249" s="7">
        <v>1.1000000000000001</v>
      </c>
      <c r="O249" s="175" t="str">
        <f>IFERROR(Summary!$AC$7*D249/N249," ")</f>
        <v xml:space="preserve"> </v>
      </c>
      <c r="P249" s="4">
        <v>9.1999999999999998E-2</v>
      </c>
      <c r="Q249" s="175" t="str">
        <f>IFERROR(Summary!$AC$7*D249/P249," ")</f>
        <v xml:space="preserve"> </v>
      </c>
      <c r="R249" s="26">
        <v>7.0999999999999994E-2</v>
      </c>
      <c r="S249" s="177" t="str">
        <f>IFERROR(Summary!$AE$7*E249/R249," ")</f>
        <v xml:space="preserve"> </v>
      </c>
    </row>
    <row r="250" spans="1:19" ht="42" customHeight="1" x14ac:dyDescent="0.25">
      <c r="A250" s="2" t="s">
        <v>487</v>
      </c>
      <c r="B250" s="2" t="s">
        <v>488</v>
      </c>
      <c r="C250" s="18"/>
      <c r="D250" s="56" t="str">
        <f>IFERROR(VLOOKUP($A250,'Emissions - TEU-2PWC'!$A$6:$H$58,5,0), " ")</f>
        <v xml:space="preserve"> </v>
      </c>
      <c r="E250" s="56" t="str">
        <f>IFERROR(VLOOKUP($A250,'Emissions - TEU-2PWC'!$A$6:$H$58,8,0), " ")</f>
        <v xml:space="preserve"> </v>
      </c>
      <c r="F250" s="3">
        <v>3.0999999999999999E-3</v>
      </c>
      <c r="G250" s="175" t="str">
        <f>IFERROR(Summary!$Y$7*D250/F250," ")</f>
        <v xml:space="preserve"> </v>
      </c>
      <c r="H250" s="18"/>
      <c r="I250" s="175" t="str">
        <f>IFERROR(Summary!$Y$7*D250/H250," ")</f>
        <v xml:space="preserve"> </v>
      </c>
      <c r="J250" s="4">
        <v>8.1000000000000003E-2</v>
      </c>
      <c r="K250" s="175" t="str">
        <f>IFERROR(Summary!$AA$7*D250/J250," ")</f>
        <v xml:space="preserve"> </v>
      </c>
      <c r="L250" s="18"/>
      <c r="M250" s="175" t="str">
        <f>IFERROR(Summary!$AA$7*D250/L250," ")</f>
        <v xml:space="preserve"> </v>
      </c>
      <c r="N250" s="4">
        <v>3.7999999999999999E-2</v>
      </c>
      <c r="O250" s="175" t="str">
        <f>IFERROR(Summary!$AC$7*D250/N250," ")</f>
        <v xml:space="preserve"> </v>
      </c>
      <c r="P250" s="18"/>
      <c r="Q250" s="175" t="str">
        <f>IFERROR(Summary!$AC$7*D250/P250," ")</f>
        <v xml:space="preserve"> </v>
      </c>
      <c r="R250" s="22"/>
      <c r="S250" s="177" t="str">
        <f>IFERROR(Summary!$AE$7*E250/R250," ")</f>
        <v xml:space="preserve"> </v>
      </c>
    </row>
    <row r="251" spans="1:19" ht="29.25" customHeight="1" x14ac:dyDescent="0.25">
      <c r="A251" s="2" t="s">
        <v>489</v>
      </c>
      <c r="B251" s="2" t="s">
        <v>490</v>
      </c>
      <c r="C251" s="18"/>
      <c r="D251" s="56" t="str">
        <f>IFERROR(VLOOKUP($A251,'Emissions - TEU-2PWC'!$A$6:$H$58,5,0), " ")</f>
        <v xml:space="preserve"> </v>
      </c>
      <c r="E251" s="56" t="str">
        <f>IFERROR(VLOOKUP($A251,'Emissions - TEU-2PWC'!$A$6:$H$58,8,0), " ")</f>
        <v xml:space="preserve"> </v>
      </c>
      <c r="F251" s="18"/>
      <c r="G251" s="175" t="str">
        <f>IFERROR(Summary!$Y$7*D251/F251," ")</f>
        <v xml:space="preserve"> </v>
      </c>
      <c r="H251" s="8">
        <v>5000</v>
      </c>
      <c r="I251" s="175" t="str">
        <f>IFERROR(Summary!$Y$7*D251/H251," ")</f>
        <v xml:space="preserve"> </v>
      </c>
      <c r="J251" s="18"/>
      <c r="K251" s="175" t="str">
        <f>IFERROR(Summary!$AA$7*D251/J251," ")</f>
        <v xml:space="preserve"> </v>
      </c>
      <c r="L251" s="8">
        <v>22000</v>
      </c>
      <c r="M251" s="175" t="str">
        <f>IFERROR(Summary!$AA$7*D251/L251," ")</f>
        <v xml:space="preserve"> </v>
      </c>
      <c r="N251" s="18"/>
      <c r="O251" s="175" t="str">
        <f>IFERROR(Summary!$AC$7*D251/N251," ")</f>
        <v xml:space="preserve"> </v>
      </c>
      <c r="P251" s="8">
        <v>22000</v>
      </c>
      <c r="Q251" s="175" t="str">
        <f>IFERROR(Summary!$AC$7*D251/P251," ")</f>
        <v xml:space="preserve"> </v>
      </c>
      <c r="R251" s="23">
        <v>11000</v>
      </c>
      <c r="S251" s="177" t="str">
        <f>IFERROR(Summary!$AE$7*E251/R251," ")</f>
        <v xml:space="preserve"> </v>
      </c>
    </row>
    <row r="252" spans="1:19" ht="29.25" customHeight="1" x14ac:dyDescent="0.25">
      <c r="A252" s="2" t="s">
        <v>491</v>
      </c>
      <c r="B252" s="2" t="s">
        <v>492</v>
      </c>
      <c r="C252" s="18"/>
      <c r="D252" s="56" t="str">
        <f>IFERROR(VLOOKUP($A252,'Emissions - TEU-2PWC'!$A$6:$H$58,5,0), " ")</f>
        <v xml:space="preserve"> </v>
      </c>
      <c r="E252" s="56" t="str">
        <f>IFERROR(VLOOKUP($A252,'Emissions - TEU-2PWC'!$A$6:$H$58,8,0), " ")</f>
        <v xml:space="preserve"> </v>
      </c>
      <c r="F252" s="4">
        <v>6.3E-2</v>
      </c>
      <c r="G252" s="175" t="str">
        <f>IFERROR(Summary!$Y$7*D252/F252," ")</f>
        <v xml:space="preserve"> </v>
      </c>
      <c r="H252" s="18"/>
      <c r="I252" s="175" t="str">
        <f>IFERROR(Summary!$Y$7*D252/H252," ")</f>
        <v xml:space="preserve"> </v>
      </c>
      <c r="J252" s="7">
        <v>1.6</v>
      </c>
      <c r="K252" s="175" t="str">
        <f>IFERROR(Summary!$AA$7*D252/J252," ")</f>
        <v xml:space="preserve"> </v>
      </c>
      <c r="L252" s="18"/>
      <c r="M252" s="175" t="str">
        <f>IFERROR(Summary!$AA$7*D252/L252," ")</f>
        <v xml:space="preserve"> </v>
      </c>
      <c r="N252" s="9">
        <v>0.75</v>
      </c>
      <c r="O252" s="175" t="str">
        <f>IFERROR(Summary!$AC$7*D252/N252," ")</f>
        <v xml:space="preserve"> </v>
      </c>
      <c r="P252" s="18"/>
      <c r="Q252" s="175" t="str">
        <f>IFERROR(Summary!$AC$7*D252/P252," ")</f>
        <v xml:space="preserve"> </v>
      </c>
      <c r="R252" s="22"/>
      <c r="S252" s="177" t="str">
        <f>IFERROR(Summary!$AE$7*E252/R252," ")</f>
        <v xml:space="preserve"> </v>
      </c>
    </row>
    <row r="253" spans="1:19" ht="29.25" customHeight="1" x14ac:dyDescent="0.25">
      <c r="A253" s="12">
        <v>65386</v>
      </c>
      <c r="B253" s="2" t="s">
        <v>493</v>
      </c>
      <c r="C253" s="6" t="s">
        <v>23</v>
      </c>
      <c r="D253" s="56" t="str">
        <f>IFERROR(VLOOKUP($A253,'Emissions - TEU-2PWC'!$A$6:$H$58,5,0), " ")</f>
        <v xml:space="preserve"> </v>
      </c>
      <c r="E253" s="56" t="str">
        <f>IFERROR(VLOOKUP($A253,'Emissions - TEU-2PWC'!$A$6:$H$58,8,0), " ")</f>
        <v xml:space="preserve"> </v>
      </c>
      <c r="F253" s="9">
        <v>0.2</v>
      </c>
      <c r="G253" s="175" t="str">
        <f>IFERROR(Summary!$Y$7*D253/F253," ")</f>
        <v xml:space="preserve"> </v>
      </c>
      <c r="H253" s="7">
        <v>2.1</v>
      </c>
      <c r="I253" s="175" t="str">
        <f>IFERROR(Summary!$Y$7*D253/H253," ")</f>
        <v xml:space="preserve"> </v>
      </c>
      <c r="J253" s="7">
        <v>3.5</v>
      </c>
      <c r="K253" s="175" t="str">
        <f>IFERROR(Summary!$AA$7*D253/J253," ")</f>
        <v xml:space="preserve"> </v>
      </c>
      <c r="L253" s="7">
        <v>9.1999999999999993</v>
      </c>
      <c r="M253" s="175" t="str">
        <f>IFERROR(Summary!$AA$7*D253/L253," ")</f>
        <v xml:space="preserve"> </v>
      </c>
      <c r="N253" s="7">
        <v>2.9</v>
      </c>
      <c r="O253" s="175" t="str">
        <f>IFERROR(Summary!$AC$7*D253/N253," ")</f>
        <v xml:space="preserve"> </v>
      </c>
      <c r="P253" s="7">
        <v>9.1999999999999993</v>
      </c>
      <c r="Q253" s="175" t="str">
        <f>IFERROR(Summary!$AC$7*D253/P253," ")</f>
        <v xml:space="preserve"> </v>
      </c>
      <c r="R253" s="24">
        <v>2.1</v>
      </c>
      <c r="S253" s="177" t="str">
        <f>IFERROR(Summary!$AE$7*E253/R253," ")</f>
        <v xml:space="preserve"> </v>
      </c>
    </row>
    <row r="254" spans="1:19" ht="16.8" customHeight="1" x14ac:dyDescent="0.25">
      <c r="A254" s="12">
        <v>68821</v>
      </c>
      <c r="B254" s="2" t="s">
        <v>494</v>
      </c>
      <c r="C254" s="18"/>
      <c r="D254" s="56" t="str">
        <f>IFERROR(VLOOKUP($A254,'Emissions - TEU-2PWC'!$A$6:$H$58,5,0), " ")</f>
        <v xml:space="preserve"> </v>
      </c>
      <c r="E254" s="56" t="str">
        <f>IFERROR(VLOOKUP($A254,'Emissions - TEU-2PWC'!$A$6:$H$58,8,0), " ")</f>
        <v xml:space="preserve"> </v>
      </c>
      <c r="F254" s="4">
        <v>0.05</v>
      </c>
      <c r="G254" s="175" t="str">
        <f>IFERROR(Summary!$Y$7*D254/F254," ")</f>
        <v xml:space="preserve"> </v>
      </c>
      <c r="H254" s="18"/>
      <c r="I254" s="175" t="str">
        <f>IFERROR(Summary!$Y$7*D254/H254," ")</f>
        <v xml:space="preserve"> </v>
      </c>
      <c r="J254" s="7">
        <v>1.3</v>
      </c>
      <c r="K254" s="175" t="str">
        <f>IFERROR(Summary!$AA$7*D254/J254," ")</f>
        <v xml:space="preserve"> </v>
      </c>
      <c r="L254" s="18"/>
      <c r="M254" s="175" t="str">
        <f>IFERROR(Summary!$AA$7*D254/L254," ")</f>
        <v xml:space="preserve"> </v>
      </c>
      <c r="N254" s="9">
        <v>0.6</v>
      </c>
      <c r="O254" s="175" t="str">
        <f>IFERROR(Summary!$AC$7*D254/N254," ")</f>
        <v xml:space="preserve"> </v>
      </c>
      <c r="P254" s="18"/>
      <c r="Q254" s="175" t="str">
        <f>IFERROR(Summary!$AC$7*D254/P254," ")</f>
        <v xml:space="preserve"> </v>
      </c>
      <c r="R254" s="22"/>
      <c r="S254" s="177" t="str">
        <f>IFERROR(Summary!$AE$7*E254/R254," ")</f>
        <v xml:space="preserve"> </v>
      </c>
    </row>
    <row r="255" spans="1:19" ht="16.95" customHeight="1" x14ac:dyDescent="0.25">
      <c r="A255" s="2" t="s">
        <v>495</v>
      </c>
      <c r="B255" s="2" t="s">
        <v>496</v>
      </c>
      <c r="C255" s="18"/>
      <c r="D255" s="56" t="str">
        <f>IFERROR(VLOOKUP($A255,'Emissions - TEU-2PWC'!$A$6:$H$58,5,0), " ")</f>
        <v xml:space="preserve"> </v>
      </c>
      <c r="E255" s="56" t="str">
        <f>IFERROR(VLOOKUP($A255,'Emissions - TEU-2PWC'!$A$6:$H$58,8,0), " ")</f>
        <v xml:space="preserve"> </v>
      </c>
      <c r="F255" s="18"/>
      <c r="G255" s="175" t="str">
        <f>IFERROR(Summary!$Y$7*D255/F255," ")</f>
        <v xml:space="preserve"> </v>
      </c>
      <c r="H255" s="9">
        <v>0.3</v>
      </c>
      <c r="I255" s="175" t="str">
        <f>IFERROR(Summary!$Y$7*D255/H255," ")</f>
        <v xml:space="preserve"> </v>
      </c>
      <c r="J255" s="18"/>
      <c r="K255" s="175" t="str">
        <f>IFERROR(Summary!$AA$7*D255/J255," ")</f>
        <v xml:space="preserve"> </v>
      </c>
      <c r="L255" s="7">
        <v>1.3</v>
      </c>
      <c r="M255" s="175" t="str">
        <f>IFERROR(Summary!$AA$7*D255/L255," ")</f>
        <v xml:space="preserve"> </v>
      </c>
      <c r="N255" s="18"/>
      <c r="O255" s="175" t="str">
        <f>IFERROR(Summary!$AC$7*D255/N255," ")</f>
        <v xml:space="preserve"> </v>
      </c>
      <c r="P255" s="7">
        <v>1.3</v>
      </c>
      <c r="Q255" s="175" t="str">
        <f>IFERROR(Summary!$AC$7*D255/P255," ")</f>
        <v xml:space="preserve"> </v>
      </c>
      <c r="R255" s="24">
        <v>1.8</v>
      </c>
      <c r="S255" s="177" t="str">
        <f>IFERROR(Summary!$AE$7*E255/R255," ")</f>
        <v xml:space="preserve"> </v>
      </c>
    </row>
    <row r="256" spans="1:19" ht="16.8" customHeight="1" x14ac:dyDescent="0.25">
      <c r="A256" s="2" t="s">
        <v>497</v>
      </c>
      <c r="B256" s="2" t="s">
        <v>498</v>
      </c>
      <c r="C256" s="18"/>
      <c r="D256" s="56" t="str">
        <f>IFERROR(VLOOKUP($A256,'Emissions - TEU-2PWC'!$A$6:$H$58,5,0), " ")</f>
        <v xml:space="preserve"> </v>
      </c>
      <c r="E256" s="56" t="str">
        <f>IFERROR(VLOOKUP($A256,'Emissions - TEU-2PWC'!$A$6:$H$58,8,0), " ")</f>
        <v xml:space="preserve"> </v>
      </c>
      <c r="F256" s="18"/>
      <c r="G256" s="175" t="str">
        <f>IFERROR(Summary!$Y$7*D256/F256," ")</f>
        <v xml:space="preserve"> </v>
      </c>
      <c r="H256" s="5">
        <v>200</v>
      </c>
      <c r="I256" s="175" t="str">
        <f>IFERROR(Summary!$Y$7*D256/H256," ")</f>
        <v xml:space="preserve"> </v>
      </c>
      <c r="J256" s="18"/>
      <c r="K256" s="175" t="str">
        <f>IFERROR(Summary!$AA$7*D256/J256," ")</f>
        <v xml:space="preserve"> </v>
      </c>
      <c r="L256" s="5">
        <v>880</v>
      </c>
      <c r="M256" s="175" t="str">
        <f>IFERROR(Summary!$AA$7*D256/L256," ")</f>
        <v xml:space="preserve"> </v>
      </c>
      <c r="N256" s="18"/>
      <c r="O256" s="175" t="str">
        <f>IFERROR(Summary!$AC$7*D256/N256," ")</f>
        <v xml:space="preserve"> </v>
      </c>
      <c r="P256" s="5">
        <v>880</v>
      </c>
      <c r="Q256" s="175" t="str">
        <f>IFERROR(Summary!$AC$7*D256/P256," ")</f>
        <v xml:space="preserve"> </v>
      </c>
      <c r="R256" s="23">
        <v>2800</v>
      </c>
      <c r="S256" s="177" t="str">
        <f>IFERROR(Summary!$AE$7*E256/R256," ")</f>
        <v xml:space="preserve"> </v>
      </c>
    </row>
    <row r="257" spans="1:19" ht="16.95" customHeight="1" x14ac:dyDescent="0.25">
      <c r="A257" s="2" t="s">
        <v>499</v>
      </c>
      <c r="B257" s="2" t="s">
        <v>500</v>
      </c>
      <c r="C257" s="18"/>
      <c r="D257" s="56" t="str">
        <f>IFERROR(VLOOKUP($A257,'Emissions - TEU-2PWC'!$A$6:$H$58,5,0), " ")</f>
        <v xml:space="preserve"> </v>
      </c>
      <c r="E257" s="56" t="str">
        <f>IFERROR(VLOOKUP($A257,'Emissions - TEU-2PWC'!$A$6:$H$58,8,0), " ")</f>
        <v xml:space="preserve"> </v>
      </c>
      <c r="F257" s="18"/>
      <c r="G257" s="175" t="str">
        <f>IFERROR(Summary!$Y$7*D257/F257," ")</f>
        <v xml:space="preserve"> </v>
      </c>
      <c r="H257" s="5">
        <v>60</v>
      </c>
      <c r="I257" s="175" t="str">
        <f>IFERROR(Summary!$Y$7*D257/H257," ")</f>
        <v xml:space="preserve"> </v>
      </c>
      <c r="J257" s="18"/>
      <c r="K257" s="175" t="str">
        <f>IFERROR(Summary!$AA$7*D257/J257," ")</f>
        <v xml:space="preserve"> </v>
      </c>
      <c r="L257" s="5">
        <v>260</v>
      </c>
      <c r="M257" s="175" t="str">
        <f>IFERROR(Summary!$AA$7*D257/L257," ")</f>
        <v xml:space="preserve"> </v>
      </c>
      <c r="N257" s="18"/>
      <c r="O257" s="175" t="str">
        <f>IFERROR(Summary!$AC$7*D257/N257," ")</f>
        <v xml:space="preserve"> </v>
      </c>
      <c r="P257" s="5">
        <v>260</v>
      </c>
      <c r="Q257" s="175" t="str">
        <f>IFERROR(Summary!$AC$7*D257/P257," ")</f>
        <v xml:space="preserve"> </v>
      </c>
      <c r="R257" s="22"/>
      <c r="S257" s="177" t="str">
        <f>IFERROR(Summary!$AE$7*E257/R257," ")</f>
        <v xml:space="preserve"> </v>
      </c>
    </row>
    <row r="258" spans="1:19" ht="16.8" customHeight="1" x14ac:dyDescent="0.25">
      <c r="A258" s="2" t="s">
        <v>501</v>
      </c>
      <c r="B258" s="2" t="s">
        <v>502</v>
      </c>
      <c r="C258" s="18"/>
      <c r="D258" s="56">
        <f>IFERROR(VLOOKUP($A258,'Emissions - TEU-2PWC'!$A$6:$H$58,5,0), " ")</f>
        <v>0</v>
      </c>
      <c r="E258" s="56">
        <f>IFERROR(VLOOKUP($A258,'Emissions - TEU-2PWC'!$A$6:$H$58,8,0), " ")</f>
        <v>0</v>
      </c>
      <c r="F258" s="18"/>
      <c r="G258" s="175" t="str">
        <f>IFERROR(Summary!$Y$7*D258/F258," ")</f>
        <v xml:space="preserve"> </v>
      </c>
      <c r="H258" s="5">
        <v>60</v>
      </c>
      <c r="I258" s="175">
        <f>IFERROR(Summary!$Y$7*D258/H258," ")</f>
        <v>0</v>
      </c>
      <c r="J258" s="18"/>
      <c r="K258" s="175" t="str">
        <f>IFERROR(Summary!$AA$7*D258/J258," ")</f>
        <v xml:space="preserve"> </v>
      </c>
      <c r="L258" s="5">
        <v>260</v>
      </c>
      <c r="M258" s="175">
        <f>IFERROR(Summary!$AA$7*D258/L258," ")</f>
        <v>0</v>
      </c>
      <c r="N258" s="18"/>
      <c r="O258" s="175" t="str">
        <f>IFERROR(Summary!$AC$7*D258/N258," ")</f>
        <v xml:space="preserve"> </v>
      </c>
      <c r="P258" s="5">
        <v>260</v>
      </c>
      <c r="Q258" s="175">
        <f>IFERROR(Summary!$AC$7*D258/P258," ")</f>
        <v>0</v>
      </c>
      <c r="R258" s="22"/>
      <c r="S258" s="177" t="str">
        <f>IFERROR(Summary!$AE$7*E258/R258," ")</f>
        <v xml:space="preserve"> </v>
      </c>
    </row>
    <row r="259" spans="1:19" ht="16.8" customHeight="1" x14ac:dyDescent="0.25">
      <c r="A259" s="2" t="s">
        <v>503</v>
      </c>
      <c r="B259" s="2" t="s">
        <v>504</v>
      </c>
      <c r="C259" s="18"/>
      <c r="D259" s="56" t="str">
        <f>IFERROR(VLOOKUP($A259,'Emissions - TEU-2PWC'!$A$6:$H$58,5,0), " ")</f>
        <v xml:space="preserve"> </v>
      </c>
      <c r="E259" s="56" t="str">
        <f>IFERROR(VLOOKUP($A259,'Emissions - TEU-2PWC'!$A$6:$H$58,8,0), " ")</f>
        <v xml:space="preserve"> </v>
      </c>
      <c r="F259" s="18"/>
      <c r="G259" s="175" t="str">
        <f>IFERROR(Summary!$Y$7*D259/F259," ")</f>
        <v xml:space="preserve"> </v>
      </c>
      <c r="H259" s="5">
        <v>60</v>
      </c>
      <c r="I259" s="175" t="str">
        <f>IFERROR(Summary!$Y$7*D259/H259," ")</f>
        <v xml:space="preserve"> </v>
      </c>
      <c r="J259" s="18"/>
      <c r="K259" s="175" t="str">
        <f>IFERROR(Summary!$AA$7*D259/J259," ")</f>
        <v xml:space="preserve"> </v>
      </c>
      <c r="L259" s="5">
        <v>260</v>
      </c>
      <c r="M259" s="175" t="str">
        <f>IFERROR(Summary!$AA$7*D259/L259," ")</f>
        <v xml:space="preserve"> </v>
      </c>
      <c r="N259" s="18"/>
      <c r="O259" s="175" t="str">
        <f>IFERROR(Summary!$AC$7*D259/N259," ")</f>
        <v xml:space="preserve"> </v>
      </c>
      <c r="P259" s="5">
        <v>260</v>
      </c>
      <c r="Q259" s="175" t="str">
        <f>IFERROR(Summary!$AC$7*D259/P259," ")</f>
        <v xml:space="preserve"> </v>
      </c>
      <c r="R259" s="22"/>
      <c r="S259" s="177" t="str">
        <f>IFERROR(Summary!$AE$7*E259/R259," ")</f>
        <v xml:space="preserve"> </v>
      </c>
    </row>
    <row r="260" spans="1:19" ht="29.25" customHeight="1" x14ac:dyDescent="0.25">
      <c r="A260" s="2" t="s">
        <v>505</v>
      </c>
      <c r="B260" s="2" t="s">
        <v>506</v>
      </c>
      <c r="C260" s="6" t="s">
        <v>23</v>
      </c>
      <c r="D260" s="56" t="str">
        <f>IFERROR(VLOOKUP($A260,'Emissions - TEU-2PWC'!$A$6:$H$58,5,0), " ")</f>
        <v xml:space="preserve"> </v>
      </c>
      <c r="E260" s="56" t="str">
        <f>IFERROR(VLOOKUP($A260,'Emissions - TEU-2PWC'!$A$6:$H$58,8,0), " ")</f>
        <v xml:space="preserve"> </v>
      </c>
      <c r="F260" s="3">
        <v>2E-3</v>
      </c>
      <c r="G260" s="175" t="str">
        <f>IFERROR(Summary!$Y$7*D260/F260," ")</f>
        <v xml:space="preserve"> </v>
      </c>
      <c r="H260" s="18"/>
      <c r="I260" s="175" t="str">
        <f>IFERROR(Summary!$Y$7*D260/H260," ")</f>
        <v xml:space="preserve"> </v>
      </c>
      <c r="J260" s="4">
        <v>2.1000000000000001E-2</v>
      </c>
      <c r="K260" s="175" t="str">
        <f>IFERROR(Summary!$AA$7*D260/J260," ")</f>
        <v xml:space="preserve"> </v>
      </c>
      <c r="L260" s="18"/>
      <c r="M260" s="175" t="str">
        <f>IFERROR(Summary!$AA$7*D260/L260," ")</f>
        <v xml:space="preserve"> </v>
      </c>
      <c r="N260" s="4">
        <v>4.1000000000000002E-2</v>
      </c>
      <c r="O260" s="175" t="str">
        <f>IFERROR(Summary!$AC$7*D260/N260," ")</f>
        <v xml:space="preserve"> </v>
      </c>
      <c r="P260" s="18"/>
      <c r="Q260" s="175" t="str">
        <f>IFERROR(Summary!$AC$7*D260/P260," ")</f>
        <v xml:space="preserve"> </v>
      </c>
      <c r="R260" s="22"/>
      <c r="S260" s="177" t="str">
        <f>IFERROR(Summary!$AE$7*E260/R260," ")</f>
        <v xml:space="preserve"> </v>
      </c>
    </row>
    <row r="261" spans="1:19" ht="16.8" customHeight="1" x14ac:dyDescent="0.25">
      <c r="A261" s="2" t="s">
        <v>507</v>
      </c>
      <c r="B261" s="2" t="s">
        <v>508</v>
      </c>
      <c r="C261" s="18"/>
      <c r="D261" s="56" t="str">
        <f>IFERROR(VLOOKUP($A261,'Emissions - TEU-2PWC'!$A$6:$H$58,5,0), " ")</f>
        <v xml:space="preserve"> </v>
      </c>
      <c r="E261" s="56" t="str">
        <f>IFERROR(VLOOKUP($A261,'Emissions - TEU-2PWC'!$A$6:$H$58,8,0), " ")</f>
        <v xml:space="preserve"> </v>
      </c>
      <c r="F261" s="18"/>
      <c r="G261" s="175" t="str">
        <f>IFERROR(Summary!$Y$7*D261/F261," ")</f>
        <v xml:space="preserve"> </v>
      </c>
      <c r="H261" s="9">
        <v>0.1</v>
      </c>
      <c r="I261" s="175" t="str">
        <f>IFERROR(Summary!$Y$7*D261/H261," ")</f>
        <v xml:space="preserve"> </v>
      </c>
      <c r="J261" s="18"/>
      <c r="K261" s="175" t="str">
        <f>IFERROR(Summary!$AA$7*D261/J261," ")</f>
        <v xml:space="preserve"> </v>
      </c>
      <c r="L261" s="9">
        <v>0.44</v>
      </c>
      <c r="M261" s="175" t="str">
        <f>IFERROR(Summary!$AA$7*D261/L261," ")</f>
        <v xml:space="preserve"> </v>
      </c>
      <c r="N261" s="18"/>
      <c r="O261" s="175" t="str">
        <f>IFERROR(Summary!$AC$7*D261/N261," ")</f>
        <v xml:space="preserve"> </v>
      </c>
      <c r="P261" s="9">
        <v>0.44</v>
      </c>
      <c r="Q261" s="175" t="str">
        <f>IFERROR(Summary!$AC$7*D261/P261," ")</f>
        <v xml:space="preserve"> </v>
      </c>
      <c r="R261" s="25">
        <v>0.8</v>
      </c>
      <c r="S261" s="177" t="str">
        <f>IFERROR(Summary!$AE$7*E261/R261," ")</f>
        <v xml:space="preserve"> </v>
      </c>
    </row>
    <row r="262" spans="1:19" ht="16.95" customHeight="1" x14ac:dyDescent="0.25">
      <c r="A262" s="2" t="s">
        <v>509</v>
      </c>
      <c r="B262" s="2" t="s">
        <v>510</v>
      </c>
      <c r="C262" s="18"/>
      <c r="D262" s="56" t="str">
        <f>IFERROR(VLOOKUP($A262,'Emissions - TEU-2PWC'!$A$6:$H$58,5,0), " ")</f>
        <v xml:space="preserve"> </v>
      </c>
      <c r="E262" s="56" t="str">
        <f>IFERROR(VLOOKUP($A262,'Emissions - TEU-2PWC'!$A$6:$H$58,8,0), " ")</f>
        <v xml:space="preserve"> </v>
      </c>
      <c r="F262" s="11">
        <v>1.2E-4</v>
      </c>
      <c r="G262" s="175" t="str">
        <f>IFERROR(Summary!$Y$7*D262/F262," ")</f>
        <v xml:space="preserve"> </v>
      </c>
      <c r="H262" s="3">
        <v>7.0000000000000001E-3</v>
      </c>
      <c r="I262" s="175" t="str">
        <f>IFERROR(Summary!$Y$7*D262/H262," ")</f>
        <v xml:space="preserve"> </v>
      </c>
      <c r="J262" s="3">
        <v>3.0999999999999999E-3</v>
      </c>
      <c r="K262" s="175" t="str">
        <f>IFERROR(Summary!$AA$7*D262/J262," ")</f>
        <v xml:space="preserve"> </v>
      </c>
      <c r="L262" s="4">
        <v>3.1E-2</v>
      </c>
      <c r="M262" s="175" t="str">
        <f>IFERROR(Summary!$AA$7*D262/L262," ")</f>
        <v xml:space="preserve"> </v>
      </c>
      <c r="N262" s="3">
        <v>1.4E-3</v>
      </c>
      <c r="O262" s="175" t="str">
        <f>IFERROR(Summary!$AC$7*D262/N262," ")</f>
        <v xml:space="preserve"> </v>
      </c>
      <c r="P262" s="4">
        <v>3.1E-2</v>
      </c>
      <c r="Q262" s="175" t="str">
        <f>IFERROR(Summary!$AC$7*D262/P262," ")</f>
        <v xml:space="preserve"> </v>
      </c>
      <c r="R262" s="21">
        <v>30</v>
      </c>
      <c r="S262" s="177" t="str">
        <f>IFERROR(Summary!$AE$7*E262/R262," ")</f>
        <v xml:space="preserve"> </v>
      </c>
    </row>
    <row r="263" spans="1:19" ht="16.8" customHeight="1" x14ac:dyDescent="0.25">
      <c r="A263" s="2" t="s">
        <v>511</v>
      </c>
      <c r="B263" s="2" t="s">
        <v>512</v>
      </c>
      <c r="C263" s="18"/>
      <c r="D263" s="56" t="str">
        <f>IFERROR(VLOOKUP($A263,'Emissions - TEU-2PWC'!$A$6:$H$58,5,0), " ")</f>
        <v xml:space="preserve"> </v>
      </c>
      <c r="E263" s="56" t="str">
        <f>IFERROR(VLOOKUP($A263,'Emissions - TEU-2PWC'!$A$6:$H$58,8,0), " ")</f>
        <v xml:space="preserve"> </v>
      </c>
      <c r="F263" s="18"/>
      <c r="G263" s="175" t="str">
        <f>IFERROR(Summary!$Y$7*D263/F263," ")</f>
        <v xml:space="preserve"> </v>
      </c>
      <c r="H263" s="5">
        <v>200</v>
      </c>
      <c r="I263" s="175" t="str">
        <f>IFERROR(Summary!$Y$7*D263/H263," ")</f>
        <v xml:space="preserve"> </v>
      </c>
      <c r="J263" s="18"/>
      <c r="K263" s="175" t="str">
        <f>IFERROR(Summary!$AA$7*D263/J263," ")</f>
        <v xml:space="preserve"> </v>
      </c>
      <c r="L263" s="5">
        <v>880</v>
      </c>
      <c r="M263" s="175" t="str">
        <f>IFERROR(Summary!$AA$7*D263/L263," ")</f>
        <v xml:space="preserve"> </v>
      </c>
      <c r="N263" s="18"/>
      <c r="O263" s="175" t="str">
        <f>IFERROR(Summary!$AC$7*D263/N263," ")</f>
        <v xml:space="preserve"> </v>
      </c>
      <c r="P263" s="5">
        <v>880</v>
      </c>
      <c r="Q263" s="175" t="str">
        <f>IFERROR(Summary!$AC$7*D263/P263," ")</f>
        <v xml:space="preserve"> </v>
      </c>
      <c r="R263" s="21">
        <v>200</v>
      </c>
      <c r="S263" s="177" t="str">
        <f>IFERROR(Summary!$AE$7*E263/R263," ")</f>
        <v xml:space="preserve"> </v>
      </c>
    </row>
    <row r="264" spans="1:19" ht="16.95" customHeight="1" x14ac:dyDescent="0.25">
      <c r="A264" s="2" t="s">
        <v>513</v>
      </c>
      <c r="B264" s="2" t="s">
        <v>514</v>
      </c>
      <c r="C264" s="18"/>
      <c r="D264" s="56" t="str">
        <f>IFERROR(VLOOKUP($A264,'Emissions - TEU-2PWC'!$A$6:$H$58,5,0), " ")</f>
        <v xml:space="preserve"> </v>
      </c>
      <c r="E264" s="56" t="str">
        <f>IFERROR(VLOOKUP($A264,'Emissions - TEU-2PWC'!$A$6:$H$58,8,0), " ")</f>
        <v xml:space="preserve"> </v>
      </c>
      <c r="F264" s="18"/>
      <c r="G264" s="175" t="str">
        <f>IFERROR(Summary!$Y$7*D264/F264," ")</f>
        <v xml:space="preserve"> </v>
      </c>
      <c r="H264" s="7">
        <v>3</v>
      </c>
      <c r="I264" s="175" t="str">
        <f>IFERROR(Summary!$Y$7*D264/H264," ")</f>
        <v xml:space="preserve"> </v>
      </c>
      <c r="J264" s="18"/>
      <c r="K264" s="175" t="str">
        <f>IFERROR(Summary!$AA$7*D264/J264," ")</f>
        <v xml:space="preserve"> </v>
      </c>
      <c r="L264" s="5">
        <v>13</v>
      </c>
      <c r="M264" s="175" t="str">
        <f>IFERROR(Summary!$AA$7*D264/L264," ")</f>
        <v xml:space="preserve"> </v>
      </c>
      <c r="N264" s="18"/>
      <c r="O264" s="175" t="str">
        <f>IFERROR(Summary!$AC$7*D264/N264," ")</f>
        <v xml:space="preserve"> </v>
      </c>
      <c r="P264" s="5">
        <v>13</v>
      </c>
      <c r="Q264" s="175" t="str">
        <f>IFERROR(Summary!$AC$7*D264/P264," ")</f>
        <v xml:space="preserve"> </v>
      </c>
      <c r="R264" s="22"/>
      <c r="S264" s="177" t="str">
        <f>IFERROR(Summary!$AE$7*E264/R264," ")</f>
        <v xml:space="preserve"> </v>
      </c>
    </row>
    <row r="265" spans="1:19" ht="16.8" customHeight="1" x14ac:dyDescent="0.25">
      <c r="A265" s="12">
        <v>63923</v>
      </c>
      <c r="B265" s="2" t="s">
        <v>515</v>
      </c>
      <c r="C265" s="6" t="s">
        <v>516</v>
      </c>
      <c r="D265" s="56" t="str">
        <f>IFERROR(VLOOKUP($A265,'Emissions - TEU-2PWC'!$A$6:$H$58,5,0), " ")</f>
        <v xml:space="preserve"> </v>
      </c>
      <c r="E265" s="56" t="str">
        <f>IFERROR(VLOOKUP($A265,'Emissions - TEU-2PWC'!$A$6:$H$58,8,0), " ")</f>
        <v xml:space="preserve"> </v>
      </c>
      <c r="F265" s="9">
        <v>0.11</v>
      </c>
      <c r="G265" s="175" t="str">
        <f>IFERROR(Summary!$Y$7*D265/F265," ")</f>
        <v xml:space="preserve"> </v>
      </c>
      <c r="H265" s="5">
        <v>100</v>
      </c>
      <c r="I265" s="175" t="str">
        <f>IFERROR(Summary!$Y$7*D265/H265," ")</f>
        <v xml:space="preserve"> </v>
      </c>
      <c r="J265" s="9">
        <v>0.22</v>
      </c>
      <c r="K265" s="175" t="str">
        <f>IFERROR(Summary!$AA$7*D265/J265," ")</f>
        <v xml:space="preserve"> </v>
      </c>
      <c r="L265" s="5">
        <v>440</v>
      </c>
      <c r="M265" s="175" t="str">
        <f>IFERROR(Summary!$AA$7*D265/L265," ")</f>
        <v xml:space="preserve"> </v>
      </c>
      <c r="N265" s="7">
        <v>2.7</v>
      </c>
      <c r="O265" s="175" t="str">
        <f>IFERROR(Summary!$AC$7*D265/N265," ")</f>
        <v xml:space="preserve"> </v>
      </c>
      <c r="P265" s="5">
        <v>440</v>
      </c>
      <c r="Q265" s="175" t="str">
        <f>IFERROR(Summary!$AC$7*D265/P265," ")</f>
        <v xml:space="preserve"> </v>
      </c>
      <c r="R265" s="23">
        <v>1300</v>
      </c>
      <c r="S265" s="177" t="str">
        <f>IFERROR(Summary!$AE$7*E265/R265," ")</f>
        <v xml:space="preserve"> </v>
      </c>
    </row>
    <row r="266" spans="1:19" ht="16.8" customHeight="1" x14ac:dyDescent="0.25">
      <c r="A266" s="2" t="s">
        <v>517</v>
      </c>
      <c r="B266" s="2" t="s">
        <v>518</v>
      </c>
      <c r="C266" s="18"/>
      <c r="D266" s="56" t="str">
        <f>IFERROR(VLOOKUP($A266,'Emissions - TEU-2PWC'!$A$6:$H$58,5,0), " ")</f>
        <v xml:space="preserve"> </v>
      </c>
      <c r="E266" s="56" t="str">
        <f>IFERROR(VLOOKUP($A266,'Emissions - TEU-2PWC'!$A$6:$H$58,8,0), " ")</f>
        <v xml:space="preserve"> </v>
      </c>
      <c r="F266" s="18"/>
      <c r="G266" s="175" t="str">
        <f>IFERROR(Summary!$Y$7*D266/F266," ")</f>
        <v xml:space="preserve"> </v>
      </c>
      <c r="H266" s="5">
        <v>200</v>
      </c>
      <c r="I266" s="175" t="str">
        <f>IFERROR(Summary!$Y$7*D266/H266," ")</f>
        <v xml:space="preserve"> </v>
      </c>
      <c r="J266" s="18"/>
      <c r="K266" s="175" t="str">
        <f>IFERROR(Summary!$AA$7*D266/J266," ")</f>
        <v xml:space="preserve"> </v>
      </c>
      <c r="L266" s="5">
        <v>880</v>
      </c>
      <c r="M266" s="175" t="str">
        <f>IFERROR(Summary!$AA$7*D266/L266," ")</f>
        <v xml:space="preserve"> </v>
      </c>
      <c r="N266" s="18"/>
      <c r="O266" s="175" t="str">
        <f>IFERROR(Summary!$AC$7*D266/N266," ")</f>
        <v xml:space="preserve"> </v>
      </c>
      <c r="P266" s="5">
        <v>880</v>
      </c>
      <c r="Q266" s="175" t="str">
        <f>IFERROR(Summary!$AC$7*D266/P266," ")</f>
        <v xml:space="preserve"> </v>
      </c>
      <c r="R266" s="21">
        <v>200</v>
      </c>
      <c r="S266" s="177" t="str">
        <f>IFERROR(Summary!$AE$7*E266/R266," ")</f>
        <v xml:space="preserve"> </v>
      </c>
    </row>
    <row r="267" spans="1:19" ht="42" customHeight="1" x14ac:dyDescent="0.25">
      <c r="A267" s="42" t="s">
        <v>590</v>
      </c>
      <c r="B267" s="1" t="s">
        <v>520</v>
      </c>
      <c r="C267" s="18"/>
      <c r="D267" s="56">
        <f>IFERROR(VLOOKUP($A267,'Emissions - TEU-2PWC'!$A$6:$H$58,5,0), " ")</f>
        <v>0.186543534298965</v>
      </c>
      <c r="E267" s="56">
        <f>IFERROR(VLOOKUP($A267,'Emissions - TEU-2PWC'!$A$6:$H$58,8,0), " ")</f>
        <v>7.4617413719586002E-3</v>
      </c>
      <c r="F267" s="18"/>
      <c r="G267" s="175" t="str">
        <f>IFERROR(Summary!$Y$7*D267/F267," ")</f>
        <v xml:space="preserve"> </v>
      </c>
      <c r="H267" s="5">
        <v>220</v>
      </c>
      <c r="I267" s="175">
        <f>IFERROR(Summary!$Y$7*D267/H267," ")</f>
        <v>8.4792515590438647E-8</v>
      </c>
      <c r="J267" s="18"/>
      <c r="K267" s="175" t="str">
        <f>IFERROR(Summary!$AA$7*D267/J267," ")</f>
        <v xml:space="preserve"> </v>
      </c>
      <c r="L267" s="5">
        <v>970</v>
      </c>
      <c r="M267" s="175">
        <f>IFERROR(Summary!$AA$7*D267/L267," ")</f>
        <v>1.9231292195769589E-8</v>
      </c>
      <c r="N267" s="18"/>
      <c r="O267" s="175" t="str">
        <f>IFERROR(Summary!$AC$7*D267/N267," ")</f>
        <v xml:space="preserve"> </v>
      </c>
      <c r="P267" s="5">
        <v>970</v>
      </c>
      <c r="Q267" s="175">
        <f>IFERROR(Summary!$AC$7*D267/P267," ")</f>
        <v>8.6540814880963138E-7</v>
      </c>
      <c r="R267" s="23">
        <v>8700</v>
      </c>
      <c r="S267" s="177">
        <f>IFERROR(Summary!$AE$7*E267/R267," ")</f>
        <v>4.1168228259081932E-6</v>
      </c>
    </row>
    <row r="268" spans="1:19" ht="42" customHeight="1" x14ac:dyDescent="0.25">
      <c r="A268" s="49"/>
      <c r="B268" s="48"/>
      <c r="C268" s="50"/>
      <c r="D268" s="57">
        <f>COUNT(D7:D267)</f>
        <v>9</v>
      </c>
      <c r="E268" s="57"/>
      <c r="F268" s="57"/>
      <c r="G268" s="57">
        <f>COUNT(G7:G267)</f>
        <v>5</v>
      </c>
      <c r="H268" s="57"/>
      <c r="I268" s="57">
        <f>COUNT(I7:I267)</f>
        <v>7</v>
      </c>
      <c r="J268" s="50"/>
      <c r="K268" s="57">
        <f>COUNT(K7:K267)</f>
        <v>5</v>
      </c>
      <c r="L268" s="52"/>
      <c r="M268" s="53"/>
      <c r="N268" s="50"/>
      <c r="O268" s="53"/>
      <c r="P268" s="52"/>
      <c r="Q268" s="53"/>
      <c r="R268" s="54"/>
      <c r="S268" s="53"/>
    </row>
    <row r="269" spans="1:19" ht="63" customHeight="1" x14ac:dyDescent="0.25">
      <c r="A269" s="49"/>
      <c r="B269" s="48"/>
      <c r="C269" s="50"/>
      <c r="D269" s="51"/>
      <c r="E269" s="51"/>
      <c r="F269" s="33" t="s">
        <v>535</v>
      </c>
      <c r="G269" s="178" t="s">
        <v>743</v>
      </c>
      <c r="H269" s="33" t="s">
        <v>536</v>
      </c>
      <c r="I269" s="178" t="s">
        <v>750</v>
      </c>
      <c r="J269" s="33" t="s">
        <v>537</v>
      </c>
      <c r="K269" s="178" t="s">
        <v>746</v>
      </c>
      <c r="L269" s="33" t="s">
        <v>538</v>
      </c>
      <c r="M269" s="178" t="s">
        <v>747</v>
      </c>
      <c r="N269" s="33" t="s">
        <v>539</v>
      </c>
      <c r="O269" s="178" t="s">
        <v>748</v>
      </c>
      <c r="P269" s="33" t="s">
        <v>540</v>
      </c>
      <c r="Q269" s="178" t="s">
        <v>749</v>
      </c>
      <c r="R269" s="33" t="s">
        <v>536</v>
      </c>
      <c r="S269" s="178" t="s">
        <v>750</v>
      </c>
    </row>
    <row r="270" spans="1:19" ht="42" customHeight="1" x14ac:dyDescent="0.25">
      <c r="A270" s="49"/>
      <c r="B270" s="48"/>
      <c r="C270" s="50"/>
      <c r="D270" s="51"/>
      <c r="E270" s="51"/>
      <c r="F270" s="33" t="s">
        <v>542</v>
      </c>
      <c r="G270" s="32" t="s">
        <v>524</v>
      </c>
      <c r="H270" s="35" t="s">
        <v>542</v>
      </c>
      <c r="I270" s="32" t="s">
        <v>524</v>
      </c>
      <c r="J270" s="33" t="s">
        <v>542</v>
      </c>
      <c r="K270" s="32" t="s">
        <v>524</v>
      </c>
      <c r="L270" s="33" t="s">
        <v>542</v>
      </c>
      <c r="M270" s="32" t="s">
        <v>524</v>
      </c>
      <c r="N270" s="33" t="s">
        <v>542</v>
      </c>
      <c r="O270" s="32" t="s">
        <v>524</v>
      </c>
      <c r="P270" s="33" t="s">
        <v>542</v>
      </c>
      <c r="Q270" s="32" t="s">
        <v>524</v>
      </c>
      <c r="R270" s="33" t="s">
        <v>542</v>
      </c>
      <c r="S270" s="34" t="s">
        <v>524</v>
      </c>
    </row>
    <row r="271" spans="1:19" ht="42" customHeight="1" x14ac:dyDescent="0.25">
      <c r="A271" s="60" t="s">
        <v>677</v>
      </c>
      <c r="B271" s="61"/>
      <c r="C271" s="62"/>
      <c r="D271" s="63"/>
      <c r="E271" s="63"/>
      <c r="F271" s="59"/>
      <c r="G271" s="58">
        <f t="shared" ref="G271:S271" si="0">SUM(G7:G267)</f>
        <v>5.1530729774783785E-5</v>
      </c>
      <c r="H271" s="58"/>
      <c r="I271" s="58">
        <f t="shared" si="0"/>
        <v>1.2719501441230138E-6</v>
      </c>
      <c r="J271" s="58"/>
      <c r="K271" s="58">
        <f t="shared" si="0"/>
        <v>2.0383499005234119E-6</v>
      </c>
      <c r="L271" s="58"/>
      <c r="M271" s="58">
        <f t="shared" si="0"/>
        <v>2.9332520826777054E-7</v>
      </c>
      <c r="N271" s="58"/>
      <c r="O271" s="58">
        <f t="shared" si="0"/>
        <v>1.9698217581528568E-4</v>
      </c>
      <c r="P271" s="58"/>
      <c r="Q271" s="58">
        <f t="shared" si="0"/>
        <v>1.3199634372049674E-5</v>
      </c>
      <c r="R271" s="58"/>
      <c r="S271" s="58">
        <f t="shared" si="0"/>
        <v>2.3342966728429231E-4</v>
      </c>
    </row>
    <row r="272" spans="1:19" ht="230.7" customHeight="1" x14ac:dyDescent="0.25">
      <c r="A272" s="257" t="s">
        <v>521</v>
      </c>
      <c r="B272" s="257"/>
      <c r="C272" s="257"/>
      <c r="D272" s="257"/>
      <c r="E272" s="257"/>
      <c r="F272" s="257"/>
      <c r="G272" s="257"/>
      <c r="H272" s="257"/>
      <c r="I272" s="257"/>
      <c r="J272" s="257"/>
      <c r="K272" s="257"/>
      <c r="L272" s="257"/>
      <c r="M272" s="257"/>
      <c r="N272" s="257"/>
      <c r="O272" s="257"/>
      <c r="P272" s="257"/>
      <c r="Q272" s="257"/>
      <c r="R272" s="257"/>
      <c r="S272" s="257"/>
    </row>
    <row r="273" spans="1:19" ht="126" customHeight="1" x14ac:dyDescent="0.25">
      <c r="A273" s="257" t="s">
        <v>522</v>
      </c>
      <c r="B273" s="257"/>
      <c r="C273" s="257"/>
      <c r="D273" s="257"/>
      <c r="E273" s="257"/>
      <c r="F273" s="257"/>
      <c r="G273" s="257"/>
      <c r="H273" s="257"/>
      <c r="I273" s="257"/>
      <c r="J273" s="257"/>
      <c r="K273" s="257"/>
      <c r="L273" s="257"/>
      <c r="M273" s="257"/>
      <c r="N273" s="257"/>
      <c r="O273" s="257"/>
      <c r="P273" s="257"/>
      <c r="Q273" s="257"/>
      <c r="R273" s="257"/>
      <c r="S273" s="257"/>
    </row>
    <row r="274" spans="1:19" ht="45" customHeight="1" x14ac:dyDescent="0.25">
      <c r="A274" s="258" t="s">
        <v>523</v>
      </c>
      <c r="B274" s="258"/>
      <c r="C274" s="258"/>
      <c r="D274" s="258"/>
      <c r="E274" s="258"/>
      <c r="F274" s="258"/>
      <c r="G274" s="258"/>
      <c r="H274" s="258"/>
      <c r="I274" s="258"/>
      <c r="J274" s="258"/>
      <c r="K274" s="258"/>
      <c r="L274" s="258"/>
      <c r="M274" s="258"/>
      <c r="N274" s="258"/>
      <c r="O274" s="258"/>
      <c r="P274" s="258"/>
      <c r="Q274" s="258"/>
      <c r="R274" s="258"/>
      <c r="S274" s="258"/>
    </row>
    <row r="276" spans="1:19" ht="35.4" customHeight="1" x14ac:dyDescent="0.25">
      <c r="A276" s="259" t="s">
        <v>525</v>
      </c>
      <c r="B276" s="259"/>
      <c r="C276" s="259"/>
      <c r="D276" s="259"/>
      <c r="E276" s="259"/>
      <c r="F276" s="259"/>
      <c r="G276" s="259"/>
      <c r="H276" s="259"/>
    </row>
  </sheetData>
  <mergeCells count="10">
    <mergeCell ref="A272:S272"/>
    <mergeCell ref="A273:S273"/>
    <mergeCell ref="A274:S274"/>
    <mergeCell ref="A276:H276"/>
    <mergeCell ref="A3:S3"/>
    <mergeCell ref="A4:C5"/>
    <mergeCell ref="D4:E4"/>
    <mergeCell ref="F4:I4"/>
    <mergeCell ref="J4:Q4"/>
    <mergeCell ref="R4:S4"/>
  </mergeCells>
  <pageMargins left="0.7" right="0.7" top="0.75" bottom="0.75" header="0.3" footer="0.3"/>
  <pageSetup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B5DD0-8447-4271-B459-90F567652C83}">
  <dimension ref="A1:S276"/>
  <sheetViews>
    <sheetView workbookViewId="0">
      <selection activeCell="A2" sqref="A2"/>
    </sheetView>
  </sheetViews>
  <sheetFormatPr defaultRowHeight="13.2" x14ac:dyDescent="0.25"/>
  <cols>
    <col min="1" max="1" width="15.6640625" style="15" customWidth="1"/>
    <col min="2" max="2" width="25.5546875" style="15" customWidth="1"/>
    <col min="3" max="5" width="9.33203125" style="15" customWidth="1"/>
    <col min="6" max="13" width="10.44140625" style="15" customWidth="1"/>
    <col min="14" max="19" width="9.33203125" style="15" customWidth="1"/>
    <col min="20" max="16384" width="8.88671875" style="15"/>
  </cols>
  <sheetData>
    <row r="1" spans="1:19" ht="40.200000000000003" customHeight="1" x14ac:dyDescent="0.25">
      <c r="A1" s="31" t="s">
        <v>867</v>
      </c>
      <c r="B1" s="31"/>
    </row>
    <row r="2" spans="1:19" s="30" customFormat="1" ht="30" customHeight="1" x14ac:dyDescent="0.25">
      <c r="A2" s="43" t="str" cm="1">
        <f t="array" ref="A2:B2">Summary!A34:B34</f>
        <v>TEU-2PWD</v>
      </c>
      <c r="B2" s="44" t="str">
        <v>Process Water Storage Tank</v>
      </c>
      <c r="C2" s="44"/>
      <c r="D2" s="44"/>
      <c r="G2" s="46"/>
    </row>
    <row r="3" spans="1:19" ht="48.75" customHeight="1" x14ac:dyDescent="0.25">
      <c r="A3" s="260" t="s">
        <v>526</v>
      </c>
      <c r="B3" s="261"/>
      <c r="C3" s="261"/>
      <c r="D3" s="261"/>
      <c r="E3" s="261"/>
      <c r="F3" s="261"/>
      <c r="G3" s="261"/>
      <c r="H3" s="261"/>
      <c r="I3" s="261"/>
      <c r="J3" s="261"/>
      <c r="K3" s="261"/>
      <c r="L3" s="261"/>
      <c r="M3" s="261"/>
      <c r="N3" s="261"/>
      <c r="O3" s="261"/>
      <c r="P3" s="261"/>
      <c r="Q3" s="261"/>
      <c r="R3" s="261"/>
      <c r="S3" s="261"/>
    </row>
    <row r="4" spans="1:19" ht="23.55" customHeight="1" x14ac:dyDescent="0.25">
      <c r="A4" s="262"/>
      <c r="B4" s="263"/>
      <c r="C4" s="264"/>
      <c r="D4" s="268" t="s">
        <v>527</v>
      </c>
      <c r="E4" s="269"/>
      <c r="F4" s="268" t="s">
        <v>530</v>
      </c>
      <c r="G4" s="269"/>
      <c r="H4" s="269"/>
      <c r="I4" s="270"/>
      <c r="J4" s="268" t="s">
        <v>531</v>
      </c>
      <c r="K4" s="269"/>
      <c r="L4" s="269"/>
      <c r="M4" s="269"/>
      <c r="N4" s="269"/>
      <c r="O4" s="269"/>
      <c r="P4" s="269"/>
      <c r="Q4" s="270"/>
      <c r="R4" s="268" t="s">
        <v>532</v>
      </c>
      <c r="S4" s="270"/>
    </row>
    <row r="5" spans="1:19" ht="61.8" customHeight="1" x14ac:dyDescent="0.25">
      <c r="A5" s="265"/>
      <c r="B5" s="266"/>
      <c r="C5" s="267"/>
      <c r="D5" s="32" t="s">
        <v>528</v>
      </c>
      <c r="E5" s="32" t="s">
        <v>529</v>
      </c>
      <c r="F5" s="33" t="s">
        <v>535</v>
      </c>
      <c r="G5" s="178" t="s">
        <v>743</v>
      </c>
      <c r="H5" s="33" t="s">
        <v>536</v>
      </c>
      <c r="I5" s="178" t="s">
        <v>750</v>
      </c>
      <c r="J5" s="33" t="s">
        <v>537</v>
      </c>
      <c r="K5" s="178" t="s">
        <v>746</v>
      </c>
      <c r="L5" s="33" t="s">
        <v>538</v>
      </c>
      <c r="M5" s="178" t="s">
        <v>747</v>
      </c>
      <c r="N5" s="33" t="s">
        <v>539</v>
      </c>
      <c r="O5" s="178" t="s">
        <v>748</v>
      </c>
      <c r="P5" s="33" t="s">
        <v>540</v>
      </c>
      <c r="Q5" s="178" t="s">
        <v>749</v>
      </c>
      <c r="R5" s="33" t="s">
        <v>536</v>
      </c>
      <c r="S5" s="178" t="s">
        <v>750</v>
      </c>
    </row>
    <row r="6" spans="1:19" ht="17.55" customHeight="1" x14ac:dyDescent="0.25">
      <c r="A6" s="33" t="s">
        <v>541</v>
      </c>
      <c r="B6" s="35" t="s">
        <v>533</v>
      </c>
      <c r="C6" s="35" t="s">
        <v>534</v>
      </c>
      <c r="D6" s="35" t="s">
        <v>543</v>
      </c>
      <c r="E6" s="35" t="s">
        <v>544</v>
      </c>
      <c r="F6" s="33" t="s">
        <v>542</v>
      </c>
      <c r="G6" s="32" t="s">
        <v>524</v>
      </c>
      <c r="H6" s="35" t="s">
        <v>542</v>
      </c>
      <c r="I6" s="32" t="s">
        <v>524</v>
      </c>
      <c r="J6" s="33" t="s">
        <v>542</v>
      </c>
      <c r="K6" s="32" t="s">
        <v>524</v>
      </c>
      <c r="L6" s="33" t="s">
        <v>542</v>
      </c>
      <c r="M6" s="32" t="s">
        <v>524</v>
      </c>
      <c r="N6" s="33" t="s">
        <v>542</v>
      </c>
      <c r="O6" s="32" t="s">
        <v>524</v>
      </c>
      <c r="P6" s="33" t="s">
        <v>542</v>
      </c>
      <c r="Q6" s="32" t="s">
        <v>524</v>
      </c>
      <c r="R6" s="33" t="s">
        <v>542</v>
      </c>
      <c r="S6" s="34" t="s">
        <v>524</v>
      </c>
    </row>
    <row r="7" spans="1:19" ht="16.8" customHeight="1" x14ac:dyDescent="0.25">
      <c r="A7" s="2" t="s">
        <v>13</v>
      </c>
      <c r="B7" s="2" t="s">
        <v>14</v>
      </c>
      <c r="C7" s="18"/>
      <c r="D7" s="56" t="str">
        <f>IFERROR(VLOOKUP($A7,'Emissions - TEU-2PWD'!$A$6:$H$58,5,0), " ")</f>
        <v xml:space="preserve"> </v>
      </c>
      <c r="E7" s="56" t="str">
        <f>IFERROR(VLOOKUP($A7,'Emissions - TEU-2PWD'!$A$6:$H$58,8,0), " ")</f>
        <v xml:space="preserve"> </v>
      </c>
      <c r="F7" s="9">
        <v>0.45</v>
      </c>
      <c r="G7" s="175" t="str">
        <f>IFERROR(Summary!$Y$7*D7/F7," ")</f>
        <v xml:space="preserve"> </v>
      </c>
      <c r="H7" s="5">
        <v>140</v>
      </c>
      <c r="I7" s="175" t="str">
        <f>IFERROR(Summary!$Y$7*D7/H7," ")</f>
        <v xml:space="preserve"> </v>
      </c>
      <c r="J7" s="5">
        <v>12</v>
      </c>
      <c r="K7" s="175" t="str">
        <f>IFERROR(Summary!$AA$7*D7/J7," ")</f>
        <v xml:space="preserve"> </v>
      </c>
      <c r="L7" s="5">
        <v>620</v>
      </c>
      <c r="M7" s="175" t="str">
        <f>IFERROR(Summary!$AA$7*D7/L7," ")</f>
        <v xml:space="preserve"> </v>
      </c>
      <c r="N7" s="7">
        <v>5.5</v>
      </c>
      <c r="O7" s="175" t="str">
        <f>IFERROR(Summary!$AC$7*D7/N7," ")</f>
        <v xml:space="preserve"> </v>
      </c>
      <c r="P7" s="5">
        <v>620</v>
      </c>
      <c r="Q7" s="175" t="str">
        <f>IFERROR(Summary!$AC$7*D7/P7," ")</f>
        <v xml:space="preserve"> </v>
      </c>
      <c r="R7" s="21">
        <v>470</v>
      </c>
      <c r="S7" s="177" t="str">
        <f>IFERROR(Summary!$AE$7*E7/R7," ")</f>
        <v xml:space="preserve"> </v>
      </c>
    </row>
    <row r="8" spans="1:19" ht="16.8" customHeight="1" x14ac:dyDescent="0.25">
      <c r="A8" s="2" t="s">
        <v>15</v>
      </c>
      <c r="B8" s="2" t="s">
        <v>16</v>
      </c>
      <c r="C8" s="18"/>
      <c r="D8" s="56" t="str">
        <f>IFERROR(VLOOKUP($A8,'Emissions - TEU-2PWD'!$A$6:$H$58,5,0), " ")</f>
        <v xml:space="preserve"> </v>
      </c>
      <c r="E8" s="56" t="str">
        <f>IFERROR(VLOOKUP($A8,'Emissions - TEU-2PWD'!$A$6:$H$58,8,0), " ")</f>
        <v xml:space="preserve"> </v>
      </c>
      <c r="F8" s="4">
        <v>0.05</v>
      </c>
      <c r="G8" s="175" t="str">
        <f>IFERROR(Summary!$Y$7*D8/F8," ")</f>
        <v xml:space="preserve"> </v>
      </c>
      <c r="H8" s="18"/>
      <c r="I8" s="175" t="str">
        <f>IFERROR(Summary!$Y$7*D8/H8," ")</f>
        <v xml:space="preserve"> </v>
      </c>
      <c r="J8" s="7">
        <v>1.3</v>
      </c>
      <c r="K8" s="175" t="str">
        <f>IFERROR(Summary!$AA$7*D8/J8," ")</f>
        <v xml:space="preserve"> </v>
      </c>
      <c r="L8" s="18"/>
      <c r="M8" s="175" t="str">
        <f>IFERROR(Summary!$AA$7*D8/L8," ")</f>
        <v xml:space="preserve"> </v>
      </c>
      <c r="N8" s="9">
        <v>0.6</v>
      </c>
      <c r="O8" s="175" t="str">
        <f>IFERROR(Summary!$AC$7*D8/N8," ")</f>
        <v xml:space="preserve"> </v>
      </c>
      <c r="P8" s="18"/>
      <c r="Q8" s="175" t="str">
        <f>IFERROR(Summary!$AC$7*D8/P8," ")</f>
        <v xml:space="preserve"> </v>
      </c>
      <c r="R8" s="22"/>
      <c r="S8" s="177" t="str">
        <f>IFERROR(Summary!$AE$7*E8/R8," ")</f>
        <v xml:space="preserve"> </v>
      </c>
    </row>
    <row r="9" spans="1:19" ht="16.95" customHeight="1" x14ac:dyDescent="0.25">
      <c r="A9" s="2" t="s">
        <v>17</v>
      </c>
      <c r="B9" s="2" t="s">
        <v>18</v>
      </c>
      <c r="C9" s="18"/>
      <c r="D9" s="56" t="str">
        <f>IFERROR(VLOOKUP($A9,'Emissions - TEU-2PWD'!$A$6:$H$58,5,0), " ")</f>
        <v xml:space="preserve"> </v>
      </c>
      <c r="E9" s="56" t="str">
        <f>IFERROR(VLOOKUP($A9,'Emissions - TEU-2PWD'!$A$6:$H$58,8,0), " ")</f>
        <v xml:space="preserve"> </v>
      </c>
      <c r="F9" s="18"/>
      <c r="G9" s="175" t="str">
        <f>IFERROR(Summary!$Y$7*D9/F9," ")</f>
        <v xml:space="preserve"> </v>
      </c>
      <c r="H9" s="8">
        <v>31000</v>
      </c>
      <c r="I9" s="175" t="str">
        <f>IFERROR(Summary!$Y$7*D9/H9," ")</f>
        <v xml:space="preserve"> </v>
      </c>
      <c r="J9" s="18"/>
      <c r="K9" s="175" t="str">
        <f>IFERROR(Summary!$AA$7*D9/J9," ")</f>
        <v xml:space="preserve"> </v>
      </c>
      <c r="L9" s="8">
        <v>140000</v>
      </c>
      <c r="M9" s="175" t="str">
        <f>IFERROR(Summary!$AA$7*D9/L9," ")</f>
        <v xml:space="preserve"> </v>
      </c>
      <c r="N9" s="18"/>
      <c r="O9" s="175" t="str">
        <f>IFERROR(Summary!$AC$7*D9/N9," ")</f>
        <v xml:space="preserve"> </v>
      </c>
      <c r="P9" s="8">
        <v>140000</v>
      </c>
      <c r="Q9" s="175" t="str">
        <f>IFERROR(Summary!$AC$7*D9/P9," ")</f>
        <v xml:space="preserve"> </v>
      </c>
      <c r="R9" s="23">
        <v>62000</v>
      </c>
      <c r="S9" s="177" t="str">
        <f>IFERROR(Summary!$AE$7*E9/R9," ")</f>
        <v xml:space="preserve"> </v>
      </c>
    </row>
    <row r="10" spans="1:19" ht="16.8" customHeight="1" x14ac:dyDescent="0.25">
      <c r="A10" s="12">
        <v>64047</v>
      </c>
      <c r="B10" s="2" t="s">
        <v>19</v>
      </c>
      <c r="C10" s="18"/>
      <c r="D10" s="56" t="str">
        <f>IFERROR(VLOOKUP($A10,'Emissions - TEU-2PWD'!$A$6:$H$58,5,0), " ")</f>
        <v xml:space="preserve"> </v>
      </c>
      <c r="E10" s="56" t="str">
        <f>IFERROR(VLOOKUP($A10,'Emissions - TEU-2PWD'!$A$6:$H$58,8,0), " ")</f>
        <v xml:space="preserve"> </v>
      </c>
      <c r="F10" s="18"/>
      <c r="G10" s="175" t="str">
        <f>IFERROR(Summary!$Y$7*D10/F10," ")</f>
        <v xml:space="preserve"> </v>
      </c>
      <c r="H10" s="5">
        <v>60</v>
      </c>
      <c r="I10" s="175" t="str">
        <f>IFERROR(Summary!$Y$7*D10/H10," ")</f>
        <v xml:space="preserve"> </v>
      </c>
      <c r="J10" s="18"/>
      <c r="K10" s="175" t="str">
        <f>IFERROR(Summary!$AA$7*D10/J10," ")</f>
        <v xml:space="preserve"> </v>
      </c>
      <c r="L10" s="5">
        <v>260</v>
      </c>
      <c r="M10" s="175" t="str">
        <f>IFERROR(Summary!$AA$7*D10/L10," ")</f>
        <v xml:space="preserve"> </v>
      </c>
      <c r="N10" s="18"/>
      <c r="O10" s="175" t="str">
        <f>IFERROR(Summary!$AC$7*D10/N10," ")</f>
        <v xml:space="preserve"> </v>
      </c>
      <c r="P10" s="5">
        <v>260</v>
      </c>
      <c r="Q10" s="175" t="str">
        <f>IFERROR(Summary!$AC$7*D10/P10," ")</f>
        <v xml:space="preserve"> </v>
      </c>
      <c r="R10" s="22"/>
      <c r="S10" s="177" t="str">
        <f>IFERROR(Summary!$AE$7*E10/R10," ")</f>
        <v xml:space="preserve"> </v>
      </c>
    </row>
    <row r="11" spans="1:19" ht="16.95" customHeight="1" x14ac:dyDescent="0.25">
      <c r="A11" s="2" t="s">
        <v>20</v>
      </c>
      <c r="B11" s="2" t="s">
        <v>21</v>
      </c>
      <c r="C11" s="18"/>
      <c r="D11" s="56" t="str">
        <f>IFERROR(VLOOKUP($A11,'Emissions - TEU-2PWD'!$A$6:$H$58,5,0), " ")</f>
        <v xml:space="preserve"> </v>
      </c>
      <c r="E11" s="56" t="str">
        <f>IFERROR(VLOOKUP($A11,'Emissions - TEU-2PWD'!$A$6:$H$58,8,0), " ")</f>
        <v xml:space="preserve"> </v>
      </c>
      <c r="F11" s="18"/>
      <c r="G11" s="175" t="str">
        <f>IFERROR(Summary!$Y$7*D11/F11," ")</f>
        <v xml:space="preserve"> </v>
      </c>
      <c r="H11" s="9">
        <v>0.35</v>
      </c>
      <c r="I11" s="175" t="str">
        <f>IFERROR(Summary!$Y$7*D11/H11," ")</f>
        <v xml:space="preserve"> </v>
      </c>
      <c r="J11" s="18"/>
      <c r="K11" s="175" t="str">
        <f>IFERROR(Summary!$AA$7*D11/J11," ")</f>
        <v xml:space="preserve"> </v>
      </c>
      <c r="L11" s="7">
        <v>1.5</v>
      </c>
      <c r="M11" s="175" t="str">
        <f>IFERROR(Summary!$AA$7*D11/L11," ")</f>
        <v xml:space="preserve"> </v>
      </c>
      <c r="N11" s="18"/>
      <c r="O11" s="175" t="str">
        <f>IFERROR(Summary!$AC$7*D11/N11," ")</f>
        <v xml:space="preserve"> </v>
      </c>
      <c r="P11" s="7">
        <v>1.5</v>
      </c>
      <c r="Q11" s="175" t="str">
        <f>IFERROR(Summary!$AC$7*D11/P11," ")</f>
        <v xml:space="preserve"> </v>
      </c>
      <c r="R11" s="24">
        <v>6.9</v>
      </c>
      <c r="S11" s="177" t="str">
        <f>IFERROR(Summary!$AE$7*E11/R11," ")</f>
        <v xml:space="preserve"> </v>
      </c>
    </row>
    <row r="12" spans="1:19" ht="16.8" customHeight="1" x14ac:dyDescent="0.25">
      <c r="A12" s="12">
        <v>65532</v>
      </c>
      <c r="B12" s="2" t="s">
        <v>22</v>
      </c>
      <c r="C12" s="6" t="s">
        <v>23</v>
      </c>
      <c r="D12" s="56" t="str">
        <f>IFERROR(VLOOKUP($A12,'Emissions - TEU-2PWD'!$A$6:$H$58,5,0), " ")</f>
        <v xml:space="preserve"> </v>
      </c>
      <c r="E12" s="56" t="str">
        <f>IFERROR(VLOOKUP($A12,'Emissions - TEU-2PWD'!$A$6:$H$58,8,0), " ")</f>
        <v xml:space="preserve"> </v>
      </c>
      <c r="F12" s="3">
        <v>5.8999999999999999E-3</v>
      </c>
      <c r="G12" s="175" t="str">
        <f>IFERROR(Summary!$Y$7*D12/F12," ")</f>
        <v xml:space="preserve"> </v>
      </c>
      <c r="H12" s="7">
        <v>6</v>
      </c>
      <c r="I12" s="175" t="str">
        <f>IFERROR(Summary!$Y$7*D12/H12," ")</f>
        <v xml:space="preserve"> </v>
      </c>
      <c r="J12" s="4">
        <v>6.2E-2</v>
      </c>
      <c r="K12" s="175" t="str">
        <f>IFERROR(Summary!$AA$7*D12/J12," ")</f>
        <v xml:space="preserve"> </v>
      </c>
      <c r="L12" s="5">
        <v>26</v>
      </c>
      <c r="M12" s="175" t="str">
        <f>IFERROR(Summary!$AA$7*D12/L12," ")</f>
        <v xml:space="preserve"> </v>
      </c>
      <c r="N12" s="9">
        <v>0.12</v>
      </c>
      <c r="O12" s="175" t="str">
        <f>IFERROR(Summary!$AC$7*D12/N12," ")</f>
        <v xml:space="preserve"> </v>
      </c>
      <c r="P12" s="5">
        <v>26</v>
      </c>
      <c r="Q12" s="175" t="str">
        <f>IFERROR(Summary!$AC$7*D12/P12," ")</f>
        <v xml:space="preserve"> </v>
      </c>
      <c r="R12" s="22"/>
      <c r="S12" s="177" t="str">
        <f>IFERROR(Summary!$AE$7*E12/R12," ")</f>
        <v xml:space="preserve"> </v>
      </c>
    </row>
    <row r="13" spans="1:19" ht="16.8" customHeight="1" x14ac:dyDescent="0.25">
      <c r="A13" s="12">
        <v>65660</v>
      </c>
      <c r="B13" s="2" t="s">
        <v>24</v>
      </c>
      <c r="C13" s="18"/>
      <c r="D13" s="56" t="str">
        <f>IFERROR(VLOOKUP($A13,'Emissions - TEU-2PWD'!$A$6:$H$58,5,0), " ")</f>
        <v xml:space="preserve"> </v>
      </c>
      <c r="E13" s="56" t="str">
        <f>IFERROR(VLOOKUP($A13,'Emissions - TEU-2PWD'!$A$6:$H$58,8,0), " ")</f>
        <v xml:space="preserve"> </v>
      </c>
      <c r="F13" s="18"/>
      <c r="G13" s="175" t="str">
        <f>IFERROR(Summary!$Y$7*D13/F13," ")</f>
        <v xml:space="preserve"> </v>
      </c>
      <c r="H13" s="7">
        <v>1</v>
      </c>
      <c r="I13" s="175" t="str">
        <f>IFERROR(Summary!$Y$7*D13/H13," ")</f>
        <v xml:space="preserve"> </v>
      </c>
      <c r="J13" s="18"/>
      <c r="K13" s="175" t="str">
        <f>IFERROR(Summary!$AA$7*D13/J13," ")</f>
        <v xml:space="preserve"> </v>
      </c>
      <c r="L13" s="7">
        <v>4.4000000000000004</v>
      </c>
      <c r="M13" s="175" t="str">
        <f>IFERROR(Summary!$AA$7*D13/L13," ")</f>
        <v xml:space="preserve"> </v>
      </c>
      <c r="N13" s="18"/>
      <c r="O13" s="175" t="str">
        <f>IFERROR(Summary!$AC$7*D13/N13," ")</f>
        <v xml:space="preserve"> </v>
      </c>
      <c r="P13" s="7">
        <v>4.4000000000000004</v>
      </c>
      <c r="Q13" s="175" t="str">
        <f>IFERROR(Summary!$AC$7*D13/P13," ")</f>
        <v xml:space="preserve"> </v>
      </c>
      <c r="R13" s="23">
        <v>6000</v>
      </c>
      <c r="S13" s="177" t="str">
        <f>IFERROR(Summary!$AE$7*E13/R13," ")</f>
        <v xml:space="preserve"> </v>
      </c>
    </row>
    <row r="14" spans="1:19" ht="16.95" customHeight="1" x14ac:dyDescent="0.25">
      <c r="A14" s="2" t="s">
        <v>25</v>
      </c>
      <c r="B14" s="2" t="s">
        <v>26</v>
      </c>
      <c r="C14" s="18"/>
      <c r="D14" s="56" t="str">
        <f>IFERROR(VLOOKUP($A14,'Emissions - TEU-2PWD'!$A$6:$H$58,5,0), " ")</f>
        <v xml:space="preserve"> </v>
      </c>
      <c r="E14" s="56" t="str">
        <f>IFERROR(VLOOKUP($A14,'Emissions - TEU-2PWD'!$A$6:$H$58,8,0), " ")</f>
        <v xml:space="preserve"> </v>
      </c>
      <c r="F14" s="4">
        <v>1.4999999999999999E-2</v>
      </c>
      <c r="G14" s="175" t="str">
        <f>IFERROR(Summary!$Y$7*D14/F14," ")</f>
        <v xml:space="preserve"> </v>
      </c>
      <c r="H14" s="7">
        <v>5</v>
      </c>
      <c r="I14" s="175" t="str">
        <f>IFERROR(Summary!$Y$7*D14/H14," ")</f>
        <v xml:space="preserve"> </v>
      </c>
      <c r="J14" s="9">
        <v>0.38</v>
      </c>
      <c r="K14" s="175" t="str">
        <f>IFERROR(Summary!$AA$7*D14/J14," ")</f>
        <v xml:space="preserve"> </v>
      </c>
      <c r="L14" s="5">
        <v>22</v>
      </c>
      <c r="M14" s="175" t="str">
        <f>IFERROR(Summary!$AA$7*D14/L14," ")</f>
        <v xml:space="preserve"> </v>
      </c>
      <c r="N14" s="9">
        <v>0.18</v>
      </c>
      <c r="O14" s="175" t="str">
        <f>IFERROR(Summary!$AC$7*D14/N14," ")</f>
        <v xml:space="preserve"> </v>
      </c>
      <c r="P14" s="5">
        <v>22</v>
      </c>
      <c r="Q14" s="175" t="str">
        <f>IFERROR(Summary!$AC$7*D14/P14," ")</f>
        <v xml:space="preserve"> </v>
      </c>
      <c r="R14" s="21">
        <v>220</v>
      </c>
      <c r="S14" s="177" t="str">
        <f>IFERROR(Summary!$AE$7*E14/R14," ")</f>
        <v xml:space="preserve"> </v>
      </c>
    </row>
    <row r="15" spans="1:19" ht="16.8" customHeight="1" x14ac:dyDescent="0.25">
      <c r="A15" s="2" t="s">
        <v>27</v>
      </c>
      <c r="B15" s="2" t="s">
        <v>28</v>
      </c>
      <c r="C15" s="18"/>
      <c r="D15" s="56" t="str">
        <f>IFERROR(VLOOKUP($A15,'Emissions - TEU-2PWD'!$A$6:$H$58,5,0), " ")</f>
        <v xml:space="preserve"> </v>
      </c>
      <c r="E15" s="56" t="str">
        <f>IFERROR(VLOOKUP($A15,'Emissions - TEU-2PWD'!$A$6:$H$58,8,0), " ")</f>
        <v xml:space="preserve"> </v>
      </c>
      <c r="F15" s="11">
        <v>2.0000000000000001E-4</v>
      </c>
      <c r="G15" s="175" t="str">
        <f>IFERROR(Summary!$Y$7*D15/F15," ")</f>
        <v xml:space="preserve"> </v>
      </c>
      <c r="H15" s="18"/>
      <c r="I15" s="175" t="str">
        <f>IFERROR(Summary!$Y$7*D15/H15," ")</f>
        <v xml:space="preserve"> </v>
      </c>
      <c r="J15" s="3">
        <v>5.3E-3</v>
      </c>
      <c r="K15" s="175" t="str">
        <f>IFERROR(Summary!$AA$7*D15/J15," ")</f>
        <v xml:space="preserve"> </v>
      </c>
      <c r="L15" s="18"/>
      <c r="M15" s="175" t="str">
        <f>IFERROR(Summary!$AA$7*D15/L15," ")</f>
        <v xml:space="preserve"> </v>
      </c>
      <c r="N15" s="3">
        <v>2.3999999999999998E-3</v>
      </c>
      <c r="O15" s="175" t="str">
        <f>IFERROR(Summary!$AC$7*D15/N15," ")</f>
        <v xml:space="preserve"> </v>
      </c>
      <c r="P15" s="18"/>
      <c r="Q15" s="175" t="str">
        <f>IFERROR(Summary!$AC$7*D15/P15," ")</f>
        <v xml:space="preserve"> </v>
      </c>
      <c r="R15" s="22"/>
      <c r="S15" s="177" t="str">
        <f>IFERROR(Summary!$AE$7*E15/R15," ")</f>
        <v xml:space="preserve"> </v>
      </c>
    </row>
    <row r="16" spans="1:19" ht="16.95" customHeight="1" x14ac:dyDescent="0.25">
      <c r="A16" s="2" t="s">
        <v>29</v>
      </c>
      <c r="B16" s="2" t="s">
        <v>30</v>
      </c>
      <c r="C16" s="18"/>
      <c r="D16" s="56" t="str">
        <f>IFERROR(VLOOKUP($A16,'Emissions - TEU-2PWD'!$A$6:$H$58,5,0), " ")</f>
        <v xml:space="preserve"> </v>
      </c>
      <c r="E16" s="56" t="str">
        <f>IFERROR(VLOOKUP($A16,'Emissions - TEU-2PWD'!$A$6:$H$58,8,0), " ")</f>
        <v xml:space="preserve"> </v>
      </c>
      <c r="F16" s="9">
        <v>0.17</v>
      </c>
      <c r="G16" s="175" t="str">
        <f>IFERROR(Summary!$Y$7*D16/F16," ")</f>
        <v xml:space="preserve"> </v>
      </c>
      <c r="H16" s="7">
        <v>1</v>
      </c>
      <c r="I16" s="175" t="str">
        <f>IFERROR(Summary!$Y$7*D16/H16," ")</f>
        <v xml:space="preserve"> </v>
      </c>
      <c r="J16" s="7">
        <v>4.3</v>
      </c>
      <c r="K16" s="175" t="str">
        <f>IFERROR(Summary!$AA$7*D16/J16," ")</f>
        <v xml:space="preserve"> </v>
      </c>
      <c r="L16" s="7">
        <v>4.4000000000000004</v>
      </c>
      <c r="M16" s="175" t="str">
        <f>IFERROR(Summary!$AA$7*D16/L16," ")</f>
        <v xml:space="preserve"> </v>
      </c>
      <c r="N16" s="7">
        <v>2</v>
      </c>
      <c r="O16" s="175" t="str">
        <f>IFERROR(Summary!$AC$7*D16/N16," ")</f>
        <v xml:space="preserve"> </v>
      </c>
      <c r="P16" s="7">
        <v>4.4000000000000004</v>
      </c>
      <c r="Q16" s="175" t="str">
        <f>IFERROR(Summary!$AC$7*D16/P16," ")</f>
        <v xml:space="preserve"> </v>
      </c>
      <c r="R16" s="22"/>
      <c r="S16" s="177" t="str">
        <f>IFERROR(Summary!$AE$7*E16/R16," ")</f>
        <v xml:space="preserve"> </v>
      </c>
    </row>
    <row r="17" spans="1:19" ht="16.8" customHeight="1" x14ac:dyDescent="0.25">
      <c r="A17" s="2" t="s">
        <v>31</v>
      </c>
      <c r="B17" s="2" t="s">
        <v>32</v>
      </c>
      <c r="C17" s="6" t="s">
        <v>33</v>
      </c>
      <c r="D17" s="56" t="str">
        <f>IFERROR(VLOOKUP($A17,'Emissions - TEU-2PWD'!$A$6:$H$58,5,0), " ")</f>
        <v xml:space="preserve"> </v>
      </c>
      <c r="E17" s="56" t="str">
        <f>IFERROR(VLOOKUP($A17,'Emissions - TEU-2PWD'!$A$6:$H$58,8,0), " ")</f>
        <v xml:space="preserve"> </v>
      </c>
      <c r="F17" s="18"/>
      <c r="G17" s="175" t="str">
        <f>IFERROR(Summary!$Y$7*D17/F17," ")</f>
        <v xml:space="preserve"> </v>
      </c>
      <c r="H17" s="7">
        <v>5</v>
      </c>
      <c r="I17" s="175" t="str">
        <f>IFERROR(Summary!$Y$7*D17/H17," ")</f>
        <v xml:space="preserve"> </v>
      </c>
      <c r="J17" s="18"/>
      <c r="K17" s="175" t="str">
        <f>IFERROR(Summary!$AA$7*D17/J17," ")</f>
        <v xml:space="preserve"> </v>
      </c>
      <c r="L17" s="5">
        <v>22</v>
      </c>
      <c r="M17" s="175" t="str">
        <f>IFERROR(Summary!$AA$7*D17/L17," ")</f>
        <v xml:space="preserve"> </v>
      </c>
      <c r="N17" s="18"/>
      <c r="O17" s="175" t="str">
        <f>IFERROR(Summary!$AC$7*D17/N17," ")</f>
        <v xml:space="preserve"> </v>
      </c>
      <c r="P17" s="5">
        <v>22</v>
      </c>
      <c r="Q17" s="175" t="str">
        <f>IFERROR(Summary!$AC$7*D17/P17," ")</f>
        <v xml:space="preserve"> </v>
      </c>
      <c r="R17" s="22"/>
      <c r="S17" s="177" t="str">
        <f>IFERROR(Summary!$AE$7*E17/R17," ")</f>
        <v xml:space="preserve"> </v>
      </c>
    </row>
    <row r="18" spans="1:19" ht="16.8" customHeight="1" x14ac:dyDescent="0.25">
      <c r="A18" s="2" t="s">
        <v>34</v>
      </c>
      <c r="B18" s="2" t="s">
        <v>35</v>
      </c>
      <c r="C18" s="18"/>
      <c r="D18" s="56" t="str">
        <f>IFERROR(VLOOKUP($A18,'Emissions - TEU-2PWD'!$A$6:$H$58,5,0), " ")</f>
        <v xml:space="preserve"> </v>
      </c>
      <c r="E18" s="56" t="str">
        <f>IFERROR(VLOOKUP($A18,'Emissions - TEU-2PWD'!$A$6:$H$58,8,0), " ")</f>
        <v xml:space="preserve"> </v>
      </c>
      <c r="F18" s="18"/>
      <c r="G18" s="175" t="str">
        <f>IFERROR(Summary!$Y$7*D18/F18," ")</f>
        <v xml:space="preserve"> </v>
      </c>
      <c r="H18" s="5">
        <v>500</v>
      </c>
      <c r="I18" s="175" t="str">
        <f>IFERROR(Summary!$Y$7*D18/H18," ")</f>
        <v xml:space="preserve"> </v>
      </c>
      <c r="J18" s="18"/>
      <c r="K18" s="175" t="str">
        <f>IFERROR(Summary!$AA$7*D18/J18," ")</f>
        <v xml:space="preserve"> </v>
      </c>
      <c r="L18" s="8">
        <v>2200</v>
      </c>
      <c r="M18" s="175" t="str">
        <f>IFERROR(Summary!$AA$7*D18/L18," ")</f>
        <v xml:space="preserve"> </v>
      </c>
      <c r="N18" s="18"/>
      <c r="O18" s="175" t="str">
        <f>IFERROR(Summary!$AC$7*D18/N18," ")</f>
        <v xml:space="preserve"> </v>
      </c>
      <c r="P18" s="8">
        <v>2200</v>
      </c>
      <c r="Q18" s="175" t="str">
        <f>IFERROR(Summary!$AC$7*D18/P18," ")</f>
        <v xml:space="preserve"> </v>
      </c>
      <c r="R18" s="23">
        <v>1200</v>
      </c>
      <c r="S18" s="177" t="str">
        <f>IFERROR(Summary!$AE$7*E18/R18," ")</f>
        <v xml:space="preserve"> </v>
      </c>
    </row>
    <row r="19" spans="1:19" ht="16.95" customHeight="1" x14ac:dyDescent="0.25">
      <c r="A19" s="2" t="s">
        <v>36</v>
      </c>
      <c r="B19" s="2" t="s">
        <v>37</v>
      </c>
      <c r="C19" s="18"/>
      <c r="D19" s="56" t="str">
        <f>IFERROR(VLOOKUP($A19,'Emissions - TEU-2PWD'!$A$6:$H$58,5,0), " ")</f>
        <v xml:space="preserve"> </v>
      </c>
      <c r="E19" s="56" t="str">
        <f>IFERROR(VLOOKUP($A19,'Emissions - TEU-2PWD'!$A$6:$H$58,8,0), " ")</f>
        <v xml:space="preserve"> </v>
      </c>
      <c r="F19" s="9">
        <v>0.63</v>
      </c>
      <c r="G19" s="175" t="str">
        <f>IFERROR(Summary!$Y$7*D19/F19," ")</f>
        <v xml:space="preserve"> </v>
      </c>
      <c r="H19" s="7">
        <v>1</v>
      </c>
      <c r="I19" s="175" t="str">
        <f>IFERROR(Summary!$Y$7*D19/H19," ")</f>
        <v xml:space="preserve"> </v>
      </c>
      <c r="J19" s="5">
        <v>16</v>
      </c>
      <c r="K19" s="175" t="str">
        <f>IFERROR(Summary!$AA$7*D19/J19," ")</f>
        <v xml:space="preserve"> </v>
      </c>
      <c r="L19" s="7">
        <v>4.4000000000000004</v>
      </c>
      <c r="M19" s="175" t="str">
        <f>IFERROR(Summary!$AA$7*D19/L19," ")</f>
        <v xml:space="preserve"> </v>
      </c>
      <c r="N19" s="7">
        <v>7.5</v>
      </c>
      <c r="O19" s="175" t="str">
        <f>IFERROR(Summary!$AC$7*D19/N19," ")</f>
        <v xml:space="preserve"> </v>
      </c>
      <c r="P19" s="7">
        <v>4.4000000000000004</v>
      </c>
      <c r="Q19" s="175" t="str">
        <f>IFERROR(Summary!$AC$7*D19/P19," ")</f>
        <v xml:space="preserve"> </v>
      </c>
      <c r="R19" s="22"/>
      <c r="S19" s="177" t="str">
        <f>IFERROR(Summary!$AE$7*E19/R19," ")</f>
        <v xml:space="preserve"> </v>
      </c>
    </row>
    <row r="20" spans="1:19" ht="16.8" customHeight="1" x14ac:dyDescent="0.25">
      <c r="A20" s="2" t="s">
        <v>38</v>
      </c>
      <c r="B20" s="2" t="s">
        <v>39</v>
      </c>
      <c r="C20" s="6" t="s">
        <v>33</v>
      </c>
      <c r="D20" s="56" t="str">
        <f>IFERROR(VLOOKUP($A20,'Emissions - TEU-2PWD'!$A$6:$H$58,5,0), " ")</f>
        <v xml:space="preserve"> </v>
      </c>
      <c r="E20" s="56" t="str">
        <f>IFERROR(VLOOKUP($A20,'Emissions - TEU-2PWD'!$A$6:$H$58,8,0), " ")</f>
        <v xml:space="preserve"> </v>
      </c>
      <c r="F20" s="18"/>
      <c r="G20" s="175" t="str">
        <f>IFERROR(Summary!$Y$7*D20/F20," ")</f>
        <v xml:space="preserve"> </v>
      </c>
      <c r="H20" s="9">
        <v>0.3</v>
      </c>
      <c r="I20" s="175" t="str">
        <f>IFERROR(Summary!$Y$7*D20/H20," ")</f>
        <v xml:space="preserve"> </v>
      </c>
      <c r="J20" s="18"/>
      <c r="K20" s="175" t="str">
        <f>IFERROR(Summary!$AA$7*D20/J20," ")</f>
        <v xml:space="preserve"> </v>
      </c>
      <c r="L20" s="7">
        <v>1.3</v>
      </c>
      <c r="M20" s="175" t="str">
        <f>IFERROR(Summary!$AA$7*D20/L20," ")</f>
        <v xml:space="preserve"> </v>
      </c>
      <c r="N20" s="18"/>
      <c r="O20" s="175" t="str">
        <f>IFERROR(Summary!$AC$7*D20/N20," ")</f>
        <v xml:space="preserve"> </v>
      </c>
      <c r="P20" s="7">
        <v>1.3</v>
      </c>
      <c r="Q20" s="175" t="str">
        <f>IFERROR(Summary!$AC$7*D20/P20," ")</f>
        <v xml:space="preserve"> </v>
      </c>
      <c r="R20" s="22"/>
      <c r="S20" s="177" t="str">
        <f>IFERROR(Summary!$AE$7*E20/R20," ")</f>
        <v xml:space="preserve"> </v>
      </c>
    </row>
    <row r="21" spans="1:19" ht="16.95" customHeight="1" x14ac:dyDescent="0.25">
      <c r="A21" s="2" t="s">
        <v>40</v>
      </c>
      <c r="B21" s="2" t="s">
        <v>41</v>
      </c>
      <c r="C21" s="18"/>
      <c r="D21" s="56" t="str">
        <f>IFERROR(VLOOKUP($A21,'Emissions - TEU-2PWD'!$A$6:$H$58,5,0), " ")</f>
        <v xml:space="preserve"> </v>
      </c>
      <c r="E21" s="56" t="str">
        <f>IFERROR(VLOOKUP($A21,'Emissions - TEU-2PWD'!$A$6:$H$58,8,0), " ")</f>
        <v xml:space="preserve"> </v>
      </c>
      <c r="F21" s="9">
        <v>0.14000000000000001</v>
      </c>
      <c r="G21" s="175" t="str">
        <f>IFERROR(Summary!$Y$7*D21/F21," ")</f>
        <v xml:space="preserve"> </v>
      </c>
      <c r="H21" s="18"/>
      <c r="I21" s="175" t="str">
        <f>IFERROR(Summary!$Y$7*D21/H21," ")</f>
        <v xml:space="preserve"> </v>
      </c>
      <c r="J21" s="7">
        <v>3.7</v>
      </c>
      <c r="K21" s="175" t="str">
        <f>IFERROR(Summary!$AA$7*D21/J21," ")</f>
        <v xml:space="preserve"> </v>
      </c>
      <c r="L21" s="18"/>
      <c r="M21" s="175" t="str">
        <f>IFERROR(Summary!$AA$7*D21/L21," ")</f>
        <v xml:space="preserve"> </v>
      </c>
      <c r="N21" s="7">
        <v>1.7</v>
      </c>
      <c r="O21" s="175" t="str">
        <f>IFERROR(Summary!$AC$7*D21/N21," ")</f>
        <v xml:space="preserve"> </v>
      </c>
      <c r="P21" s="18"/>
      <c r="Q21" s="175" t="str">
        <f>IFERROR(Summary!$AC$7*D21/P21," ")</f>
        <v xml:space="preserve"> </v>
      </c>
      <c r="R21" s="22"/>
      <c r="S21" s="177" t="str">
        <f>IFERROR(Summary!$AE$7*E21/R21," ")</f>
        <v xml:space="preserve"> </v>
      </c>
    </row>
    <row r="22" spans="1:19" ht="16.8" customHeight="1" x14ac:dyDescent="0.25">
      <c r="A22" s="2" t="s">
        <v>42</v>
      </c>
      <c r="B22" s="2" t="s">
        <v>43</v>
      </c>
      <c r="C22" s="6" t="s">
        <v>33</v>
      </c>
      <c r="D22" s="56" t="str">
        <f>IFERROR(VLOOKUP($A22,'Emissions - TEU-2PWD'!$A$6:$H$58,5,0), " ")</f>
        <v xml:space="preserve"> </v>
      </c>
      <c r="E22" s="56" t="str">
        <f>IFERROR(VLOOKUP($A22,'Emissions - TEU-2PWD'!$A$6:$H$58,8,0), " ")</f>
        <v xml:space="preserve"> </v>
      </c>
      <c r="F22" s="10">
        <v>2.4000000000000001E-5</v>
      </c>
      <c r="G22" s="175" t="str">
        <f>IFERROR(Summary!$Y$7*D22/F22," ")</f>
        <v xml:space="preserve"> </v>
      </c>
      <c r="H22" s="11">
        <v>1.7000000000000001E-4</v>
      </c>
      <c r="I22" s="175" t="str">
        <f>IFERROR(Summary!$Y$7*D22/H22," ")</f>
        <v xml:space="preserve"> </v>
      </c>
      <c r="J22" s="3">
        <v>1.2999999999999999E-3</v>
      </c>
      <c r="K22" s="175" t="str">
        <f>IFERROR(Summary!$AA$7*D22/J22," ")</f>
        <v xml:space="preserve"> </v>
      </c>
      <c r="L22" s="3">
        <v>2.3999999999999998E-3</v>
      </c>
      <c r="M22" s="175" t="str">
        <f>IFERROR(Summary!$AA$7*D22/L22," ")</f>
        <v xml:space="preserve"> </v>
      </c>
      <c r="N22" s="11">
        <v>6.2E-4</v>
      </c>
      <c r="O22" s="175" t="str">
        <f>IFERROR(Summary!$AC$7*D22/N22," ")</f>
        <v xml:space="preserve"> </v>
      </c>
      <c r="P22" s="3">
        <v>2.3999999999999998E-3</v>
      </c>
      <c r="Q22" s="175" t="str">
        <f>IFERROR(Summary!$AC$7*D22/P22," ")</f>
        <v xml:space="preserve"> </v>
      </c>
      <c r="R22" s="25">
        <v>0.2</v>
      </c>
      <c r="S22" s="177" t="str">
        <f>IFERROR(Summary!$AE$7*E22/R22," ")</f>
        <v xml:space="preserve"> </v>
      </c>
    </row>
    <row r="23" spans="1:19" ht="16.8" customHeight="1" x14ac:dyDescent="0.25">
      <c r="A23" s="2" t="s">
        <v>44</v>
      </c>
      <c r="B23" s="2" t="s">
        <v>45</v>
      </c>
      <c r="C23" s="18"/>
      <c r="D23" s="56" t="str">
        <f>IFERROR(VLOOKUP($A23,'Emissions - TEU-2PWD'!$A$6:$H$58,5,0), " ")</f>
        <v xml:space="preserve"> </v>
      </c>
      <c r="E23" s="56" t="str">
        <f>IFERROR(VLOOKUP($A23,'Emissions - TEU-2PWD'!$A$6:$H$58,8,0), " ")</f>
        <v xml:space="preserve"> </v>
      </c>
      <c r="F23" s="18"/>
      <c r="G23" s="175" t="str">
        <f>IFERROR(Summary!$Y$7*D23/F23," ")</f>
        <v xml:space="preserve"> </v>
      </c>
      <c r="H23" s="4">
        <v>1.4999999999999999E-2</v>
      </c>
      <c r="I23" s="175" t="str">
        <f>IFERROR(Summary!$Y$7*D23/H23," ")</f>
        <v xml:space="preserve"> </v>
      </c>
      <c r="J23" s="18"/>
      <c r="K23" s="175" t="str">
        <f>IFERROR(Summary!$AA$7*D23/J23," ")</f>
        <v xml:space="preserve"> </v>
      </c>
      <c r="L23" s="4">
        <v>6.6000000000000003E-2</v>
      </c>
      <c r="M23" s="175" t="str">
        <f>IFERROR(Summary!$AA$7*D23/L23," ")</f>
        <v xml:space="preserve"> </v>
      </c>
      <c r="N23" s="18"/>
      <c r="O23" s="175" t="str">
        <f>IFERROR(Summary!$AC$7*D23/N23," ")</f>
        <v xml:space="preserve"> </v>
      </c>
      <c r="P23" s="4">
        <v>6.6000000000000003E-2</v>
      </c>
      <c r="Q23" s="175" t="str">
        <f>IFERROR(Summary!$AC$7*D23/P23," ")</f>
        <v xml:space="preserve"> </v>
      </c>
      <c r="R23" s="25">
        <v>0.2</v>
      </c>
      <c r="S23" s="177" t="str">
        <f>IFERROR(Summary!$AE$7*E23/R23," ")</f>
        <v xml:space="preserve"> </v>
      </c>
    </row>
    <row r="24" spans="1:19" ht="16.95" customHeight="1" x14ac:dyDescent="0.25">
      <c r="A24" s="2" t="s">
        <v>46</v>
      </c>
      <c r="B24" s="2" t="s">
        <v>47</v>
      </c>
      <c r="C24" s="6" t="s">
        <v>48</v>
      </c>
      <c r="D24" s="56" t="str">
        <f>IFERROR(VLOOKUP($A24,'Emissions - TEU-2PWD'!$A$6:$H$58,5,0), " ")</f>
        <v xml:space="preserve"> </v>
      </c>
      <c r="E24" s="56" t="str">
        <f>IFERROR(VLOOKUP($A24,'Emissions - TEU-2PWD'!$A$6:$H$58,8,0), " ")</f>
        <v xml:space="preserve"> </v>
      </c>
      <c r="F24" s="10">
        <v>4.3000000000000003E-6</v>
      </c>
      <c r="G24" s="175" t="str">
        <f>IFERROR(Summary!$Y$7*D24/F24," ")</f>
        <v xml:space="preserve"> </v>
      </c>
      <c r="H24" s="18"/>
      <c r="I24" s="175" t="str">
        <f>IFERROR(Summary!$Y$7*D24/H24," ")</f>
        <v xml:space="preserve"> </v>
      </c>
      <c r="J24" s="11">
        <v>1.1E-4</v>
      </c>
      <c r="K24" s="175" t="str">
        <f>IFERROR(Summary!$AA$7*D24/J24," ")</f>
        <v xml:space="preserve"> </v>
      </c>
      <c r="L24" s="18"/>
      <c r="M24" s="175" t="str">
        <f>IFERROR(Summary!$AA$7*D24/L24," ")</f>
        <v xml:space="preserve"> </v>
      </c>
      <c r="N24" s="10">
        <v>5.1999999999999997E-5</v>
      </c>
      <c r="O24" s="175" t="str">
        <f>IFERROR(Summary!$AC$7*D24/N24," ")</f>
        <v xml:space="preserve"> </v>
      </c>
      <c r="P24" s="18"/>
      <c r="Q24" s="175" t="str">
        <f>IFERROR(Summary!$AC$7*D24/P24," ")</f>
        <v xml:space="preserve"> </v>
      </c>
      <c r="R24" s="22"/>
      <c r="S24" s="177" t="str">
        <f>IFERROR(Summary!$AE$7*E24/R24," ")</f>
        <v xml:space="preserve"> </v>
      </c>
    </row>
    <row r="25" spans="1:19" ht="16.8" customHeight="1" x14ac:dyDescent="0.25">
      <c r="A25" s="2" t="s">
        <v>49</v>
      </c>
      <c r="B25" s="2" t="s">
        <v>50</v>
      </c>
      <c r="C25" s="18"/>
      <c r="D25" s="56" t="str">
        <f>IFERROR(VLOOKUP($A25,'Emissions - TEU-2PWD'!$A$6:$H$58,5,0), " ")</f>
        <v xml:space="preserve"> </v>
      </c>
      <c r="E25" s="56" t="str">
        <f>IFERROR(VLOOKUP($A25,'Emissions - TEU-2PWD'!$A$6:$H$58,8,0), " ")</f>
        <v xml:space="preserve"> </v>
      </c>
      <c r="F25" s="4">
        <v>3.2000000000000001E-2</v>
      </c>
      <c r="G25" s="175" t="str">
        <f>IFERROR(Summary!$Y$7*D25/F25," ")</f>
        <v xml:space="preserve"> </v>
      </c>
      <c r="H25" s="18"/>
      <c r="I25" s="175" t="str">
        <f>IFERROR(Summary!$Y$7*D25/H25," ")</f>
        <v xml:space="preserve"> </v>
      </c>
      <c r="J25" s="9">
        <v>0.84</v>
      </c>
      <c r="K25" s="175" t="str">
        <f>IFERROR(Summary!$AA$7*D25/J25," ")</f>
        <v xml:space="preserve"> </v>
      </c>
      <c r="L25" s="18"/>
      <c r="M25" s="175" t="str">
        <f>IFERROR(Summary!$AA$7*D25/L25," ")</f>
        <v xml:space="preserve"> </v>
      </c>
      <c r="N25" s="9">
        <v>0.39</v>
      </c>
      <c r="O25" s="175" t="str">
        <f>IFERROR(Summary!$AC$7*D25/N25," ")</f>
        <v xml:space="preserve"> </v>
      </c>
      <c r="P25" s="18"/>
      <c r="Q25" s="175" t="str">
        <f>IFERROR(Summary!$AC$7*D25/P25," ")</f>
        <v xml:space="preserve"> </v>
      </c>
      <c r="R25" s="22"/>
      <c r="S25" s="177" t="str">
        <f>IFERROR(Summary!$AE$7*E25/R25," ")</f>
        <v xml:space="preserve"> </v>
      </c>
    </row>
    <row r="26" spans="1:19" ht="16.95" customHeight="1" x14ac:dyDescent="0.25">
      <c r="A26" s="2" t="s">
        <v>51</v>
      </c>
      <c r="B26" s="2" t="s">
        <v>52</v>
      </c>
      <c r="C26" s="18"/>
      <c r="D26" s="56">
        <f>IFERROR(VLOOKUP($A26,'Emissions - TEU-2PWD'!$A$6:$H$58,5,0), " ")</f>
        <v>2.2206905918574504E-2</v>
      </c>
      <c r="E26" s="56">
        <f>IFERROR(VLOOKUP($A26,'Emissions - TEU-2PWD'!$A$6:$H$58,8,0), " ")</f>
        <v>1.33241435511447E-3</v>
      </c>
      <c r="F26" s="9">
        <v>0.13</v>
      </c>
      <c r="G26" s="175">
        <f>IFERROR(Summary!$Y$7*D26/F26," ")</f>
        <v>1.7082235321980388E-5</v>
      </c>
      <c r="H26" s="7">
        <v>3</v>
      </c>
      <c r="I26" s="175">
        <f>IFERROR(Summary!$Y$7*D26/H26," ")</f>
        <v>7.4023019728581685E-7</v>
      </c>
      <c r="J26" s="7">
        <v>3.3</v>
      </c>
      <c r="K26" s="175">
        <f>IFERROR(Summary!$AA$7*D26/J26," ")</f>
        <v>6.729365429871063E-7</v>
      </c>
      <c r="L26" s="5">
        <v>13</v>
      </c>
      <c r="M26" s="175">
        <f>IFERROR(Summary!$AA$7*D26/L26," ")</f>
        <v>1.7082235321980389E-7</v>
      </c>
      <c r="N26" s="7">
        <v>1.5</v>
      </c>
      <c r="O26" s="175">
        <f>IFERROR(Summary!$AC$7*D26/N26," ")</f>
        <v>6.6620717755723504E-5</v>
      </c>
      <c r="P26" s="5">
        <v>13</v>
      </c>
      <c r="Q26" s="175">
        <f>IFERROR(Summary!$AC$7*D26/P26," ")</f>
        <v>7.6870058948911742E-6</v>
      </c>
      <c r="R26" s="21">
        <v>29</v>
      </c>
      <c r="S26" s="177">
        <f>IFERROR(Summary!$AE$7*E26/R26," ")</f>
        <v>2.2053754843273985E-4</v>
      </c>
    </row>
    <row r="27" spans="1:19" ht="19.8" customHeight="1" x14ac:dyDescent="0.25">
      <c r="A27" s="2" t="s">
        <v>53</v>
      </c>
      <c r="B27" s="2" t="s">
        <v>54</v>
      </c>
      <c r="C27" s="6" t="s">
        <v>23</v>
      </c>
      <c r="D27" s="56" t="str">
        <f>IFERROR(VLOOKUP($A27,'Emissions - TEU-2PWD'!$A$6:$H$58,5,0), " ")</f>
        <v xml:space="preserve"> </v>
      </c>
      <c r="E27" s="56" t="str">
        <f>IFERROR(VLOOKUP($A27,'Emissions - TEU-2PWD'!$A$6:$H$58,8,0), " ")</f>
        <v xml:space="preserve"> </v>
      </c>
      <c r="F27" s="10">
        <v>4.1999999999999996E-6</v>
      </c>
      <c r="G27" s="175" t="str">
        <f>IFERROR(Summary!$Y$7*D27/F27," ")</f>
        <v xml:space="preserve"> </v>
      </c>
      <c r="H27" s="18"/>
      <c r="I27" s="175" t="str">
        <f>IFERROR(Summary!$Y$7*D27/H27," ")</f>
        <v xml:space="preserve"> </v>
      </c>
      <c r="J27" s="10">
        <v>4.3999999999999999E-5</v>
      </c>
      <c r="K27" s="175" t="str">
        <f>IFERROR(Summary!$AA$7*D27/J27," ")</f>
        <v xml:space="preserve"> </v>
      </c>
      <c r="L27" s="18"/>
      <c r="M27" s="175" t="str">
        <f>IFERROR(Summary!$AA$7*D27/L27," ")</f>
        <v xml:space="preserve"> </v>
      </c>
      <c r="N27" s="10">
        <v>8.6000000000000003E-5</v>
      </c>
      <c r="O27" s="175" t="str">
        <f>IFERROR(Summary!$AC$7*D27/N27," ")</f>
        <v xml:space="preserve"> </v>
      </c>
      <c r="P27" s="18"/>
      <c r="Q27" s="175" t="str">
        <f>IFERROR(Summary!$AC$7*D27/P27," ")</f>
        <v xml:space="preserve"> </v>
      </c>
      <c r="R27" s="22"/>
      <c r="S27" s="177" t="str">
        <f>IFERROR(Summary!$AE$7*E27/R27," ")</f>
        <v xml:space="preserve"> </v>
      </c>
    </row>
    <row r="28" spans="1:19" ht="16.8" customHeight="1" x14ac:dyDescent="0.25">
      <c r="A28" s="2" t="s">
        <v>55</v>
      </c>
      <c r="B28" s="2" t="s">
        <v>56</v>
      </c>
      <c r="C28" s="18"/>
      <c r="D28" s="56" t="str">
        <f>IFERROR(VLOOKUP($A28,'Emissions - TEU-2PWD'!$A$6:$H$58,5,0), " ")</f>
        <v xml:space="preserve"> </v>
      </c>
      <c r="E28" s="56" t="str">
        <f>IFERROR(VLOOKUP($A28,'Emissions - TEU-2PWD'!$A$6:$H$58,8,0), " ")</f>
        <v xml:space="preserve"> </v>
      </c>
      <c r="F28" s="4">
        <v>0.02</v>
      </c>
      <c r="G28" s="175" t="str">
        <f>IFERROR(Summary!$Y$7*D28/F28," ")</f>
        <v xml:space="preserve"> </v>
      </c>
      <c r="H28" s="7">
        <v>1</v>
      </c>
      <c r="I28" s="175" t="str">
        <f>IFERROR(Summary!$Y$7*D28/H28," ")</f>
        <v xml:space="preserve"> </v>
      </c>
      <c r="J28" s="9">
        <v>0.53</v>
      </c>
      <c r="K28" s="175" t="str">
        <f>IFERROR(Summary!$AA$7*D28/J28," ")</f>
        <v xml:space="preserve"> </v>
      </c>
      <c r="L28" s="7">
        <v>4.4000000000000004</v>
      </c>
      <c r="M28" s="175" t="str">
        <f>IFERROR(Summary!$AA$7*D28/L28," ")</f>
        <v xml:space="preserve"> </v>
      </c>
      <c r="N28" s="9">
        <v>0.24</v>
      </c>
      <c r="O28" s="175" t="str">
        <f>IFERROR(Summary!$AC$7*D28/N28," ")</f>
        <v xml:space="preserve"> </v>
      </c>
      <c r="P28" s="7">
        <v>4.4000000000000004</v>
      </c>
      <c r="Q28" s="175" t="str">
        <f>IFERROR(Summary!$AC$7*D28/P28," ")</f>
        <v xml:space="preserve"> </v>
      </c>
      <c r="R28" s="21">
        <v>240</v>
      </c>
      <c r="S28" s="177" t="str">
        <f>IFERROR(Summary!$AE$7*E28/R28," ")</f>
        <v xml:space="preserve"> </v>
      </c>
    </row>
    <row r="29" spans="1:19" ht="16.95" customHeight="1" x14ac:dyDescent="0.25">
      <c r="A29" s="2" t="s">
        <v>57</v>
      </c>
      <c r="B29" s="2" t="s">
        <v>58</v>
      </c>
      <c r="C29" s="6" t="s">
        <v>33</v>
      </c>
      <c r="D29" s="56" t="str">
        <f>IFERROR(VLOOKUP($A29,'Emissions - TEU-2PWD'!$A$6:$H$58,5,0), " ")</f>
        <v xml:space="preserve"> </v>
      </c>
      <c r="E29" s="56" t="str">
        <f>IFERROR(VLOOKUP($A29,'Emissions - TEU-2PWD'!$A$6:$H$58,8,0), " ")</f>
        <v xml:space="preserve"> </v>
      </c>
      <c r="F29" s="11">
        <v>4.2000000000000002E-4</v>
      </c>
      <c r="G29" s="175" t="str">
        <f>IFERROR(Summary!$Y$7*D29/F29," ")</f>
        <v xml:space="preserve"> </v>
      </c>
      <c r="H29" s="3">
        <v>7.0000000000000001E-3</v>
      </c>
      <c r="I29" s="175" t="str">
        <f>IFERROR(Summary!$Y$7*D29/H29," ")</f>
        <v xml:space="preserve"> </v>
      </c>
      <c r="J29" s="4">
        <v>1.0999999999999999E-2</v>
      </c>
      <c r="K29" s="175" t="str">
        <f>IFERROR(Summary!$AA$7*D29/J29," ")</f>
        <v xml:space="preserve"> </v>
      </c>
      <c r="L29" s="4">
        <v>3.1E-2</v>
      </c>
      <c r="M29" s="175" t="str">
        <f>IFERROR(Summary!$AA$7*D29/L29," ")</f>
        <v xml:space="preserve"> </v>
      </c>
      <c r="N29" s="3">
        <v>5.0000000000000001E-3</v>
      </c>
      <c r="O29" s="175" t="str">
        <f>IFERROR(Summary!$AC$7*D29/N29," ")</f>
        <v xml:space="preserve"> </v>
      </c>
      <c r="P29" s="4">
        <v>3.1E-2</v>
      </c>
      <c r="Q29" s="175" t="str">
        <f>IFERROR(Summary!$AC$7*D29/P29," ")</f>
        <v xml:space="preserve"> </v>
      </c>
      <c r="R29" s="26">
        <v>0.02</v>
      </c>
      <c r="S29" s="177" t="str">
        <f>IFERROR(Summary!$AE$7*E29/R29," ")</f>
        <v xml:space="preserve"> </v>
      </c>
    </row>
    <row r="30" spans="1:19" ht="29.25" customHeight="1" x14ac:dyDescent="0.25">
      <c r="A30" s="2" t="s">
        <v>59</v>
      </c>
      <c r="B30" s="1" t="s">
        <v>60</v>
      </c>
      <c r="C30" s="18"/>
      <c r="D30" s="56" t="str">
        <f>IFERROR(VLOOKUP($A30,'Emissions - TEU-2PWD'!$A$6:$H$58,5,0), " ")</f>
        <v xml:space="preserve"> </v>
      </c>
      <c r="E30" s="56" t="str">
        <f>IFERROR(VLOOKUP($A30,'Emissions - TEU-2PWD'!$A$6:$H$58,8,0), " ")</f>
        <v xml:space="preserve"> </v>
      </c>
      <c r="F30" s="3">
        <v>1.4E-3</v>
      </c>
      <c r="G30" s="175" t="str">
        <f>IFERROR(Summary!$Y$7*D30/F30," ")</f>
        <v xml:space="preserve"> </v>
      </c>
      <c r="H30" s="18"/>
      <c r="I30" s="175" t="str">
        <f>IFERROR(Summary!$Y$7*D30/H30," ")</f>
        <v xml:space="preserve"> </v>
      </c>
      <c r="J30" s="4">
        <v>3.6999999999999998E-2</v>
      </c>
      <c r="K30" s="175" t="str">
        <f>IFERROR(Summary!$AA$7*D30/J30," ")</f>
        <v xml:space="preserve"> </v>
      </c>
      <c r="L30" s="18"/>
      <c r="M30" s="175" t="str">
        <f>IFERROR(Summary!$AA$7*D30/L30," ")</f>
        <v xml:space="preserve"> </v>
      </c>
      <c r="N30" s="4">
        <v>1.7000000000000001E-2</v>
      </c>
      <c r="O30" s="175" t="str">
        <f>IFERROR(Summary!$AC$7*D30/N30," ")</f>
        <v xml:space="preserve"> </v>
      </c>
      <c r="P30" s="18"/>
      <c r="Q30" s="175" t="str">
        <f>IFERROR(Summary!$AC$7*D30/P30," ")</f>
        <v xml:space="preserve"> </v>
      </c>
      <c r="R30" s="21">
        <v>120</v>
      </c>
      <c r="S30" s="177" t="str">
        <f>IFERROR(Summary!$AE$7*E30/R30," ")</f>
        <v xml:space="preserve"> </v>
      </c>
    </row>
    <row r="31" spans="1:19" ht="16.95" customHeight="1" x14ac:dyDescent="0.25">
      <c r="A31" s="2" t="s">
        <v>61</v>
      </c>
      <c r="B31" s="1" t="s">
        <v>62</v>
      </c>
      <c r="C31" s="18"/>
      <c r="D31" s="56" t="str">
        <f>IFERROR(VLOOKUP($A31,'Emissions - TEU-2PWD'!$A$6:$H$58,5,0), " ")</f>
        <v xml:space="preserve"> </v>
      </c>
      <c r="E31" s="56" t="str">
        <f>IFERROR(VLOOKUP($A31,'Emissions - TEU-2PWD'!$A$6:$H$58,8,0), " ")</f>
        <v xml:space="preserve"> </v>
      </c>
      <c r="F31" s="10">
        <v>7.7000000000000001E-5</v>
      </c>
      <c r="G31" s="175" t="str">
        <f>IFERROR(Summary!$Y$7*D31/F31," ")</f>
        <v xml:space="preserve"> </v>
      </c>
      <c r="H31" s="18"/>
      <c r="I31" s="175" t="str">
        <f>IFERROR(Summary!$Y$7*D31/H31," ")</f>
        <v xml:space="preserve"> </v>
      </c>
      <c r="J31" s="3">
        <v>2E-3</v>
      </c>
      <c r="K31" s="175" t="str">
        <f>IFERROR(Summary!$AA$7*D31/J31," ")</f>
        <v xml:space="preserve"> </v>
      </c>
      <c r="L31" s="18"/>
      <c r="M31" s="175" t="str">
        <f>IFERROR(Summary!$AA$7*D31/L31," ")</f>
        <v xml:space="preserve"> </v>
      </c>
      <c r="N31" s="11">
        <v>9.2000000000000003E-4</v>
      </c>
      <c r="O31" s="175" t="str">
        <f>IFERROR(Summary!$AC$7*D31/N31," ")</f>
        <v xml:space="preserve"> </v>
      </c>
      <c r="P31" s="18"/>
      <c r="Q31" s="175" t="str">
        <f>IFERROR(Summary!$AC$7*D31/P31," ")</f>
        <v xml:space="preserve"> </v>
      </c>
      <c r="R31" s="24">
        <v>1.4</v>
      </c>
      <c r="S31" s="177" t="str">
        <f>IFERROR(Summary!$AE$7*E31/R31," ")</f>
        <v xml:space="preserve"> </v>
      </c>
    </row>
    <row r="32" spans="1:19" ht="29.25" customHeight="1" x14ac:dyDescent="0.25">
      <c r="A32" s="2" t="s">
        <v>63</v>
      </c>
      <c r="B32" s="1" t="s">
        <v>64</v>
      </c>
      <c r="C32" s="6" t="s">
        <v>65</v>
      </c>
      <c r="D32" s="56" t="str">
        <f>IFERROR(VLOOKUP($A32,'Emissions - TEU-2PWD'!$A$6:$H$58,5,0), " ")</f>
        <v xml:space="preserve"> </v>
      </c>
      <c r="E32" s="56" t="str">
        <f>IFERROR(VLOOKUP($A32,'Emissions - TEU-2PWD'!$A$6:$H$58,8,0), " ")</f>
        <v xml:space="preserve"> </v>
      </c>
      <c r="F32" s="4">
        <v>0.08</v>
      </c>
      <c r="G32" s="175" t="str">
        <f>IFERROR(Summary!$Y$7*D32/F32," ")</f>
        <v xml:space="preserve"> </v>
      </c>
      <c r="H32" s="18"/>
      <c r="I32" s="175" t="str">
        <f>IFERROR(Summary!$Y$7*D32/H32," ")</f>
        <v xml:space="preserve"> </v>
      </c>
      <c r="J32" s="5">
        <v>11</v>
      </c>
      <c r="K32" s="175" t="str">
        <f>IFERROR(Summary!$AA$7*D32/J32," ")</f>
        <v xml:space="preserve"> </v>
      </c>
      <c r="L32" s="18"/>
      <c r="M32" s="175" t="str">
        <f>IFERROR(Summary!$AA$7*D32/L32," ")</f>
        <v xml:space="preserve"> </v>
      </c>
      <c r="N32" s="7">
        <v>5</v>
      </c>
      <c r="O32" s="175" t="str">
        <f>IFERROR(Summary!$AC$7*D32/N32," ")</f>
        <v xml:space="preserve"> </v>
      </c>
      <c r="P32" s="18"/>
      <c r="Q32" s="175" t="str">
        <f>IFERROR(Summary!$AC$7*D32/P32," ")</f>
        <v xml:space="preserve"> </v>
      </c>
      <c r="R32" s="22"/>
      <c r="S32" s="177" t="str">
        <f>IFERROR(Summary!$AE$7*E32/R32," ")</f>
        <v xml:space="preserve"> </v>
      </c>
    </row>
    <row r="33" spans="1:19" ht="16.95" customHeight="1" x14ac:dyDescent="0.25">
      <c r="A33" s="2" t="s">
        <v>66</v>
      </c>
      <c r="B33" s="2" t="s">
        <v>67</v>
      </c>
      <c r="C33" s="18"/>
      <c r="D33" s="56" t="str">
        <f>IFERROR(VLOOKUP($A33,'Emissions - TEU-2PWD'!$A$6:$H$58,5,0), " ")</f>
        <v xml:space="preserve"> </v>
      </c>
      <c r="E33" s="56" t="str">
        <f>IFERROR(VLOOKUP($A33,'Emissions - TEU-2PWD'!$A$6:$H$58,8,0), " ")</f>
        <v xml:space="preserve"> </v>
      </c>
      <c r="F33" s="9">
        <v>0.91</v>
      </c>
      <c r="G33" s="175" t="str">
        <f>IFERROR(Summary!$Y$7*D33/F33," ")</f>
        <v xml:space="preserve"> </v>
      </c>
      <c r="H33" s="18"/>
      <c r="I33" s="175" t="str">
        <f>IFERROR(Summary!$Y$7*D33/H33," ")</f>
        <v xml:space="preserve"> </v>
      </c>
      <c r="J33" s="5">
        <v>24</v>
      </c>
      <c r="K33" s="175" t="str">
        <f>IFERROR(Summary!$AA$7*D33/J33," ")</f>
        <v xml:space="preserve"> </v>
      </c>
      <c r="L33" s="18"/>
      <c r="M33" s="175" t="str">
        <f>IFERROR(Summary!$AA$7*D33/L33," ")</f>
        <v xml:space="preserve"> </v>
      </c>
      <c r="N33" s="5">
        <v>11</v>
      </c>
      <c r="O33" s="175" t="str">
        <f>IFERROR(Summary!$AC$7*D33/N33," ")</f>
        <v xml:space="preserve"> </v>
      </c>
      <c r="P33" s="18"/>
      <c r="Q33" s="175" t="str">
        <f>IFERROR(Summary!$AC$7*D33/P33," ")</f>
        <v xml:space="preserve"> </v>
      </c>
      <c r="R33" s="22"/>
      <c r="S33" s="177" t="str">
        <f>IFERROR(Summary!$AE$7*E33/R33," ")</f>
        <v xml:space="preserve"> </v>
      </c>
    </row>
    <row r="34" spans="1:19" ht="29.25" customHeight="1" x14ac:dyDescent="0.25">
      <c r="A34" s="2" t="s">
        <v>68</v>
      </c>
      <c r="B34" s="2" t="s">
        <v>69</v>
      </c>
      <c r="C34" s="18"/>
      <c r="D34" s="56" t="str">
        <f>IFERROR(VLOOKUP($A34,'Emissions - TEU-2PWD'!$A$6:$H$58,5,0), " ")</f>
        <v xml:space="preserve"> </v>
      </c>
      <c r="E34" s="56" t="str">
        <f>IFERROR(VLOOKUP($A34,'Emissions - TEU-2PWD'!$A$6:$H$58,8,0), " ")</f>
        <v xml:space="preserve"> </v>
      </c>
      <c r="F34" s="18"/>
      <c r="G34" s="175" t="str">
        <f>IFERROR(Summary!$Y$7*D34/F34," ")</f>
        <v xml:space="preserve"> </v>
      </c>
      <c r="H34" s="7">
        <v>5</v>
      </c>
      <c r="I34" s="175" t="str">
        <f>IFERROR(Summary!$Y$7*D34/H34," ")</f>
        <v xml:space="preserve"> </v>
      </c>
      <c r="J34" s="18"/>
      <c r="K34" s="175" t="str">
        <f>IFERROR(Summary!$AA$7*D34/J34," ")</f>
        <v xml:space="preserve"> </v>
      </c>
      <c r="L34" s="5">
        <v>22</v>
      </c>
      <c r="M34" s="175" t="str">
        <f>IFERROR(Summary!$AA$7*D34/L34," ")</f>
        <v xml:space="preserve"> </v>
      </c>
      <c r="N34" s="18"/>
      <c r="O34" s="175" t="str">
        <f>IFERROR(Summary!$AC$7*D34/N34," ")</f>
        <v xml:space="preserve"> </v>
      </c>
      <c r="P34" s="5">
        <v>22</v>
      </c>
      <c r="Q34" s="175" t="str">
        <f>IFERROR(Summary!$AC$7*D34/P34," ")</f>
        <v xml:space="preserve"> </v>
      </c>
      <c r="R34" s="23">
        <v>3900</v>
      </c>
      <c r="S34" s="177" t="str">
        <f>IFERROR(Summary!$AE$7*E34/R34," ")</f>
        <v xml:space="preserve"> </v>
      </c>
    </row>
    <row r="35" spans="1:19" ht="29.25" customHeight="1" x14ac:dyDescent="0.25">
      <c r="A35" s="2" t="s">
        <v>70</v>
      </c>
      <c r="B35" s="2" t="s">
        <v>71</v>
      </c>
      <c r="C35" s="18"/>
      <c r="D35" s="56" t="str">
        <f>IFERROR(VLOOKUP($A35,'Emissions - TEU-2PWD'!$A$6:$H$58,5,0), " ")</f>
        <v xml:space="preserve"> </v>
      </c>
      <c r="E35" s="56" t="str">
        <f>IFERROR(VLOOKUP($A35,'Emissions - TEU-2PWD'!$A$6:$H$58,8,0), " ")</f>
        <v xml:space="preserve"> </v>
      </c>
      <c r="F35" s="9">
        <v>0.48</v>
      </c>
      <c r="G35" s="175" t="str">
        <f>IFERROR(Summary!$Y$7*D35/F35," ")</f>
        <v xml:space="preserve"> </v>
      </c>
      <c r="H35" s="5">
        <v>33</v>
      </c>
      <c r="I35" s="175" t="str">
        <f>IFERROR(Summary!$Y$7*D35/H35," ")</f>
        <v xml:space="preserve"> </v>
      </c>
      <c r="J35" s="5">
        <v>12</v>
      </c>
      <c r="K35" s="175" t="str">
        <f>IFERROR(Summary!$AA$7*D35/J35," ")</f>
        <v xml:space="preserve"> </v>
      </c>
      <c r="L35" s="5">
        <v>150</v>
      </c>
      <c r="M35" s="175" t="str">
        <f>IFERROR(Summary!$AA$7*D35/L35," ")</f>
        <v xml:space="preserve"> </v>
      </c>
      <c r="N35" s="7">
        <v>5.7</v>
      </c>
      <c r="O35" s="175" t="str">
        <f>IFERROR(Summary!$AC$7*D35/N35," ")</f>
        <v xml:space="preserve"> </v>
      </c>
      <c r="P35" s="5">
        <v>150</v>
      </c>
      <c r="Q35" s="175" t="str">
        <f>IFERROR(Summary!$AC$7*D35/P35," ")</f>
        <v xml:space="preserve"> </v>
      </c>
      <c r="R35" s="23">
        <v>1700</v>
      </c>
      <c r="S35" s="177" t="str">
        <f>IFERROR(Summary!$AE$7*E35/R35," ")</f>
        <v xml:space="preserve"> </v>
      </c>
    </row>
    <row r="36" spans="1:19" ht="16.8" customHeight="1" x14ac:dyDescent="0.25">
      <c r="A36" s="2" t="s">
        <v>72</v>
      </c>
      <c r="B36" s="2" t="s">
        <v>73</v>
      </c>
      <c r="C36" s="18"/>
      <c r="D36" s="56" t="str">
        <f>IFERROR(VLOOKUP($A36,'Emissions - TEU-2PWD'!$A$6:$H$58,5,0), " ")</f>
        <v xml:space="preserve"> </v>
      </c>
      <c r="E36" s="56" t="str">
        <f>IFERROR(VLOOKUP($A36,'Emissions - TEU-2PWD'!$A$6:$H$58,8,0), " ")</f>
        <v xml:space="preserve"> </v>
      </c>
      <c r="F36" s="4">
        <v>3.3000000000000002E-2</v>
      </c>
      <c r="G36" s="175" t="str">
        <f>IFERROR(Summary!$Y$7*D36/F36," ")</f>
        <v xml:space="preserve"> </v>
      </c>
      <c r="H36" s="7">
        <v>2</v>
      </c>
      <c r="I36" s="175" t="str">
        <f>IFERROR(Summary!$Y$7*D36/H36," ")</f>
        <v xml:space="preserve"> </v>
      </c>
      <c r="J36" s="9">
        <v>0.86</v>
      </c>
      <c r="K36" s="175" t="str">
        <f>IFERROR(Summary!$AA$7*D36/J36," ")</f>
        <v xml:space="preserve"> </v>
      </c>
      <c r="L36" s="7">
        <v>8.8000000000000007</v>
      </c>
      <c r="M36" s="175" t="str">
        <f>IFERROR(Summary!$AA$7*D36/L36," ")</f>
        <v xml:space="preserve"> </v>
      </c>
      <c r="N36" s="9">
        <v>0.4</v>
      </c>
      <c r="O36" s="175" t="str">
        <f>IFERROR(Summary!$AC$7*D36/N36," ")</f>
        <v xml:space="preserve"> </v>
      </c>
      <c r="P36" s="7">
        <v>8.8000000000000007</v>
      </c>
      <c r="Q36" s="175" t="str">
        <f>IFERROR(Summary!$AC$7*D36/P36," ")</f>
        <v xml:space="preserve"> </v>
      </c>
      <c r="R36" s="21">
        <v>660</v>
      </c>
      <c r="S36" s="177" t="str">
        <f>IFERROR(Summary!$AE$7*E36/R36," ")</f>
        <v xml:space="preserve"> </v>
      </c>
    </row>
    <row r="37" spans="1:19" ht="29.25" customHeight="1" x14ac:dyDescent="0.25">
      <c r="A37" s="2" t="s">
        <v>74</v>
      </c>
      <c r="B37" s="2" t="s">
        <v>75</v>
      </c>
      <c r="C37" s="18"/>
      <c r="D37" s="56" t="str">
        <f>IFERROR(VLOOKUP($A37,'Emissions - TEU-2PWD'!$A$6:$H$58,5,0), " ")</f>
        <v xml:space="preserve"> </v>
      </c>
      <c r="E37" s="56" t="str">
        <f>IFERROR(VLOOKUP($A37,'Emissions - TEU-2PWD'!$A$6:$H$58,8,0), " ")</f>
        <v xml:space="preserve"> </v>
      </c>
      <c r="F37" s="18"/>
      <c r="G37" s="175" t="str">
        <f>IFERROR(Summary!$Y$7*D37/F37," ")</f>
        <v xml:space="preserve"> </v>
      </c>
      <c r="H37" s="8">
        <v>5000</v>
      </c>
      <c r="I37" s="175" t="str">
        <f>IFERROR(Summary!$Y$7*D37/H37," ")</f>
        <v xml:space="preserve"> </v>
      </c>
      <c r="J37" s="18"/>
      <c r="K37" s="175" t="str">
        <f>IFERROR(Summary!$AA$7*D37/J37," ")</f>
        <v xml:space="preserve"> </v>
      </c>
      <c r="L37" s="8">
        <v>22000</v>
      </c>
      <c r="M37" s="175" t="str">
        <f>IFERROR(Summary!$AA$7*D37/L37," ")</f>
        <v xml:space="preserve"> </v>
      </c>
      <c r="N37" s="18"/>
      <c r="O37" s="175" t="str">
        <f>IFERROR(Summary!$AC$7*D37/N37," ")</f>
        <v xml:space="preserve"> </v>
      </c>
      <c r="P37" s="8">
        <v>22000</v>
      </c>
      <c r="Q37" s="175" t="str">
        <f>IFERROR(Summary!$AC$7*D37/P37," ")</f>
        <v xml:space="preserve"> </v>
      </c>
      <c r="R37" s="23">
        <v>5000</v>
      </c>
      <c r="S37" s="177" t="str">
        <f>IFERROR(Summary!$AE$7*E37/R37," ")</f>
        <v xml:space="preserve"> </v>
      </c>
    </row>
    <row r="38" spans="1:19" ht="16.8" customHeight="1" x14ac:dyDescent="0.25">
      <c r="A38" s="2" t="s">
        <v>76</v>
      </c>
      <c r="B38" s="1" t="s">
        <v>77</v>
      </c>
      <c r="C38" s="18"/>
      <c r="D38" s="56" t="str">
        <f>IFERROR(VLOOKUP($A38,'Emissions - TEU-2PWD'!$A$6:$H$58,5,0), " ")</f>
        <v xml:space="preserve"> </v>
      </c>
      <c r="E38" s="56" t="str">
        <f>IFERROR(VLOOKUP($A38,'Emissions - TEU-2PWD'!$A$6:$H$58,8,0), " ")</f>
        <v xml:space="preserve"> </v>
      </c>
      <c r="F38" s="18"/>
      <c r="G38" s="175" t="str">
        <f>IFERROR(Summary!$Y$7*D38/F38," ")</f>
        <v xml:space="preserve"> </v>
      </c>
      <c r="H38" s="8">
        <v>30000</v>
      </c>
      <c r="I38" s="175" t="str">
        <f>IFERROR(Summary!$Y$7*D38/H38," ")</f>
        <v xml:space="preserve"> </v>
      </c>
      <c r="J38" s="18"/>
      <c r="K38" s="175" t="str">
        <f>IFERROR(Summary!$AA$7*D38/J38," ")</f>
        <v xml:space="preserve"> </v>
      </c>
      <c r="L38" s="8">
        <v>130000</v>
      </c>
      <c r="M38" s="175" t="str">
        <f>IFERROR(Summary!$AA$7*D38/L38," ")</f>
        <v xml:space="preserve"> </v>
      </c>
      <c r="N38" s="18"/>
      <c r="O38" s="175" t="str">
        <f>IFERROR(Summary!$AC$7*D38/N38," ")</f>
        <v xml:space="preserve"> </v>
      </c>
      <c r="P38" s="8">
        <v>130000</v>
      </c>
      <c r="Q38" s="175" t="str">
        <f>IFERROR(Summary!$AC$7*D38/P38," ")</f>
        <v xml:space="preserve"> </v>
      </c>
      <c r="R38" s="22"/>
      <c r="S38" s="177" t="str">
        <f>IFERROR(Summary!$AE$7*E38/R38," ")</f>
        <v xml:space="preserve"> </v>
      </c>
    </row>
    <row r="39" spans="1:19" ht="16.95" customHeight="1" x14ac:dyDescent="0.25">
      <c r="A39" s="2" t="s">
        <v>78</v>
      </c>
      <c r="B39" s="2" t="s">
        <v>79</v>
      </c>
      <c r="C39" s="6" t="s">
        <v>80</v>
      </c>
      <c r="D39" s="56" t="str">
        <f>IFERROR(VLOOKUP($A39,'Emissions - TEU-2PWD'!$A$6:$H$58,5,0), " ")</f>
        <v xml:space="preserve"> </v>
      </c>
      <c r="E39" s="56" t="str">
        <f>IFERROR(VLOOKUP($A39,'Emissions - TEU-2PWD'!$A$6:$H$58,8,0), " ")</f>
        <v xml:space="preserve"> </v>
      </c>
      <c r="F39" s="11">
        <v>5.5999999999999995E-4</v>
      </c>
      <c r="G39" s="175" t="str">
        <f>IFERROR(Summary!$Y$7*D39/F39," ")</f>
        <v xml:space="preserve"> </v>
      </c>
      <c r="H39" s="3">
        <v>5.0000000000000001E-3</v>
      </c>
      <c r="I39" s="175" t="str">
        <f>IFERROR(Summary!$Y$7*D39/H39," ")</f>
        <v xml:space="preserve"> </v>
      </c>
      <c r="J39" s="4">
        <v>1.4E-2</v>
      </c>
      <c r="K39" s="175" t="str">
        <f>IFERROR(Summary!$AA$7*D39/J39," ")</f>
        <v xml:space="preserve"> </v>
      </c>
      <c r="L39" s="4">
        <v>3.6999999999999998E-2</v>
      </c>
      <c r="M39" s="175" t="str">
        <f>IFERROR(Summary!$AA$7*D39/L39," ")</f>
        <v xml:space="preserve"> </v>
      </c>
      <c r="N39" s="3">
        <v>6.7000000000000002E-3</v>
      </c>
      <c r="O39" s="175" t="str">
        <f>IFERROR(Summary!$AC$7*D39/N39," ")</f>
        <v xml:space="preserve"> </v>
      </c>
      <c r="P39" s="4">
        <v>3.6999999999999998E-2</v>
      </c>
      <c r="Q39" s="175" t="str">
        <f>IFERROR(Summary!$AC$7*D39/P39," ")</f>
        <v xml:space="preserve"> </v>
      </c>
      <c r="R39" s="26">
        <v>0.03</v>
      </c>
      <c r="S39" s="177" t="str">
        <f>IFERROR(Summary!$AE$7*E39/R39," ")</f>
        <v xml:space="preserve"> </v>
      </c>
    </row>
    <row r="40" spans="1:19" ht="16.8" customHeight="1" x14ac:dyDescent="0.25">
      <c r="A40" s="2" t="s">
        <v>81</v>
      </c>
      <c r="B40" s="2" t="s">
        <v>82</v>
      </c>
      <c r="C40" s="18"/>
      <c r="D40" s="56" t="str">
        <f>IFERROR(VLOOKUP($A40,'Emissions - TEU-2PWD'!$A$6:$H$58,5,0), " ")</f>
        <v xml:space="preserve"> </v>
      </c>
      <c r="E40" s="56" t="str">
        <f>IFERROR(VLOOKUP($A40,'Emissions - TEU-2PWD'!$A$6:$H$58,8,0), " ")</f>
        <v xml:space="preserve"> </v>
      </c>
      <c r="F40" s="18"/>
      <c r="G40" s="175" t="str">
        <f>IFERROR(Summary!$Y$7*D40/F40," ")</f>
        <v xml:space="preserve"> </v>
      </c>
      <c r="H40" s="7">
        <v>2.2000000000000002</v>
      </c>
      <c r="I40" s="175" t="str">
        <f>IFERROR(Summary!$Y$7*D40/H40," ")</f>
        <v xml:space="preserve"> </v>
      </c>
      <c r="J40" s="18"/>
      <c r="K40" s="175" t="str">
        <f>IFERROR(Summary!$AA$7*D40/J40," ")</f>
        <v xml:space="preserve"> </v>
      </c>
      <c r="L40" s="7">
        <v>9.6999999999999993</v>
      </c>
      <c r="M40" s="175" t="str">
        <f>IFERROR(Summary!$AA$7*D40/L40," ")</f>
        <v xml:space="preserve"> </v>
      </c>
      <c r="N40" s="18"/>
      <c r="O40" s="175" t="str">
        <f>IFERROR(Summary!$AC$7*D40/N40," ")</f>
        <v xml:space="preserve"> </v>
      </c>
      <c r="P40" s="7">
        <v>9.6999999999999993</v>
      </c>
      <c r="Q40" s="175" t="str">
        <f>IFERROR(Summary!$AC$7*D40/P40," ")</f>
        <v xml:space="preserve"> </v>
      </c>
      <c r="R40" s="21">
        <v>50</v>
      </c>
      <c r="S40" s="177" t="str">
        <f>IFERROR(Summary!$AE$7*E40/R40," ")</f>
        <v xml:space="preserve"> </v>
      </c>
    </row>
    <row r="41" spans="1:19" ht="16.95" customHeight="1" x14ac:dyDescent="0.25">
      <c r="A41" s="2" t="s">
        <v>83</v>
      </c>
      <c r="B41" s="2" t="s">
        <v>84</v>
      </c>
      <c r="C41" s="18"/>
      <c r="D41" s="56" t="str">
        <f>IFERROR(VLOOKUP($A41,'Emissions - TEU-2PWD'!$A$6:$H$58,5,0), " ")</f>
        <v xml:space="preserve"> </v>
      </c>
      <c r="E41" s="56" t="str">
        <f>IFERROR(VLOOKUP($A41,'Emissions - TEU-2PWD'!$A$6:$H$58,8,0), " ")</f>
        <v xml:space="preserve"> </v>
      </c>
      <c r="F41" s="18"/>
      <c r="G41" s="175" t="str">
        <f>IFERROR(Summary!$Y$7*D41/F41," ")</f>
        <v xml:space="preserve"> </v>
      </c>
      <c r="H41" s="5">
        <v>800</v>
      </c>
      <c r="I41" s="175" t="str">
        <f>IFERROR(Summary!$Y$7*D41/H41," ")</f>
        <v xml:space="preserve"> </v>
      </c>
      <c r="J41" s="18"/>
      <c r="K41" s="175" t="str">
        <f>IFERROR(Summary!$AA$7*D41/J41," ")</f>
        <v xml:space="preserve"> </v>
      </c>
      <c r="L41" s="8">
        <v>3500</v>
      </c>
      <c r="M41" s="175" t="str">
        <f>IFERROR(Summary!$AA$7*D41/L41," ")</f>
        <v xml:space="preserve"> </v>
      </c>
      <c r="N41" s="18"/>
      <c r="O41" s="175" t="str">
        <f>IFERROR(Summary!$AC$7*D41/N41," ")</f>
        <v xml:space="preserve"> </v>
      </c>
      <c r="P41" s="8">
        <v>3500</v>
      </c>
      <c r="Q41" s="175" t="str">
        <f>IFERROR(Summary!$AC$7*D41/P41," ")</f>
        <v xml:space="preserve"> </v>
      </c>
      <c r="R41" s="23">
        <v>6200</v>
      </c>
      <c r="S41" s="177" t="str">
        <f>IFERROR(Summary!$AE$7*E41/R41," ")</f>
        <v xml:space="preserve"> </v>
      </c>
    </row>
    <row r="42" spans="1:19" ht="16.8" customHeight="1" x14ac:dyDescent="0.25">
      <c r="A42" s="2" t="s">
        <v>85</v>
      </c>
      <c r="B42" s="2" t="s">
        <v>86</v>
      </c>
      <c r="C42" s="18"/>
      <c r="D42" s="56" t="str">
        <f>IFERROR(VLOOKUP($A42,'Emissions - TEU-2PWD'!$A$6:$H$58,5,0), " ")</f>
        <v xml:space="preserve"> </v>
      </c>
      <c r="E42" s="56" t="str">
        <f>IFERROR(VLOOKUP($A42,'Emissions - TEU-2PWD'!$A$6:$H$58,8,0), " ")</f>
        <v xml:space="preserve"> </v>
      </c>
      <c r="F42" s="9">
        <v>0.17</v>
      </c>
      <c r="G42" s="175" t="str">
        <f>IFERROR(Summary!$Y$7*D42/F42," ")</f>
        <v xml:space="preserve"> </v>
      </c>
      <c r="H42" s="5">
        <v>100</v>
      </c>
      <c r="I42" s="175" t="str">
        <f>IFERROR(Summary!$Y$7*D42/H42," ")</f>
        <v xml:space="preserve"> </v>
      </c>
      <c r="J42" s="7">
        <v>4.3</v>
      </c>
      <c r="K42" s="175" t="str">
        <f>IFERROR(Summary!$AA$7*D42/J42," ")</f>
        <v xml:space="preserve"> </v>
      </c>
      <c r="L42" s="5">
        <v>440</v>
      </c>
      <c r="M42" s="175" t="str">
        <f>IFERROR(Summary!$AA$7*D42/L42," ")</f>
        <v xml:space="preserve"> </v>
      </c>
      <c r="N42" s="7">
        <v>2</v>
      </c>
      <c r="O42" s="175" t="str">
        <f>IFERROR(Summary!$AC$7*D42/N42," ")</f>
        <v xml:space="preserve"> </v>
      </c>
      <c r="P42" s="5">
        <v>440</v>
      </c>
      <c r="Q42" s="175" t="str">
        <f>IFERROR(Summary!$AC$7*D42/P42," ")</f>
        <v xml:space="preserve"> </v>
      </c>
      <c r="R42" s="23">
        <v>1900</v>
      </c>
      <c r="S42" s="177" t="str">
        <f>IFERROR(Summary!$AE$7*E42/R42," ")</f>
        <v xml:space="preserve"> </v>
      </c>
    </row>
    <row r="43" spans="1:19" ht="16.95" customHeight="1" x14ac:dyDescent="0.25">
      <c r="A43" s="2" t="s">
        <v>87</v>
      </c>
      <c r="B43" s="2" t="s">
        <v>88</v>
      </c>
      <c r="C43" s="18"/>
      <c r="D43" s="56" t="str">
        <f>IFERROR(VLOOKUP($A43,'Emissions - TEU-2PWD'!$A$6:$H$58,5,0), " ")</f>
        <v xml:space="preserve"> </v>
      </c>
      <c r="E43" s="56" t="str">
        <f>IFERROR(VLOOKUP($A43,'Emissions - TEU-2PWD'!$A$6:$H$58,8,0), " ")</f>
        <v xml:space="preserve"> </v>
      </c>
      <c r="F43" s="18"/>
      <c r="G43" s="175" t="str">
        <f>IFERROR(Summary!$Y$7*D43/F43," ")</f>
        <v xml:space="preserve"> </v>
      </c>
      <c r="H43" s="5">
        <v>10</v>
      </c>
      <c r="I43" s="175" t="str">
        <f>IFERROR(Summary!$Y$7*D43/H43," ")</f>
        <v xml:space="preserve"> </v>
      </c>
      <c r="J43" s="18"/>
      <c r="K43" s="175" t="str">
        <f>IFERROR(Summary!$AA$7*D43/J43," ")</f>
        <v xml:space="preserve"> </v>
      </c>
      <c r="L43" s="5">
        <v>44</v>
      </c>
      <c r="M43" s="175" t="str">
        <f>IFERROR(Summary!$AA$7*D43/L43," ")</f>
        <v xml:space="preserve"> </v>
      </c>
      <c r="N43" s="18"/>
      <c r="O43" s="175" t="str">
        <f>IFERROR(Summary!$AC$7*D43/N43," ")</f>
        <v xml:space="preserve"> </v>
      </c>
      <c r="P43" s="5">
        <v>44</v>
      </c>
      <c r="Q43" s="175" t="str">
        <f>IFERROR(Summary!$AC$7*D43/P43," ")</f>
        <v xml:space="preserve"> </v>
      </c>
      <c r="R43" s="21">
        <v>660</v>
      </c>
      <c r="S43" s="177" t="str">
        <f>IFERROR(Summary!$AE$7*E43/R43," ")</f>
        <v xml:space="preserve"> </v>
      </c>
    </row>
    <row r="44" spans="1:19" ht="16.8" customHeight="1" x14ac:dyDescent="0.25">
      <c r="A44" s="2" t="s">
        <v>89</v>
      </c>
      <c r="B44" s="2" t="s">
        <v>90</v>
      </c>
      <c r="C44" s="18"/>
      <c r="D44" s="56" t="str">
        <f>IFERROR(VLOOKUP($A44,'Emissions - TEU-2PWD'!$A$6:$H$58,5,0), " ")</f>
        <v xml:space="preserve"> </v>
      </c>
      <c r="E44" s="56" t="str">
        <f>IFERROR(VLOOKUP($A44,'Emissions - TEU-2PWD'!$A$6:$H$58,8,0), " ")</f>
        <v xml:space="preserve"> </v>
      </c>
      <c r="F44" s="4">
        <v>0.01</v>
      </c>
      <c r="G44" s="175" t="str">
        <f>IFERROR(Summary!$Y$7*D44/F44," ")</f>
        <v xml:space="preserve"> </v>
      </c>
      <c r="H44" s="4">
        <v>0.02</v>
      </c>
      <c r="I44" s="175" t="str">
        <f>IFERROR(Summary!$Y$7*D44/H44," ")</f>
        <v xml:space="preserve"> </v>
      </c>
      <c r="J44" s="9">
        <v>0.26</v>
      </c>
      <c r="K44" s="175" t="str">
        <f>IFERROR(Summary!$AA$7*D44/J44," ")</f>
        <v xml:space="preserve"> </v>
      </c>
      <c r="L44" s="4">
        <v>8.7999999999999995E-2</v>
      </c>
      <c r="M44" s="175" t="str">
        <f>IFERROR(Summary!$AA$7*D44/L44," ")</f>
        <v xml:space="preserve"> </v>
      </c>
      <c r="N44" s="9">
        <v>0.12</v>
      </c>
      <c r="O44" s="175" t="str">
        <f>IFERROR(Summary!$AC$7*D44/N44," ")</f>
        <v xml:space="preserve"> </v>
      </c>
      <c r="P44" s="4">
        <v>8.7999999999999995E-2</v>
      </c>
      <c r="Q44" s="175" t="str">
        <f>IFERROR(Summary!$AC$7*D44/P44," ")</f>
        <v xml:space="preserve"> </v>
      </c>
      <c r="R44" s="25">
        <v>0.2</v>
      </c>
      <c r="S44" s="177" t="str">
        <f>IFERROR(Summary!$AE$7*E44/R44," ")</f>
        <v xml:space="preserve"> </v>
      </c>
    </row>
    <row r="45" spans="1:19" ht="16.8" customHeight="1" x14ac:dyDescent="0.25">
      <c r="A45" s="2" t="s">
        <v>91</v>
      </c>
      <c r="B45" s="2" t="s">
        <v>92</v>
      </c>
      <c r="C45" s="6" t="s">
        <v>93</v>
      </c>
      <c r="D45" s="56" t="str">
        <f>IFERROR(VLOOKUP($A45,'Emissions - TEU-2PWD'!$A$6:$H$58,5,0), " ")</f>
        <v xml:space="preserve"> </v>
      </c>
      <c r="E45" s="56" t="str">
        <f>IFERROR(VLOOKUP($A45,'Emissions - TEU-2PWD'!$A$6:$H$58,8,0), " ")</f>
        <v xml:space="preserve"> </v>
      </c>
      <c r="F45" s="4">
        <v>0.04</v>
      </c>
      <c r="G45" s="175" t="str">
        <f>IFERROR(Summary!$Y$7*D45/F45," ")</f>
        <v xml:space="preserve"> </v>
      </c>
      <c r="H45" s="18"/>
      <c r="I45" s="175" t="str">
        <f>IFERROR(Summary!$Y$7*D45/H45," ")</f>
        <v xml:space="preserve"> </v>
      </c>
      <c r="J45" s="7">
        <v>1</v>
      </c>
      <c r="K45" s="175" t="str">
        <f>IFERROR(Summary!$AA$7*D45/J45," ")</f>
        <v xml:space="preserve"> </v>
      </c>
      <c r="L45" s="18"/>
      <c r="M45" s="175" t="str">
        <f>IFERROR(Summary!$AA$7*D45/L45," ")</f>
        <v xml:space="preserve"> </v>
      </c>
      <c r="N45" s="9">
        <v>0.48</v>
      </c>
      <c r="O45" s="175" t="str">
        <f>IFERROR(Summary!$AC$7*D45/N45," ")</f>
        <v xml:space="preserve"> </v>
      </c>
      <c r="P45" s="18"/>
      <c r="Q45" s="175" t="str">
        <f>IFERROR(Summary!$AC$7*D45/P45," ")</f>
        <v xml:space="preserve"> </v>
      </c>
      <c r="R45" s="22"/>
      <c r="S45" s="177" t="str">
        <f>IFERROR(Summary!$AE$7*E45/R45," ")</f>
        <v xml:space="preserve"> </v>
      </c>
    </row>
    <row r="46" spans="1:19" ht="16.95" customHeight="1" x14ac:dyDescent="0.25">
      <c r="A46" s="2" t="s">
        <v>94</v>
      </c>
      <c r="B46" s="2" t="s">
        <v>95</v>
      </c>
      <c r="C46" s="18"/>
      <c r="D46" s="56" t="str">
        <f>IFERROR(VLOOKUP($A46,'Emissions - TEU-2PWD'!$A$6:$H$58,5,0), " ")</f>
        <v xml:space="preserve"> </v>
      </c>
      <c r="E46" s="56" t="str">
        <f>IFERROR(VLOOKUP($A46,'Emissions - TEU-2PWD'!$A$6:$H$58,8,0), " ")</f>
        <v xml:space="preserve"> </v>
      </c>
      <c r="F46" s="18"/>
      <c r="G46" s="175" t="str">
        <f>IFERROR(Summary!$Y$7*D46/F46," ")</f>
        <v xml:space="preserve"> </v>
      </c>
      <c r="H46" s="9">
        <v>0.15</v>
      </c>
      <c r="I46" s="175" t="str">
        <f>IFERROR(Summary!$Y$7*D46/H46," ")</f>
        <v xml:space="preserve"> </v>
      </c>
      <c r="J46" s="18"/>
      <c r="K46" s="175" t="str">
        <f>IFERROR(Summary!$AA$7*D46/J46," ")</f>
        <v xml:space="preserve"> </v>
      </c>
      <c r="L46" s="9">
        <v>0.66</v>
      </c>
      <c r="M46" s="175" t="str">
        <f>IFERROR(Summary!$AA$7*D46/L46," ")</f>
        <v xml:space="preserve"> </v>
      </c>
      <c r="N46" s="18"/>
      <c r="O46" s="175" t="str">
        <f>IFERROR(Summary!$AC$7*D46/N46," ")</f>
        <v xml:space="preserve"> </v>
      </c>
      <c r="P46" s="9">
        <v>0.66</v>
      </c>
      <c r="Q46" s="175" t="str">
        <f>IFERROR(Summary!$AC$7*D46/P46," ")</f>
        <v xml:space="preserve"> </v>
      </c>
      <c r="R46" s="21">
        <v>170</v>
      </c>
      <c r="S46" s="177" t="str">
        <f>IFERROR(Summary!$AE$7*E46/R46," ")</f>
        <v xml:space="preserve"> </v>
      </c>
    </row>
    <row r="47" spans="1:19" ht="16.8" customHeight="1" x14ac:dyDescent="0.25">
      <c r="A47" s="2" t="s">
        <v>96</v>
      </c>
      <c r="B47" s="2" t="s">
        <v>97</v>
      </c>
      <c r="C47" s="18"/>
      <c r="D47" s="56" t="str">
        <f>IFERROR(VLOOKUP($A47,'Emissions - TEU-2PWD'!$A$6:$H$58,5,0), " ")</f>
        <v xml:space="preserve"> </v>
      </c>
      <c r="E47" s="56" t="str">
        <f>IFERROR(VLOOKUP($A47,'Emissions - TEU-2PWD'!$A$6:$H$58,8,0), " ")</f>
        <v xml:space="preserve"> </v>
      </c>
      <c r="F47" s="18"/>
      <c r="G47" s="175" t="str">
        <f>IFERROR(Summary!$Y$7*D47/F47," ")</f>
        <v xml:space="preserve"> </v>
      </c>
      <c r="H47" s="9">
        <v>0.6</v>
      </c>
      <c r="I47" s="175" t="str">
        <f>IFERROR(Summary!$Y$7*D47/H47," ")</f>
        <v xml:space="preserve"> </v>
      </c>
      <c r="J47" s="18"/>
      <c r="K47" s="175" t="str">
        <f>IFERROR(Summary!$AA$7*D47/J47," ")</f>
        <v xml:space="preserve"> </v>
      </c>
      <c r="L47" s="7">
        <v>2.6</v>
      </c>
      <c r="M47" s="175" t="str">
        <f>IFERROR(Summary!$AA$7*D47/L47," ")</f>
        <v xml:space="preserve"> </v>
      </c>
      <c r="N47" s="18"/>
      <c r="O47" s="175" t="str">
        <f>IFERROR(Summary!$AC$7*D47/N47," ")</f>
        <v xml:space="preserve"> </v>
      </c>
      <c r="P47" s="7">
        <v>2.6</v>
      </c>
      <c r="Q47" s="175" t="str">
        <f>IFERROR(Summary!$AC$7*D47/P47," ")</f>
        <v xml:space="preserve"> </v>
      </c>
      <c r="R47" s="24">
        <v>2.8</v>
      </c>
      <c r="S47" s="177" t="str">
        <f>IFERROR(Summary!$AE$7*E47/R47," ")</f>
        <v xml:space="preserve"> </v>
      </c>
    </row>
    <row r="48" spans="1:19" ht="16.95" customHeight="1" x14ac:dyDescent="0.25">
      <c r="A48" s="2" t="s">
        <v>98</v>
      </c>
      <c r="B48" s="2" t="s">
        <v>99</v>
      </c>
      <c r="C48" s="18"/>
      <c r="D48" s="56" t="str">
        <f>IFERROR(VLOOKUP($A48,'Emissions - TEU-2PWD'!$A$6:$H$58,5,0), " ")</f>
        <v xml:space="preserve"> </v>
      </c>
      <c r="E48" s="56" t="str">
        <f>IFERROR(VLOOKUP($A48,'Emissions - TEU-2PWD'!$A$6:$H$58,8,0), " ")</f>
        <v xml:space="preserve"> </v>
      </c>
      <c r="F48" s="18"/>
      <c r="G48" s="175" t="str">
        <f>IFERROR(Summary!$Y$7*D48/F48," ")</f>
        <v xml:space="preserve"> </v>
      </c>
      <c r="H48" s="4">
        <v>0.03</v>
      </c>
      <c r="I48" s="175" t="str">
        <f>IFERROR(Summary!$Y$7*D48/H48," ")</f>
        <v xml:space="preserve"> </v>
      </c>
      <c r="J48" s="18"/>
      <c r="K48" s="175" t="str">
        <f>IFERROR(Summary!$AA$7*D48/J48," ")</f>
        <v xml:space="preserve"> </v>
      </c>
      <c r="L48" s="9">
        <v>0.13</v>
      </c>
      <c r="M48" s="175" t="str">
        <f>IFERROR(Summary!$AA$7*D48/L48," ")</f>
        <v xml:space="preserve"> </v>
      </c>
      <c r="N48" s="18"/>
      <c r="O48" s="175" t="str">
        <f>IFERROR(Summary!$AC$7*D48/N48," ")</f>
        <v xml:space="preserve"> </v>
      </c>
      <c r="P48" s="9">
        <v>0.13</v>
      </c>
      <c r="Q48" s="175" t="str">
        <f>IFERROR(Summary!$AC$7*D48/P48," ")</f>
        <v xml:space="preserve"> </v>
      </c>
      <c r="R48" s="22"/>
      <c r="S48" s="177" t="str">
        <f>IFERROR(Summary!$AE$7*E48/R48," ")</f>
        <v xml:space="preserve"> </v>
      </c>
    </row>
    <row r="49" spans="1:19" ht="16.8" customHeight="1" x14ac:dyDescent="0.25">
      <c r="A49" s="2" t="s">
        <v>100</v>
      </c>
      <c r="B49" s="2" t="s">
        <v>101</v>
      </c>
      <c r="C49" s="18"/>
      <c r="D49" s="56" t="str">
        <f>IFERROR(VLOOKUP($A49,'Emissions - TEU-2PWD'!$A$6:$H$58,5,0), " ")</f>
        <v xml:space="preserve"> </v>
      </c>
      <c r="E49" s="56" t="str">
        <f>IFERROR(VLOOKUP($A49,'Emissions - TEU-2PWD'!$A$6:$H$58,8,0), " ")</f>
        <v xml:space="preserve"> </v>
      </c>
      <c r="F49" s="18"/>
      <c r="G49" s="175" t="str">
        <f>IFERROR(Summary!$Y$7*D49/F49," ")</f>
        <v xml:space="preserve"> </v>
      </c>
      <c r="H49" s="5">
        <v>50</v>
      </c>
      <c r="I49" s="175" t="str">
        <f>IFERROR(Summary!$Y$7*D49/H49," ")</f>
        <v xml:space="preserve"> </v>
      </c>
      <c r="J49" s="18"/>
      <c r="K49" s="175" t="str">
        <f>IFERROR(Summary!$AA$7*D49/J49," ")</f>
        <v xml:space="preserve"> </v>
      </c>
      <c r="L49" s="5">
        <v>220</v>
      </c>
      <c r="M49" s="175" t="str">
        <f>IFERROR(Summary!$AA$7*D49/L49," ")</f>
        <v xml:space="preserve"> </v>
      </c>
      <c r="N49" s="18"/>
      <c r="O49" s="175" t="str">
        <f>IFERROR(Summary!$AC$7*D49/N49," ")</f>
        <v xml:space="preserve"> </v>
      </c>
      <c r="P49" s="5">
        <v>220</v>
      </c>
      <c r="Q49" s="175" t="str">
        <f>IFERROR(Summary!$AC$7*D49/P49," ")</f>
        <v xml:space="preserve"> </v>
      </c>
      <c r="R49" s="22"/>
      <c r="S49" s="177" t="str">
        <f>IFERROR(Summary!$AE$7*E49/R49," ")</f>
        <v xml:space="preserve"> </v>
      </c>
    </row>
    <row r="50" spans="1:19" ht="29.25" customHeight="1" x14ac:dyDescent="0.25">
      <c r="A50" s="2" t="s">
        <v>102</v>
      </c>
      <c r="B50" s="2" t="s">
        <v>103</v>
      </c>
      <c r="C50" s="18"/>
      <c r="D50" s="56" t="str">
        <f>IFERROR(VLOOKUP($A50,'Emissions - TEU-2PWD'!$A$6:$H$58,5,0), " ")</f>
        <v xml:space="preserve"> </v>
      </c>
      <c r="E50" s="56" t="str">
        <f>IFERROR(VLOOKUP($A50,'Emissions - TEU-2PWD'!$A$6:$H$58,8,0), " ")</f>
        <v xml:space="preserve"> </v>
      </c>
      <c r="F50" s="18"/>
      <c r="G50" s="175" t="str">
        <f>IFERROR(Summary!$Y$7*D50/F50," ")</f>
        <v xml:space="preserve"> </v>
      </c>
      <c r="H50" s="8">
        <v>50000</v>
      </c>
      <c r="I50" s="175" t="str">
        <f>IFERROR(Summary!$Y$7*D50/H50," ")</f>
        <v xml:space="preserve"> </v>
      </c>
      <c r="J50" s="18"/>
      <c r="K50" s="175" t="str">
        <f>IFERROR(Summary!$AA$7*D50/J50," ")</f>
        <v xml:space="preserve"> </v>
      </c>
      <c r="L50" s="8">
        <v>220000</v>
      </c>
      <c r="M50" s="175" t="str">
        <f>IFERROR(Summary!$AA$7*D50/L50," ")</f>
        <v xml:space="preserve"> </v>
      </c>
      <c r="N50" s="18"/>
      <c r="O50" s="175" t="str">
        <f>IFERROR(Summary!$AC$7*D50/N50," ")</f>
        <v xml:space="preserve"> </v>
      </c>
      <c r="P50" s="8">
        <v>220000</v>
      </c>
      <c r="Q50" s="175" t="str">
        <f>IFERROR(Summary!$AC$7*D50/P50," ")</f>
        <v xml:space="preserve"> </v>
      </c>
      <c r="R50" s="22"/>
      <c r="S50" s="177" t="str">
        <f>IFERROR(Summary!$AE$7*E50/R50," ")</f>
        <v xml:space="preserve"> </v>
      </c>
    </row>
    <row r="51" spans="1:19" ht="29.25" customHeight="1" x14ac:dyDescent="0.25">
      <c r="A51" s="2" t="s">
        <v>104</v>
      </c>
      <c r="B51" s="2" t="s">
        <v>105</v>
      </c>
      <c r="C51" s="18"/>
      <c r="D51" s="56" t="str">
        <f>IFERROR(VLOOKUP($A51,'Emissions - TEU-2PWD'!$A$6:$H$58,5,0), " ")</f>
        <v xml:space="preserve"> </v>
      </c>
      <c r="E51" s="56" t="str">
        <f>IFERROR(VLOOKUP($A51,'Emissions - TEU-2PWD'!$A$6:$H$58,8,0), " ")</f>
        <v xml:space="preserve"> </v>
      </c>
      <c r="F51" s="18"/>
      <c r="G51" s="175" t="str">
        <f>IFERROR(Summary!$Y$7*D51/F51," ")</f>
        <v xml:space="preserve"> </v>
      </c>
      <c r="H51" s="8">
        <v>50000</v>
      </c>
      <c r="I51" s="175" t="str">
        <f>IFERROR(Summary!$Y$7*D51/H51," ")</f>
        <v xml:space="preserve"> </v>
      </c>
      <c r="J51" s="18"/>
      <c r="K51" s="175" t="str">
        <f>IFERROR(Summary!$AA$7*D51/J51," ")</f>
        <v xml:space="preserve"> </v>
      </c>
      <c r="L51" s="8">
        <v>220000</v>
      </c>
      <c r="M51" s="175" t="str">
        <f>IFERROR(Summary!$AA$7*D51/L51," ")</f>
        <v xml:space="preserve"> </v>
      </c>
      <c r="N51" s="18"/>
      <c r="O51" s="175" t="str">
        <f>IFERROR(Summary!$AC$7*D51/N51," ")</f>
        <v xml:space="preserve"> </v>
      </c>
      <c r="P51" s="8">
        <v>220000</v>
      </c>
      <c r="Q51" s="175" t="str">
        <f>IFERROR(Summary!$AC$7*D51/P51," ")</f>
        <v xml:space="preserve"> </v>
      </c>
      <c r="R51" s="22"/>
      <c r="S51" s="177" t="str">
        <f>IFERROR(Summary!$AE$7*E51/R51," ")</f>
        <v xml:space="preserve"> </v>
      </c>
    </row>
    <row r="52" spans="1:19" ht="29.25" customHeight="1" x14ac:dyDescent="0.25">
      <c r="A52" s="2" t="s">
        <v>106</v>
      </c>
      <c r="B52" s="2" t="s">
        <v>107</v>
      </c>
      <c r="C52" s="18"/>
      <c r="D52" s="56" t="str">
        <f>IFERROR(VLOOKUP($A52,'Emissions - TEU-2PWD'!$A$6:$H$58,5,0), " ")</f>
        <v xml:space="preserve"> </v>
      </c>
      <c r="E52" s="56" t="str">
        <f>IFERROR(VLOOKUP($A52,'Emissions - TEU-2PWD'!$A$6:$H$58,8,0), " ")</f>
        <v xml:space="preserve"> </v>
      </c>
      <c r="F52" s="18"/>
      <c r="G52" s="175" t="str">
        <f>IFERROR(Summary!$Y$7*D52/F52," ")</f>
        <v xml:space="preserve"> </v>
      </c>
      <c r="H52" s="8">
        <v>30000</v>
      </c>
      <c r="I52" s="175" t="str">
        <f>IFERROR(Summary!$Y$7*D52/H52," ")</f>
        <v xml:space="preserve"> </v>
      </c>
      <c r="J52" s="18"/>
      <c r="K52" s="175" t="str">
        <f>IFERROR(Summary!$AA$7*D52/J52," ")</f>
        <v xml:space="preserve"> </v>
      </c>
      <c r="L52" s="8">
        <v>130000</v>
      </c>
      <c r="M52" s="175" t="str">
        <f>IFERROR(Summary!$AA$7*D52/L52," ")</f>
        <v xml:space="preserve"> </v>
      </c>
      <c r="N52" s="18"/>
      <c r="O52" s="175" t="str">
        <f>IFERROR(Summary!$AC$7*D52/N52," ")</f>
        <v xml:space="preserve"> </v>
      </c>
      <c r="P52" s="8">
        <v>130000</v>
      </c>
      <c r="Q52" s="175" t="str">
        <f>IFERROR(Summary!$AC$7*D52/P52," ")</f>
        <v xml:space="preserve"> </v>
      </c>
      <c r="R52" s="23">
        <v>40000</v>
      </c>
      <c r="S52" s="177" t="str">
        <f>IFERROR(Summary!$AE$7*E52/R52," ")</f>
        <v xml:space="preserve"> </v>
      </c>
    </row>
    <row r="53" spans="1:19" ht="16.95" customHeight="1" x14ac:dyDescent="0.25">
      <c r="A53" s="2" t="s">
        <v>108</v>
      </c>
      <c r="B53" s="2" t="s">
        <v>109</v>
      </c>
      <c r="C53" s="18"/>
      <c r="D53" s="56" t="str">
        <f>IFERROR(VLOOKUP($A53,'Emissions - TEU-2PWD'!$A$6:$H$58,5,0), " ")</f>
        <v xml:space="preserve"> </v>
      </c>
      <c r="E53" s="56" t="str">
        <f>IFERROR(VLOOKUP($A53,'Emissions - TEU-2PWD'!$A$6:$H$58,8,0), " ")</f>
        <v xml:space="preserve"> </v>
      </c>
      <c r="F53" s="18"/>
      <c r="G53" s="175" t="str">
        <f>IFERROR(Summary!$Y$7*D53/F53," ")</f>
        <v xml:space="preserve"> </v>
      </c>
      <c r="H53" s="5">
        <v>300</v>
      </c>
      <c r="I53" s="175" t="str">
        <f>IFERROR(Summary!$Y$7*D53/H53," ")</f>
        <v xml:space="preserve"> </v>
      </c>
      <c r="J53" s="18"/>
      <c r="K53" s="175" t="str">
        <f>IFERROR(Summary!$AA$7*D53/J53," ")</f>
        <v xml:space="preserve"> </v>
      </c>
      <c r="L53" s="8">
        <v>1300</v>
      </c>
      <c r="M53" s="175" t="str">
        <f>IFERROR(Summary!$AA$7*D53/L53," ")</f>
        <v xml:space="preserve"> </v>
      </c>
      <c r="N53" s="18"/>
      <c r="O53" s="175" t="str">
        <f>IFERROR(Summary!$AC$7*D53/N53," ")</f>
        <v xml:space="preserve"> </v>
      </c>
      <c r="P53" s="8">
        <v>1300</v>
      </c>
      <c r="Q53" s="175" t="str">
        <f>IFERROR(Summary!$AC$7*D53/P53," ")</f>
        <v xml:space="preserve"> </v>
      </c>
      <c r="R53" s="21">
        <v>490</v>
      </c>
      <c r="S53" s="177" t="str">
        <f>IFERROR(Summary!$AE$7*E53/R53," ")</f>
        <v xml:space="preserve"> </v>
      </c>
    </row>
    <row r="54" spans="1:19" ht="29.25" customHeight="1" x14ac:dyDescent="0.25">
      <c r="A54" s="2" t="s">
        <v>110</v>
      </c>
      <c r="B54" s="2" t="s">
        <v>111</v>
      </c>
      <c r="C54" s="18"/>
      <c r="D54" s="56" t="str">
        <f>IFERROR(VLOOKUP($A54,'Emissions - TEU-2PWD'!$A$6:$H$58,5,0), " ")</f>
        <v xml:space="preserve"> </v>
      </c>
      <c r="E54" s="56" t="str">
        <f>IFERROR(VLOOKUP($A54,'Emissions - TEU-2PWD'!$A$6:$H$58,8,0), " ")</f>
        <v xml:space="preserve"> </v>
      </c>
      <c r="F54" s="18"/>
      <c r="G54" s="175" t="str">
        <f>IFERROR(Summary!$Y$7*D54/F54," ")</f>
        <v xml:space="preserve"> </v>
      </c>
      <c r="H54" s="5">
        <v>90</v>
      </c>
      <c r="I54" s="175" t="str">
        <f>IFERROR(Summary!$Y$7*D54/H54," ")</f>
        <v xml:space="preserve"> </v>
      </c>
      <c r="J54" s="18"/>
      <c r="K54" s="175" t="str">
        <f>IFERROR(Summary!$AA$7*D54/J54," ")</f>
        <v xml:space="preserve"> </v>
      </c>
      <c r="L54" s="5">
        <v>400</v>
      </c>
      <c r="M54" s="175" t="str">
        <f>IFERROR(Summary!$AA$7*D54/L54," ")</f>
        <v xml:space="preserve"> </v>
      </c>
      <c r="N54" s="18"/>
      <c r="O54" s="175" t="str">
        <f>IFERROR(Summary!$AC$7*D54/N54," ")</f>
        <v xml:space="preserve"> </v>
      </c>
      <c r="P54" s="5">
        <v>400</v>
      </c>
      <c r="Q54" s="175" t="str">
        <f>IFERROR(Summary!$AC$7*D54/P54," ")</f>
        <v xml:space="preserve"> </v>
      </c>
      <c r="R54" s="23">
        <v>1000</v>
      </c>
      <c r="S54" s="177" t="str">
        <f>IFERROR(Summary!$AE$7*E54/R54," ")</f>
        <v xml:space="preserve"> </v>
      </c>
    </row>
    <row r="55" spans="1:19" ht="29.25" customHeight="1" x14ac:dyDescent="0.25">
      <c r="A55" s="2" t="s">
        <v>112</v>
      </c>
      <c r="B55" s="1" t="s">
        <v>113</v>
      </c>
      <c r="C55" s="18"/>
      <c r="D55" s="56" t="str">
        <f>IFERROR(VLOOKUP($A55,'Emissions - TEU-2PWD'!$A$6:$H$58,5,0), " ")</f>
        <v xml:space="preserve"> </v>
      </c>
      <c r="E55" s="56" t="str">
        <f>IFERROR(VLOOKUP($A55,'Emissions - TEU-2PWD'!$A$6:$H$58,8,0), " ")</f>
        <v xml:space="preserve"> </v>
      </c>
      <c r="F55" s="9">
        <v>0.22</v>
      </c>
      <c r="G55" s="175" t="str">
        <f>IFERROR(Summary!$Y$7*D55/F55," ")</f>
        <v xml:space="preserve"> </v>
      </c>
      <c r="H55" s="18"/>
      <c r="I55" s="175" t="str">
        <f>IFERROR(Summary!$Y$7*D55/H55," ")</f>
        <v xml:space="preserve"> </v>
      </c>
      <c r="J55" s="7">
        <v>5.7</v>
      </c>
      <c r="K55" s="175" t="str">
        <f>IFERROR(Summary!$AA$7*D55/J55," ")</f>
        <v xml:space="preserve"> </v>
      </c>
      <c r="L55" s="18"/>
      <c r="M55" s="175" t="str">
        <f>IFERROR(Summary!$AA$7*D55/L55," ")</f>
        <v xml:space="preserve"> </v>
      </c>
      <c r="N55" s="7">
        <v>2.6</v>
      </c>
      <c r="O55" s="175" t="str">
        <f>IFERROR(Summary!$AC$7*D55/N55," ")</f>
        <v xml:space="preserve"> </v>
      </c>
      <c r="P55" s="18"/>
      <c r="Q55" s="175" t="str">
        <f>IFERROR(Summary!$AC$7*D55/P55," ")</f>
        <v xml:space="preserve"> </v>
      </c>
      <c r="R55" s="22"/>
      <c r="S55" s="177" t="str">
        <f>IFERROR(Summary!$AE$7*E55/R55," ")</f>
        <v xml:space="preserve"> </v>
      </c>
    </row>
    <row r="56" spans="1:19" ht="16.8" customHeight="1" x14ac:dyDescent="0.25">
      <c r="A56" s="12">
        <v>64438</v>
      </c>
      <c r="B56" s="2" t="s">
        <v>114</v>
      </c>
      <c r="C56" s="18"/>
      <c r="D56" s="56" t="str">
        <f>IFERROR(VLOOKUP($A56,'Emissions - TEU-2PWD'!$A$6:$H$58,5,0), " ")</f>
        <v xml:space="preserve"> </v>
      </c>
      <c r="E56" s="56" t="str">
        <f>IFERROR(VLOOKUP($A56,'Emissions - TEU-2PWD'!$A$6:$H$58,8,0), " ")</f>
        <v xml:space="preserve"> </v>
      </c>
      <c r="F56" s="18"/>
      <c r="G56" s="175" t="str">
        <f>IFERROR(Summary!$Y$7*D56/F56," ")</f>
        <v xml:space="preserve"> </v>
      </c>
      <c r="H56" s="9">
        <v>0.4</v>
      </c>
      <c r="I56" s="175" t="str">
        <f>IFERROR(Summary!$Y$7*D56/H56," ")</f>
        <v xml:space="preserve"> </v>
      </c>
      <c r="J56" s="18"/>
      <c r="K56" s="175" t="str">
        <f>IFERROR(Summary!$AA$7*D56/J56," ")</f>
        <v xml:space="preserve"> </v>
      </c>
      <c r="L56" s="7">
        <v>1.8</v>
      </c>
      <c r="M56" s="175" t="str">
        <f>IFERROR(Summary!$AA$7*D56/L56," ")</f>
        <v xml:space="preserve"> </v>
      </c>
      <c r="N56" s="18"/>
      <c r="O56" s="175" t="str">
        <f>IFERROR(Summary!$AC$7*D56/N56," ")</f>
        <v xml:space="preserve"> </v>
      </c>
      <c r="P56" s="7">
        <v>1.8</v>
      </c>
      <c r="Q56" s="175" t="str">
        <f>IFERROR(Summary!$AC$7*D56/P56," ")</f>
        <v xml:space="preserve"> </v>
      </c>
      <c r="R56" s="21">
        <v>29</v>
      </c>
      <c r="S56" s="177" t="str">
        <f>IFERROR(Summary!$AE$7*E56/R56," ")</f>
        <v xml:space="preserve"> </v>
      </c>
    </row>
    <row r="57" spans="1:19" ht="16.95" customHeight="1" x14ac:dyDescent="0.25">
      <c r="A57" s="2" t="s">
        <v>115</v>
      </c>
      <c r="B57" s="2" t="s">
        <v>116</v>
      </c>
      <c r="C57" s="18"/>
      <c r="D57" s="56" t="str">
        <f>IFERROR(VLOOKUP($A57,'Emissions - TEU-2PWD'!$A$6:$H$58,5,0), " ")</f>
        <v xml:space="preserve"> </v>
      </c>
      <c r="E57" s="56" t="str">
        <f>IFERROR(VLOOKUP($A57,'Emissions - TEU-2PWD'!$A$6:$H$58,8,0), " ")</f>
        <v xml:space="preserve"> </v>
      </c>
      <c r="F57" s="3">
        <v>3.3E-3</v>
      </c>
      <c r="G57" s="175" t="str">
        <f>IFERROR(Summary!$Y$7*D57/F57," ")</f>
        <v xml:space="preserve"> </v>
      </c>
      <c r="H57" s="5">
        <v>20</v>
      </c>
      <c r="I57" s="175" t="str">
        <f>IFERROR(Summary!$Y$7*D57/H57," ")</f>
        <v xml:space="preserve"> </v>
      </c>
      <c r="J57" s="4">
        <v>8.6999999999999994E-2</v>
      </c>
      <c r="K57" s="175" t="str">
        <f>IFERROR(Summary!$AA$7*D57/J57," ")</f>
        <v xml:space="preserve"> </v>
      </c>
      <c r="L57" s="5">
        <v>88</v>
      </c>
      <c r="M57" s="175" t="str">
        <f>IFERROR(Summary!$AA$7*D57/L57," ")</f>
        <v xml:space="preserve"> </v>
      </c>
      <c r="N57" s="4">
        <v>0.04</v>
      </c>
      <c r="O57" s="175" t="str">
        <f>IFERROR(Summary!$AC$7*D57/N57," ")</f>
        <v xml:space="preserve"> </v>
      </c>
      <c r="P57" s="5">
        <v>88</v>
      </c>
      <c r="Q57" s="175" t="str">
        <f>IFERROR(Summary!$AC$7*D57/P57," ")</f>
        <v xml:space="preserve"> </v>
      </c>
      <c r="R57" s="22"/>
      <c r="S57" s="177" t="str">
        <f>IFERROR(Summary!$AE$7*E57/R57," ")</f>
        <v xml:space="preserve"> </v>
      </c>
    </row>
    <row r="58" spans="1:19" ht="16.8" customHeight="1" x14ac:dyDescent="0.25">
      <c r="A58" s="2" t="s">
        <v>117</v>
      </c>
      <c r="B58" s="1" t="s">
        <v>118</v>
      </c>
      <c r="C58" s="18"/>
      <c r="D58" s="56" t="str">
        <f>IFERROR(VLOOKUP($A58,'Emissions - TEU-2PWD'!$A$6:$H$58,5,0), " ")</f>
        <v xml:space="preserve"> </v>
      </c>
      <c r="E58" s="56" t="str">
        <f>IFERROR(VLOOKUP($A58,'Emissions - TEU-2PWD'!$A$6:$H$58,8,0), " ")</f>
        <v xml:space="preserve"> </v>
      </c>
      <c r="F58" s="4">
        <v>1.2999999999999999E-2</v>
      </c>
      <c r="G58" s="175" t="str">
        <f>IFERROR(Summary!$Y$7*D58/F58," ")</f>
        <v xml:space="preserve"> </v>
      </c>
      <c r="H58" s="18"/>
      <c r="I58" s="175" t="str">
        <f>IFERROR(Summary!$Y$7*D58/H58," ")</f>
        <v xml:space="preserve"> </v>
      </c>
      <c r="J58" s="9">
        <v>0.34</v>
      </c>
      <c r="K58" s="175" t="str">
        <f>IFERROR(Summary!$AA$7*D58/J58," ")</f>
        <v xml:space="preserve"> </v>
      </c>
      <c r="L58" s="18"/>
      <c r="M58" s="175" t="str">
        <f>IFERROR(Summary!$AA$7*D58/L58," ")</f>
        <v xml:space="preserve"> </v>
      </c>
      <c r="N58" s="9">
        <v>0.16</v>
      </c>
      <c r="O58" s="175" t="str">
        <f>IFERROR(Summary!$AC$7*D58/N58," ")</f>
        <v xml:space="preserve"> </v>
      </c>
      <c r="P58" s="18"/>
      <c r="Q58" s="175" t="str">
        <f>IFERROR(Summary!$AC$7*D58/P58," ")</f>
        <v xml:space="preserve"> </v>
      </c>
      <c r="R58" s="22"/>
      <c r="S58" s="177" t="str">
        <f>IFERROR(Summary!$AE$7*E58/R58," ")</f>
        <v xml:space="preserve"> </v>
      </c>
    </row>
    <row r="59" spans="1:19" ht="29.25" customHeight="1" x14ac:dyDescent="0.25">
      <c r="A59" s="2" t="s">
        <v>119</v>
      </c>
      <c r="B59" s="2" t="s">
        <v>120</v>
      </c>
      <c r="C59" s="6" t="s">
        <v>121</v>
      </c>
      <c r="D59" s="56" t="str">
        <f>IFERROR(VLOOKUP($A59,'Emissions - TEU-2PWD'!$A$6:$H$58,5,0), " ")</f>
        <v xml:space="preserve"> </v>
      </c>
      <c r="E59" s="56" t="str">
        <f>IFERROR(VLOOKUP($A59,'Emissions - TEU-2PWD'!$A$6:$H$58,8,0), " ")</f>
        <v xml:space="preserve"> </v>
      </c>
      <c r="F59" s="10">
        <v>3.1000000000000001E-5</v>
      </c>
      <c r="G59" s="175" t="str">
        <f>IFERROR(Summary!$Y$7*D59/F59," ")</f>
        <v xml:space="preserve"> </v>
      </c>
      <c r="H59" s="4">
        <v>8.3000000000000004E-2</v>
      </c>
      <c r="I59" s="175" t="str">
        <f>IFERROR(Summary!$Y$7*D59/H59," ")</f>
        <v xml:space="preserve"> </v>
      </c>
      <c r="J59" s="11">
        <v>5.1999999999999995E-4</v>
      </c>
      <c r="K59" s="175" t="str">
        <f>IFERROR(Summary!$AA$7*D59/J59," ")</f>
        <v xml:space="preserve"> </v>
      </c>
      <c r="L59" s="9">
        <v>0.88</v>
      </c>
      <c r="M59" s="175" t="str">
        <f>IFERROR(Summary!$AA$7*D59/L59," ")</f>
        <v xml:space="preserve"> </v>
      </c>
      <c r="N59" s="3">
        <v>1E-3</v>
      </c>
      <c r="O59" s="175" t="str">
        <f>IFERROR(Summary!$AC$7*D59/N59," ")</f>
        <v xml:space="preserve"> </v>
      </c>
      <c r="P59" s="9">
        <v>0.88</v>
      </c>
      <c r="Q59" s="175" t="str">
        <f>IFERROR(Summary!$AC$7*D59/P59," ")</f>
        <v xml:space="preserve"> </v>
      </c>
      <c r="R59" s="25">
        <v>0.3</v>
      </c>
      <c r="S59" s="177" t="str">
        <f>IFERROR(Summary!$AE$7*E59/R59," ")</f>
        <v xml:space="preserve"> </v>
      </c>
    </row>
    <row r="60" spans="1:19" ht="29.25" customHeight="1" x14ac:dyDescent="0.25">
      <c r="A60" s="2" t="s">
        <v>119</v>
      </c>
      <c r="B60" s="2" t="s">
        <v>122</v>
      </c>
      <c r="C60" s="6" t="s">
        <v>121</v>
      </c>
      <c r="D60" s="56" t="str">
        <f>IFERROR(VLOOKUP($A60,'Emissions - TEU-2PWD'!$A$6:$H$58,5,0), " ")</f>
        <v xml:space="preserve"> </v>
      </c>
      <c r="E60" s="56" t="str">
        <f>IFERROR(VLOOKUP($A60,'Emissions - TEU-2PWD'!$A$6:$H$58,8,0), " ")</f>
        <v xml:space="preserve"> </v>
      </c>
      <c r="F60" s="10">
        <v>3.1000000000000001E-5</v>
      </c>
      <c r="G60" s="175" t="str">
        <f>IFERROR(Summary!$Y$7*D60/F60," ")</f>
        <v xml:space="preserve"> </v>
      </c>
      <c r="H60" s="3">
        <v>2.0999999999999999E-3</v>
      </c>
      <c r="I60" s="175" t="str">
        <f>IFERROR(Summary!$Y$7*D60/H60," ")</f>
        <v xml:space="preserve"> </v>
      </c>
      <c r="J60" s="11">
        <v>5.1999999999999995E-4</v>
      </c>
      <c r="K60" s="175" t="str">
        <f>IFERROR(Summary!$AA$7*D60/J60," ")</f>
        <v xml:space="preserve"> </v>
      </c>
      <c r="L60" s="4">
        <v>2.1999999999999999E-2</v>
      </c>
      <c r="M60" s="175" t="str">
        <f>IFERROR(Summary!$AA$7*D60/L60," ")</f>
        <v xml:space="preserve"> </v>
      </c>
      <c r="N60" s="3">
        <v>1E-3</v>
      </c>
      <c r="O60" s="175" t="str">
        <f>IFERROR(Summary!$AC$7*D60/N60," ")</f>
        <v xml:space="preserve"> </v>
      </c>
      <c r="P60" s="4">
        <v>2.1999999999999999E-2</v>
      </c>
      <c r="Q60" s="175" t="str">
        <f>IFERROR(Summary!$AC$7*D60/P60," ")</f>
        <v xml:space="preserve"> </v>
      </c>
      <c r="R60" s="27">
        <v>5.0000000000000001E-3</v>
      </c>
      <c r="S60" s="177" t="str">
        <f>IFERROR(Summary!$AE$7*E60/R60," ")</f>
        <v xml:space="preserve"> </v>
      </c>
    </row>
    <row r="61" spans="1:19" ht="16.95" customHeight="1" x14ac:dyDescent="0.25">
      <c r="A61" s="2" t="s">
        <v>123</v>
      </c>
      <c r="B61" s="2" t="s">
        <v>124</v>
      </c>
      <c r="C61" s="6" t="s">
        <v>33</v>
      </c>
      <c r="D61" s="56" t="str">
        <f>IFERROR(VLOOKUP($A61,'Emissions - TEU-2PWD'!$A$6:$H$58,5,0), " ")</f>
        <v xml:space="preserve"> </v>
      </c>
      <c r="E61" s="56" t="str">
        <f>IFERROR(VLOOKUP($A61,'Emissions - TEU-2PWD'!$A$6:$H$58,8,0), " ")</f>
        <v xml:space="preserve"> </v>
      </c>
      <c r="F61" s="18"/>
      <c r="G61" s="175" t="str">
        <f>IFERROR(Summary!$Y$7*D61/F61," ")</f>
        <v xml:space="preserve"> </v>
      </c>
      <c r="H61" s="9">
        <v>0.1</v>
      </c>
      <c r="I61" s="175" t="str">
        <f>IFERROR(Summary!$Y$7*D61/H61," ")</f>
        <v xml:space="preserve"> </v>
      </c>
      <c r="J61" s="18"/>
      <c r="K61" s="175" t="str">
        <f>IFERROR(Summary!$AA$7*D61/J61," ")</f>
        <v xml:space="preserve"> </v>
      </c>
      <c r="L61" s="9">
        <v>0.44</v>
      </c>
      <c r="M61" s="175" t="str">
        <f>IFERROR(Summary!$AA$7*D61/L61," ")</f>
        <v xml:space="preserve"> </v>
      </c>
      <c r="N61" s="18"/>
      <c r="O61" s="175" t="str">
        <f>IFERROR(Summary!$AC$7*D61/N61," ")</f>
        <v xml:space="preserve"> </v>
      </c>
      <c r="P61" s="9">
        <v>0.44</v>
      </c>
      <c r="Q61" s="175" t="str">
        <f>IFERROR(Summary!$AC$7*D61/P61," ")</f>
        <v xml:space="preserve"> </v>
      </c>
      <c r="R61" s="22"/>
      <c r="S61" s="177" t="str">
        <f>IFERROR(Summary!$AE$7*E61/R61," ")</f>
        <v xml:space="preserve"> </v>
      </c>
    </row>
    <row r="62" spans="1:19" ht="16.8" customHeight="1" x14ac:dyDescent="0.25">
      <c r="A62" s="1"/>
      <c r="B62" s="2" t="s">
        <v>125</v>
      </c>
      <c r="C62" s="6" t="s">
        <v>23</v>
      </c>
      <c r="D62" s="56" t="str">
        <f>IFERROR(VLOOKUP($A62,'Emissions - TEU-2PWD'!$A$6:$H$58,5,0), " ")</f>
        <v xml:space="preserve"> </v>
      </c>
      <c r="E62" s="56" t="str">
        <f>IFERROR(VLOOKUP($A62,'Emissions - TEU-2PWD'!$A$6:$H$58,8,0), " ")</f>
        <v xml:space="preserve"> </v>
      </c>
      <c r="F62" s="11">
        <v>9.5E-4</v>
      </c>
      <c r="G62" s="175" t="str">
        <f>IFERROR(Summary!$Y$7*D62/F62," ")</f>
        <v xml:space="preserve"> </v>
      </c>
      <c r="H62" s="18"/>
      <c r="I62" s="175" t="str">
        <f>IFERROR(Summary!$Y$7*D62/H62," ")</f>
        <v xml:space="preserve"> </v>
      </c>
      <c r="J62" s="3">
        <v>0.01</v>
      </c>
      <c r="K62" s="175" t="str">
        <f>IFERROR(Summary!$AA$7*D62/J62," ")</f>
        <v xml:space="preserve"> </v>
      </c>
      <c r="L62" s="18"/>
      <c r="M62" s="175" t="str">
        <f>IFERROR(Summary!$AA$7*D62/L62," ")</f>
        <v xml:space="preserve"> </v>
      </c>
      <c r="N62" s="4">
        <v>1.9E-2</v>
      </c>
      <c r="O62" s="175" t="str">
        <f>IFERROR(Summary!$AC$7*D62/N62," ")</f>
        <v xml:space="preserve"> </v>
      </c>
      <c r="P62" s="18"/>
      <c r="Q62" s="175" t="str">
        <f>IFERROR(Summary!$AC$7*D62/P62," ")</f>
        <v xml:space="preserve"> </v>
      </c>
      <c r="R62" s="22"/>
      <c r="S62" s="177" t="str">
        <f>IFERROR(Summary!$AE$7*E62/R62," ")</f>
        <v xml:space="preserve"> </v>
      </c>
    </row>
    <row r="63" spans="1:19" ht="16.95" customHeight="1" x14ac:dyDescent="0.25">
      <c r="A63" s="2" t="s">
        <v>126</v>
      </c>
      <c r="B63" s="2" t="s">
        <v>127</v>
      </c>
      <c r="C63" s="6" t="s">
        <v>33</v>
      </c>
      <c r="D63" s="56" t="str">
        <f>IFERROR(VLOOKUP($A63,'Emissions - TEU-2PWD'!$A$6:$H$58,5,0), " ")</f>
        <v xml:space="preserve"> </v>
      </c>
      <c r="E63" s="56" t="str">
        <f>IFERROR(VLOOKUP($A63,'Emissions - TEU-2PWD'!$A$6:$H$58,8,0), " ")</f>
        <v xml:space="preserve"> </v>
      </c>
      <c r="F63" s="18"/>
      <c r="G63" s="175" t="str">
        <f>IFERROR(Summary!$Y$7*D63/F63," ")</f>
        <v xml:space="preserve"> </v>
      </c>
      <c r="H63" s="18"/>
      <c r="I63" s="175" t="str">
        <f>IFERROR(Summary!$Y$7*D63/H63," ")</f>
        <v xml:space="preserve"> </v>
      </c>
      <c r="J63" s="18"/>
      <c r="K63" s="175" t="str">
        <f>IFERROR(Summary!$AA$7*D63/J63," ")</f>
        <v xml:space="preserve"> </v>
      </c>
      <c r="L63" s="18"/>
      <c r="M63" s="175" t="str">
        <f>IFERROR(Summary!$AA$7*D63/L63," ")</f>
        <v xml:space="preserve"> </v>
      </c>
      <c r="N63" s="18"/>
      <c r="O63" s="175" t="str">
        <f>IFERROR(Summary!$AC$7*D63/N63," ")</f>
        <v xml:space="preserve"> </v>
      </c>
      <c r="P63" s="18"/>
      <c r="Q63" s="175" t="str">
        <f>IFERROR(Summary!$AC$7*D63/P63," ")</f>
        <v xml:space="preserve"> </v>
      </c>
      <c r="R63" s="21">
        <v>100</v>
      </c>
      <c r="S63" s="177" t="str">
        <f>IFERROR(Summary!$AE$7*E63/R63," ")</f>
        <v xml:space="preserve"> </v>
      </c>
    </row>
    <row r="64" spans="1:19" ht="16.8" customHeight="1" x14ac:dyDescent="0.25">
      <c r="A64" s="2" t="s">
        <v>128</v>
      </c>
      <c r="B64" s="1" t="s">
        <v>129</v>
      </c>
      <c r="C64" s="18"/>
      <c r="D64" s="56" t="str">
        <f>IFERROR(VLOOKUP($A64,'Emissions - TEU-2PWD'!$A$6:$H$58,5,0), " ")</f>
        <v xml:space="preserve"> </v>
      </c>
      <c r="E64" s="56" t="str">
        <f>IFERROR(VLOOKUP($A64,'Emissions - TEU-2PWD'!$A$6:$H$58,8,0), " ")</f>
        <v xml:space="preserve"> </v>
      </c>
      <c r="F64" s="4">
        <v>2.3E-2</v>
      </c>
      <c r="G64" s="175" t="str">
        <f>IFERROR(Summary!$Y$7*D64/F64," ")</f>
        <v xml:space="preserve"> </v>
      </c>
      <c r="H64" s="18"/>
      <c r="I64" s="175" t="str">
        <f>IFERROR(Summary!$Y$7*D64/H64," ")</f>
        <v xml:space="preserve"> </v>
      </c>
      <c r="J64" s="9">
        <v>0.6</v>
      </c>
      <c r="K64" s="175" t="str">
        <f>IFERROR(Summary!$AA$7*D64/J64," ")</f>
        <v xml:space="preserve"> </v>
      </c>
      <c r="L64" s="18"/>
      <c r="M64" s="175" t="str">
        <f>IFERROR(Summary!$AA$7*D64/L64," ")</f>
        <v xml:space="preserve"> </v>
      </c>
      <c r="N64" s="9">
        <v>0.28000000000000003</v>
      </c>
      <c r="O64" s="175" t="str">
        <f>IFERROR(Summary!$AC$7*D64/N64," ")</f>
        <v xml:space="preserve"> </v>
      </c>
      <c r="P64" s="18"/>
      <c r="Q64" s="175" t="str">
        <f>IFERROR(Summary!$AC$7*D64/P64," ")</f>
        <v xml:space="preserve"> </v>
      </c>
      <c r="R64" s="22"/>
      <c r="S64" s="177" t="str">
        <f>IFERROR(Summary!$AE$7*E64/R64," ")</f>
        <v xml:space="preserve"> </v>
      </c>
    </row>
    <row r="65" spans="1:19" ht="42" customHeight="1" x14ac:dyDescent="0.25">
      <c r="A65" s="2" t="s">
        <v>130</v>
      </c>
      <c r="B65" s="1" t="s">
        <v>131</v>
      </c>
      <c r="C65" s="18"/>
      <c r="D65" s="56" t="str">
        <f>IFERROR(VLOOKUP($A65,'Emissions - TEU-2PWD'!$A$6:$H$58,5,0), " ")</f>
        <v xml:space="preserve"> </v>
      </c>
      <c r="E65" s="56" t="str">
        <f>IFERROR(VLOOKUP($A65,'Emissions - TEU-2PWD'!$A$6:$H$58,8,0), " ")</f>
        <v xml:space="preserve"> </v>
      </c>
      <c r="F65" s="18"/>
      <c r="G65" s="175" t="str">
        <f>IFERROR(Summary!$Y$7*D65/F65," ")</f>
        <v xml:space="preserve"> </v>
      </c>
      <c r="H65" s="5">
        <v>600</v>
      </c>
      <c r="I65" s="175" t="str">
        <f>IFERROR(Summary!$Y$7*D65/H65," ")</f>
        <v xml:space="preserve"> </v>
      </c>
      <c r="J65" s="18"/>
      <c r="K65" s="175" t="str">
        <f>IFERROR(Summary!$AA$7*D65/J65," ")</f>
        <v xml:space="preserve"> </v>
      </c>
      <c r="L65" s="8">
        <v>2600</v>
      </c>
      <c r="M65" s="175" t="str">
        <f>IFERROR(Summary!$AA$7*D65/L65," ")</f>
        <v xml:space="preserve"> </v>
      </c>
      <c r="N65" s="18"/>
      <c r="O65" s="175" t="str">
        <f>IFERROR(Summary!$AC$7*D65/N65," ")</f>
        <v xml:space="preserve"> </v>
      </c>
      <c r="P65" s="8">
        <v>2600</v>
      </c>
      <c r="Q65" s="175" t="str">
        <f>IFERROR(Summary!$AC$7*D65/P65," ")</f>
        <v xml:space="preserve"> </v>
      </c>
      <c r="R65" s="22"/>
      <c r="S65" s="177" t="str">
        <f>IFERROR(Summary!$AE$7*E65/R65," ")</f>
        <v xml:space="preserve"> </v>
      </c>
    </row>
    <row r="66" spans="1:19" ht="16.8" customHeight="1" x14ac:dyDescent="0.25">
      <c r="A66" s="2" t="s">
        <v>132</v>
      </c>
      <c r="B66" s="2" t="s">
        <v>133</v>
      </c>
      <c r="C66" s="18"/>
      <c r="D66" s="56" t="str">
        <f>IFERROR(VLOOKUP($A66,'Emissions - TEU-2PWD'!$A$6:$H$58,5,0), " ")</f>
        <v xml:space="preserve"> </v>
      </c>
      <c r="E66" s="56" t="str">
        <f>IFERROR(VLOOKUP($A66,'Emissions - TEU-2PWD'!$A$6:$H$58,8,0), " ")</f>
        <v xml:space="preserve"> </v>
      </c>
      <c r="F66" s="4">
        <v>1.6E-2</v>
      </c>
      <c r="G66" s="175" t="str">
        <f>IFERROR(Summary!$Y$7*D66/F66," ")</f>
        <v xml:space="preserve"> </v>
      </c>
      <c r="H66" s="18"/>
      <c r="I66" s="175" t="str">
        <f>IFERROR(Summary!$Y$7*D66/H66," ")</f>
        <v xml:space="preserve"> </v>
      </c>
      <c r="J66" s="9">
        <v>0.41</v>
      </c>
      <c r="K66" s="175" t="str">
        <f>IFERROR(Summary!$AA$7*D66/J66," ")</f>
        <v xml:space="preserve"> </v>
      </c>
      <c r="L66" s="18"/>
      <c r="M66" s="175" t="str">
        <f>IFERROR(Summary!$AA$7*D66/L66," ")</f>
        <v xml:space="preserve"> </v>
      </c>
      <c r="N66" s="9">
        <v>0.19</v>
      </c>
      <c r="O66" s="175" t="str">
        <f>IFERROR(Summary!$AC$7*D66/N66," ")</f>
        <v xml:space="preserve"> </v>
      </c>
      <c r="P66" s="18"/>
      <c r="Q66" s="175" t="str">
        <f>IFERROR(Summary!$AC$7*D66/P66," ")</f>
        <v xml:space="preserve"> </v>
      </c>
      <c r="R66" s="22"/>
      <c r="S66" s="177" t="str">
        <f>IFERROR(Summary!$AE$7*E66/R66," ")</f>
        <v xml:space="preserve"> </v>
      </c>
    </row>
    <row r="67" spans="1:19" ht="16.95" customHeight="1" x14ac:dyDescent="0.25">
      <c r="A67" s="2" t="s">
        <v>134</v>
      </c>
      <c r="B67" s="2" t="s">
        <v>135</v>
      </c>
      <c r="C67" s="18"/>
      <c r="D67" s="56" t="str">
        <f>IFERROR(VLOOKUP($A67,'Emissions - TEU-2PWD'!$A$6:$H$58,5,0), " ")</f>
        <v xml:space="preserve"> </v>
      </c>
      <c r="E67" s="56" t="str">
        <f>IFERROR(VLOOKUP($A67,'Emissions - TEU-2PWD'!$A$6:$H$58,8,0), " ")</f>
        <v xml:space="preserve"> </v>
      </c>
      <c r="F67" s="18"/>
      <c r="G67" s="175" t="str">
        <f>IFERROR(Summary!$Y$7*D67/F67," ")</f>
        <v xml:space="preserve"> </v>
      </c>
      <c r="H67" s="9">
        <v>0.8</v>
      </c>
      <c r="I67" s="175" t="str">
        <f>IFERROR(Summary!$Y$7*D67/H67," ")</f>
        <v xml:space="preserve"> </v>
      </c>
      <c r="J67" s="18"/>
      <c r="K67" s="175" t="str">
        <f>IFERROR(Summary!$AA$7*D67/J67," ")</f>
        <v xml:space="preserve"> </v>
      </c>
      <c r="L67" s="7">
        <v>3.5</v>
      </c>
      <c r="M67" s="175" t="str">
        <f>IFERROR(Summary!$AA$7*D67/L67," ")</f>
        <v xml:space="preserve"> </v>
      </c>
      <c r="N67" s="18"/>
      <c r="O67" s="175" t="str">
        <f>IFERROR(Summary!$AC$7*D67/N67," ")</f>
        <v xml:space="preserve"> </v>
      </c>
      <c r="P67" s="7">
        <v>3.5</v>
      </c>
      <c r="Q67" s="175" t="str">
        <f>IFERROR(Summary!$AC$7*D67/P67," ")</f>
        <v xml:space="preserve"> </v>
      </c>
      <c r="R67" s="21">
        <v>340</v>
      </c>
      <c r="S67" s="177" t="str">
        <f>IFERROR(Summary!$AE$7*E67/R67," ")</f>
        <v xml:space="preserve"> </v>
      </c>
    </row>
    <row r="68" spans="1:19" ht="16.8" customHeight="1" x14ac:dyDescent="0.25">
      <c r="A68" s="2" t="s">
        <v>136</v>
      </c>
      <c r="B68" s="2" t="s">
        <v>137</v>
      </c>
      <c r="C68" s="18"/>
      <c r="D68" s="56" t="str">
        <f>IFERROR(VLOOKUP($A68,'Emissions - TEU-2PWD'!$A$6:$H$58,5,0), " ")</f>
        <v xml:space="preserve"> </v>
      </c>
      <c r="E68" s="56" t="str">
        <f>IFERROR(VLOOKUP($A68,'Emissions - TEU-2PWD'!$A$6:$H$58,8,0), " ")</f>
        <v xml:space="preserve"> </v>
      </c>
      <c r="F68" s="18"/>
      <c r="G68" s="175" t="str">
        <f>IFERROR(Summary!$Y$7*D68/F68," ")</f>
        <v xml:space="preserve"> </v>
      </c>
      <c r="H68" s="8">
        <v>6000</v>
      </c>
      <c r="I68" s="175" t="str">
        <f>IFERROR(Summary!$Y$7*D68/H68," ")</f>
        <v xml:space="preserve"> </v>
      </c>
      <c r="J68" s="18"/>
      <c r="K68" s="175" t="str">
        <f>IFERROR(Summary!$AA$7*D68/J68," ")</f>
        <v xml:space="preserve"> </v>
      </c>
      <c r="L68" s="8">
        <v>26000</v>
      </c>
      <c r="M68" s="175" t="str">
        <f>IFERROR(Summary!$AA$7*D68/L68," ")</f>
        <v xml:space="preserve"> </v>
      </c>
      <c r="N68" s="18"/>
      <c r="O68" s="175" t="str">
        <f>IFERROR(Summary!$AC$7*D68/N68," ")</f>
        <v xml:space="preserve"> </v>
      </c>
      <c r="P68" s="8">
        <v>26000</v>
      </c>
      <c r="Q68" s="175" t="str">
        <f>IFERROR(Summary!$AC$7*D68/P68," ")</f>
        <v xml:space="preserve"> </v>
      </c>
      <c r="R68" s="22"/>
      <c r="S68" s="177" t="str">
        <f>IFERROR(Summary!$AE$7*E68/R68," ")</f>
        <v xml:space="preserve"> </v>
      </c>
    </row>
    <row r="69" spans="1:19" ht="16.95" customHeight="1" x14ac:dyDescent="0.25">
      <c r="A69" s="2" t="s">
        <v>138</v>
      </c>
      <c r="B69" s="2" t="s">
        <v>139</v>
      </c>
      <c r="C69" s="6" t="s">
        <v>140</v>
      </c>
      <c r="D69" s="56" t="str">
        <f>IFERROR(VLOOKUP($A69,'Emissions - TEU-2PWD'!$A$6:$H$58,5,0), " ")</f>
        <v xml:space="preserve"> </v>
      </c>
      <c r="E69" s="56" t="str">
        <f>IFERROR(VLOOKUP($A69,'Emissions - TEU-2PWD'!$A$6:$H$58,8,0), " ")</f>
        <v xml:space="preserve"> </v>
      </c>
      <c r="F69" s="4">
        <v>0.01</v>
      </c>
      <c r="G69" s="175" t="str">
        <f>IFERROR(Summary!$Y$7*D69/F69," ")</f>
        <v xml:space="preserve"> </v>
      </c>
      <c r="H69" s="18"/>
      <c r="I69" s="175" t="str">
        <f>IFERROR(Summary!$Y$7*D69/H69," ")</f>
        <v xml:space="preserve"> </v>
      </c>
      <c r="J69" s="9">
        <v>0.27</v>
      </c>
      <c r="K69" s="175" t="str">
        <f>IFERROR(Summary!$AA$7*D69/J69," ")</f>
        <v xml:space="preserve"> </v>
      </c>
      <c r="L69" s="18"/>
      <c r="M69" s="175" t="str">
        <f>IFERROR(Summary!$AA$7*D69/L69," ")</f>
        <v xml:space="preserve"> </v>
      </c>
      <c r="N69" s="9">
        <v>0.12</v>
      </c>
      <c r="O69" s="175" t="str">
        <f>IFERROR(Summary!$AC$7*D69/N69," ")</f>
        <v xml:space="preserve"> </v>
      </c>
      <c r="P69" s="18"/>
      <c r="Q69" s="175" t="str">
        <f>IFERROR(Summary!$AC$7*D69/P69," ")</f>
        <v xml:space="preserve"> </v>
      </c>
      <c r="R69" s="22"/>
      <c r="S69" s="177" t="str">
        <f>IFERROR(Summary!$AE$7*E69/R69," ")</f>
        <v xml:space="preserve"> </v>
      </c>
    </row>
    <row r="70" spans="1:19" ht="16.8" customHeight="1" x14ac:dyDescent="0.25">
      <c r="A70" s="2" t="s">
        <v>141</v>
      </c>
      <c r="B70" s="2" t="s">
        <v>142</v>
      </c>
      <c r="C70" s="18"/>
      <c r="D70" s="56" t="str">
        <f>IFERROR(VLOOKUP($A70,'Emissions - TEU-2PWD'!$A$6:$H$58,5,0), " ")</f>
        <v xml:space="preserve"> </v>
      </c>
      <c r="E70" s="56" t="str">
        <f>IFERROR(VLOOKUP($A70,'Emissions - TEU-2PWD'!$A$6:$H$58,8,0), " ")</f>
        <v xml:space="preserve"> </v>
      </c>
      <c r="F70" s="9">
        <v>0.15</v>
      </c>
      <c r="G70" s="175" t="str">
        <f>IFERROR(Summary!$Y$7*D70/F70," ")</f>
        <v xml:space="preserve"> </v>
      </c>
      <c r="H70" s="18"/>
      <c r="I70" s="175" t="str">
        <f>IFERROR(Summary!$Y$7*D70/H70," ")</f>
        <v xml:space="preserve"> </v>
      </c>
      <c r="J70" s="7">
        <v>3.9</v>
      </c>
      <c r="K70" s="175" t="str">
        <f>IFERROR(Summary!$AA$7*D70/J70," ")</f>
        <v xml:space="preserve"> </v>
      </c>
      <c r="L70" s="18"/>
      <c r="M70" s="175" t="str">
        <f>IFERROR(Summary!$AA$7*D70/L70," ")</f>
        <v xml:space="preserve"> </v>
      </c>
      <c r="N70" s="7">
        <v>1.8</v>
      </c>
      <c r="O70" s="175" t="str">
        <f>IFERROR(Summary!$AC$7*D70/N70," ")</f>
        <v xml:space="preserve"> </v>
      </c>
      <c r="P70" s="18"/>
      <c r="Q70" s="175" t="str">
        <f>IFERROR(Summary!$AC$7*D70/P70," ")</f>
        <v xml:space="preserve"> </v>
      </c>
      <c r="R70" s="22"/>
      <c r="S70" s="177" t="str">
        <f>IFERROR(Summary!$AE$7*E70/R70," ")</f>
        <v xml:space="preserve"> </v>
      </c>
    </row>
    <row r="71" spans="1:19" ht="29.25" customHeight="1" x14ac:dyDescent="0.25">
      <c r="A71" s="2" t="s">
        <v>143</v>
      </c>
      <c r="B71" s="2" t="s">
        <v>144</v>
      </c>
      <c r="C71" s="18"/>
      <c r="D71" s="56" t="str">
        <f>IFERROR(VLOOKUP($A71,'Emissions - TEU-2PWD'!$A$6:$H$58,5,0), " ")</f>
        <v xml:space="preserve"> </v>
      </c>
      <c r="E71" s="56" t="str">
        <f>IFERROR(VLOOKUP($A71,'Emissions - TEU-2PWD'!$A$6:$H$58,8,0), " ")</f>
        <v xml:space="preserve"> </v>
      </c>
      <c r="F71" s="11">
        <v>9.1E-4</v>
      </c>
      <c r="G71" s="175" t="str">
        <f>IFERROR(Summary!$Y$7*D71/F71," ")</f>
        <v xml:space="preserve"> </v>
      </c>
      <c r="H71" s="18"/>
      <c r="I71" s="175" t="str">
        <f>IFERROR(Summary!$Y$7*D71/H71," ")</f>
        <v xml:space="preserve"> </v>
      </c>
      <c r="J71" s="4">
        <v>2.4E-2</v>
      </c>
      <c r="K71" s="175" t="str">
        <f>IFERROR(Summary!$AA$7*D71/J71," ")</f>
        <v xml:space="preserve"> </v>
      </c>
      <c r="L71" s="18"/>
      <c r="M71" s="175" t="str">
        <f>IFERROR(Summary!$AA$7*D71/L71," ")</f>
        <v xml:space="preserve"> </v>
      </c>
      <c r="N71" s="4">
        <v>1.0999999999999999E-2</v>
      </c>
      <c r="O71" s="175" t="str">
        <f>IFERROR(Summary!$AC$7*D71/N71," ")</f>
        <v xml:space="preserve"> </v>
      </c>
      <c r="P71" s="18"/>
      <c r="Q71" s="175" t="str">
        <f>IFERROR(Summary!$AC$7*D71/P71," ")</f>
        <v xml:space="preserve"> </v>
      </c>
      <c r="R71" s="22"/>
      <c r="S71" s="177" t="str">
        <f>IFERROR(Summary!$AE$7*E71/R71," ")</f>
        <v xml:space="preserve"> </v>
      </c>
    </row>
    <row r="72" spans="1:19" ht="16.8" customHeight="1" x14ac:dyDescent="0.25">
      <c r="A72" s="2" t="s">
        <v>145</v>
      </c>
      <c r="B72" s="2" t="s">
        <v>146</v>
      </c>
      <c r="C72" s="18"/>
      <c r="D72" s="56" t="str">
        <f>IFERROR(VLOOKUP($A72,'Emissions - TEU-2PWD'!$A$6:$H$58,5,0), " ")</f>
        <v xml:space="preserve"> </v>
      </c>
      <c r="E72" s="56" t="str">
        <f>IFERROR(VLOOKUP($A72,'Emissions - TEU-2PWD'!$A$6:$H$58,8,0), " ")</f>
        <v xml:space="preserve"> </v>
      </c>
      <c r="F72" s="18"/>
      <c r="G72" s="175" t="str">
        <f>IFERROR(Summary!$Y$7*D72/F72," ")</f>
        <v xml:space="preserve"> </v>
      </c>
      <c r="H72" s="18"/>
      <c r="I72" s="175" t="str">
        <f>IFERROR(Summary!$Y$7*D72/H72," ")</f>
        <v xml:space="preserve"> </v>
      </c>
      <c r="J72" s="18"/>
      <c r="K72" s="175" t="str">
        <f>IFERROR(Summary!$AA$7*D72/J72," ")</f>
        <v xml:space="preserve"> </v>
      </c>
      <c r="L72" s="18"/>
      <c r="M72" s="175" t="str">
        <f>IFERROR(Summary!$AA$7*D72/L72," ")</f>
        <v xml:space="preserve"> </v>
      </c>
      <c r="N72" s="18"/>
      <c r="O72" s="175" t="str">
        <f>IFERROR(Summary!$AC$7*D72/N72," ")</f>
        <v xml:space="preserve"> </v>
      </c>
      <c r="P72" s="18"/>
      <c r="Q72" s="175" t="str">
        <f>IFERROR(Summary!$AC$7*D72/P72," ")</f>
        <v xml:space="preserve"> </v>
      </c>
      <c r="R72" s="21">
        <v>10</v>
      </c>
      <c r="S72" s="177" t="str">
        <f>IFERROR(Summary!$AE$7*E72/R72," ")</f>
        <v xml:space="preserve"> </v>
      </c>
    </row>
    <row r="73" spans="1:19" ht="29.25" customHeight="1" x14ac:dyDescent="0.25">
      <c r="A73" s="12">
        <v>71932</v>
      </c>
      <c r="B73" s="2" t="s">
        <v>147</v>
      </c>
      <c r="C73" s="6" t="s">
        <v>23</v>
      </c>
      <c r="D73" s="56" t="str">
        <f>IFERROR(VLOOKUP($A73,'Emissions - TEU-2PWD'!$A$6:$H$58,5,0), " ")</f>
        <v xml:space="preserve"> </v>
      </c>
      <c r="E73" s="56" t="str">
        <f>IFERROR(VLOOKUP($A73,'Emissions - TEU-2PWD'!$A$6:$H$58,8,0), " ")</f>
        <v xml:space="preserve"> </v>
      </c>
      <c r="F73" s="10">
        <v>9.7999999999999997E-5</v>
      </c>
      <c r="G73" s="175" t="str">
        <f>IFERROR(Summary!$Y$7*D73/F73," ")</f>
        <v xml:space="preserve"> </v>
      </c>
      <c r="H73" s="9">
        <v>0.2</v>
      </c>
      <c r="I73" s="175" t="str">
        <f>IFERROR(Summary!$Y$7*D73/H73," ")</f>
        <v xml:space="preserve"> </v>
      </c>
      <c r="J73" s="3">
        <v>1E-3</v>
      </c>
      <c r="K73" s="175" t="str">
        <f>IFERROR(Summary!$AA$7*D73/J73," ")</f>
        <v xml:space="preserve"> </v>
      </c>
      <c r="L73" s="9">
        <v>0.88</v>
      </c>
      <c r="M73" s="175" t="str">
        <f>IFERROR(Summary!$AA$7*D73/L73," ")</f>
        <v xml:space="preserve"> </v>
      </c>
      <c r="N73" s="3">
        <v>2E-3</v>
      </c>
      <c r="O73" s="175" t="str">
        <f>IFERROR(Summary!$AC$7*D73/N73," ")</f>
        <v xml:space="preserve"> </v>
      </c>
      <c r="P73" s="9">
        <v>0.88</v>
      </c>
      <c r="Q73" s="175" t="str">
        <f>IFERROR(Summary!$AC$7*D73/P73," ")</f>
        <v xml:space="preserve"> </v>
      </c>
      <c r="R73" s="24">
        <v>1.9</v>
      </c>
      <c r="S73" s="177" t="str">
        <f>IFERROR(Summary!$AE$7*E73/R73," ")</f>
        <v xml:space="preserve"> </v>
      </c>
    </row>
    <row r="74" spans="1:19" ht="29.25" customHeight="1" x14ac:dyDescent="0.25">
      <c r="A74" s="2" t="s">
        <v>148</v>
      </c>
      <c r="B74" s="1" t="s">
        <v>149</v>
      </c>
      <c r="C74" s="18"/>
      <c r="D74" s="56" t="str">
        <f>IFERROR(VLOOKUP($A74,'Emissions - TEU-2PWD'!$A$6:$H$58,5,0), " ")</f>
        <v xml:space="preserve"> </v>
      </c>
      <c r="E74" s="56" t="str">
        <f>IFERROR(VLOOKUP($A74,'Emissions - TEU-2PWD'!$A$6:$H$58,8,0), " ")</f>
        <v xml:space="preserve"> </v>
      </c>
      <c r="F74" s="4">
        <v>9.0999999999999998E-2</v>
      </c>
      <c r="G74" s="175" t="str">
        <f>IFERROR(Summary!$Y$7*D74/F74," ")</f>
        <v xml:space="preserve"> </v>
      </c>
      <c r="H74" s="5">
        <v>60</v>
      </c>
      <c r="I74" s="175" t="str">
        <f>IFERROR(Summary!$Y$7*D74/H74," ")</f>
        <v xml:space="preserve"> </v>
      </c>
      <c r="J74" s="7">
        <v>2.4</v>
      </c>
      <c r="K74" s="175" t="str">
        <f>IFERROR(Summary!$AA$7*D74/J74," ")</f>
        <v xml:space="preserve"> </v>
      </c>
      <c r="L74" s="5">
        <v>260</v>
      </c>
      <c r="M74" s="175" t="str">
        <f>IFERROR(Summary!$AA$7*D74/L74," ")</f>
        <v xml:space="preserve"> </v>
      </c>
      <c r="N74" s="7">
        <v>1.1000000000000001</v>
      </c>
      <c r="O74" s="175" t="str">
        <f>IFERROR(Summary!$AC$7*D74/N74," ")</f>
        <v xml:space="preserve"> </v>
      </c>
      <c r="P74" s="5">
        <v>260</v>
      </c>
      <c r="Q74" s="175" t="str">
        <f>IFERROR(Summary!$AC$7*D74/P74," ")</f>
        <v xml:space="preserve"> </v>
      </c>
      <c r="R74" s="23">
        <v>12000</v>
      </c>
      <c r="S74" s="177" t="str">
        <f>IFERROR(Summary!$AE$7*E74/R74," ")</f>
        <v xml:space="preserve"> </v>
      </c>
    </row>
    <row r="75" spans="1:19" ht="16.95" customHeight="1" x14ac:dyDescent="0.25">
      <c r="A75" s="2" t="s">
        <v>150</v>
      </c>
      <c r="B75" s="2" t="s">
        <v>151</v>
      </c>
      <c r="C75" s="18"/>
      <c r="D75" s="56" t="str">
        <f>IFERROR(VLOOKUP($A75,'Emissions - TEU-2PWD'!$A$6:$H$58,5,0), " ")</f>
        <v xml:space="preserve"> </v>
      </c>
      <c r="E75" s="56" t="str">
        <f>IFERROR(VLOOKUP($A75,'Emissions - TEU-2PWD'!$A$6:$H$58,8,0), " ")</f>
        <v xml:space="preserve"> </v>
      </c>
      <c r="F75" s="3">
        <v>2.8999999999999998E-3</v>
      </c>
      <c r="G75" s="175" t="str">
        <f>IFERROR(Summary!$Y$7*D75/F75," ")</f>
        <v xml:space="preserve"> </v>
      </c>
      <c r="H75" s="18"/>
      <c r="I75" s="175" t="str">
        <f>IFERROR(Summary!$Y$7*D75/H75," ")</f>
        <v xml:space="preserve"> </v>
      </c>
      <c r="J75" s="4">
        <v>7.5999999999999998E-2</v>
      </c>
      <c r="K75" s="175" t="str">
        <f>IFERROR(Summary!$AA$7*D75/J75," ")</f>
        <v xml:space="preserve"> </v>
      </c>
      <c r="L75" s="18"/>
      <c r="M75" s="175" t="str">
        <f>IFERROR(Summary!$AA$7*D75/L75," ")</f>
        <v xml:space="preserve"> </v>
      </c>
      <c r="N75" s="4">
        <v>3.5000000000000003E-2</v>
      </c>
      <c r="O75" s="175" t="str">
        <f>IFERROR(Summary!$AC$7*D75/N75," ")</f>
        <v xml:space="preserve"> </v>
      </c>
      <c r="P75" s="18"/>
      <c r="Q75" s="175" t="str">
        <f>IFERROR(Summary!$AC$7*D75/P75," ")</f>
        <v xml:space="preserve"> </v>
      </c>
      <c r="R75" s="22"/>
      <c r="S75" s="177" t="str">
        <f>IFERROR(Summary!$AE$7*E75/R75," ")</f>
        <v xml:space="preserve"> </v>
      </c>
    </row>
    <row r="76" spans="1:19" ht="29.25" customHeight="1" x14ac:dyDescent="0.25">
      <c r="A76" s="2" t="s">
        <v>152</v>
      </c>
      <c r="B76" s="2" t="s">
        <v>153</v>
      </c>
      <c r="C76" s="18"/>
      <c r="D76" s="56" t="str">
        <f>IFERROR(VLOOKUP($A76,'Emissions - TEU-2PWD'!$A$6:$H$58,5,0), " ")</f>
        <v xml:space="preserve"> </v>
      </c>
      <c r="E76" s="56" t="str">
        <f>IFERROR(VLOOKUP($A76,'Emissions - TEU-2PWD'!$A$6:$H$58,8,0), " ")</f>
        <v xml:space="preserve"> </v>
      </c>
      <c r="F76" s="9">
        <v>0.63</v>
      </c>
      <c r="G76" s="175" t="str">
        <f>IFERROR(Summary!$Y$7*D76/F76," ")</f>
        <v xml:space="preserve"> </v>
      </c>
      <c r="H76" s="18"/>
      <c r="I76" s="175" t="str">
        <f>IFERROR(Summary!$Y$7*D76/H76," ")</f>
        <v xml:space="preserve"> </v>
      </c>
      <c r="J76" s="5">
        <v>16</v>
      </c>
      <c r="K76" s="175" t="str">
        <f>IFERROR(Summary!$AA$7*D76/J76," ")</f>
        <v xml:space="preserve"> </v>
      </c>
      <c r="L76" s="18"/>
      <c r="M76" s="175" t="str">
        <f>IFERROR(Summary!$AA$7*D76/L76," ")</f>
        <v xml:space="preserve"> </v>
      </c>
      <c r="N76" s="7">
        <v>7.5</v>
      </c>
      <c r="O76" s="175" t="str">
        <f>IFERROR(Summary!$AC$7*D76/N76," ")</f>
        <v xml:space="preserve"> </v>
      </c>
      <c r="P76" s="18"/>
      <c r="Q76" s="175" t="str">
        <f>IFERROR(Summary!$AC$7*D76/P76," ")</f>
        <v xml:space="preserve"> </v>
      </c>
      <c r="R76" s="22"/>
      <c r="S76" s="177" t="str">
        <f>IFERROR(Summary!$AE$7*E76/R76," ")</f>
        <v xml:space="preserve"> </v>
      </c>
    </row>
    <row r="77" spans="1:19" ht="16.95" customHeight="1" x14ac:dyDescent="0.25">
      <c r="A77" s="2" t="s">
        <v>154</v>
      </c>
      <c r="B77" s="1" t="s">
        <v>155</v>
      </c>
      <c r="C77" s="18"/>
      <c r="D77" s="56" t="str">
        <f>IFERROR(VLOOKUP($A77,'Emissions - TEU-2PWD'!$A$6:$H$58,5,0), " ")</f>
        <v xml:space="preserve"> </v>
      </c>
      <c r="E77" s="56" t="str">
        <f>IFERROR(VLOOKUP($A77,'Emissions - TEU-2PWD'!$A$6:$H$58,8,0), " ")</f>
        <v xml:space="preserve"> </v>
      </c>
      <c r="F77" s="18"/>
      <c r="G77" s="175" t="str">
        <f>IFERROR(Summary!$Y$7*D77/F77," ")</f>
        <v xml:space="preserve"> </v>
      </c>
      <c r="H77" s="18"/>
      <c r="I77" s="175" t="str">
        <f>IFERROR(Summary!$Y$7*D77/H77," ")</f>
        <v xml:space="preserve"> </v>
      </c>
      <c r="J77" s="18"/>
      <c r="K77" s="175" t="str">
        <f>IFERROR(Summary!$AA$7*D77/J77," ")</f>
        <v xml:space="preserve"> </v>
      </c>
      <c r="L77" s="18"/>
      <c r="M77" s="175" t="str">
        <f>IFERROR(Summary!$AA$7*D77/L77," ")</f>
        <v xml:space="preserve"> </v>
      </c>
      <c r="N77" s="18"/>
      <c r="O77" s="175" t="str">
        <f>IFERROR(Summary!$AC$7*D77/N77," ")</f>
        <v xml:space="preserve"> </v>
      </c>
      <c r="P77" s="18"/>
      <c r="Q77" s="175" t="str">
        <f>IFERROR(Summary!$AC$7*D77/P77," ")</f>
        <v xml:space="preserve"> </v>
      </c>
      <c r="R77" s="21">
        <v>790</v>
      </c>
      <c r="S77" s="177" t="str">
        <f>IFERROR(Summary!$AE$7*E77/R77," ")</f>
        <v xml:space="preserve"> </v>
      </c>
    </row>
    <row r="78" spans="1:19" ht="29.25" customHeight="1" x14ac:dyDescent="0.25">
      <c r="A78" s="12">
        <v>64164</v>
      </c>
      <c r="B78" s="2" t="s">
        <v>156</v>
      </c>
      <c r="C78" s="18"/>
      <c r="D78" s="56" t="str">
        <f>IFERROR(VLOOKUP($A78,'Emissions - TEU-2PWD'!$A$6:$H$58,5,0), " ")</f>
        <v xml:space="preserve"> </v>
      </c>
      <c r="E78" s="56" t="str">
        <f>IFERROR(VLOOKUP($A78,'Emissions - TEU-2PWD'!$A$6:$H$58,8,0), " ")</f>
        <v xml:space="preserve"> </v>
      </c>
      <c r="F78" s="5">
        <v>59</v>
      </c>
      <c r="G78" s="175" t="str">
        <f>IFERROR(Summary!$Y$7*D78/F78," ")</f>
        <v xml:space="preserve"> </v>
      </c>
      <c r="H78" s="5">
        <v>600</v>
      </c>
      <c r="I78" s="175" t="str">
        <f>IFERROR(Summary!$Y$7*D78/H78," ")</f>
        <v xml:space="preserve"> </v>
      </c>
      <c r="J78" s="5">
        <v>620</v>
      </c>
      <c r="K78" s="175" t="str">
        <f>IFERROR(Summary!$AA$7*D78/J78," ")</f>
        <v xml:space="preserve"> </v>
      </c>
      <c r="L78" s="8">
        <v>2600</v>
      </c>
      <c r="M78" s="175" t="str">
        <f>IFERROR(Summary!$AA$7*D78/L78," ")</f>
        <v xml:space="preserve"> </v>
      </c>
      <c r="N78" s="8">
        <v>1200</v>
      </c>
      <c r="O78" s="175" t="str">
        <f>IFERROR(Summary!$AC$7*D78/N78," ")</f>
        <v xml:space="preserve"> </v>
      </c>
      <c r="P78" s="8">
        <v>2600</v>
      </c>
      <c r="Q78" s="175" t="str">
        <f>IFERROR(Summary!$AC$7*D78/P78," ")</f>
        <v xml:space="preserve"> </v>
      </c>
      <c r="R78" s="23">
        <v>2100</v>
      </c>
      <c r="S78" s="177" t="str">
        <f>IFERROR(Summary!$AE$7*E78/R78," ")</f>
        <v xml:space="preserve"> </v>
      </c>
    </row>
    <row r="79" spans="1:19" ht="29.25" customHeight="1" x14ac:dyDescent="0.25">
      <c r="A79" s="2" t="s">
        <v>157</v>
      </c>
      <c r="B79" s="2" t="s">
        <v>158</v>
      </c>
      <c r="C79" s="18"/>
      <c r="D79" s="56" t="str">
        <f>IFERROR(VLOOKUP($A79,'Emissions - TEU-2PWD'!$A$6:$H$58,5,0), " ")</f>
        <v xml:space="preserve"> </v>
      </c>
      <c r="E79" s="56" t="str">
        <f>IFERROR(VLOOKUP($A79,'Emissions - TEU-2PWD'!$A$6:$H$58,8,0), " ")</f>
        <v xml:space="preserve"> </v>
      </c>
      <c r="F79" s="18"/>
      <c r="G79" s="175" t="str">
        <f>IFERROR(Summary!$Y$7*D79/F79," ")</f>
        <v xml:space="preserve"> </v>
      </c>
      <c r="H79" s="7">
        <v>4</v>
      </c>
      <c r="I79" s="175" t="str">
        <f>IFERROR(Summary!$Y$7*D79/H79," ")</f>
        <v xml:space="preserve"> </v>
      </c>
      <c r="J79" s="18"/>
      <c r="K79" s="175" t="str">
        <f>IFERROR(Summary!$AA$7*D79/J79," ")</f>
        <v xml:space="preserve"> </v>
      </c>
      <c r="L79" s="5">
        <v>18</v>
      </c>
      <c r="M79" s="175" t="str">
        <f>IFERROR(Summary!$AA$7*D79/L79," ")</f>
        <v xml:space="preserve"> </v>
      </c>
      <c r="N79" s="18"/>
      <c r="O79" s="175" t="str">
        <f>IFERROR(Summary!$AC$7*D79/N79," ")</f>
        <v xml:space="preserve"> </v>
      </c>
      <c r="P79" s="5">
        <v>18</v>
      </c>
      <c r="Q79" s="175" t="str">
        <f>IFERROR(Summary!$AC$7*D79/P79," ")</f>
        <v xml:space="preserve"> </v>
      </c>
      <c r="R79" s="21">
        <v>230</v>
      </c>
      <c r="S79" s="177" t="str">
        <f>IFERROR(Summary!$AE$7*E79/R79," ")</f>
        <v xml:space="preserve"> </v>
      </c>
    </row>
    <row r="80" spans="1:19" ht="16.8" customHeight="1" x14ac:dyDescent="0.25">
      <c r="A80" s="2" t="s">
        <v>159</v>
      </c>
      <c r="B80" s="2" t="s">
        <v>160</v>
      </c>
      <c r="C80" s="18"/>
      <c r="D80" s="56" t="str">
        <f>IFERROR(VLOOKUP($A80,'Emissions - TEU-2PWD'!$A$6:$H$58,5,0), " ")</f>
        <v xml:space="preserve"> </v>
      </c>
      <c r="E80" s="56" t="str">
        <f>IFERROR(VLOOKUP($A80,'Emissions - TEU-2PWD'!$A$6:$H$58,8,0), " ")</f>
        <v xml:space="preserve"> </v>
      </c>
      <c r="F80" s="9">
        <v>0.25</v>
      </c>
      <c r="G80" s="175" t="str">
        <f>IFERROR(Summary!$Y$7*D80/F80," ")</f>
        <v xml:space="preserve"> </v>
      </c>
      <c r="H80" s="5">
        <v>32</v>
      </c>
      <c r="I80" s="175" t="str">
        <f>IFERROR(Summary!$Y$7*D80/H80," ")</f>
        <v xml:space="preserve"> </v>
      </c>
      <c r="J80" s="7">
        <v>6.5</v>
      </c>
      <c r="K80" s="175" t="str">
        <f>IFERROR(Summary!$AA$7*D80/J80," ")</f>
        <v xml:space="preserve"> </v>
      </c>
      <c r="L80" s="5">
        <v>140</v>
      </c>
      <c r="M80" s="175" t="str">
        <f>IFERROR(Summary!$AA$7*D80/L80," ")</f>
        <v xml:space="preserve"> </v>
      </c>
      <c r="N80" s="7">
        <v>3</v>
      </c>
      <c r="O80" s="175" t="str">
        <f>IFERROR(Summary!$AC$7*D80/N80," ")</f>
        <v xml:space="preserve"> </v>
      </c>
      <c r="P80" s="5">
        <v>140</v>
      </c>
      <c r="Q80" s="175" t="str">
        <f>IFERROR(Summary!$AC$7*D80/P80," ")</f>
        <v xml:space="preserve"> </v>
      </c>
      <c r="R80" s="21">
        <v>36</v>
      </c>
      <c r="S80" s="177" t="str">
        <f>IFERROR(Summary!$AE$7*E80/R80," ")</f>
        <v xml:space="preserve"> </v>
      </c>
    </row>
    <row r="81" spans="1:19" ht="16.95" customHeight="1" x14ac:dyDescent="0.25">
      <c r="A81" s="2" t="s">
        <v>161</v>
      </c>
      <c r="B81" s="2" t="s">
        <v>162</v>
      </c>
      <c r="C81" s="18"/>
      <c r="D81" s="56" t="str">
        <f>IFERROR(VLOOKUP($A81,'Emissions - TEU-2PWD'!$A$6:$H$58,5,0), " ")</f>
        <v xml:space="preserve"> </v>
      </c>
      <c r="E81" s="56" t="str">
        <f>IFERROR(VLOOKUP($A81,'Emissions - TEU-2PWD'!$A$6:$H$58,8,0), " ")</f>
        <v xml:space="preserve"> </v>
      </c>
      <c r="F81" s="18"/>
      <c r="G81" s="175" t="str">
        <f>IFERROR(Summary!$Y$7*D81/F81," ")</f>
        <v xml:space="preserve"> </v>
      </c>
      <c r="H81" s="9">
        <v>0.54</v>
      </c>
      <c r="I81" s="175" t="str">
        <f>IFERROR(Summary!$Y$7*D81/H81," ")</f>
        <v xml:space="preserve"> </v>
      </c>
      <c r="J81" s="18"/>
      <c r="K81" s="175" t="str">
        <f>IFERROR(Summary!$AA$7*D81/J81," ")</f>
        <v xml:space="preserve"> </v>
      </c>
      <c r="L81" s="7">
        <v>2.4</v>
      </c>
      <c r="M81" s="175" t="str">
        <f>IFERROR(Summary!$AA$7*D81/L81," ")</f>
        <v xml:space="preserve"> </v>
      </c>
      <c r="N81" s="18"/>
      <c r="O81" s="175" t="str">
        <f>IFERROR(Summary!$AC$7*D81/N81," ")</f>
        <v xml:space="preserve"> </v>
      </c>
      <c r="P81" s="7">
        <v>2.4</v>
      </c>
      <c r="Q81" s="175" t="str">
        <f>IFERROR(Summary!$AC$7*D81/P81," ")</f>
        <v xml:space="preserve"> </v>
      </c>
      <c r="R81" s="21">
        <v>18</v>
      </c>
      <c r="S81" s="177" t="str">
        <f>IFERROR(Summary!$AE$7*E81/R81," ")</f>
        <v xml:space="preserve"> </v>
      </c>
    </row>
    <row r="82" spans="1:19" ht="16.8" customHeight="1" x14ac:dyDescent="0.25">
      <c r="A82" s="2" t="s">
        <v>163</v>
      </c>
      <c r="B82" s="2" t="s">
        <v>164</v>
      </c>
      <c r="C82" s="18"/>
      <c r="D82" s="56" t="str">
        <f>IFERROR(VLOOKUP($A82,'Emissions - TEU-2PWD'!$A$6:$H$58,5,0), " ")</f>
        <v xml:space="preserve"> </v>
      </c>
      <c r="E82" s="56" t="str">
        <f>IFERROR(VLOOKUP($A82,'Emissions - TEU-2PWD'!$A$6:$H$58,8,0), " ")</f>
        <v xml:space="preserve"> </v>
      </c>
      <c r="F82" s="11">
        <v>2.2000000000000001E-4</v>
      </c>
      <c r="G82" s="175" t="str">
        <f>IFERROR(Summary!$Y$7*D82/F82," ")</f>
        <v xml:space="preserve"> </v>
      </c>
      <c r="H82" s="18"/>
      <c r="I82" s="175" t="str">
        <f>IFERROR(Summary!$Y$7*D82/H82," ")</f>
        <v xml:space="preserve"> </v>
      </c>
      <c r="J82" s="3">
        <v>5.7000000000000002E-3</v>
      </c>
      <c r="K82" s="175" t="str">
        <f>IFERROR(Summary!$AA$7*D82/J82," ")</f>
        <v xml:space="preserve"> </v>
      </c>
      <c r="L82" s="18"/>
      <c r="M82" s="175" t="str">
        <f>IFERROR(Summary!$AA$7*D82/L82," ")</f>
        <v xml:space="preserve"> </v>
      </c>
      <c r="N82" s="3">
        <v>2.5999999999999999E-3</v>
      </c>
      <c r="O82" s="175" t="str">
        <f>IFERROR(Summary!$AC$7*D82/N82," ")</f>
        <v xml:space="preserve"> </v>
      </c>
      <c r="P82" s="18"/>
      <c r="Q82" s="175" t="str">
        <f>IFERROR(Summary!$AC$7*D82/P82," ")</f>
        <v xml:space="preserve"> </v>
      </c>
      <c r="R82" s="22"/>
      <c r="S82" s="177" t="str">
        <f>IFERROR(Summary!$AE$7*E82/R82," ")</f>
        <v xml:space="preserve"> </v>
      </c>
    </row>
    <row r="83" spans="1:19" ht="16.95" customHeight="1" x14ac:dyDescent="0.25">
      <c r="A83" s="1"/>
      <c r="B83" s="2" t="s">
        <v>165</v>
      </c>
      <c r="C83" s="18"/>
      <c r="D83" s="56" t="str">
        <f>IFERROR(VLOOKUP($A83,'Emissions - TEU-2PWD'!$A$6:$H$58,5,0), " ")</f>
        <v xml:space="preserve"> </v>
      </c>
      <c r="E83" s="56" t="str">
        <f>IFERROR(VLOOKUP($A83,'Emissions - TEU-2PWD'!$A$6:$H$58,8,0), " ")</f>
        <v xml:space="preserve"> </v>
      </c>
      <c r="F83" s="9">
        <v>0.1</v>
      </c>
      <c r="G83" s="175" t="str">
        <f>IFERROR(Summary!$Y$7*D83/F83," ")</f>
        <v xml:space="preserve"> </v>
      </c>
      <c r="H83" s="7">
        <v>5</v>
      </c>
      <c r="I83" s="175" t="str">
        <f>IFERROR(Summary!$Y$7*D83/H83," ")</f>
        <v xml:space="preserve"> </v>
      </c>
      <c r="J83" s="7">
        <v>2.6</v>
      </c>
      <c r="K83" s="175" t="str">
        <f>IFERROR(Summary!$AA$7*D83/J83," ")</f>
        <v xml:space="preserve"> </v>
      </c>
      <c r="L83" s="5">
        <v>22</v>
      </c>
      <c r="M83" s="175" t="str">
        <f>IFERROR(Summary!$AA$7*D83/L83," ")</f>
        <v xml:space="preserve"> </v>
      </c>
      <c r="N83" s="7">
        <v>1.2</v>
      </c>
      <c r="O83" s="175" t="str">
        <f>IFERROR(Summary!$AC$7*D83/N83," ")</f>
        <v xml:space="preserve"> </v>
      </c>
      <c r="P83" s="5">
        <v>22</v>
      </c>
      <c r="Q83" s="175" t="str">
        <f>IFERROR(Summary!$AC$7*D83/P83," ")</f>
        <v xml:space="preserve"> </v>
      </c>
      <c r="R83" s="22"/>
      <c r="S83" s="177" t="str">
        <f>IFERROR(Summary!$AE$7*E83/R83," ")</f>
        <v xml:space="preserve"> </v>
      </c>
    </row>
    <row r="84" spans="1:19" ht="16.8" customHeight="1" x14ac:dyDescent="0.25">
      <c r="A84" s="2" t="s">
        <v>166</v>
      </c>
      <c r="B84" s="2" t="s">
        <v>167</v>
      </c>
      <c r="C84" s="18"/>
      <c r="D84" s="56" t="str">
        <f>IFERROR(VLOOKUP($A84,'Emissions - TEU-2PWD'!$A$6:$H$58,5,0), " ")</f>
        <v xml:space="preserve"> </v>
      </c>
      <c r="E84" s="56" t="str">
        <f>IFERROR(VLOOKUP($A84,'Emissions - TEU-2PWD'!$A$6:$H$58,8,0), " ")</f>
        <v xml:space="preserve"> </v>
      </c>
      <c r="F84" s="18"/>
      <c r="G84" s="175" t="str">
        <f>IFERROR(Summary!$Y$7*D84/F84," ")</f>
        <v xml:space="preserve"> </v>
      </c>
      <c r="H84" s="9">
        <v>0.2</v>
      </c>
      <c r="I84" s="175" t="str">
        <f>IFERROR(Summary!$Y$7*D84/H84," ")</f>
        <v xml:space="preserve"> </v>
      </c>
      <c r="J84" s="18"/>
      <c r="K84" s="175" t="str">
        <f>IFERROR(Summary!$AA$7*D84/J84," ")</f>
        <v xml:space="preserve"> </v>
      </c>
      <c r="L84" s="9">
        <v>0.88</v>
      </c>
      <c r="M84" s="175" t="str">
        <f>IFERROR(Summary!$AA$7*D84/L84," ")</f>
        <v xml:space="preserve"> </v>
      </c>
      <c r="N84" s="18"/>
      <c r="O84" s="175" t="str">
        <f>IFERROR(Summary!$AC$7*D84/N84," ")</f>
        <v xml:space="preserve"> </v>
      </c>
      <c r="P84" s="9">
        <v>0.88</v>
      </c>
      <c r="Q84" s="175" t="str">
        <f>IFERROR(Summary!$AC$7*D84/P84," ")</f>
        <v xml:space="preserve"> </v>
      </c>
      <c r="R84" s="22"/>
      <c r="S84" s="177" t="str">
        <f>IFERROR(Summary!$AE$7*E84/R84," ")</f>
        <v xml:space="preserve"> </v>
      </c>
    </row>
    <row r="85" spans="1:19" ht="29.25" customHeight="1" x14ac:dyDescent="0.25">
      <c r="A85" s="2" t="s">
        <v>168</v>
      </c>
      <c r="B85" s="2" t="s">
        <v>169</v>
      </c>
      <c r="C85" s="18"/>
      <c r="D85" s="56" t="str">
        <f>IFERROR(VLOOKUP($A85,'Emissions - TEU-2PWD'!$A$6:$H$58,5,0), " ")</f>
        <v xml:space="preserve"> </v>
      </c>
      <c r="E85" s="56" t="str">
        <f>IFERROR(VLOOKUP($A85,'Emissions - TEU-2PWD'!$A$6:$H$58,8,0), " ")</f>
        <v xml:space="preserve"> </v>
      </c>
      <c r="F85" s="18"/>
      <c r="G85" s="175" t="str">
        <f>IFERROR(Summary!$Y$7*D85/F85," ")</f>
        <v xml:space="preserve"> </v>
      </c>
      <c r="H85" s="9">
        <v>0.1</v>
      </c>
      <c r="I85" s="175" t="str">
        <f>IFERROR(Summary!$Y$7*D85/H85," ")</f>
        <v xml:space="preserve"> </v>
      </c>
      <c r="J85" s="18"/>
      <c r="K85" s="175" t="str">
        <f>IFERROR(Summary!$AA$7*D85/J85," ")</f>
        <v xml:space="preserve"> </v>
      </c>
      <c r="L85" s="9">
        <v>0.44</v>
      </c>
      <c r="M85" s="175" t="str">
        <f>IFERROR(Summary!$AA$7*D85/L85," ")</f>
        <v xml:space="preserve"> </v>
      </c>
      <c r="N85" s="18"/>
      <c r="O85" s="175" t="str">
        <f>IFERROR(Summary!$AC$7*D85/N85," ")</f>
        <v xml:space="preserve"> </v>
      </c>
      <c r="P85" s="9">
        <v>0.44</v>
      </c>
      <c r="Q85" s="175" t="str">
        <f>IFERROR(Summary!$AC$7*D85/P85," ")</f>
        <v xml:space="preserve"> </v>
      </c>
      <c r="R85" s="22"/>
      <c r="S85" s="177" t="str">
        <f>IFERROR(Summary!$AE$7*E85/R85," ")</f>
        <v xml:space="preserve"> </v>
      </c>
    </row>
    <row r="86" spans="1:19" ht="29.25" customHeight="1" x14ac:dyDescent="0.25">
      <c r="A86" s="2" t="s">
        <v>170</v>
      </c>
      <c r="B86" s="2" t="s">
        <v>171</v>
      </c>
      <c r="C86" s="18"/>
      <c r="D86" s="56" t="str">
        <f>IFERROR(VLOOKUP($A86,'Emissions - TEU-2PWD'!$A$6:$H$58,5,0), " ")</f>
        <v xml:space="preserve"> </v>
      </c>
      <c r="E86" s="56" t="str">
        <f>IFERROR(VLOOKUP($A86,'Emissions - TEU-2PWD'!$A$6:$H$58,8,0), " ")</f>
        <v xml:space="preserve"> </v>
      </c>
      <c r="F86" s="18"/>
      <c r="G86" s="175" t="str">
        <f>IFERROR(Summary!$Y$7*D86/F86," ")</f>
        <v xml:space="preserve"> </v>
      </c>
      <c r="H86" s="9">
        <v>0.3</v>
      </c>
      <c r="I86" s="175" t="str">
        <f>IFERROR(Summary!$Y$7*D86/H86," ")</f>
        <v xml:space="preserve"> </v>
      </c>
      <c r="J86" s="18"/>
      <c r="K86" s="175" t="str">
        <f>IFERROR(Summary!$AA$7*D86/J86," ")</f>
        <v xml:space="preserve"> </v>
      </c>
      <c r="L86" s="7">
        <v>1.3</v>
      </c>
      <c r="M86" s="175" t="str">
        <f>IFERROR(Summary!$AA$7*D86/L86," ")</f>
        <v xml:space="preserve"> </v>
      </c>
      <c r="N86" s="18"/>
      <c r="O86" s="175" t="str">
        <f>IFERROR(Summary!$AC$7*D86/N86," ")</f>
        <v xml:space="preserve"> </v>
      </c>
      <c r="P86" s="7">
        <v>1.3</v>
      </c>
      <c r="Q86" s="175" t="str">
        <f>IFERROR(Summary!$AC$7*D86/P86," ")</f>
        <v xml:space="preserve"> </v>
      </c>
      <c r="R86" s="22"/>
      <c r="S86" s="177" t="str">
        <f>IFERROR(Summary!$AE$7*E86/R86," ")</f>
        <v xml:space="preserve"> </v>
      </c>
    </row>
    <row r="87" spans="1:19" ht="16.95" customHeight="1" x14ac:dyDescent="0.25">
      <c r="A87" s="2" t="s">
        <v>172</v>
      </c>
      <c r="B87" s="2" t="s">
        <v>173</v>
      </c>
      <c r="C87" s="18"/>
      <c r="D87" s="56" t="str">
        <f>IFERROR(VLOOKUP($A87,'Emissions - TEU-2PWD'!$A$6:$H$58,5,0), " ")</f>
        <v xml:space="preserve"> </v>
      </c>
      <c r="E87" s="56" t="str">
        <f>IFERROR(VLOOKUP($A87,'Emissions - TEU-2PWD'!$A$6:$H$58,8,0), " ")</f>
        <v xml:space="preserve"> </v>
      </c>
      <c r="F87" s="18"/>
      <c r="G87" s="175" t="str">
        <f>IFERROR(Summary!$Y$7*D87/F87," ")</f>
        <v xml:space="preserve"> </v>
      </c>
      <c r="H87" s="8">
        <v>40000</v>
      </c>
      <c r="I87" s="175" t="str">
        <f>IFERROR(Summary!$Y$7*D87/H87," ")</f>
        <v xml:space="preserve"> </v>
      </c>
      <c r="J87" s="18"/>
      <c r="K87" s="175" t="str">
        <f>IFERROR(Summary!$AA$7*D87/J87," ")</f>
        <v xml:space="preserve"> </v>
      </c>
      <c r="L87" s="8">
        <v>180000</v>
      </c>
      <c r="M87" s="175" t="str">
        <f>IFERROR(Summary!$AA$7*D87/L87," ")</f>
        <v xml:space="preserve"> </v>
      </c>
      <c r="N87" s="18"/>
      <c r="O87" s="175" t="str">
        <f>IFERROR(Summary!$AC$7*D87/N87," ")</f>
        <v xml:space="preserve"> </v>
      </c>
      <c r="P87" s="8">
        <v>180000</v>
      </c>
      <c r="Q87" s="175" t="str">
        <f>IFERROR(Summary!$AC$7*D87/P87," ")</f>
        <v xml:space="preserve"> </v>
      </c>
      <c r="R87" s="22"/>
      <c r="S87" s="177" t="str">
        <f>IFERROR(Summary!$AE$7*E87/R87," ")</f>
        <v xml:space="preserve"> </v>
      </c>
    </row>
    <row r="88" spans="1:19" ht="42" customHeight="1" x14ac:dyDescent="0.25">
      <c r="A88" s="12">
        <v>58752</v>
      </c>
      <c r="B88" s="1" t="s">
        <v>174</v>
      </c>
      <c r="C88" s="18"/>
      <c r="D88" s="56" t="str">
        <f>IFERROR(VLOOKUP($A88,'Emissions - TEU-2PWD'!$A$6:$H$58,5,0), " ")</f>
        <v xml:space="preserve"> </v>
      </c>
      <c r="E88" s="56" t="str">
        <f>IFERROR(VLOOKUP($A88,'Emissions - TEU-2PWD'!$A$6:$H$58,8,0), " ")</f>
        <v xml:space="preserve"> </v>
      </c>
      <c r="F88" s="11">
        <v>7.6999999999999996E-4</v>
      </c>
      <c r="G88" s="175" t="str">
        <f>IFERROR(Summary!$Y$7*D88/F88," ")</f>
        <v xml:space="preserve"> </v>
      </c>
      <c r="H88" s="18"/>
      <c r="I88" s="175" t="str">
        <f>IFERROR(Summary!$Y$7*D88/H88," ")</f>
        <v xml:space="preserve"> </v>
      </c>
      <c r="J88" s="4">
        <v>0.02</v>
      </c>
      <c r="K88" s="175" t="str">
        <f>IFERROR(Summary!$AA$7*D88/J88," ")</f>
        <v xml:space="preserve"> </v>
      </c>
      <c r="L88" s="18"/>
      <c r="M88" s="175" t="str">
        <f>IFERROR(Summary!$AA$7*D88/L88," ")</f>
        <v xml:space="preserve"> </v>
      </c>
      <c r="N88" s="3">
        <v>9.1999999999999998E-3</v>
      </c>
      <c r="O88" s="175" t="str">
        <f>IFERROR(Summary!$AC$7*D88/N88," ")</f>
        <v xml:space="preserve"> </v>
      </c>
      <c r="P88" s="18"/>
      <c r="Q88" s="175" t="str">
        <f>IFERROR(Summary!$AC$7*D88/P88," ")</f>
        <v xml:space="preserve"> </v>
      </c>
      <c r="R88" s="22"/>
      <c r="S88" s="177" t="str">
        <f>IFERROR(Summary!$AE$7*E88/R88," ")</f>
        <v xml:space="preserve"> </v>
      </c>
    </row>
    <row r="89" spans="1:19" ht="16.8" customHeight="1" x14ac:dyDescent="0.25">
      <c r="A89" s="12">
        <v>61699</v>
      </c>
      <c r="B89" s="2" t="s">
        <v>175</v>
      </c>
      <c r="C89" s="18"/>
      <c r="D89" s="56" t="str">
        <f>IFERROR(VLOOKUP($A89,'Emissions - TEU-2PWD'!$A$6:$H$58,5,0), " ")</f>
        <v xml:space="preserve"> </v>
      </c>
      <c r="E89" s="56" t="str">
        <f>IFERROR(VLOOKUP($A89,'Emissions - TEU-2PWD'!$A$6:$H$58,8,0), " ")</f>
        <v xml:space="preserve"> </v>
      </c>
      <c r="F89" s="18"/>
      <c r="G89" s="175" t="str">
        <f>IFERROR(Summary!$Y$7*D89/F89," ")</f>
        <v xml:space="preserve"> </v>
      </c>
      <c r="H89" s="5">
        <v>80</v>
      </c>
      <c r="I89" s="175" t="str">
        <f>IFERROR(Summary!$Y$7*D89/H89," ")</f>
        <v xml:space="preserve"> </v>
      </c>
      <c r="J89" s="18"/>
      <c r="K89" s="175" t="str">
        <f>IFERROR(Summary!$AA$7*D89/J89," ")</f>
        <v xml:space="preserve"> </v>
      </c>
      <c r="L89" s="5">
        <v>350</v>
      </c>
      <c r="M89" s="175" t="str">
        <f>IFERROR(Summary!$AA$7*D89/L89," ")</f>
        <v xml:space="preserve"> </v>
      </c>
      <c r="N89" s="18"/>
      <c r="O89" s="175" t="str">
        <f>IFERROR(Summary!$AC$7*D89/N89," ")</f>
        <v xml:space="preserve"> </v>
      </c>
      <c r="P89" s="5">
        <v>350</v>
      </c>
      <c r="Q89" s="175" t="str">
        <f>IFERROR(Summary!$AC$7*D89/P89," ")</f>
        <v xml:space="preserve"> </v>
      </c>
      <c r="R89" s="22"/>
      <c r="S89" s="177" t="str">
        <f>IFERROR(Summary!$AE$7*E89/R89," ")</f>
        <v xml:space="preserve"> </v>
      </c>
    </row>
    <row r="90" spans="1:19" ht="16.8" customHeight="1" x14ac:dyDescent="0.25">
      <c r="A90" s="2" t="s">
        <v>176</v>
      </c>
      <c r="B90" s="2" t="s">
        <v>177</v>
      </c>
      <c r="C90" s="18"/>
      <c r="D90" s="56" t="str">
        <f>IFERROR(VLOOKUP($A90,'Emissions - TEU-2PWD'!$A$6:$H$58,5,0), " ")</f>
        <v xml:space="preserve"> </v>
      </c>
      <c r="E90" s="56" t="str">
        <f>IFERROR(VLOOKUP($A90,'Emissions - TEU-2PWD'!$A$6:$H$58,8,0), " ")</f>
        <v xml:space="preserve"> </v>
      </c>
      <c r="F90" s="18"/>
      <c r="G90" s="175" t="str">
        <f>IFERROR(Summary!$Y$7*D90/F90," ")</f>
        <v xml:space="preserve"> </v>
      </c>
      <c r="H90" s="18"/>
      <c r="I90" s="175" t="str">
        <f>IFERROR(Summary!$Y$7*D90/H90," ")</f>
        <v xml:space="preserve"> </v>
      </c>
      <c r="J90" s="18"/>
      <c r="K90" s="175" t="str">
        <f>IFERROR(Summary!$AA$7*D90/J90," ")</f>
        <v xml:space="preserve"> </v>
      </c>
      <c r="L90" s="18"/>
      <c r="M90" s="175" t="str">
        <f>IFERROR(Summary!$AA$7*D90/L90," ")</f>
        <v xml:space="preserve"> </v>
      </c>
      <c r="N90" s="18"/>
      <c r="O90" s="175" t="str">
        <f>IFERROR(Summary!$AC$7*D90/N90," ")</f>
        <v xml:space="preserve"> </v>
      </c>
      <c r="P90" s="18"/>
      <c r="Q90" s="175" t="str">
        <f>IFERROR(Summary!$AC$7*D90/P90," ")</f>
        <v xml:space="preserve"> </v>
      </c>
      <c r="R90" s="25">
        <v>0.49</v>
      </c>
      <c r="S90" s="177" t="str">
        <f>IFERROR(Summary!$AE$7*E90/R90," ")</f>
        <v xml:space="preserve"> </v>
      </c>
    </row>
    <row r="91" spans="1:19" ht="16.95" customHeight="1" x14ac:dyDescent="0.25">
      <c r="A91" s="2" t="s">
        <v>178</v>
      </c>
      <c r="B91" s="2" t="s">
        <v>179</v>
      </c>
      <c r="C91" s="18"/>
      <c r="D91" s="56" t="str">
        <f>IFERROR(VLOOKUP($A91,'Emissions - TEU-2PWD'!$A$6:$H$58,5,0), " ")</f>
        <v xml:space="preserve"> </v>
      </c>
      <c r="E91" s="56" t="str">
        <f>IFERROR(VLOOKUP($A91,'Emissions - TEU-2PWD'!$A$6:$H$58,8,0), " ")</f>
        <v xml:space="preserve"> </v>
      </c>
      <c r="F91" s="4">
        <v>1.0999999999999999E-2</v>
      </c>
      <c r="G91" s="175" t="str">
        <f>IFERROR(Summary!$Y$7*D91/F91," ")</f>
        <v xml:space="preserve"> </v>
      </c>
      <c r="H91" s="18"/>
      <c r="I91" s="175" t="str">
        <f>IFERROR(Summary!$Y$7*D91/H91," ")</f>
        <v xml:space="preserve"> </v>
      </c>
      <c r="J91" s="9">
        <v>0.28999999999999998</v>
      </c>
      <c r="K91" s="175" t="str">
        <f>IFERROR(Summary!$AA$7*D91/J91," ")</f>
        <v xml:space="preserve"> </v>
      </c>
      <c r="L91" s="18"/>
      <c r="M91" s="175" t="str">
        <f>IFERROR(Summary!$AA$7*D91/L91," ")</f>
        <v xml:space="preserve"> </v>
      </c>
      <c r="N91" s="9">
        <v>0.13</v>
      </c>
      <c r="O91" s="175" t="str">
        <f>IFERROR(Summary!$AC$7*D91/N91," ")</f>
        <v xml:space="preserve"> </v>
      </c>
      <c r="P91" s="18"/>
      <c r="Q91" s="175" t="str">
        <f>IFERROR(Summary!$AC$7*D91/P91," ")</f>
        <v xml:space="preserve"> </v>
      </c>
      <c r="R91" s="22"/>
      <c r="S91" s="177" t="str">
        <f>IFERROR(Summary!$AE$7*E91/R91," ")</f>
        <v xml:space="preserve"> </v>
      </c>
    </row>
    <row r="92" spans="1:19" ht="16.8" customHeight="1" x14ac:dyDescent="0.25">
      <c r="A92" s="2" t="s">
        <v>180</v>
      </c>
      <c r="B92" s="2" t="s">
        <v>181</v>
      </c>
      <c r="C92" s="18"/>
      <c r="D92" s="56" t="str">
        <f>IFERROR(VLOOKUP($A92,'Emissions - TEU-2PWD'!$A$6:$H$58,5,0), " ")</f>
        <v xml:space="preserve"> </v>
      </c>
      <c r="E92" s="56" t="str">
        <f>IFERROR(VLOOKUP($A92,'Emissions - TEU-2PWD'!$A$6:$H$58,8,0), " ")</f>
        <v xml:space="preserve"> </v>
      </c>
      <c r="F92" s="9">
        <v>0.2</v>
      </c>
      <c r="G92" s="175" t="str">
        <f>IFERROR(Summary!$Y$7*D92/F92," ")</f>
        <v xml:space="preserve"> </v>
      </c>
      <c r="H92" s="5">
        <v>30</v>
      </c>
      <c r="I92" s="175" t="str">
        <f>IFERROR(Summary!$Y$7*D92/H92," ")</f>
        <v xml:space="preserve"> </v>
      </c>
      <c r="J92" s="7">
        <v>5.2</v>
      </c>
      <c r="K92" s="175" t="str">
        <f>IFERROR(Summary!$AA$7*D92/J92," ")</f>
        <v xml:space="preserve"> </v>
      </c>
      <c r="L92" s="5">
        <v>130</v>
      </c>
      <c r="M92" s="175" t="str">
        <f>IFERROR(Summary!$AA$7*D92/L92," ")</f>
        <v xml:space="preserve"> </v>
      </c>
      <c r="N92" s="7">
        <v>2.4</v>
      </c>
      <c r="O92" s="175" t="str">
        <f>IFERROR(Summary!$AC$7*D92/N92," ")</f>
        <v xml:space="preserve"> </v>
      </c>
      <c r="P92" s="5">
        <v>130</v>
      </c>
      <c r="Q92" s="175" t="str">
        <f>IFERROR(Summary!$AC$7*D92/P92," ")</f>
        <v xml:space="preserve"> </v>
      </c>
      <c r="R92" s="23">
        <v>7200</v>
      </c>
      <c r="S92" s="177" t="str">
        <f>IFERROR(Summary!$AE$7*E92/R92," ")</f>
        <v xml:space="preserve"> </v>
      </c>
    </row>
    <row r="93" spans="1:19" ht="29.25" customHeight="1" x14ac:dyDescent="0.25">
      <c r="A93" s="2" t="s">
        <v>182</v>
      </c>
      <c r="B93" s="2" t="s">
        <v>183</v>
      </c>
      <c r="C93" s="18"/>
      <c r="D93" s="56" t="str">
        <f>IFERROR(VLOOKUP($A93,'Emissions - TEU-2PWD'!$A$6:$H$58,5,0), " ")</f>
        <v xml:space="preserve"> </v>
      </c>
      <c r="E93" s="56" t="str">
        <f>IFERROR(VLOOKUP($A93,'Emissions - TEU-2PWD'!$A$6:$H$58,8,0), " ")</f>
        <v xml:space="preserve"> </v>
      </c>
      <c r="F93" s="3">
        <v>4.4999999999999997E-3</v>
      </c>
      <c r="G93" s="175" t="str">
        <f>IFERROR(Summary!$Y$7*D93/F93," ")</f>
        <v xml:space="preserve"> </v>
      </c>
      <c r="H93" s="18"/>
      <c r="I93" s="175" t="str">
        <f>IFERROR(Summary!$Y$7*D93/H93," ")</f>
        <v xml:space="preserve"> </v>
      </c>
      <c r="J93" s="9">
        <v>0.12</v>
      </c>
      <c r="K93" s="175" t="str">
        <f>IFERROR(Summary!$AA$7*D93/J93," ")</f>
        <v xml:space="preserve"> </v>
      </c>
      <c r="L93" s="18"/>
      <c r="M93" s="175" t="str">
        <f>IFERROR(Summary!$AA$7*D93/L93," ")</f>
        <v xml:space="preserve"> </v>
      </c>
      <c r="N93" s="4">
        <v>5.5E-2</v>
      </c>
      <c r="O93" s="175" t="str">
        <f>IFERROR(Summary!$AC$7*D93/N93," ")</f>
        <v xml:space="preserve"> </v>
      </c>
      <c r="P93" s="18"/>
      <c r="Q93" s="175" t="str">
        <f>IFERROR(Summary!$AC$7*D93/P93," ")</f>
        <v xml:space="preserve"> </v>
      </c>
      <c r="R93" s="22"/>
      <c r="S93" s="177" t="str">
        <f>IFERROR(Summary!$AE$7*E93/R93," ")</f>
        <v xml:space="preserve"> </v>
      </c>
    </row>
    <row r="94" spans="1:19" ht="16.8" customHeight="1" x14ac:dyDescent="0.25">
      <c r="A94" s="2" t="s">
        <v>184</v>
      </c>
      <c r="B94" s="2" t="s">
        <v>185</v>
      </c>
      <c r="C94" s="18"/>
      <c r="D94" s="56" t="str">
        <f>IFERROR(VLOOKUP($A94,'Emissions - TEU-2PWD'!$A$6:$H$58,5,0), " ")</f>
        <v xml:space="preserve"> </v>
      </c>
      <c r="E94" s="56" t="str">
        <f>IFERROR(VLOOKUP($A94,'Emissions - TEU-2PWD'!$A$6:$H$58,8,0), " ")</f>
        <v xml:space="preserve"> </v>
      </c>
      <c r="F94" s="10">
        <v>7.0999999999999998E-6</v>
      </c>
      <c r="G94" s="175" t="str">
        <f>IFERROR(Summary!$Y$7*D94/F94," ")</f>
        <v xml:space="preserve"> </v>
      </c>
      <c r="H94" s="18"/>
      <c r="I94" s="175" t="str">
        <f>IFERROR(Summary!$Y$7*D94/H94," ")</f>
        <v xml:space="preserve"> </v>
      </c>
      <c r="J94" s="11">
        <v>1.9000000000000001E-4</v>
      </c>
      <c r="K94" s="175" t="str">
        <f>IFERROR(Summary!$AA$7*D94/J94," ")</f>
        <v xml:space="preserve"> </v>
      </c>
      <c r="L94" s="18"/>
      <c r="M94" s="175" t="str">
        <f>IFERROR(Summary!$AA$7*D94/L94," ")</f>
        <v xml:space="preserve"> </v>
      </c>
      <c r="N94" s="10">
        <v>8.6000000000000003E-5</v>
      </c>
      <c r="O94" s="175" t="str">
        <f>IFERROR(Summary!$AC$7*D94/N94," ")</f>
        <v xml:space="preserve"> </v>
      </c>
      <c r="P94" s="18"/>
      <c r="Q94" s="175" t="str">
        <f>IFERROR(Summary!$AC$7*D94/P94," ")</f>
        <v xml:space="preserve"> </v>
      </c>
      <c r="R94" s="22"/>
      <c r="S94" s="177" t="str">
        <f>IFERROR(Summary!$AE$7*E94/R94," ")</f>
        <v xml:space="preserve"> </v>
      </c>
    </row>
    <row r="95" spans="1:19" ht="16.95" customHeight="1" x14ac:dyDescent="0.25">
      <c r="A95" s="2" t="s">
        <v>186</v>
      </c>
      <c r="B95" s="2" t="s">
        <v>187</v>
      </c>
      <c r="C95" s="18"/>
      <c r="D95" s="56" t="str">
        <f>IFERROR(VLOOKUP($A95,'Emissions - TEU-2PWD'!$A$6:$H$58,5,0), " ")</f>
        <v xml:space="preserve"> </v>
      </c>
      <c r="E95" s="56" t="str">
        <f>IFERROR(VLOOKUP($A95,'Emissions - TEU-2PWD'!$A$6:$H$58,8,0), " ")</f>
        <v xml:space="preserve"> </v>
      </c>
      <c r="F95" s="10">
        <v>7.0999999999999998E-6</v>
      </c>
      <c r="G95" s="175" t="str">
        <f>IFERROR(Summary!$Y$7*D95/F95," ")</f>
        <v xml:space="preserve"> </v>
      </c>
      <c r="H95" s="18"/>
      <c r="I95" s="175" t="str">
        <f>IFERROR(Summary!$Y$7*D95/H95," ")</f>
        <v xml:space="preserve"> </v>
      </c>
      <c r="J95" s="11">
        <v>1.9000000000000001E-4</v>
      </c>
      <c r="K95" s="175" t="str">
        <f>IFERROR(Summary!$AA$7*D95/J95," ")</f>
        <v xml:space="preserve"> </v>
      </c>
      <c r="L95" s="18"/>
      <c r="M95" s="175" t="str">
        <f>IFERROR(Summary!$AA$7*D95/L95," ")</f>
        <v xml:space="preserve"> </v>
      </c>
      <c r="N95" s="10">
        <v>8.6000000000000003E-5</v>
      </c>
      <c r="O95" s="175" t="str">
        <f>IFERROR(Summary!$AC$7*D95/N95," ")</f>
        <v xml:space="preserve"> </v>
      </c>
      <c r="P95" s="18"/>
      <c r="Q95" s="175" t="str">
        <f>IFERROR(Summary!$AC$7*D95/P95," ")</f>
        <v xml:space="preserve"> </v>
      </c>
      <c r="R95" s="22"/>
      <c r="S95" s="177" t="str">
        <f>IFERROR(Summary!$AE$7*E95/R95," ")</f>
        <v xml:space="preserve"> </v>
      </c>
    </row>
    <row r="96" spans="1:19" ht="29.25" customHeight="1" x14ac:dyDescent="0.25">
      <c r="A96" s="2" t="s">
        <v>188</v>
      </c>
      <c r="B96" s="2" t="s">
        <v>189</v>
      </c>
      <c r="C96" s="18"/>
      <c r="D96" s="56" t="str">
        <f>IFERROR(VLOOKUP($A96,'Emissions - TEU-2PWD'!$A$6:$H$58,5,0), " ")</f>
        <v xml:space="preserve"> </v>
      </c>
      <c r="E96" s="56" t="str">
        <f>IFERROR(VLOOKUP($A96,'Emissions - TEU-2PWD'!$A$6:$H$58,8,0), " ")</f>
        <v xml:space="preserve"> </v>
      </c>
      <c r="F96" s="10">
        <v>7.0999999999999998E-6</v>
      </c>
      <c r="G96" s="175" t="str">
        <f>IFERROR(Summary!$Y$7*D96/F96," ")</f>
        <v xml:space="preserve"> </v>
      </c>
      <c r="H96" s="18"/>
      <c r="I96" s="175" t="str">
        <f>IFERROR(Summary!$Y$7*D96/H96," ")</f>
        <v xml:space="preserve"> </v>
      </c>
      <c r="J96" s="11">
        <v>1.9000000000000001E-4</v>
      </c>
      <c r="K96" s="175" t="str">
        <f>IFERROR(Summary!$AA$7*D96/J96," ")</f>
        <v xml:space="preserve"> </v>
      </c>
      <c r="L96" s="18"/>
      <c r="M96" s="175" t="str">
        <f>IFERROR(Summary!$AA$7*D96/L96," ")</f>
        <v xml:space="preserve"> </v>
      </c>
      <c r="N96" s="10">
        <v>8.6000000000000003E-5</v>
      </c>
      <c r="O96" s="175" t="str">
        <f>IFERROR(Summary!$AC$7*D96/N96," ")</f>
        <v xml:space="preserve"> </v>
      </c>
      <c r="P96" s="18"/>
      <c r="Q96" s="175" t="str">
        <f>IFERROR(Summary!$AC$7*D96/P96," ")</f>
        <v xml:space="preserve"> </v>
      </c>
      <c r="R96" s="22"/>
      <c r="S96" s="177" t="str">
        <f>IFERROR(Summary!$AE$7*E96/R96," ")</f>
        <v xml:space="preserve"> </v>
      </c>
    </row>
    <row r="97" spans="1:19" ht="16.95" customHeight="1" x14ac:dyDescent="0.25">
      <c r="A97" s="2" t="s">
        <v>190</v>
      </c>
      <c r="B97" s="2" t="s">
        <v>191</v>
      </c>
      <c r="C97" s="18"/>
      <c r="D97" s="56" t="str">
        <f>IFERROR(VLOOKUP($A97,'Emissions - TEU-2PWD'!$A$6:$H$58,5,0), " ")</f>
        <v xml:space="preserve"> </v>
      </c>
      <c r="E97" s="56" t="str">
        <f>IFERROR(VLOOKUP($A97,'Emissions - TEU-2PWD'!$A$6:$H$58,8,0), " ")</f>
        <v xml:space="preserve"> </v>
      </c>
      <c r="F97" s="18"/>
      <c r="G97" s="175" t="str">
        <f>IFERROR(Summary!$Y$7*D97/F97," ")</f>
        <v xml:space="preserve"> </v>
      </c>
      <c r="H97" s="18"/>
      <c r="I97" s="175" t="str">
        <f>IFERROR(Summary!$Y$7*D97/H97," ")</f>
        <v xml:space="preserve"> </v>
      </c>
      <c r="J97" s="18"/>
      <c r="K97" s="175" t="str">
        <f>IFERROR(Summary!$AA$7*D97/J97," ")</f>
        <v xml:space="preserve"> </v>
      </c>
      <c r="L97" s="18"/>
      <c r="M97" s="175" t="str">
        <f>IFERROR(Summary!$AA$7*D97/L97," ")</f>
        <v xml:space="preserve"> </v>
      </c>
      <c r="N97" s="18"/>
      <c r="O97" s="175" t="str">
        <f>IFERROR(Summary!$AC$7*D97/N97," ")</f>
        <v xml:space="preserve"> </v>
      </c>
      <c r="P97" s="18"/>
      <c r="Q97" s="175" t="str">
        <f>IFERROR(Summary!$AC$7*D97/P97," ")</f>
        <v xml:space="preserve"> </v>
      </c>
      <c r="R97" s="24">
        <v>6</v>
      </c>
      <c r="S97" s="177" t="str">
        <f>IFERROR(Summary!$AE$7*E97/R97," ")</f>
        <v xml:space="preserve"> </v>
      </c>
    </row>
    <row r="98" spans="1:19" ht="16.8" customHeight="1" x14ac:dyDescent="0.25">
      <c r="A98" s="2" t="s">
        <v>192</v>
      </c>
      <c r="B98" s="2" t="s">
        <v>193</v>
      </c>
      <c r="C98" s="18"/>
      <c r="D98" s="56" t="str">
        <f>IFERROR(VLOOKUP($A98,'Emissions - TEU-2PWD'!$A$6:$H$58,5,0), " ")</f>
        <v xml:space="preserve"> </v>
      </c>
      <c r="E98" s="56" t="str">
        <f>IFERROR(VLOOKUP($A98,'Emissions - TEU-2PWD'!$A$6:$H$58,8,0), " ")</f>
        <v xml:space="preserve"> </v>
      </c>
      <c r="F98" s="4">
        <v>4.2999999999999997E-2</v>
      </c>
      <c r="G98" s="175" t="str">
        <f>IFERROR(Summary!$Y$7*D98/F98," ")</f>
        <v xml:space="preserve"> </v>
      </c>
      <c r="H98" s="7">
        <v>3</v>
      </c>
      <c r="I98" s="175" t="str">
        <f>IFERROR(Summary!$Y$7*D98/H98," ")</f>
        <v xml:space="preserve"> </v>
      </c>
      <c r="J98" s="7">
        <v>1.1000000000000001</v>
      </c>
      <c r="K98" s="175" t="str">
        <f>IFERROR(Summary!$AA$7*D98/J98," ")</f>
        <v xml:space="preserve"> </v>
      </c>
      <c r="L98" s="5">
        <v>13</v>
      </c>
      <c r="M98" s="175" t="str">
        <f>IFERROR(Summary!$AA$7*D98/L98," ")</f>
        <v xml:space="preserve"> </v>
      </c>
      <c r="N98" s="9">
        <v>0.52</v>
      </c>
      <c r="O98" s="175" t="str">
        <f>IFERROR(Summary!$AC$7*D98/N98," ")</f>
        <v xml:space="preserve"> </v>
      </c>
      <c r="P98" s="5">
        <v>13</v>
      </c>
      <c r="Q98" s="175" t="str">
        <f>IFERROR(Summary!$AC$7*D98/P98," ")</f>
        <v xml:space="preserve"> </v>
      </c>
      <c r="R98" s="23">
        <v>1300</v>
      </c>
      <c r="S98" s="177" t="str">
        <f>IFERROR(Summary!$AE$7*E98/R98," ")</f>
        <v xml:space="preserve"> </v>
      </c>
    </row>
    <row r="99" spans="1:19" ht="16.8" customHeight="1" x14ac:dyDescent="0.25">
      <c r="A99" s="2" t="s">
        <v>194</v>
      </c>
      <c r="B99" s="2" t="s">
        <v>195</v>
      </c>
      <c r="C99" s="18"/>
      <c r="D99" s="56" t="str">
        <f>IFERROR(VLOOKUP($A99,'Emissions - TEU-2PWD'!$A$6:$H$58,5,0), " ")</f>
        <v xml:space="preserve"> </v>
      </c>
      <c r="E99" s="56" t="str">
        <f>IFERROR(VLOOKUP($A99,'Emissions - TEU-2PWD'!$A$6:$H$58,8,0), " ")</f>
        <v xml:space="preserve"> </v>
      </c>
      <c r="F99" s="18"/>
      <c r="G99" s="175" t="str">
        <f>IFERROR(Summary!$Y$7*D99/F99," ")</f>
        <v xml:space="preserve"> </v>
      </c>
      <c r="H99" s="5">
        <v>20</v>
      </c>
      <c r="I99" s="175" t="str">
        <f>IFERROR(Summary!$Y$7*D99/H99," ")</f>
        <v xml:space="preserve"> </v>
      </c>
      <c r="J99" s="18"/>
      <c r="K99" s="175" t="str">
        <f>IFERROR(Summary!$AA$7*D99/J99," ")</f>
        <v xml:space="preserve"> </v>
      </c>
      <c r="L99" s="5">
        <v>88</v>
      </c>
      <c r="M99" s="175" t="str">
        <f>IFERROR(Summary!$AA$7*D99/L99," ")</f>
        <v xml:space="preserve"> </v>
      </c>
      <c r="N99" s="18"/>
      <c r="O99" s="175" t="str">
        <f>IFERROR(Summary!$AC$7*D99/N99," ")</f>
        <v xml:space="preserve"> </v>
      </c>
      <c r="P99" s="5">
        <v>88</v>
      </c>
      <c r="Q99" s="175" t="str">
        <f>IFERROR(Summary!$AC$7*D99/P99," ")</f>
        <v xml:space="preserve"> </v>
      </c>
      <c r="R99" s="22"/>
      <c r="S99" s="177" t="str">
        <f>IFERROR(Summary!$AE$7*E99/R99," ")</f>
        <v xml:space="preserve"> </v>
      </c>
    </row>
    <row r="100" spans="1:19" ht="16.95" customHeight="1" x14ac:dyDescent="0.25">
      <c r="A100" s="2" t="s">
        <v>196</v>
      </c>
      <c r="B100" s="2" t="s">
        <v>197</v>
      </c>
      <c r="C100" s="18"/>
      <c r="D100" s="56" t="str">
        <f>IFERROR(VLOOKUP($A100,'Emissions - TEU-2PWD'!$A$6:$H$58,5,0), " ")</f>
        <v xml:space="preserve"> </v>
      </c>
      <c r="E100" s="56" t="str">
        <f>IFERROR(VLOOKUP($A100,'Emissions - TEU-2PWD'!$A$6:$H$58,8,0), " ")</f>
        <v xml:space="preserve"> </v>
      </c>
      <c r="F100" s="18"/>
      <c r="G100" s="175" t="str">
        <f>IFERROR(Summary!$Y$7*D100/F100," ")</f>
        <v xml:space="preserve"> </v>
      </c>
      <c r="H100" s="7">
        <v>8</v>
      </c>
      <c r="I100" s="175" t="str">
        <f>IFERROR(Summary!$Y$7*D100/H100," ")</f>
        <v xml:space="preserve"> </v>
      </c>
      <c r="J100" s="18"/>
      <c r="K100" s="175" t="str">
        <f>IFERROR(Summary!$AA$7*D100/J100," ")</f>
        <v xml:space="preserve"> </v>
      </c>
      <c r="L100" s="5">
        <v>35</v>
      </c>
      <c r="M100" s="175" t="str">
        <f>IFERROR(Summary!$AA$7*D100/L100," ")</f>
        <v xml:space="preserve"> </v>
      </c>
      <c r="N100" s="18"/>
      <c r="O100" s="175" t="str">
        <f>IFERROR(Summary!$AC$7*D100/N100," ")</f>
        <v xml:space="preserve"> </v>
      </c>
      <c r="P100" s="5">
        <v>35</v>
      </c>
      <c r="Q100" s="175" t="str">
        <f>IFERROR(Summary!$AC$7*D100/P100," ")</f>
        <v xml:space="preserve"> </v>
      </c>
      <c r="R100" s="22"/>
      <c r="S100" s="177" t="str">
        <f>IFERROR(Summary!$AE$7*E100/R100," ")</f>
        <v xml:space="preserve"> </v>
      </c>
    </row>
    <row r="101" spans="1:19" ht="16.8" customHeight="1" x14ac:dyDescent="0.25">
      <c r="A101" s="2" t="s">
        <v>198</v>
      </c>
      <c r="B101" s="2" t="s">
        <v>199</v>
      </c>
      <c r="C101" s="18"/>
      <c r="D101" s="56">
        <f>IFERROR(VLOOKUP($A101,'Emissions - TEU-2PWD'!$A$6:$H$58,5,0), " ")</f>
        <v>5.8964005942653108E-2</v>
      </c>
      <c r="E101" s="56">
        <f>IFERROR(VLOOKUP($A101,'Emissions - TEU-2PWD'!$A$6:$H$58,8,0), " ")</f>
        <v>3.5378403565591863E-3</v>
      </c>
      <c r="F101" s="9">
        <v>0.4</v>
      </c>
      <c r="G101" s="175">
        <f>IFERROR(Summary!$Y$7*D101/F101," ")</f>
        <v>1.4741001485663277E-5</v>
      </c>
      <c r="H101" s="5">
        <v>260</v>
      </c>
      <c r="I101" s="175">
        <f>IFERROR(Summary!$Y$7*D101/H101," ")</f>
        <v>2.2678463824097351E-8</v>
      </c>
      <c r="J101" s="5">
        <v>10</v>
      </c>
      <c r="K101" s="175">
        <f>IFERROR(Summary!$AA$7*D101/J101," ")</f>
        <v>5.8964005942653115E-7</v>
      </c>
      <c r="L101" s="8">
        <v>1100</v>
      </c>
      <c r="M101" s="175">
        <f>IFERROR(Summary!$AA$7*D101/L101," ")</f>
        <v>5.3603641766048284E-9</v>
      </c>
      <c r="N101" s="7">
        <v>4.8</v>
      </c>
      <c r="O101" s="175">
        <f>IFERROR(Summary!$AC$7*D101/N101," ")</f>
        <v>5.5278755571237285E-5</v>
      </c>
      <c r="P101" s="8">
        <v>1100</v>
      </c>
      <c r="Q101" s="175">
        <f>IFERROR(Summary!$AC$7*D101/P101," ")</f>
        <v>2.4121638794721726E-7</v>
      </c>
      <c r="R101" s="23">
        <v>22000</v>
      </c>
      <c r="S101" s="177">
        <f>IFERROR(Summary!$AE$7*E101/R101," ")</f>
        <v>7.7189244143109517E-7</v>
      </c>
    </row>
    <row r="102" spans="1:19" ht="29.25" customHeight="1" x14ac:dyDescent="0.25">
      <c r="A102" s="2" t="s">
        <v>200</v>
      </c>
      <c r="B102" s="2" t="s">
        <v>201</v>
      </c>
      <c r="C102" s="18"/>
      <c r="D102" s="56" t="str">
        <f>IFERROR(VLOOKUP($A102,'Emissions - TEU-2PWD'!$A$6:$H$58,5,0), " ")</f>
        <v xml:space="preserve"> </v>
      </c>
      <c r="E102" s="56" t="str">
        <f>IFERROR(VLOOKUP($A102,'Emissions - TEU-2PWD'!$A$6:$H$58,8,0), " ")</f>
        <v xml:space="preserve"> </v>
      </c>
      <c r="F102" s="3">
        <v>1.6999999999999999E-3</v>
      </c>
      <c r="G102" s="175" t="str">
        <f>IFERROR(Summary!$Y$7*D102/F102," ")</f>
        <v xml:space="preserve"> </v>
      </c>
      <c r="H102" s="7">
        <v>9</v>
      </c>
      <c r="I102" s="175" t="str">
        <f>IFERROR(Summary!$Y$7*D102/H102," ")</f>
        <v xml:space="preserve"> </v>
      </c>
      <c r="J102" s="4">
        <v>4.2999999999999997E-2</v>
      </c>
      <c r="K102" s="175" t="str">
        <f>IFERROR(Summary!$AA$7*D102/J102," ")</f>
        <v xml:space="preserve"> </v>
      </c>
      <c r="L102" s="5">
        <v>40</v>
      </c>
      <c r="M102" s="175" t="str">
        <f>IFERROR(Summary!$AA$7*D102/L102," ")</f>
        <v xml:space="preserve"> </v>
      </c>
      <c r="N102" s="4">
        <v>0.02</v>
      </c>
      <c r="O102" s="175" t="str">
        <f>IFERROR(Summary!$AC$7*D102/N102," ")</f>
        <v xml:space="preserve"> </v>
      </c>
      <c r="P102" s="5">
        <v>40</v>
      </c>
      <c r="Q102" s="175" t="str">
        <f>IFERROR(Summary!$AC$7*D102/P102," ")</f>
        <v xml:space="preserve"> </v>
      </c>
      <c r="R102" s="22"/>
      <c r="S102" s="177" t="str">
        <f>IFERROR(Summary!$AE$7*E102/R102," ")</f>
        <v xml:space="preserve"> </v>
      </c>
    </row>
    <row r="103" spans="1:19" ht="29.25" customHeight="1" x14ac:dyDescent="0.25">
      <c r="A103" s="2" t="s">
        <v>202</v>
      </c>
      <c r="B103" s="2" t="s">
        <v>203</v>
      </c>
      <c r="C103" s="18"/>
      <c r="D103" s="56" t="str">
        <f>IFERROR(VLOOKUP($A103,'Emissions - TEU-2PWD'!$A$6:$H$58,5,0), " ")</f>
        <v xml:space="preserve"> </v>
      </c>
      <c r="E103" s="56" t="str">
        <f>IFERROR(VLOOKUP($A103,'Emissions - TEU-2PWD'!$A$6:$H$58,8,0), " ")</f>
        <v xml:space="preserve"> </v>
      </c>
      <c r="F103" s="4">
        <v>3.7999999999999999E-2</v>
      </c>
      <c r="G103" s="175" t="str">
        <f>IFERROR(Summary!$Y$7*D103/F103," ")</f>
        <v xml:space="preserve"> </v>
      </c>
      <c r="H103" s="7">
        <v>7</v>
      </c>
      <c r="I103" s="175" t="str">
        <f>IFERROR(Summary!$Y$7*D103/H103," ")</f>
        <v xml:space="preserve"> </v>
      </c>
      <c r="J103" s="7">
        <v>1</v>
      </c>
      <c r="K103" s="175" t="str">
        <f>IFERROR(Summary!$AA$7*D103/J103," ")</f>
        <v xml:space="preserve"> </v>
      </c>
      <c r="L103" s="5">
        <v>31</v>
      </c>
      <c r="M103" s="175" t="str">
        <f>IFERROR(Summary!$AA$7*D103/L103," ")</f>
        <v xml:space="preserve"> </v>
      </c>
      <c r="N103" s="9">
        <v>0.46</v>
      </c>
      <c r="O103" s="175" t="str">
        <f>IFERROR(Summary!$AC$7*D103/N103," ")</f>
        <v xml:space="preserve"> </v>
      </c>
      <c r="P103" s="5">
        <v>31</v>
      </c>
      <c r="Q103" s="175" t="str">
        <f>IFERROR(Summary!$AC$7*D103/P103," ")</f>
        <v xml:space="preserve"> </v>
      </c>
      <c r="R103" s="22"/>
      <c r="S103" s="177" t="str">
        <f>IFERROR(Summary!$AE$7*E103/R103," ")</f>
        <v xml:space="preserve"> </v>
      </c>
    </row>
    <row r="104" spans="1:19" ht="16.8" customHeight="1" x14ac:dyDescent="0.25">
      <c r="A104" s="2" t="s">
        <v>204</v>
      </c>
      <c r="B104" s="2" t="s">
        <v>205</v>
      </c>
      <c r="C104" s="18"/>
      <c r="D104" s="56" t="str">
        <f>IFERROR(VLOOKUP($A104,'Emissions - TEU-2PWD'!$A$6:$H$58,5,0), " ")</f>
        <v xml:space="preserve"> </v>
      </c>
      <c r="E104" s="56" t="str">
        <f>IFERROR(VLOOKUP($A104,'Emissions - TEU-2PWD'!$A$6:$H$58,8,0), " ")</f>
        <v xml:space="preserve"> </v>
      </c>
      <c r="F104" s="18"/>
      <c r="G104" s="175" t="str">
        <f>IFERROR(Summary!$Y$7*D104/F104," ")</f>
        <v xml:space="preserve"> </v>
      </c>
      <c r="H104" s="5">
        <v>400</v>
      </c>
      <c r="I104" s="175" t="str">
        <f>IFERROR(Summary!$Y$7*D104/H104," ")</f>
        <v xml:space="preserve"> </v>
      </c>
      <c r="J104" s="18"/>
      <c r="K104" s="175" t="str">
        <f>IFERROR(Summary!$AA$7*D104/J104," ")</f>
        <v xml:space="preserve"> </v>
      </c>
      <c r="L104" s="8">
        <v>1800</v>
      </c>
      <c r="M104" s="175" t="str">
        <f>IFERROR(Summary!$AA$7*D104/L104," ")</f>
        <v xml:space="preserve"> </v>
      </c>
      <c r="N104" s="18"/>
      <c r="O104" s="175" t="str">
        <f>IFERROR(Summary!$AC$7*D104/N104," ")</f>
        <v xml:space="preserve"> </v>
      </c>
      <c r="P104" s="8">
        <v>1800</v>
      </c>
      <c r="Q104" s="175" t="str">
        <f>IFERROR(Summary!$AC$7*D104/P104," ")</f>
        <v xml:space="preserve"> </v>
      </c>
      <c r="R104" s="23">
        <v>2000</v>
      </c>
      <c r="S104" s="177" t="str">
        <f>IFERROR(Summary!$AE$7*E104/R104," ")</f>
        <v xml:space="preserve"> </v>
      </c>
    </row>
    <row r="105" spans="1:19" ht="29.25" customHeight="1" x14ac:dyDescent="0.25">
      <c r="A105" s="2" t="s">
        <v>206</v>
      </c>
      <c r="B105" s="2" t="s">
        <v>207</v>
      </c>
      <c r="C105" s="18"/>
      <c r="D105" s="56" t="str">
        <f>IFERROR(VLOOKUP($A105,'Emissions - TEU-2PWD'!$A$6:$H$58,5,0), " ")</f>
        <v xml:space="preserve"> </v>
      </c>
      <c r="E105" s="56" t="str">
        <f>IFERROR(VLOOKUP($A105,'Emissions - TEU-2PWD'!$A$6:$H$58,8,0), " ")</f>
        <v xml:space="preserve"> </v>
      </c>
      <c r="F105" s="18"/>
      <c r="G105" s="175" t="str">
        <f>IFERROR(Summary!$Y$7*D105/F105," ")</f>
        <v xml:space="preserve"> </v>
      </c>
      <c r="H105" s="5">
        <v>82</v>
      </c>
      <c r="I105" s="175" t="str">
        <f>IFERROR(Summary!$Y$7*D105/H105," ")</f>
        <v xml:space="preserve"> </v>
      </c>
      <c r="J105" s="18"/>
      <c r="K105" s="175" t="str">
        <f>IFERROR(Summary!$AA$7*D105/J105," ")</f>
        <v xml:space="preserve"> </v>
      </c>
      <c r="L105" s="5">
        <v>360</v>
      </c>
      <c r="M105" s="175" t="str">
        <f>IFERROR(Summary!$AA$7*D105/L105," ")</f>
        <v xml:space="preserve"> </v>
      </c>
      <c r="N105" s="18"/>
      <c r="O105" s="175" t="str">
        <f>IFERROR(Summary!$AC$7*D105/N105," ")</f>
        <v xml:space="preserve"> </v>
      </c>
      <c r="P105" s="5">
        <v>360</v>
      </c>
      <c r="Q105" s="175" t="str">
        <f>IFERROR(Summary!$AC$7*D105/P105," ")</f>
        <v xml:space="preserve"> </v>
      </c>
      <c r="R105" s="23">
        <v>29000</v>
      </c>
      <c r="S105" s="177" t="str">
        <f>IFERROR(Summary!$AE$7*E105/R105," ")</f>
        <v xml:space="preserve"> </v>
      </c>
    </row>
    <row r="106" spans="1:19" ht="29.25" customHeight="1" x14ac:dyDescent="0.25">
      <c r="A106" s="2" t="s">
        <v>208</v>
      </c>
      <c r="B106" s="2" t="s">
        <v>209</v>
      </c>
      <c r="C106" s="18"/>
      <c r="D106" s="56" t="str">
        <f>IFERROR(VLOOKUP($A106,'Emissions - TEU-2PWD'!$A$6:$H$58,5,0), " ")</f>
        <v xml:space="preserve"> </v>
      </c>
      <c r="E106" s="56" t="str">
        <f>IFERROR(VLOOKUP($A106,'Emissions - TEU-2PWD'!$A$6:$H$58,8,0), " ")</f>
        <v xml:space="preserve"> </v>
      </c>
      <c r="F106" s="18"/>
      <c r="G106" s="175" t="str">
        <f>IFERROR(Summary!$Y$7*D106/F106," ")</f>
        <v xml:space="preserve"> </v>
      </c>
      <c r="H106" s="5">
        <v>70</v>
      </c>
      <c r="I106" s="175" t="str">
        <f>IFERROR(Summary!$Y$7*D106/H106," ")</f>
        <v xml:space="preserve"> </v>
      </c>
      <c r="J106" s="18"/>
      <c r="K106" s="175" t="str">
        <f>IFERROR(Summary!$AA$7*D106/J106," ")</f>
        <v xml:space="preserve"> </v>
      </c>
      <c r="L106" s="5">
        <v>310</v>
      </c>
      <c r="M106" s="175" t="str">
        <f>IFERROR(Summary!$AA$7*D106/L106," ")</f>
        <v xml:space="preserve"> </v>
      </c>
      <c r="N106" s="18"/>
      <c r="O106" s="175" t="str">
        <f>IFERROR(Summary!$AC$7*D106/N106," ")</f>
        <v xml:space="preserve"> </v>
      </c>
      <c r="P106" s="5">
        <v>310</v>
      </c>
      <c r="Q106" s="175" t="str">
        <f>IFERROR(Summary!$AC$7*D106/P106," ")</f>
        <v xml:space="preserve"> </v>
      </c>
      <c r="R106" s="21">
        <v>370</v>
      </c>
      <c r="S106" s="177" t="str">
        <f>IFERROR(Summary!$AE$7*E106/R106," ")</f>
        <v xml:space="preserve"> </v>
      </c>
    </row>
    <row r="107" spans="1:19" ht="29.25" customHeight="1" x14ac:dyDescent="0.25">
      <c r="A107" s="2" t="s">
        <v>210</v>
      </c>
      <c r="B107" s="2" t="s">
        <v>211</v>
      </c>
      <c r="C107" s="18"/>
      <c r="D107" s="56" t="str">
        <f>IFERROR(VLOOKUP($A107,'Emissions - TEU-2PWD'!$A$6:$H$58,5,0), " ")</f>
        <v xml:space="preserve"> </v>
      </c>
      <c r="E107" s="56" t="str">
        <f>IFERROR(VLOOKUP($A107,'Emissions - TEU-2PWD'!$A$6:$H$58,8,0), " ")</f>
        <v xml:space="preserve"> </v>
      </c>
      <c r="F107" s="18"/>
      <c r="G107" s="175" t="str">
        <f>IFERROR(Summary!$Y$7*D107/F107," ")</f>
        <v xml:space="preserve"> </v>
      </c>
      <c r="H107" s="5">
        <v>60</v>
      </c>
      <c r="I107" s="175" t="str">
        <f>IFERROR(Summary!$Y$7*D107/H107," ")</f>
        <v xml:space="preserve"> </v>
      </c>
      <c r="J107" s="18"/>
      <c r="K107" s="175" t="str">
        <f>IFERROR(Summary!$AA$7*D107/J107," ")</f>
        <v xml:space="preserve"> </v>
      </c>
      <c r="L107" s="5">
        <v>260</v>
      </c>
      <c r="M107" s="175" t="str">
        <f>IFERROR(Summary!$AA$7*D107/L107," ")</f>
        <v xml:space="preserve"> </v>
      </c>
      <c r="N107" s="18"/>
      <c r="O107" s="175" t="str">
        <f>IFERROR(Summary!$AC$7*D107/N107," ")</f>
        <v xml:space="preserve"> </v>
      </c>
      <c r="P107" s="5">
        <v>260</v>
      </c>
      <c r="Q107" s="175" t="str">
        <f>IFERROR(Summary!$AC$7*D107/P107," ")</f>
        <v xml:space="preserve"> </v>
      </c>
      <c r="R107" s="21">
        <v>140</v>
      </c>
      <c r="S107" s="177" t="str">
        <f>IFERROR(Summary!$AE$7*E107/R107," ")</f>
        <v xml:space="preserve"> </v>
      </c>
    </row>
    <row r="108" spans="1:19" ht="29.25" customHeight="1" x14ac:dyDescent="0.25">
      <c r="A108" s="2" t="s">
        <v>212</v>
      </c>
      <c r="B108" s="2" t="s">
        <v>213</v>
      </c>
      <c r="C108" s="18"/>
      <c r="D108" s="56" t="str">
        <f>IFERROR(VLOOKUP($A108,'Emissions - TEU-2PWD'!$A$6:$H$58,5,0), " ")</f>
        <v xml:space="preserve"> </v>
      </c>
      <c r="E108" s="56" t="str">
        <f>IFERROR(VLOOKUP($A108,'Emissions - TEU-2PWD'!$A$6:$H$58,8,0), " ")</f>
        <v xml:space="preserve"> </v>
      </c>
      <c r="F108" s="18"/>
      <c r="G108" s="175" t="str">
        <f>IFERROR(Summary!$Y$7*D108/F108," ")</f>
        <v xml:space="preserve"> </v>
      </c>
      <c r="H108" s="5">
        <v>60</v>
      </c>
      <c r="I108" s="175" t="str">
        <f>IFERROR(Summary!$Y$7*D108/H108," ")</f>
        <v xml:space="preserve"> </v>
      </c>
      <c r="J108" s="18"/>
      <c r="K108" s="175" t="str">
        <f>IFERROR(Summary!$AA$7*D108/J108," ")</f>
        <v xml:space="preserve"> </v>
      </c>
      <c r="L108" s="5">
        <v>260</v>
      </c>
      <c r="M108" s="175" t="str">
        <f>IFERROR(Summary!$AA$7*D108/L108," ")</f>
        <v xml:space="preserve"> </v>
      </c>
      <c r="N108" s="18"/>
      <c r="O108" s="175" t="str">
        <f>IFERROR(Summary!$AC$7*D108/N108," ")</f>
        <v xml:space="preserve"> </v>
      </c>
      <c r="P108" s="5">
        <v>260</v>
      </c>
      <c r="Q108" s="175" t="str">
        <f>IFERROR(Summary!$AC$7*D108/P108," ")</f>
        <v xml:space="preserve"> </v>
      </c>
      <c r="R108" s="21">
        <v>93</v>
      </c>
      <c r="S108" s="177" t="str">
        <f>IFERROR(Summary!$AE$7*E108/R108," ")</f>
        <v xml:space="preserve"> </v>
      </c>
    </row>
    <row r="109" spans="1:19" ht="29.25" customHeight="1" x14ac:dyDescent="0.25">
      <c r="A109" s="2" t="s">
        <v>214</v>
      </c>
      <c r="B109" s="2" t="s">
        <v>215</v>
      </c>
      <c r="C109" s="18"/>
      <c r="D109" s="56" t="str">
        <f>IFERROR(VLOOKUP($A109,'Emissions - TEU-2PWD'!$A$6:$H$58,5,0), " ")</f>
        <v xml:space="preserve"> </v>
      </c>
      <c r="E109" s="56" t="str">
        <f>IFERROR(VLOOKUP($A109,'Emissions - TEU-2PWD'!$A$6:$H$58,8,0), " ")</f>
        <v xml:space="preserve"> </v>
      </c>
      <c r="F109" s="18"/>
      <c r="G109" s="175" t="str">
        <f>IFERROR(Summary!$Y$7*D109/F109," ")</f>
        <v xml:space="preserve"> </v>
      </c>
      <c r="H109" s="7">
        <v>1</v>
      </c>
      <c r="I109" s="175" t="str">
        <f>IFERROR(Summary!$Y$7*D109/H109," ")</f>
        <v xml:space="preserve"> </v>
      </c>
      <c r="J109" s="18"/>
      <c r="K109" s="175" t="str">
        <f>IFERROR(Summary!$AA$7*D109/J109," ")</f>
        <v xml:space="preserve"> </v>
      </c>
      <c r="L109" s="7">
        <v>4.4000000000000004</v>
      </c>
      <c r="M109" s="175" t="str">
        <f>IFERROR(Summary!$AA$7*D109/L109," ")</f>
        <v xml:space="preserve"> </v>
      </c>
      <c r="N109" s="18"/>
      <c r="O109" s="175" t="str">
        <f>IFERROR(Summary!$AC$7*D109/N109," ")</f>
        <v xml:space="preserve"> </v>
      </c>
      <c r="P109" s="7">
        <v>4.4000000000000004</v>
      </c>
      <c r="Q109" s="175" t="str">
        <f>IFERROR(Summary!$AC$7*D109/P109," ")</f>
        <v xml:space="preserve"> </v>
      </c>
      <c r="R109" s="22"/>
      <c r="S109" s="177" t="str">
        <f>IFERROR(Summary!$AE$7*E109/R109," ")</f>
        <v xml:space="preserve"> </v>
      </c>
    </row>
    <row r="110" spans="1:19" ht="16.95" customHeight="1" x14ac:dyDescent="0.25">
      <c r="A110" s="2" t="s">
        <v>216</v>
      </c>
      <c r="B110" s="2" t="s">
        <v>217</v>
      </c>
      <c r="C110" s="6" t="s">
        <v>23</v>
      </c>
      <c r="D110" s="56" t="str">
        <f>IFERROR(VLOOKUP($A110,'Emissions - TEU-2PWD'!$A$6:$H$58,5,0), " ")</f>
        <v xml:space="preserve"> </v>
      </c>
      <c r="E110" s="56" t="str">
        <f>IFERROR(VLOOKUP($A110,'Emissions - TEU-2PWD'!$A$6:$H$58,8,0), " ")</f>
        <v xml:space="preserve"> </v>
      </c>
      <c r="F110" s="11">
        <v>2.0000000000000001E-4</v>
      </c>
      <c r="G110" s="175" t="str">
        <f>IFERROR(Summary!$Y$7*D110/F110," ")</f>
        <v xml:space="preserve"> </v>
      </c>
      <c r="H110" s="5">
        <v>30</v>
      </c>
      <c r="I110" s="175" t="str">
        <f>IFERROR(Summary!$Y$7*D110/H110," ")</f>
        <v xml:space="preserve"> </v>
      </c>
      <c r="J110" s="3">
        <v>2.0999999999999999E-3</v>
      </c>
      <c r="K110" s="175" t="str">
        <f>IFERROR(Summary!$AA$7*D110/J110," ")</f>
        <v xml:space="preserve"> </v>
      </c>
      <c r="L110" s="5">
        <v>130</v>
      </c>
      <c r="M110" s="175" t="str">
        <f>IFERROR(Summary!$AA$7*D110/L110," ")</f>
        <v xml:space="preserve"> </v>
      </c>
      <c r="N110" s="3">
        <v>4.0000000000000001E-3</v>
      </c>
      <c r="O110" s="175" t="str">
        <f>IFERROR(Summary!$AC$7*D110/N110," ")</f>
        <v xml:space="preserve"> </v>
      </c>
      <c r="P110" s="5">
        <v>130</v>
      </c>
      <c r="Q110" s="175" t="str">
        <f>IFERROR(Summary!$AC$7*D110/P110," ")</f>
        <v xml:space="preserve"> </v>
      </c>
      <c r="R110" s="21">
        <v>160</v>
      </c>
      <c r="S110" s="177" t="str">
        <f>IFERROR(Summary!$AE$7*E110/R110," ")</f>
        <v xml:space="preserve"> </v>
      </c>
    </row>
    <row r="111" spans="1:19" ht="16.8" customHeight="1" x14ac:dyDescent="0.25">
      <c r="A111" s="2" t="s">
        <v>218</v>
      </c>
      <c r="B111" s="2" t="s">
        <v>219</v>
      </c>
      <c r="C111" s="18"/>
      <c r="D111" s="56" t="str">
        <f>IFERROR(VLOOKUP($A111,'Emissions - TEU-2PWD'!$A$6:$H$58,5,0), " ")</f>
        <v xml:space="preserve"> </v>
      </c>
      <c r="E111" s="56" t="str">
        <f>IFERROR(VLOOKUP($A111,'Emissions - TEU-2PWD'!$A$6:$H$58,8,0), " ")</f>
        <v xml:space="preserve"> </v>
      </c>
      <c r="F111" s="4">
        <v>7.6999999999999999E-2</v>
      </c>
      <c r="G111" s="175" t="str">
        <f>IFERROR(Summary!$Y$7*D111/F111," ")</f>
        <v xml:space="preserve"> </v>
      </c>
      <c r="H111" s="18"/>
      <c r="I111" s="175" t="str">
        <f>IFERROR(Summary!$Y$7*D111/H111," ")</f>
        <v xml:space="preserve"> </v>
      </c>
      <c r="J111" s="7">
        <v>2</v>
      </c>
      <c r="K111" s="175" t="str">
        <f>IFERROR(Summary!$AA$7*D111/J111," ")</f>
        <v xml:space="preserve"> </v>
      </c>
      <c r="L111" s="18"/>
      <c r="M111" s="175" t="str">
        <f>IFERROR(Summary!$AA$7*D111/L111," ")</f>
        <v xml:space="preserve"> </v>
      </c>
      <c r="N111" s="9">
        <v>0.92</v>
      </c>
      <c r="O111" s="175" t="str">
        <f>IFERROR(Summary!$AC$7*D111/N111," ")</f>
        <v xml:space="preserve"> </v>
      </c>
      <c r="P111" s="18"/>
      <c r="Q111" s="175" t="str">
        <f>IFERROR(Summary!$AC$7*D111/P111," ")</f>
        <v xml:space="preserve"> </v>
      </c>
      <c r="R111" s="22"/>
      <c r="S111" s="177" t="str">
        <f>IFERROR(Summary!$AE$7*E111/R111," ")</f>
        <v xml:space="preserve"> </v>
      </c>
    </row>
    <row r="112" spans="1:19" ht="16.8" customHeight="1" x14ac:dyDescent="0.25">
      <c r="A112" s="1"/>
      <c r="B112" s="2" t="s">
        <v>220</v>
      </c>
      <c r="C112" s="6" t="s">
        <v>65</v>
      </c>
      <c r="D112" s="56" t="str">
        <f>IFERROR(VLOOKUP($A112,'Emissions - TEU-2PWD'!$A$6:$H$58,5,0), " ")</f>
        <v xml:space="preserve"> </v>
      </c>
      <c r="E112" s="56" t="str">
        <f>IFERROR(VLOOKUP($A112,'Emissions - TEU-2PWD'!$A$6:$H$58,8,0), " ")</f>
        <v xml:space="preserve"> </v>
      </c>
      <c r="F112" s="18"/>
      <c r="G112" s="175" t="str">
        <f>IFERROR(Summary!$Y$7*D112/F112," ")</f>
        <v xml:space="preserve"> </v>
      </c>
      <c r="H112" s="7">
        <v>2.2999999999999998</v>
      </c>
      <c r="I112" s="175" t="str">
        <f>IFERROR(Summary!$Y$7*D112/H112," ")</f>
        <v xml:space="preserve"> </v>
      </c>
      <c r="J112" s="18"/>
      <c r="K112" s="175" t="str">
        <f>IFERROR(Summary!$AA$7*D112/J112," ")</f>
        <v xml:space="preserve"> </v>
      </c>
      <c r="L112" s="5">
        <v>20</v>
      </c>
      <c r="M112" s="175" t="str">
        <f>IFERROR(Summary!$AA$7*D112/L112," ")</f>
        <v xml:space="preserve"> </v>
      </c>
      <c r="N112" s="18"/>
      <c r="O112" s="175" t="str">
        <f>IFERROR(Summary!$AC$7*D112/N112," ")</f>
        <v xml:space="preserve"> </v>
      </c>
      <c r="P112" s="5">
        <v>20</v>
      </c>
      <c r="Q112" s="175" t="str">
        <f>IFERROR(Summary!$AC$7*D112/P112," ")</f>
        <v xml:space="preserve"> </v>
      </c>
      <c r="R112" s="21">
        <v>240</v>
      </c>
      <c r="S112" s="177" t="str">
        <f>IFERROR(Summary!$AE$7*E112/R112," ")</f>
        <v xml:space="preserve"> </v>
      </c>
    </row>
    <row r="113" spans="1:19" ht="16.95" customHeight="1" x14ac:dyDescent="0.25">
      <c r="A113" s="2" t="s">
        <v>221</v>
      </c>
      <c r="B113" s="2" t="s">
        <v>222</v>
      </c>
      <c r="C113" s="18"/>
      <c r="D113" s="56" t="str">
        <f>IFERROR(VLOOKUP($A113,'Emissions - TEU-2PWD'!$A$6:$H$58,5,0), " ")</f>
        <v xml:space="preserve"> </v>
      </c>
      <c r="E113" s="56" t="str">
        <f>IFERROR(VLOOKUP($A113,'Emissions - TEU-2PWD'!$A$6:$H$58,8,0), " ")</f>
        <v xml:space="preserve"> </v>
      </c>
      <c r="F113" s="18"/>
      <c r="G113" s="175" t="str">
        <f>IFERROR(Summary!$Y$7*D113/F113," ")</f>
        <v xml:space="preserve"> </v>
      </c>
      <c r="H113" s="18"/>
      <c r="I113" s="175" t="str">
        <f>IFERROR(Summary!$Y$7*D113/H113," ")</f>
        <v xml:space="preserve"> </v>
      </c>
      <c r="J113" s="18"/>
      <c r="K113" s="175" t="str">
        <f>IFERROR(Summary!$AA$7*D113/J113," ")</f>
        <v xml:space="preserve"> </v>
      </c>
      <c r="L113" s="18"/>
      <c r="M113" s="175" t="str">
        <f>IFERROR(Summary!$AA$7*D113/L113," ")</f>
        <v xml:space="preserve"> </v>
      </c>
      <c r="N113" s="18"/>
      <c r="O113" s="175" t="str">
        <f>IFERROR(Summary!$AC$7*D113/N113," ")</f>
        <v xml:space="preserve"> </v>
      </c>
      <c r="P113" s="18"/>
      <c r="Q113" s="175" t="str">
        <f>IFERROR(Summary!$AC$7*D113/P113," ")</f>
        <v xml:space="preserve"> </v>
      </c>
      <c r="R113" s="21">
        <v>16</v>
      </c>
      <c r="S113" s="177" t="str">
        <f>IFERROR(Summary!$AE$7*E113/R113," ")</f>
        <v xml:space="preserve"> </v>
      </c>
    </row>
    <row r="114" spans="1:19" ht="16.8" customHeight="1" x14ac:dyDescent="0.25">
      <c r="A114" s="2" t="s">
        <v>223</v>
      </c>
      <c r="B114" s="2" t="s">
        <v>224</v>
      </c>
      <c r="C114" s="18"/>
      <c r="D114" s="56" t="str">
        <f>IFERROR(VLOOKUP($A114,'Emissions - TEU-2PWD'!$A$6:$H$58,5,0), " ")</f>
        <v xml:space="preserve"> </v>
      </c>
      <c r="E114" s="56" t="str">
        <f>IFERROR(VLOOKUP($A114,'Emissions - TEU-2PWD'!$A$6:$H$58,8,0), " ")</f>
        <v xml:space="preserve"> </v>
      </c>
      <c r="F114" s="9">
        <v>0.17</v>
      </c>
      <c r="G114" s="175" t="str">
        <f>IFERROR(Summary!$Y$7*D114/F114," ")</f>
        <v xml:space="preserve"> </v>
      </c>
      <c r="H114" s="7">
        <v>9</v>
      </c>
      <c r="I114" s="175" t="str">
        <f>IFERROR(Summary!$Y$7*D114/H114," ")</f>
        <v xml:space="preserve"> </v>
      </c>
      <c r="J114" s="7">
        <v>4.3</v>
      </c>
      <c r="K114" s="175" t="str">
        <f>IFERROR(Summary!$AA$7*D114/J114," ")</f>
        <v xml:space="preserve"> </v>
      </c>
      <c r="L114" s="5">
        <v>40</v>
      </c>
      <c r="M114" s="175" t="str">
        <f>IFERROR(Summary!$AA$7*D114/L114," ")</f>
        <v xml:space="preserve"> </v>
      </c>
      <c r="N114" s="7">
        <v>2</v>
      </c>
      <c r="O114" s="175" t="str">
        <f>IFERROR(Summary!$AC$7*D114/N114," ")</f>
        <v xml:space="preserve"> </v>
      </c>
      <c r="P114" s="5">
        <v>40</v>
      </c>
      <c r="Q114" s="175" t="str">
        <f>IFERROR(Summary!$AC$7*D114/P114," ")</f>
        <v xml:space="preserve"> </v>
      </c>
      <c r="R114" s="21">
        <v>49</v>
      </c>
      <c r="S114" s="177" t="str">
        <f>IFERROR(Summary!$AE$7*E114/R114," ")</f>
        <v xml:space="preserve"> </v>
      </c>
    </row>
    <row r="115" spans="1:19" ht="16.95" customHeight="1" x14ac:dyDescent="0.25">
      <c r="A115" s="2" t="s">
        <v>225</v>
      </c>
      <c r="B115" s="2" t="s">
        <v>226</v>
      </c>
      <c r="C115" s="18"/>
      <c r="D115" s="56" t="str">
        <f>IFERROR(VLOOKUP($A115,'Emissions - TEU-2PWD'!$A$6:$H$58,5,0), " ")</f>
        <v xml:space="preserve"> </v>
      </c>
      <c r="E115" s="56" t="str">
        <f>IFERROR(VLOOKUP($A115,'Emissions - TEU-2PWD'!$A$6:$H$58,8,0), " ")</f>
        <v xml:space="preserve"> </v>
      </c>
      <c r="F115" s="18"/>
      <c r="G115" s="175" t="str">
        <f>IFERROR(Summary!$Y$7*D115/F115," ")</f>
        <v xml:space="preserve"> </v>
      </c>
      <c r="H115" s="4">
        <v>0.08</v>
      </c>
      <c r="I115" s="175" t="str">
        <f>IFERROR(Summary!$Y$7*D115/H115," ")</f>
        <v xml:space="preserve"> </v>
      </c>
      <c r="J115" s="18"/>
      <c r="K115" s="175" t="str">
        <f>IFERROR(Summary!$AA$7*D115/J115," ")</f>
        <v xml:space="preserve"> </v>
      </c>
      <c r="L115" s="9">
        <v>0.35</v>
      </c>
      <c r="M115" s="175" t="str">
        <f>IFERROR(Summary!$AA$7*D115/L115," ")</f>
        <v xml:space="preserve"> </v>
      </c>
      <c r="N115" s="18"/>
      <c r="O115" s="175" t="str">
        <f>IFERROR(Summary!$AC$7*D115/N115," ")</f>
        <v xml:space="preserve"> </v>
      </c>
      <c r="P115" s="9">
        <v>0.35</v>
      </c>
      <c r="Q115" s="175" t="str">
        <f>IFERROR(Summary!$AC$7*D115/P115," ")</f>
        <v xml:space="preserve"> </v>
      </c>
      <c r="R115" s="24">
        <v>4.0999999999999996</v>
      </c>
      <c r="S115" s="177" t="str">
        <f>IFERROR(Summary!$AE$7*E115/R115," ")</f>
        <v xml:space="preserve"> </v>
      </c>
    </row>
    <row r="116" spans="1:19" ht="16.8" customHeight="1" x14ac:dyDescent="0.25">
      <c r="A116" s="2" t="s">
        <v>227</v>
      </c>
      <c r="B116" s="2" t="s">
        <v>228</v>
      </c>
      <c r="C116" s="18"/>
      <c r="D116" s="56" t="str">
        <f>IFERROR(VLOOKUP($A116,'Emissions - TEU-2PWD'!$A$6:$H$58,5,0), " ")</f>
        <v xml:space="preserve"> </v>
      </c>
      <c r="E116" s="56" t="str">
        <f>IFERROR(VLOOKUP($A116,'Emissions - TEU-2PWD'!$A$6:$H$58,8,0), " ")</f>
        <v xml:space="preserve"> </v>
      </c>
      <c r="F116" s="11">
        <v>7.6999999999999996E-4</v>
      </c>
      <c r="G116" s="175" t="str">
        <f>IFERROR(Summary!$Y$7*D116/F116," ")</f>
        <v xml:space="preserve"> </v>
      </c>
      <c r="H116" s="18"/>
      <c r="I116" s="175" t="str">
        <f>IFERROR(Summary!$Y$7*D116/H116," ")</f>
        <v xml:space="preserve"> </v>
      </c>
      <c r="J116" s="4">
        <v>0.02</v>
      </c>
      <c r="K116" s="175" t="str">
        <f>IFERROR(Summary!$AA$7*D116/J116," ")</f>
        <v xml:space="preserve"> </v>
      </c>
      <c r="L116" s="18"/>
      <c r="M116" s="175" t="str">
        <f>IFERROR(Summary!$AA$7*D116/L116," ")</f>
        <v xml:space="preserve"> </v>
      </c>
      <c r="N116" s="3">
        <v>9.1999999999999998E-3</v>
      </c>
      <c r="O116" s="175" t="str">
        <f>IFERROR(Summary!$AC$7*D116/N116," ")</f>
        <v xml:space="preserve"> </v>
      </c>
      <c r="P116" s="18"/>
      <c r="Q116" s="175" t="str">
        <f>IFERROR(Summary!$AC$7*D116/P116," ")</f>
        <v xml:space="preserve"> </v>
      </c>
      <c r="R116" s="22"/>
      <c r="S116" s="177" t="str">
        <f>IFERROR(Summary!$AE$7*E116/R116," ")</f>
        <v xml:space="preserve"> </v>
      </c>
    </row>
    <row r="117" spans="1:19" ht="16.95" customHeight="1" x14ac:dyDescent="0.25">
      <c r="A117" s="2" t="s">
        <v>229</v>
      </c>
      <c r="B117" s="2" t="s">
        <v>230</v>
      </c>
      <c r="C117" s="18"/>
      <c r="D117" s="56" t="str">
        <f>IFERROR(VLOOKUP($A117,'Emissions - TEU-2PWD'!$A$6:$H$58,5,0), " ")</f>
        <v xml:space="preserve"> </v>
      </c>
      <c r="E117" s="56" t="str">
        <f>IFERROR(VLOOKUP($A117,'Emissions - TEU-2PWD'!$A$6:$H$58,8,0), " ")</f>
        <v xml:space="preserve"> </v>
      </c>
      <c r="F117" s="11">
        <v>3.8000000000000002E-4</v>
      </c>
      <c r="G117" s="175" t="str">
        <f>IFERROR(Summary!$Y$7*D117/F117," ")</f>
        <v xml:space="preserve"> </v>
      </c>
      <c r="H117" s="18"/>
      <c r="I117" s="175" t="str">
        <f>IFERROR(Summary!$Y$7*D117/H117," ")</f>
        <v xml:space="preserve"> </v>
      </c>
      <c r="J117" s="4">
        <v>0.01</v>
      </c>
      <c r="K117" s="175" t="str">
        <f>IFERROR(Summary!$AA$7*D117/J117," ")</f>
        <v xml:space="preserve"> </v>
      </c>
      <c r="L117" s="18"/>
      <c r="M117" s="175" t="str">
        <f>IFERROR(Summary!$AA$7*D117/L117," ")</f>
        <v xml:space="preserve"> </v>
      </c>
      <c r="N117" s="3">
        <v>4.5999999999999999E-3</v>
      </c>
      <c r="O117" s="175" t="str">
        <f>IFERROR(Summary!$AC$7*D117/N117," ")</f>
        <v xml:space="preserve"> </v>
      </c>
      <c r="P117" s="18"/>
      <c r="Q117" s="175" t="str">
        <f>IFERROR(Summary!$AC$7*D117/P117," ")</f>
        <v xml:space="preserve"> </v>
      </c>
      <c r="R117" s="22"/>
      <c r="S117" s="177" t="str">
        <f>IFERROR(Summary!$AE$7*E117/R117," ")</f>
        <v xml:space="preserve"> </v>
      </c>
    </row>
    <row r="118" spans="1:19" ht="16.8" customHeight="1" x14ac:dyDescent="0.25">
      <c r="A118" s="2" t="s">
        <v>231</v>
      </c>
      <c r="B118" s="2" t="s">
        <v>232</v>
      </c>
      <c r="C118" s="18"/>
      <c r="D118" s="56" t="str">
        <f>IFERROR(VLOOKUP($A118,'Emissions - TEU-2PWD'!$A$6:$H$58,5,0), " ")</f>
        <v xml:space="preserve"> </v>
      </c>
      <c r="E118" s="56" t="str">
        <f>IFERROR(VLOOKUP($A118,'Emissions - TEU-2PWD'!$A$6:$H$58,8,0), " ")</f>
        <v xml:space="preserve"> </v>
      </c>
      <c r="F118" s="3">
        <v>2E-3</v>
      </c>
      <c r="G118" s="175" t="str">
        <f>IFERROR(Summary!$Y$7*D118/F118," ")</f>
        <v xml:space="preserve"> </v>
      </c>
      <c r="H118" s="18"/>
      <c r="I118" s="175" t="str">
        <f>IFERROR(Summary!$Y$7*D118/H118," ")</f>
        <v xml:space="preserve"> </v>
      </c>
      <c r="J118" s="4">
        <v>5.0999999999999997E-2</v>
      </c>
      <c r="K118" s="175" t="str">
        <f>IFERROR(Summary!$AA$7*D118/J118," ")</f>
        <v xml:space="preserve"> </v>
      </c>
      <c r="L118" s="18"/>
      <c r="M118" s="175" t="str">
        <f>IFERROR(Summary!$AA$7*D118/L118," ")</f>
        <v xml:space="preserve"> </v>
      </c>
      <c r="N118" s="4">
        <v>2.4E-2</v>
      </c>
      <c r="O118" s="175" t="str">
        <f>IFERROR(Summary!$AC$7*D118/N118," ")</f>
        <v xml:space="preserve"> </v>
      </c>
      <c r="P118" s="18"/>
      <c r="Q118" s="175" t="str">
        <f>IFERROR(Summary!$AC$7*D118/P118," ")</f>
        <v xml:space="preserve"> </v>
      </c>
      <c r="R118" s="22"/>
      <c r="S118" s="177" t="str">
        <f>IFERROR(Summary!$AE$7*E118/R118," ")</f>
        <v xml:space="preserve"> </v>
      </c>
    </row>
    <row r="119" spans="1:19" ht="16.8" customHeight="1" x14ac:dyDescent="0.25">
      <c r="A119" s="2" t="s">
        <v>233</v>
      </c>
      <c r="B119" s="2" t="s">
        <v>234</v>
      </c>
      <c r="C119" s="18"/>
      <c r="D119" s="56" t="str">
        <f>IFERROR(VLOOKUP($A119,'Emissions - TEU-2PWD'!$A$6:$H$58,5,0), " ")</f>
        <v xml:space="preserve"> </v>
      </c>
      <c r="E119" s="56" t="str">
        <f>IFERROR(VLOOKUP($A119,'Emissions - TEU-2PWD'!$A$6:$H$58,8,0), " ")</f>
        <v xml:space="preserve"> </v>
      </c>
      <c r="F119" s="4">
        <v>4.4999999999999998E-2</v>
      </c>
      <c r="G119" s="175" t="str">
        <f>IFERROR(Summary!$Y$7*D119/F119," ")</f>
        <v xml:space="preserve"> </v>
      </c>
      <c r="H119" s="18"/>
      <c r="I119" s="175" t="str">
        <f>IFERROR(Summary!$Y$7*D119/H119," ")</f>
        <v xml:space="preserve"> </v>
      </c>
      <c r="J119" s="7">
        <v>1.2</v>
      </c>
      <c r="K119" s="175" t="str">
        <f>IFERROR(Summary!$AA$7*D119/J119," ")</f>
        <v xml:space="preserve"> </v>
      </c>
      <c r="L119" s="18"/>
      <c r="M119" s="175" t="str">
        <f>IFERROR(Summary!$AA$7*D119/L119," ")</f>
        <v xml:space="preserve"> </v>
      </c>
      <c r="N119" s="9">
        <v>0.55000000000000004</v>
      </c>
      <c r="O119" s="175" t="str">
        <f>IFERROR(Summary!$AC$7*D119/N119," ")</f>
        <v xml:space="preserve"> </v>
      </c>
      <c r="P119" s="18"/>
      <c r="Q119" s="175" t="str">
        <f>IFERROR(Summary!$AC$7*D119/P119," ")</f>
        <v xml:space="preserve"> </v>
      </c>
      <c r="R119" s="22"/>
      <c r="S119" s="177" t="str">
        <f>IFERROR(Summary!$AE$7*E119/R119," ")</f>
        <v xml:space="preserve"> </v>
      </c>
    </row>
    <row r="120" spans="1:19" ht="42" customHeight="1" x14ac:dyDescent="0.25">
      <c r="A120" s="2" t="s">
        <v>235</v>
      </c>
      <c r="B120" s="2" t="s">
        <v>236</v>
      </c>
      <c r="C120" s="6" t="s">
        <v>65</v>
      </c>
      <c r="D120" s="56" t="str">
        <f>IFERROR(VLOOKUP($A120,'Emissions - TEU-2PWD'!$A$6:$H$58,5,0), " ")</f>
        <v xml:space="preserve"> </v>
      </c>
      <c r="E120" s="56" t="str">
        <f>IFERROR(VLOOKUP($A120,'Emissions - TEU-2PWD'!$A$6:$H$58,8,0), " ")</f>
        <v xml:space="preserve"> </v>
      </c>
      <c r="F120" s="11">
        <v>1.7000000000000001E-4</v>
      </c>
      <c r="G120" s="175" t="str">
        <f>IFERROR(Summary!$Y$7*D120/F120," ")</f>
        <v xml:space="preserve"> </v>
      </c>
      <c r="H120" s="18"/>
      <c r="I120" s="175" t="str">
        <f>IFERROR(Summary!$Y$7*D120/H120," ")</f>
        <v xml:space="preserve"> </v>
      </c>
      <c r="J120" s="4">
        <v>1.7999999999999999E-2</v>
      </c>
      <c r="K120" s="175" t="str">
        <f>IFERROR(Summary!$AA$7*D120/J120," ")</f>
        <v xml:space="preserve"> </v>
      </c>
      <c r="L120" s="18"/>
      <c r="M120" s="175" t="str">
        <f>IFERROR(Summary!$AA$7*D120/L120," ")</f>
        <v xml:space="preserve"> </v>
      </c>
      <c r="N120" s="3">
        <v>8.3999999999999995E-3</v>
      </c>
      <c r="O120" s="175" t="str">
        <f>IFERROR(Summary!$AC$7*D120/N120," ")</f>
        <v xml:space="preserve"> </v>
      </c>
      <c r="P120" s="18"/>
      <c r="Q120" s="175" t="str">
        <f>IFERROR(Summary!$AC$7*D120/P120," ")</f>
        <v xml:space="preserve"> </v>
      </c>
      <c r="R120" s="22"/>
      <c r="S120" s="177" t="str">
        <f>IFERROR(Summary!$AE$7*E120/R120," ")</f>
        <v xml:space="preserve"> </v>
      </c>
    </row>
    <row r="121" spans="1:19" ht="29.25" customHeight="1" x14ac:dyDescent="0.25">
      <c r="A121" s="2" t="s">
        <v>237</v>
      </c>
      <c r="B121" s="1" t="s">
        <v>238</v>
      </c>
      <c r="C121" s="6" t="s">
        <v>65</v>
      </c>
      <c r="D121" s="56" t="str">
        <f>IFERROR(VLOOKUP($A121,'Emissions - TEU-2PWD'!$A$6:$H$58,5,0), " ")</f>
        <v xml:space="preserve"> </v>
      </c>
      <c r="E121" s="56" t="str">
        <f>IFERROR(VLOOKUP($A121,'Emissions - TEU-2PWD'!$A$6:$H$58,8,0), " ")</f>
        <v xml:space="preserve"> </v>
      </c>
      <c r="F121" s="11">
        <v>1.7000000000000001E-4</v>
      </c>
      <c r="G121" s="175" t="str">
        <f>IFERROR(Summary!$Y$7*D121/F121," ")</f>
        <v xml:space="preserve"> </v>
      </c>
      <c r="H121" s="18"/>
      <c r="I121" s="175" t="str">
        <f>IFERROR(Summary!$Y$7*D121/H121," ")</f>
        <v xml:space="preserve"> </v>
      </c>
      <c r="J121" s="4">
        <v>1.7999999999999999E-2</v>
      </c>
      <c r="K121" s="175" t="str">
        <f>IFERROR(Summary!$AA$7*D121/J121," ")</f>
        <v xml:space="preserve"> </v>
      </c>
      <c r="L121" s="18"/>
      <c r="M121" s="175" t="str">
        <f>IFERROR(Summary!$AA$7*D121/L121," ")</f>
        <v xml:space="preserve"> </v>
      </c>
      <c r="N121" s="3">
        <v>8.3999999999999995E-3</v>
      </c>
      <c r="O121" s="175" t="str">
        <f>IFERROR(Summary!$AC$7*D121/N121," ")</f>
        <v xml:space="preserve"> </v>
      </c>
      <c r="P121" s="18"/>
      <c r="Q121" s="175" t="str">
        <f>IFERROR(Summary!$AC$7*D121/P121," ")</f>
        <v xml:space="preserve"> </v>
      </c>
      <c r="R121" s="22"/>
      <c r="S121" s="177" t="str">
        <f>IFERROR(Summary!$AE$7*E121/R121," ")</f>
        <v xml:space="preserve"> </v>
      </c>
    </row>
    <row r="122" spans="1:19" ht="29.25" customHeight="1" x14ac:dyDescent="0.25">
      <c r="A122" s="2" t="s">
        <v>239</v>
      </c>
      <c r="B122" s="1" t="s">
        <v>240</v>
      </c>
      <c r="C122" s="6" t="s">
        <v>65</v>
      </c>
      <c r="D122" s="56" t="str">
        <f>IFERROR(VLOOKUP($A122,'Emissions - TEU-2PWD'!$A$6:$H$58,5,0), " ")</f>
        <v xml:space="preserve"> </v>
      </c>
      <c r="E122" s="56" t="str">
        <f>IFERROR(VLOOKUP($A122,'Emissions - TEU-2PWD'!$A$6:$H$58,8,0), " ")</f>
        <v xml:space="preserve"> </v>
      </c>
      <c r="F122" s="11">
        <v>1.7000000000000001E-4</v>
      </c>
      <c r="G122" s="175" t="str">
        <f>IFERROR(Summary!$Y$7*D122/F122," ")</f>
        <v xml:space="preserve"> </v>
      </c>
      <c r="H122" s="18"/>
      <c r="I122" s="175" t="str">
        <f>IFERROR(Summary!$Y$7*D122/H122," ")</f>
        <v xml:space="preserve"> </v>
      </c>
      <c r="J122" s="4">
        <v>1.7999999999999999E-2</v>
      </c>
      <c r="K122" s="175" t="str">
        <f>IFERROR(Summary!$AA$7*D122/J122," ")</f>
        <v xml:space="preserve"> </v>
      </c>
      <c r="L122" s="18"/>
      <c r="M122" s="175" t="str">
        <f>IFERROR(Summary!$AA$7*D122/L122," ")</f>
        <v xml:space="preserve"> </v>
      </c>
      <c r="N122" s="3">
        <v>8.3999999999999995E-3</v>
      </c>
      <c r="O122" s="175" t="str">
        <f>IFERROR(Summary!$AC$7*D122/N122," ")</f>
        <v xml:space="preserve"> </v>
      </c>
      <c r="P122" s="18"/>
      <c r="Q122" s="175" t="str">
        <f>IFERROR(Summary!$AC$7*D122/P122," ")</f>
        <v xml:space="preserve"> </v>
      </c>
      <c r="R122" s="22"/>
      <c r="S122" s="177" t="str">
        <f>IFERROR(Summary!$AE$7*E122/R122," ")</f>
        <v xml:space="preserve"> </v>
      </c>
    </row>
    <row r="123" spans="1:19" ht="29.25" customHeight="1" x14ac:dyDescent="0.25">
      <c r="A123" s="2" t="s">
        <v>241</v>
      </c>
      <c r="B123" s="1" t="s">
        <v>242</v>
      </c>
      <c r="C123" s="6" t="s">
        <v>65</v>
      </c>
      <c r="D123" s="56" t="str">
        <f>IFERROR(VLOOKUP($A123,'Emissions - TEU-2PWD'!$A$6:$H$58,5,0), " ")</f>
        <v xml:space="preserve"> </v>
      </c>
      <c r="E123" s="56" t="str">
        <f>IFERROR(VLOOKUP($A123,'Emissions - TEU-2PWD'!$A$6:$H$58,8,0), " ")</f>
        <v xml:space="preserve"> </v>
      </c>
      <c r="F123" s="11">
        <v>5.9999999999999995E-4</v>
      </c>
      <c r="G123" s="175" t="str">
        <f>IFERROR(Summary!$Y$7*D123/F123," ")</f>
        <v xml:space="preserve"> </v>
      </c>
      <c r="H123" s="18"/>
      <c r="I123" s="175" t="str">
        <f>IFERROR(Summary!$Y$7*D123/H123," ")</f>
        <v xml:space="preserve"> </v>
      </c>
      <c r="J123" s="4">
        <v>6.5000000000000002E-2</v>
      </c>
      <c r="K123" s="175" t="str">
        <f>IFERROR(Summary!$AA$7*D123/J123," ")</f>
        <v xml:space="preserve"> </v>
      </c>
      <c r="L123" s="18"/>
      <c r="M123" s="175" t="str">
        <f>IFERROR(Summary!$AA$7*D123/L123," ")</f>
        <v xml:space="preserve"> </v>
      </c>
      <c r="N123" s="4">
        <v>0.03</v>
      </c>
      <c r="O123" s="175" t="str">
        <f>IFERROR(Summary!$AC$7*D123/N123," ")</f>
        <v xml:space="preserve"> </v>
      </c>
      <c r="P123" s="18"/>
      <c r="Q123" s="175" t="str">
        <f>IFERROR(Summary!$AC$7*D123/P123," ")</f>
        <v xml:space="preserve"> </v>
      </c>
      <c r="R123" s="22"/>
      <c r="S123" s="177" t="str">
        <f>IFERROR(Summary!$AE$7*E123/R123," ")</f>
        <v xml:space="preserve"> </v>
      </c>
    </row>
    <row r="124" spans="1:19" ht="16.95" customHeight="1" x14ac:dyDescent="0.25">
      <c r="A124" s="2" t="s">
        <v>243</v>
      </c>
      <c r="B124" s="16" t="s">
        <v>244</v>
      </c>
      <c r="C124" s="18"/>
      <c r="D124" s="56" t="str">
        <f>IFERROR(VLOOKUP($A124,'Emissions - TEU-2PWD'!$A$6:$H$58,5,0), " ")</f>
        <v xml:space="preserve"> </v>
      </c>
      <c r="E124" s="56" t="str">
        <f>IFERROR(VLOOKUP($A124,'Emissions - TEU-2PWD'!$A$6:$H$58,8,0), " ")</f>
        <v xml:space="preserve"> </v>
      </c>
      <c r="F124" s="18"/>
      <c r="G124" s="175" t="str">
        <f>IFERROR(Summary!$Y$7*D124/F124," ")</f>
        <v xml:space="preserve"> </v>
      </c>
      <c r="H124" s="9">
        <v>0.2</v>
      </c>
      <c r="I124" s="175" t="str">
        <f>IFERROR(Summary!$Y$7*D124/H124," ")</f>
        <v xml:space="preserve"> </v>
      </c>
      <c r="J124" s="18"/>
      <c r="K124" s="175" t="str">
        <f>IFERROR(Summary!$AA$7*D124/J124," ")</f>
        <v xml:space="preserve"> </v>
      </c>
      <c r="L124" s="9">
        <v>0.88</v>
      </c>
      <c r="M124" s="175" t="str">
        <f>IFERROR(Summary!$AA$7*D124/L124," ")</f>
        <v xml:space="preserve"> </v>
      </c>
      <c r="N124" s="18"/>
      <c r="O124" s="175" t="str">
        <f>IFERROR(Summary!$AC$7*D124/N124," ")</f>
        <v xml:space="preserve"> </v>
      </c>
      <c r="P124" s="9">
        <v>0.88</v>
      </c>
      <c r="Q124" s="175" t="str">
        <f>IFERROR(Summary!$AC$7*D124/P124," ")</f>
        <v xml:space="preserve"> </v>
      </c>
      <c r="R124" s="21">
        <v>110</v>
      </c>
      <c r="S124" s="177" t="str">
        <f>IFERROR(Summary!$AE$7*E124/R124," ")</f>
        <v xml:space="preserve"> </v>
      </c>
    </row>
    <row r="125" spans="1:19" ht="16.8" customHeight="1" x14ac:dyDescent="0.25">
      <c r="A125" s="2" t="s">
        <v>245</v>
      </c>
      <c r="B125" s="2" t="s">
        <v>246</v>
      </c>
      <c r="C125" s="18"/>
      <c r="D125" s="56" t="str">
        <f>IFERROR(VLOOKUP($A125,'Emissions - TEU-2PWD'!$A$6:$H$58,5,0), " ")</f>
        <v xml:space="preserve"> </v>
      </c>
      <c r="E125" s="56" t="str">
        <f>IFERROR(VLOOKUP($A125,'Emissions - TEU-2PWD'!$A$6:$H$58,8,0), " ")</f>
        <v xml:space="preserve"> </v>
      </c>
      <c r="F125" s="18"/>
      <c r="G125" s="175" t="str">
        <f>IFERROR(Summary!$Y$7*D125/F125," ")</f>
        <v xml:space="preserve"> </v>
      </c>
      <c r="H125" s="5">
        <v>30</v>
      </c>
      <c r="I125" s="175" t="str">
        <f>IFERROR(Summary!$Y$7*D125/H125," ")</f>
        <v xml:space="preserve"> </v>
      </c>
      <c r="J125" s="18"/>
      <c r="K125" s="175" t="str">
        <f>IFERROR(Summary!$AA$7*D125/J125," ")</f>
        <v xml:space="preserve"> </v>
      </c>
      <c r="L125" s="5">
        <v>130</v>
      </c>
      <c r="M125" s="175" t="str">
        <f>IFERROR(Summary!$AA$7*D125/L125," ")</f>
        <v xml:space="preserve"> </v>
      </c>
      <c r="N125" s="18"/>
      <c r="O125" s="175" t="str">
        <f>IFERROR(Summary!$AC$7*D125/N125," ")</f>
        <v xml:space="preserve"> </v>
      </c>
      <c r="P125" s="5">
        <v>130</v>
      </c>
      <c r="Q125" s="175" t="str">
        <f>IFERROR(Summary!$AC$7*D125/P125," ")</f>
        <v xml:space="preserve"> </v>
      </c>
      <c r="R125" s="23">
        <v>58000</v>
      </c>
      <c r="S125" s="177" t="str">
        <f>IFERROR(Summary!$AE$7*E125/R125," ")</f>
        <v xml:space="preserve"> </v>
      </c>
    </row>
    <row r="126" spans="1:19" ht="29.25" customHeight="1" x14ac:dyDescent="0.25">
      <c r="A126" s="2" t="s">
        <v>247</v>
      </c>
      <c r="B126" s="2" t="s">
        <v>248</v>
      </c>
      <c r="C126" s="18"/>
      <c r="D126" s="56" t="str">
        <f>IFERROR(VLOOKUP($A126,'Emissions - TEU-2PWD'!$A$6:$H$58,5,0), " ")</f>
        <v xml:space="preserve"> </v>
      </c>
      <c r="E126" s="56" t="str">
        <f>IFERROR(VLOOKUP($A126,'Emissions - TEU-2PWD'!$A$6:$H$58,8,0), " ")</f>
        <v xml:space="preserve"> </v>
      </c>
      <c r="F126" s="18"/>
      <c r="G126" s="175" t="str">
        <f>IFERROR(Summary!$Y$7*D126/F126," ")</f>
        <v xml:space="preserve"> </v>
      </c>
      <c r="H126" s="4">
        <v>6.9000000000000006E-2</v>
      </c>
      <c r="I126" s="175" t="str">
        <f>IFERROR(Summary!$Y$7*D126/H126," ")</f>
        <v xml:space="preserve"> </v>
      </c>
      <c r="J126" s="18"/>
      <c r="K126" s="175" t="str">
        <f>IFERROR(Summary!$AA$7*D126/J126," ")</f>
        <v xml:space="preserve"> </v>
      </c>
      <c r="L126" s="9">
        <v>0.3</v>
      </c>
      <c r="M126" s="175" t="str">
        <f>IFERROR(Summary!$AA$7*D126/L126," ")</f>
        <v xml:space="preserve"> </v>
      </c>
      <c r="N126" s="18"/>
      <c r="O126" s="175" t="str">
        <f>IFERROR(Summary!$AC$7*D126/N126," ")</f>
        <v xml:space="preserve"> </v>
      </c>
      <c r="P126" s="9">
        <v>0.3</v>
      </c>
      <c r="Q126" s="175" t="str">
        <f>IFERROR(Summary!$AC$7*D126/P126," ")</f>
        <v xml:space="preserve"> </v>
      </c>
      <c r="R126" s="25">
        <v>0.21</v>
      </c>
      <c r="S126" s="177" t="str">
        <f>IFERROR(Summary!$AE$7*E126/R126," ")</f>
        <v xml:space="preserve"> </v>
      </c>
    </row>
    <row r="127" spans="1:19" ht="16.8" customHeight="1" x14ac:dyDescent="0.25">
      <c r="A127" s="2" t="s">
        <v>249</v>
      </c>
      <c r="B127" s="2" t="s">
        <v>250</v>
      </c>
      <c r="C127" s="18"/>
      <c r="D127" s="56">
        <f>IFERROR(VLOOKUP($A127,'Emissions - TEU-2PWD'!$A$6:$H$58,5,0), " ")</f>
        <v>4.5966785918137999E-2</v>
      </c>
      <c r="E127" s="56">
        <f>IFERROR(VLOOKUP($A127,'Emissions - TEU-2PWD'!$A$6:$H$58,8,0), " ")</f>
        <v>2.7580071550882801E-3</v>
      </c>
      <c r="F127" s="18"/>
      <c r="G127" s="175" t="str">
        <f>IFERROR(Summary!$Y$7*D127/F127," ")</f>
        <v xml:space="preserve"> </v>
      </c>
      <c r="H127" s="5">
        <v>700</v>
      </c>
      <c r="I127" s="175">
        <f>IFERROR(Summary!$Y$7*D127/H127," ")</f>
        <v>6.5666837025911427E-9</v>
      </c>
      <c r="J127" s="18"/>
      <c r="K127" s="175" t="str">
        <f>IFERROR(Summary!$AA$7*D127/J127," ")</f>
        <v xml:space="preserve"> </v>
      </c>
      <c r="L127" s="8">
        <v>3100</v>
      </c>
      <c r="M127" s="175">
        <f>IFERROR(Summary!$AA$7*D127/L127," ")</f>
        <v>1.482799545746387E-9</v>
      </c>
      <c r="N127" s="18"/>
      <c r="O127" s="175" t="str">
        <f>IFERROR(Summary!$AC$7*D127/N127," ")</f>
        <v xml:space="preserve"> </v>
      </c>
      <c r="P127" s="8">
        <v>3100</v>
      </c>
      <c r="Q127" s="175">
        <f>IFERROR(Summary!$AC$7*D127/P127," ")</f>
        <v>6.6725979558587419E-8</v>
      </c>
      <c r="R127" s="22"/>
      <c r="S127" s="177" t="str">
        <f>IFERROR(Summary!$AE$7*E127/R127," ")</f>
        <v xml:space="preserve"> </v>
      </c>
    </row>
    <row r="128" spans="1:19" ht="16.95" customHeight="1" x14ac:dyDescent="0.25">
      <c r="A128" s="2" t="s">
        <v>251</v>
      </c>
      <c r="B128" s="2" t="s">
        <v>252</v>
      </c>
      <c r="C128" s="18"/>
      <c r="D128" s="56" t="str">
        <f>IFERROR(VLOOKUP($A128,'Emissions - TEU-2PWD'!$A$6:$H$58,5,0), " ")</f>
        <v xml:space="preserve"> </v>
      </c>
      <c r="E128" s="56" t="str">
        <f>IFERROR(VLOOKUP($A128,'Emissions - TEU-2PWD'!$A$6:$H$58,8,0), " ")</f>
        <v xml:space="preserve"> </v>
      </c>
      <c r="F128" s="11">
        <v>2.0000000000000001E-4</v>
      </c>
      <c r="G128" s="175" t="str">
        <f>IFERROR(Summary!$Y$7*D128/F128," ")</f>
        <v xml:space="preserve"> </v>
      </c>
      <c r="H128" s="4">
        <v>0.03</v>
      </c>
      <c r="I128" s="175" t="str">
        <f>IFERROR(Summary!$Y$7*D128/H128," ")</f>
        <v xml:space="preserve"> </v>
      </c>
      <c r="J128" s="3">
        <v>5.3E-3</v>
      </c>
      <c r="K128" s="175" t="str">
        <f>IFERROR(Summary!$AA$7*D128/J128," ")</f>
        <v xml:space="preserve"> </v>
      </c>
      <c r="L128" s="9">
        <v>0.13</v>
      </c>
      <c r="M128" s="175" t="str">
        <f>IFERROR(Summary!$AA$7*D128/L128," ")</f>
        <v xml:space="preserve"> </v>
      </c>
      <c r="N128" s="3">
        <v>2.3999999999999998E-3</v>
      </c>
      <c r="O128" s="175" t="str">
        <f>IFERROR(Summary!$AC$7*D128/N128," ")</f>
        <v xml:space="preserve"> </v>
      </c>
      <c r="P128" s="9">
        <v>0.13</v>
      </c>
      <c r="Q128" s="175" t="str">
        <f>IFERROR(Summary!$AC$7*D128/P128," ")</f>
        <v xml:space="preserve"> </v>
      </c>
      <c r="R128" s="24">
        <v>5.2</v>
      </c>
      <c r="S128" s="177" t="str">
        <f>IFERROR(Summary!$AE$7*E128/R128," ")</f>
        <v xml:space="preserve"> </v>
      </c>
    </row>
    <row r="129" spans="1:19" ht="16.8" customHeight="1" x14ac:dyDescent="0.25">
      <c r="A129" s="2" t="s">
        <v>253</v>
      </c>
      <c r="B129" s="2" t="s">
        <v>254</v>
      </c>
      <c r="C129" s="18"/>
      <c r="D129" s="56" t="str">
        <f>IFERROR(VLOOKUP($A129,'Emissions - TEU-2PWD'!$A$6:$H$58,5,0), " ")</f>
        <v xml:space="preserve"> </v>
      </c>
      <c r="E129" s="56" t="str">
        <f>IFERROR(VLOOKUP($A129,'Emissions - TEU-2PWD'!$A$6:$H$58,8,0), " ")</f>
        <v xml:space="preserve"> </v>
      </c>
      <c r="F129" s="18"/>
      <c r="G129" s="175" t="str">
        <f>IFERROR(Summary!$Y$7*D129/F129," ")</f>
        <v xml:space="preserve"> </v>
      </c>
      <c r="H129" s="5">
        <v>20</v>
      </c>
      <c r="I129" s="175" t="str">
        <f>IFERROR(Summary!$Y$7*D129/H129," ")</f>
        <v xml:space="preserve"> </v>
      </c>
      <c r="J129" s="18"/>
      <c r="K129" s="175" t="str">
        <f>IFERROR(Summary!$AA$7*D129/J129," ")</f>
        <v xml:space="preserve"> </v>
      </c>
      <c r="L129" s="5">
        <v>88</v>
      </c>
      <c r="M129" s="175" t="str">
        <f>IFERROR(Summary!$AA$7*D129/L129," ")</f>
        <v xml:space="preserve"> </v>
      </c>
      <c r="N129" s="18"/>
      <c r="O129" s="175" t="str">
        <f>IFERROR(Summary!$AC$7*D129/N129," ")</f>
        <v xml:space="preserve"> </v>
      </c>
      <c r="P129" s="5">
        <v>88</v>
      </c>
      <c r="Q129" s="175" t="str">
        <f>IFERROR(Summary!$AC$7*D129/P129," ")</f>
        <v xml:space="preserve"> </v>
      </c>
      <c r="R129" s="23">
        <v>2100</v>
      </c>
      <c r="S129" s="177" t="str">
        <f>IFERROR(Summary!$AE$7*E129/R129," ")</f>
        <v xml:space="preserve"> </v>
      </c>
    </row>
    <row r="130" spans="1:19" ht="16.8" customHeight="1" x14ac:dyDescent="0.25">
      <c r="A130" s="2" t="s">
        <v>255</v>
      </c>
      <c r="B130" s="2" t="s">
        <v>256</v>
      </c>
      <c r="C130" s="6" t="s">
        <v>65</v>
      </c>
      <c r="D130" s="56" t="str">
        <f>IFERROR(VLOOKUP($A130,'Emissions - TEU-2PWD'!$A$6:$H$58,5,0), " ")</f>
        <v xml:space="preserve"> </v>
      </c>
      <c r="E130" s="56" t="str">
        <f>IFERROR(VLOOKUP($A130,'Emissions - TEU-2PWD'!$A$6:$H$58,8,0), " ")</f>
        <v xml:space="preserve"> </v>
      </c>
      <c r="F130" s="18"/>
      <c r="G130" s="175" t="str">
        <f>IFERROR(Summary!$Y$7*D130/F130," ")</f>
        <v xml:space="preserve"> </v>
      </c>
      <c r="H130" s="7">
        <v>2.1</v>
      </c>
      <c r="I130" s="175" t="str">
        <f>IFERROR(Summary!$Y$7*D130/H130," ")</f>
        <v xml:space="preserve"> </v>
      </c>
      <c r="J130" s="18"/>
      <c r="K130" s="175" t="str">
        <f>IFERROR(Summary!$AA$7*D130/J130," ")</f>
        <v xml:space="preserve"> </v>
      </c>
      <c r="L130" s="5">
        <v>19</v>
      </c>
      <c r="M130" s="175" t="str">
        <f>IFERROR(Summary!$AA$7*D130/L130," ")</f>
        <v xml:space="preserve"> </v>
      </c>
      <c r="N130" s="18"/>
      <c r="O130" s="175" t="str">
        <f>IFERROR(Summary!$AC$7*D130/N130," ")</f>
        <v xml:space="preserve"> </v>
      </c>
      <c r="P130" s="5">
        <v>19</v>
      </c>
      <c r="Q130" s="175" t="str">
        <f>IFERROR(Summary!$AC$7*D130/P130," ")</f>
        <v xml:space="preserve"> </v>
      </c>
      <c r="R130" s="21">
        <v>16</v>
      </c>
      <c r="S130" s="177" t="str">
        <f>IFERROR(Summary!$AE$7*E130/R130," ")</f>
        <v xml:space="preserve"> </v>
      </c>
    </row>
    <row r="131" spans="1:19" ht="16.95" customHeight="1" x14ac:dyDescent="0.25">
      <c r="A131" s="17">
        <v>2148878</v>
      </c>
      <c r="B131" s="2" t="s">
        <v>257</v>
      </c>
      <c r="C131" s="18"/>
      <c r="D131" s="56" t="str">
        <f>IFERROR(VLOOKUP($A131,'Emissions - TEU-2PWD'!$A$6:$H$58,5,0), " ")</f>
        <v xml:space="preserve"> </v>
      </c>
      <c r="E131" s="56" t="str">
        <f>IFERROR(VLOOKUP($A131,'Emissions - TEU-2PWD'!$A$6:$H$58,8,0), " ")</f>
        <v xml:space="preserve"> </v>
      </c>
      <c r="F131" s="18"/>
      <c r="G131" s="175" t="str">
        <f>IFERROR(Summary!$Y$7*D131/F131," ")</f>
        <v xml:space="preserve"> </v>
      </c>
      <c r="H131" s="7">
        <v>2</v>
      </c>
      <c r="I131" s="175" t="str">
        <f>IFERROR(Summary!$Y$7*D131/H131," ")</f>
        <v xml:space="preserve"> </v>
      </c>
      <c r="J131" s="18"/>
      <c r="K131" s="175" t="str">
        <f>IFERROR(Summary!$AA$7*D131/J131," ")</f>
        <v xml:space="preserve"> </v>
      </c>
      <c r="L131" s="7">
        <v>8.8000000000000007</v>
      </c>
      <c r="M131" s="175" t="str">
        <f>IFERROR(Summary!$AA$7*D131/L131," ")</f>
        <v xml:space="preserve"> </v>
      </c>
      <c r="N131" s="18"/>
      <c r="O131" s="175" t="str">
        <f>IFERROR(Summary!$AC$7*D131/N131," ")</f>
        <v xml:space="preserve"> </v>
      </c>
      <c r="P131" s="7">
        <v>8.8000000000000007</v>
      </c>
      <c r="Q131" s="175" t="str">
        <f>IFERROR(Summary!$AC$7*D131/P131," ")</f>
        <v xml:space="preserve"> </v>
      </c>
      <c r="R131" s="21">
        <v>98</v>
      </c>
      <c r="S131" s="177" t="str">
        <f>IFERROR(Summary!$AE$7*E131/R131," ")</f>
        <v xml:space="preserve"> </v>
      </c>
    </row>
    <row r="132" spans="1:19" ht="16.8" customHeight="1" x14ac:dyDescent="0.25">
      <c r="A132" s="2" t="s">
        <v>258</v>
      </c>
      <c r="B132" s="2" t="s">
        <v>259</v>
      </c>
      <c r="C132" s="18"/>
      <c r="D132" s="56" t="str">
        <f>IFERROR(VLOOKUP($A132,'Emissions - TEU-2PWD'!$A$6:$H$58,5,0), " ")</f>
        <v xml:space="preserve"> </v>
      </c>
      <c r="E132" s="56" t="str">
        <f>IFERROR(VLOOKUP($A132,'Emissions - TEU-2PWD'!$A$6:$H$58,8,0), " ")</f>
        <v xml:space="preserve"> </v>
      </c>
      <c r="F132" s="18"/>
      <c r="G132" s="175" t="str">
        <f>IFERROR(Summary!$Y$7*D132/F132," ")</f>
        <v xml:space="preserve"> </v>
      </c>
      <c r="H132" s="8">
        <v>2000</v>
      </c>
      <c r="I132" s="175" t="str">
        <f>IFERROR(Summary!$Y$7*D132/H132," ")</f>
        <v xml:space="preserve"> </v>
      </c>
      <c r="J132" s="18"/>
      <c r="K132" s="175" t="str">
        <f>IFERROR(Summary!$AA$7*D132/J132," ")</f>
        <v xml:space="preserve"> </v>
      </c>
      <c r="L132" s="8">
        <v>8800</v>
      </c>
      <c r="M132" s="175" t="str">
        <f>IFERROR(Summary!$AA$7*D132/L132," ")</f>
        <v xml:space="preserve"> </v>
      </c>
      <c r="N132" s="18"/>
      <c r="O132" s="175" t="str">
        <f>IFERROR(Summary!$AC$7*D132/N132," ")</f>
        <v xml:space="preserve"> </v>
      </c>
      <c r="P132" s="8">
        <v>8800</v>
      </c>
      <c r="Q132" s="175" t="str">
        <f>IFERROR(Summary!$AC$7*D132/P132," ")</f>
        <v xml:space="preserve"> </v>
      </c>
      <c r="R132" s="22"/>
      <c r="S132" s="177" t="str">
        <f>IFERROR(Summary!$AE$7*E132/R132," ")</f>
        <v xml:space="preserve"> </v>
      </c>
    </row>
    <row r="133" spans="1:19" ht="16.95" customHeight="1" x14ac:dyDescent="0.25">
      <c r="A133" s="2" t="s">
        <v>260</v>
      </c>
      <c r="B133" s="2" t="s">
        <v>261</v>
      </c>
      <c r="C133" s="18"/>
      <c r="D133" s="56" t="str">
        <f>IFERROR(VLOOKUP($A133,'Emissions - TEU-2PWD'!$A$6:$H$58,5,0), " ")</f>
        <v xml:space="preserve"> </v>
      </c>
      <c r="E133" s="56" t="str">
        <f>IFERROR(VLOOKUP($A133,'Emissions - TEU-2PWD'!$A$6:$H$58,8,0), " ")</f>
        <v xml:space="preserve"> </v>
      </c>
      <c r="F133" s="18"/>
      <c r="G133" s="175" t="str">
        <f>IFERROR(Summary!$Y$7*D133/F133," ")</f>
        <v xml:space="preserve"> </v>
      </c>
      <c r="H133" s="5">
        <v>200</v>
      </c>
      <c r="I133" s="175" t="str">
        <f>IFERROR(Summary!$Y$7*D133/H133," ")</f>
        <v xml:space="preserve"> </v>
      </c>
      <c r="J133" s="18"/>
      <c r="K133" s="175" t="str">
        <f>IFERROR(Summary!$AA$7*D133/J133," ")</f>
        <v xml:space="preserve"> </v>
      </c>
      <c r="L133" s="5">
        <v>880</v>
      </c>
      <c r="M133" s="175" t="str">
        <f>IFERROR(Summary!$AA$7*D133/L133," ")</f>
        <v xml:space="preserve"> </v>
      </c>
      <c r="N133" s="18"/>
      <c r="O133" s="175" t="str">
        <f>IFERROR(Summary!$AC$7*D133/N133," ")</f>
        <v xml:space="preserve"> </v>
      </c>
      <c r="P133" s="5">
        <v>880</v>
      </c>
      <c r="Q133" s="175" t="str">
        <f>IFERROR(Summary!$AC$7*D133/P133," ")</f>
        <v xml:space="preserve"> </v>
      </c>
      <c r="R133" s="23">
        <v>3200</v>
      </c>
      <c r="S133" s="177" t="str">
        <f>IFERROR(Summary!$AE$7*E133/R133," ")</f>
        <v xml:space="preserve"> </v>
      </c>
    </row>
    <row r="134" spans="1:19" ht="29.25" customHeight="1" x14ac:dyDescent="0.25">
      <c r="A134" s="2" t="s">
        <v>262</v>
      </c>
      <c r="B134" s="2" t="s">
        <v>263</v>
      </c>
      <c r="C134" s="18"/>
      <c r="D134" s="56" t="str">
        <f>IFERROR(VLOOKUP($A134,'Emissions - TEU-2PWD'!$A$6:$H$58,5,0), " ")</f>
        <v xml:space="preserve"> </v>
      </c>
      <c r="E134" s="56" t="str">
        <f>IFERROR(VLOOKUP($A134,'Emissions - TEU-2PWD'!$A$6:$H$58,8,0), " ")</f>
        <v xml:space="preserve"> </v>
      </c>
      <c r="F134" s="18"/>
      <c r="G134" s="175" t="str">
        <f>IFERROR(Summary!$Y$7*D134/F134," ")</f>
        <v xml:space="preserve"> </v>
      </c>
      <c r="H134" s="5">
        <v>400</v>
      </c>
      <c r="I134" s="175" t="str">
        <f>IFERROR(Summary!$Y$7*D134/H134," ")</f>
        <v xml:space="preserve"> </v>
      </c>
      <c r="J134" s="18"/>
      <c r="K134" s="175" t="str">
        <f>IFERROR(Summary!$AA$7*D134/J134," ")</f>
        <v xml:space="preserve"> </v>
      </c>
      <c r="L134" s="8">
        <v>1800</v>
      </c>
      <c r="M134" s="175" t="str">
        <f>IFERROR(Summary!$AA$7*D134/L134," ")</f>
        <v xml:space="preserve"> </v>
      </c>
      <c r="N134" s="18"/>
      <c r="O134" s="175" t="str">
        <f>IFERROR(Summary!$AC$7*D134/N134," ")</f>
        <v xml:space="preserve"> </v>
      </c>
      <c r="P134" s="8">
        <v>1800</v>
      </c>
      <c r="Q134" s="175" t="str">
        <f>IFERROR(Summary!$AC$7*D134/P134," ")</f>
        <v xml:space="preserve"> </v>
      </c>
      <c r="R134" s="22"/>
      <c r="S134" s="177" t="str">
        <f>IFERROR(Summary!$AE$7*E134/R134," ")</f>
        <v xml:space="preserve"> </v>
      </c>
    </row>
    <row r="135" spans="1:19" ht="16.95" customHeight="1" x14ac:dyDescent="0.25">
      <c r="A135" s="2" t="s">
        <v>264</v>
      </c>
      <c r="B135" s="2" t="s">
        <v>265</v>
      </c>
      <c r="C135" s="6" t="s">
        <v>80</v>
      </c>
      <c r="D135" s="56" t="str">
        <f>IFERROR(VLOOKUP($A135,'Emissions - TEU-2PWD'!$A$6:$H$58,5,0), " ")</f>
        <v xml:space="preserve"> </v>
      </c>
      <c r="E135" s="56" t="str">
        <f>IFERROR(VLOOKUP($A135,'Emissions - TEU-2PWD'!$A$6:$H$58,8,0), " ")</f>
        <v xml:space="preserve"> </v>
      </c>
      <c r="F135" s="18"/>
      <c r="G135" s="175" t="str">
        <f>IFERROR(Summary!$Y$7*D135/F135," ")</f>
        <v xml:space="preserve"> </v>
      </c>
      <c r="H135" s="9">
        <v>0.15</v>
      </c>
      <c r="I135" s="175" t="str">
        <f>IFERROR(Summary!$Y$7*D135/H135," ")</f>
        <v xml:space="preserve"> </v>
      </c>
      <c r="J135" s="18"/>
      <c r="K135" s="175" t="str">
        <f>IFERROR(Summary!$AA$7*D135/J135," ")</f>
        <v xml:space="preserve"> </v>
      </c>
      <c r="L135" s="9">
        <v>0.66</v>
      </c>
      <c r="M135" s="175" t="str">
        <f>IFERROR(Summary!$AA$7*D135/L135," ")</f>
        <v xml:space="preserve"> </v>
      </c>
      <c r="N135" s="18"/>
      <c r="O135" s="175" t="str">
        <f>IFERROR(Summary!$AC$7*D135/N135," ")</f>
        <v xml:space="preserve"> </v>
      </c>
      <c r="P135" s="9">
        <v>0.66</v>
      </c>
      <c r="Q135" s="175" t="str">
        <f>IFERROR(Summary!$AC$7*D135/P135," ")</f>
        <v xml:space="preserve"> </v>
      </c>
      <c r="R135" s="25">
        <v>0.15</v>
      </c>
      <c r="S135" s="177" t="str">
        <f>IFERROR(Summary!$AE$7*E135/R135," ")</f>
        <v xml:space="preserve"> </v>
      </c>
    </row>
    <row r="136" spans="1:19" ht="16.8" customHeight="1" x14ac:dyDescent="0.25">
      <c r="A136" s="2" t="s">
        <v>266</v>
      </c>
      <c r="B136" s="2" t="s">
        <v>267</v>
      </c>
      <c r="C136" s="18"/>
      <c r="D136" s="56" t="str">
        <f>IFERROR(VLOOKUP($A136,'Emissions - TEU-2PWD'!$A$6:$H$58,5,0), " ")</f>
        <v xml:space="preserve"> </v>
      </c>
      <c r="E136" s="56" t="str">
        <f>IFERROR(VLOOKUP($A136,'Emissions - TEU-2PWD'!$A$6:$H$58,8,0), " ")</f>
        <v xml:space="preserve"> </v>
      </c>
      <c r="F136" s="18"/>
      <c r="G136" s="175" t="str">
        <f>IFERROR(Summary!$Y$7*D136/F136," ")</f>
        <v xml:space="preserve"> </v>
      </c>
      <c r="H136" s="9">
        <v>0.7</v>
      </c>
      <c r="I136" s="175" t="str">
        <f>IFERROR(Summary!$Y$7*D136/H136," ")</f>
        <v xml:space="preserve"> </v>
      </c>
      <c r="J136" s="18"/>
      <c r="K136" s="175" t="str">
        <f>IFERROR(Summary!$AA$7*D136/J136," ")</f>
        <v xml:space="preserve"> </v>
      </c>
      <c r="L136" s="7">
        <v>3.1</v>
      </c>
      <c r="M136" s="175" t="str">
        <f>IFERROR(Summary!$AA$7*D136/L136," ")</f>
        <v xml:space="preserve"> </v>
      </c>
      <c r="N136" s="18"/>
      <c r="O136" s="175" t="str">
        <f>IFERROR(Summary!$AC$7*D136/N136," ")</f>
        <v xml:space="preserve"> </v>
      </c>
      <c r="P136" s="7">
        <v>3.1</v>
      </c>
      <c r="Q136" s="175" t="str">
        <f>IFERROR(Summary!$AC$7*D136/P136," ")</f>
        <v xml:space="preserve"> </v>
      </c>
      <c r="R136" s="22"/>
      <c r="S136" s="177" t="str">
        <f>IFERROR(Summary!$AE$7*E136/R136," ")</f>
        <v xml:space="preserve"> </v>
      </c>
    </row>
    <row r="137" spans="1:19" ht="29.25" customHeight="1" x14ac:dyDescent="0.25">
      <c r="A137" s="2" t="s">
        <v>268</v>
      </c>
      <c r="B137" s="2" t="s">
        <v>269</v>
      </c>
      <c r="C137" s="6" t="s">
        <v>33</v>
      </c>
      <c r="D137" s="56" t="str">
        <f>IFERROR(VLOOKUP($A137,'Emissions - TEU-2PWD'!$A$6:$H$58,5,0), " ")</f>
        <v xml:space="preserve"> </v>
      </c>
      <c r="E137" s="56" t="str">
        <f>IFERROR(VLOOKUP($A137,'Emissions - TEU-2PWD'!$A$6:$H$58,8,0), " ")</f>
        <v xml:space="preserve"> </v>
      </c>
      <c r="F137" s="18"/>
      <c r="G137" s="175" t="str">
        <f>IFERROR(Summary!$Y$7*D137/F137," ")</f>
        <v xml:space="preserve"> </v>
      </c>
      <c r="H137" s="4">
        <v>0.09</v>
      </c>
      <c r="I137" s="175" t="str">
        <f>IFERROR(Summary!$Y$7*D137/H137," ")</f>
        <v xml:space="preserve"> </v>
      </c>
      <c r="J137" s="18"/>
      <c r="K137" s="175" t="str">
        <f>IFERROR(Summary!$AA$7*D137/J137," ")</f>
        <v xml:space="preserve"> </v>
      </c>
      <c r="L137" s="9">
        <v>0.4</v>
      </c>
      <c r="M137" s="175" t="str">
        <f>IFERROR(Summary!$AA$7*D137/L137," ")</f>
        <v xml:space="preserve"> </v>
      </c>
      <c r="N137" s="18"/>
      <c r="O137" s="175" t="str">
        <f>IFERROR(Summary!$AC$7*D137/N137," ")</f>
        <v xml:space="preserve"> </v>
      </c>
      <c r="P137" s="9">
        <v>0.4</v>
      </c>
      <c r="Q137" s="175" t="str">
        <f>IFERROR(Summary!$AC$7*D137/P137," ")</f>
        <v xml:space="preserve"> </v>
      </c>
      <c r="R137" s="25">
        <v>0.3</v>
      </c>
      <c r="S137" s="177" t="str">
        <f>IFERROR(Summary!$AE$7*E137/R137," ")</f>
        <v xml:space="preserve"> </v>
      </c>
    </row>
    <row r="138" spans="1:19" ht="16.8" customHeight="1" x14ac:dyDescent="0.25">
      <c r="A138" s="2" t="s">
        <v>270</v>
      </c>
      <c r="B138" s="2" t="s">
        <v>271</v>
      </c>
      <c r="C138" s="6" t="s">
        <v>80</v>
      </c>
      <c r="D138" s="56" t="str">
        <f>IFERROR(VLOOKUP($A138,'Emissions - TEU-2PWD'!$A$6:$H$58,5,0), " ")</f>
        <v xml:space="preserve"> </v>
      </c>
      <c r="E138" s="56" t="str">
        <f>IFERROR(VLOOKUP($A138,'Emissions - TEU-2PWD'!$A$6:$H$58,8,0), " ")</f>
        <v xml:space="preserve"> </v>
      </c>
      <c r="F138" s="18"/>
      <c r="G138" s="175" t="str">
        <f>IFERROR(Summary!$Y$7*D138/F138," ")</f>
        <v xml:space="preserve"> </v>
      </c>
      <c r="H138" s="4">
        <v>7.6999999999999999E-2</v>
      </c>
      <c r="I138" s="175" t="str">
        <f>IFERROR(Summary!$Y$7*D138/H138," ")</f>
        <v xml:space="preserve"> </v>
      </c>
      <c r="J138" s="18"/>
      <c r="K138" s="175" t="str">
        <f>IFERROR(Summary!$AA$7*D138/J138," ")</f>
        <v xml:space="preserve"> </v>
      </c>
      <c r="L138" s="9">
        <v>0.63</v>
      </c>
      <c r="M138" s="175" t="str">
        <f>IFERROR(Summary!$AA$7*D138/L138," ")</f>
        <v xml:space="preserve"> </v>
      </c>
      <c r="N138" s="18"/>
      <c r="O138" s="175" t="str">
        <f>IFERROR(Summary!$AC$7*D138/N138," ")</f>
        <v xml:space="preserve"> </v>
      </c>
      <c r="P138" s="9">
        <v>0.63</v>
      </c>
      <c r="Q138" s="175" t="str">
        <f>IFERROR(Summary!$AC$7*D138/P138," ")</f>
        <v xml:space="preserve"> </v>
      </c>
      <c r="R138" s="25">
        <v>0.6</v>
      </c>
      <c r="S138" s="177" t="str">
        <f>IFERROR(Summary!$AE$7*E138/R138," ")</f>
        <v xml:space="preserve"> </v>
      </c>
    </row>
    <row r="139" spans="1:19" ht="16.95" customHeight="1" x14ac:dyDescent="0.25">
      <c r="A139" s="2" t="s">
        <v>272</v>
      </c>
      <c r="B139" s="2" t="s">
        <v>273</v>
      </c>
      <c r="C139" s="18"/>
      <c r="D139" s="56" t="str">
        <f>IFERROR(VLOOKUP($A139,'Emissions - TEU-2PWD'!$A$6:$H$58,5,0), " ")</f>
        <v xml:space="preserve"> </v>
      </c>
      <c r="E139" s="56" t="str">
        <f>IFERROR(VLOOKUP($A139,'Emissions - TEU-2PWD'!$A$6:$H$58,8,0), " ")</f>
        <v xml:space="preserve"> </v>
      </c>
      <c r="F139" s="18"/>
      <c r="G139" s="175" t="str">
        <f>IFERROR(Summary!$Y$7*D139/F139," ")</f>
        <v xml:space="preserve"> </v>
      </c>
      <c r="H139" s="8">
        <v>4000</v>
      </c>
      <c r="I139" s="175" t="str">
        <f>IFERROR(Summary!$Y$7*D139/H139," ")</f>
        <v xml:space="preserve"> </v>
      </c>
      <c r="J139" s="18"/>
      <c r="K139" s="175" t="str">
        <f>IFERROR(Summary!$AA$7*D139/J139," ")</f>
        <v xml:space="preserve"> </v>
      </c>
      <c r="L139" s="8">
        <v>18000</v>
      </c>
      <c r="M139" s="175" t="str">
        <f>IFERROR(Summary!$AA$7*D139/L139," ")</f>
        <v xml:space="preserve"> </v>
      </c>
      <c r="N139" s="18"/>
      <c r="O139" s="175" t="str">
        <f>IFERROR(Summary!$AC$7*D139/N139," ")</f>
        <v xml:space="preserve"> </v>
      </c>
      <c r="P139" s="8">
        <v>18000</v>
      </c>
      <c r="Q139" s="175" t="str">
        <f>IFERROR(Summary!$AC$7*D139/P139," ")</f>
        <v xml:space="preserve"> </v>
      </c>
      <c r="R139" s="23">
        <v>28000</v>
      </c>
      <c r="S139" s="177" t="str">
        <f>IFERROR(Summary!$AE$7*E139/R139," ")</f>
        <v xml:space="preserve"> </v>
      </c>
    </row>
    <row r="140" spans="1:19" ht="29.25" customHeight="1" x14ac:dyDescent="0.25">
      <c r="A140" s="2" t="s">
        <v>274</v>
      </c>
      <c r="B140" s="1" t="s">
        <v>275</v>
      </c>
      <c r="C140" s="18"/>
      <c r="D140" s="56" t="str">
        <f>IFERROR(VLOOKUP($A140,'Emissions - TEU-2PWD'!$A$6:$H$58,5,0), " ")</f>
        <v xml:space="preserve"> </v>
      </c>
      <c r="E140" s="56" t="str">
        <f>IFERROR(VLOOKUP($A140,'Emissions - TEU-2PWD'!$A$6:$H$58,8,0), " ")</f>
        <v xml:space="preserve"> </v>
      </c>
      <c r="F140" s="3">
        <v>2.3E-3</v>
      </c>
      <c r="G140" s="175" t="str">
        <f>IFERROR(Summary!$Y$7*D140/F140," ")</f>
        <v xml:space="preserve"> </v>
      </c>
      <c r="H140" s="18"/>
      <c r="I140" s="175" t="str">
        <f>IFERROR(Summary!$Y$7*D140/H140," ")</f>
        <v xml:space="preserve"> </v>
      </c>
      <c r="J140" s="4">
        <v>0.06</v>
      </c>
      <c r="K140" s="175" t="str">
        <f>IFERROR(Summary!$AA$7*D140/J140," ")</f>
        <v xml:space="preserve"> </v>
      </c>
      <c r="L140" s="18"/>
      <c r="M140" s="175" t="str">
        <f>IFERROR(Summary!$AA$7*D140/L140," ")</f>
        <v xml:space="preserve"> </v>
      </c>
      <c r="N140" s="4">
        <v>2.8000000000000001E-2</v>
      </c>
      <c r="O140" s="175" t="str">
        <f>IFERROR(Summary!$AC$7*D140/N140," ")</f>
        <v xml:space="preserve"> </v>
      </c>
      <c r="P140" s="18"/>
      <c r="Q140" s="175" t="str">
        <f>IFERROR(Summary!$AC$7*D140/P140," ")</f>
        <v xml:space="preserve"> </v>
      </c>
      <c r="R140" s="22"/>
      <c r="S140" s="177" t="str">
        <f>IFERROR(Summary!$AE$7*E140/R140," ")</f>
        <v xml:space="preserve"> </v>
      </c>
    </row>
    <row r="141" spans="1:19" ht="29.25" customHeight="1" x14ac:dyDescent="0.25">
      <c r="A141" s="2" t="s">
        <v>276</v>
      </c>
      <c r="B141" s="2" t="s">
        <v>277</v>
      </c>
      <c r="C141" s="18"/>
      <c r="D141" s="56" t="str">
        <f>IFERROR(VLOOKUP($A141,'Emissions - TEU-2PWD'!$A$6:$H$58,5,0), " ")</f>
        <v xml:space="preserve"> </v>
      </c>
      <c r="E141" s="56" t="str">
        <f>IFERROR(VLOOKUP($A141,'Emissions - TEU-2PWD'!$A$6:$H$58,8,0), " ")</f>
        <v xml:space="preserve"> </v>
      </c>
      <c r="F141" s="11">
        <v>2.9999999999999997E-4</v>
      </c>
      <c r="G141" s="175" t="str">
        <f>IFERROR(Summary!$Y$7*D141/F141," ")</f>
        <v xml:space="preserve"> </v>
      </c>
      <c r="H141" s="5">
        <v>20</v>
      </c>
      <c r="I141" s="175" t="str">
        <f>IFERROR(Summary!$Y$7*D141/H141," ")</f>
        <v xml:space="preserve"> </v>
      </c>
      <c r="J141" s="4">
        <v>2.3E-2</v>
      </c>
      <c r="K141" s="175" t="str">
        <f>IFERROR(Summary!$AA$7*D141/J141," ")</f>
        <v xml:space="preserve"> </v>
      </c>
      <c r="L141" s="5">
        <v>88</v>
      </c>
      <c r="M141" s="175" t="str">
        <f>IFERROR(Summary!$AA$7*D141/L141," ")</f>
        <v xml:space="preserve"> </v>
      </c>
      <c r="N141" s="4">
        <v>0.01</v>
      </c>
      <c r="O141" s="175" t="str">
        <f>IFERROR(Summary!$AC$7*D141/N141," ")</f>
        <v xml:space="preserve"> </v>
      </c>
      <c r="P141" s="5">
        <v>88</v>
      </c>
      <c r="Q141" s="175" t="str">
        <f>IFERROR(Summary!$AC$7*D141/P141," ")</f>
        <v xml:space="preserve"> </v>
      </c>
      <c r="R141" s="22"/>
      <c r="S141" s="177" t="str">
        <f>IFERROR(Summary!$AE$7*E141/R141," ")</f>
        <v xml:space="preserve"> </v>
      </c>
    </row>
    <row r="142" spans="1:19" ht="29.25" customHeight="1" x14ac:dyDescent="0.25">
      <c r="A142" s="2" t="s">
        <v>278</v>
      </c>
      <c r="B142" s="2" t="s">
        <v>279</v>
      </c>
      <c r="C142" s="18"/>
      <c r="D142" s="56" t="str">
        <f>IFERROR(VLOOKUP($A142,'Emissions - TEU-2PWD'!$A$6:$H$58,5,0), " ")</f>
        <v xml:space="preserve"> </v>
      </c>
      <c r="E142" s="56" t="str">
        <f>IFERROR(VLOOKUP($A142,'Emissions - TEU-2PWD'!$A$6:$H$58,8,0), " ")</f>
        <v xml:space="preserve"> </v>
      </c>
      <c r="F142" s="18"/>
      <c r="G142" s="175" t="str">
        <f>IFERROR(Summary!$Y$7*D142/F142," ")</f>
        <v xml:space="preserve"> </v>
      </c>
      <c r="H142" s="4">
        <v>0.08</v>
      </c>
      <c r="I142" s="175" t="str">
        <f>IFERROR(Summary!$Y$7*D142/H142," ")</f>
        <v xml:space="preserve"> </v>
      </c>
      <c r="J142" s="18"/>
      <c r="K142" s="175" t="str">
        <f>IFERROR(Summary!$AA$7*D142/J142," ")</f>
        <v xml:space="preserve"> </v>
      </c>
      <c r="L142" s="9">
        <v>0.35</v>
      </c>
      <c r="M142" s="175" t="str">
        <f>IFERROR(Summary!$AA$7*D142/L142," ")</f>
        <v xml:space="preserve"> </v>
      </c>
      <c r="N142" s="18"/>
      <c r="O142" s="175" t="str">
        <f>IFERROR(Summary!$AC$7*D142/N142," ")</f>
        <v xml:space="preserve"> </v>
      </c>
      <c r="P142" s="9">
        <v>0.35</v>
      </c>
      <c r="Q142" s="175" t="str">
        <f>IFERROR(Summary!$AC$7*D142/P142," ")</f>
        <v xml:space="preserve"> </v>
      </c>
      <c r="R142" s="21">
        <v>12</v>
      </c>
      <c r="S142" s="177" t="str">
        <f>IFERROR(Summary!$AE$7*E142/R142," ")</f>
        <v xml:space="preserve"> </v>
      </c>
    </row>
    <row r="143" spans="1:19" ht="29.25" customHeight="1" x14ac:dyDescent="0.25">
      <c r="A143" s="2" t="s">
        <v>280</v>
      </c>
      <c r="B143" s="2" t="s">
        <v>281</v>
      </c>
      <c r="C143" s="18"/>
      <c r="D143" s="56" t="str">
        <f>IFERROR(VLOOKUP($A143,'Emissions - TEU-2PWD'!$A$6:$H$58,5,0), " ")</f>
        <v xml:space="preserve"> </v>
      </c>
      <c r="E143" s="56" t="str">
        <f>IFERROR(VLOOKUP($A143,'Emissions - TEU-2PWD'!$A$6:$H$58,8,0), " ")</f>
        <v xml:space="preserve"> </v>
      </c>
      <c r="F143" s="18"/>
      <c r="G143" s="175" t="str">
        <f>IFERROR(Summary!$Y$7*D143/F143," ")</f>
        <v xml:space="preserve"> </v>
      </c>
      <c r="H143" s="8">
        <v>3000</v>
      </c>
      <c r="I143" s="175" t="str">
        <f>IFERROR(Summary!$Y$7*D143/H143," ")</f>
        <v xml:space="preserve"> </v>
      </c>
      <c r="J143" s="18"/>
      <c r="K143" s="175" t="str">
        <f>IFERROR(Summary!$AA$7*D143/J143," ")</f>
        <v xml:space="preserve"> </v>
      </c>
      <c r="L143" s="8">
        <v>13000</v>
      </c>
      <c r="M143" s="175" t="str">
        <f>IFERROR(Summary!$AA$7*D143/L143," ")</f>
        <v xml:space="preserve"> </v>
      </c>
      <c r="N143" s="18"/>
      <c r="O143" s="175" t="str">
        <f>IFERROR(Summary!$AC$7*D143/N143," ")</f>
        <v xml:space="preserve"> </v>
      </c>
      <c r="P143" s="8">
        <v>13000</v>
      </c>
      <c r="Q143" s="175" t="str">
        <f>IFERROR(Summary!$AC$7*D143/P143," ")</f>
        <v xml:space="preserve"> </v>
      </c>
      <c r="R143" s="22"/>
      <c r="S143" s="177" t="str">
        <f>IFERROR(Summary!$AE$7*E143/R143," ")</f>
        <v xml:space="preserve"> </v>
      </c>
    </row>
    <row r="144" spans="1:19" ht="16.95" customHeight="1" x14ac:dyDescent="0.25">
      <c r="A144" s="2" t="s">
        <v>282</v>
      </c>
      <c r="B144" s="2" t="s">
        <v>283</v>
      </c>
      <c r="C144" s="18"/>
      <c r="D144" s="56" t="str">
        <f>IFERROR(VLOOKUP($A144,'Emissions - TEU-2PWD'!$A$6:$H$58,5,0), " ")</f>
        <v xml:space="preserve"> </v>
      </c>
      <c r="E144" s="56" t="str">
        <f>IFERROR(VLOOKUP($A144,'Emissions - TEU-2PWD'!$A$6:$H$58,8,0), " ")</f>
        <v xml:space="preserve"> </v>
      </c>
      <c r="F144" s="18"/>
      <c r="G144" s="175" t="str">
        <f>IFERROR(Summary!$Y$7*D144/F144," ")</f>
        <v xml:space="preserve"> </v>
      </c>
      <c r="H144" s="7">
        <v>1</v>
      </c>
      <c r="I144" s="175" t="str">
        <f>IFERROR(Summary!$Y$7*D144/H144," ")</f>
        <v xml:space="preserve"> </v>
      </c>
      <c r="J144" s="18"/>
      <c r="K144" s="175" t="str">
        <f>IFERROR(Summary!$AA$7*D144/J144," ")</f>
        <v xml:space="preserve"> </v>
      </c>
      <c r="L144" s="7">
        <v>4.4000000000000004</v>
      </c>
      <c r="M144" s="175" t="str">
        <f>IFERROR(Summary!$AA$7*D144/L144," ")</f>
        <v xml:space="preserve"> </v>
      </c>
      <c r="N144" s="18"/>
      <c r="O144" s="175" t="str">
        <f>IFERROR(Summary!$AC$7*D144/N144," ")</f>
        <v xml:space="preserve"> </v>
      </c>
      <c r="P144" s="7">
        <v>4.4000000000000004</v>
      </c>
      <c r="Q144" s="175" t="str">
        <f>IFERROR(Summary!$AC$7*D144/P144," ")</f>
        <v xml:space="preserve"> </v>
      </c>
      <c r="R144" s="22"/>
      <c r="S144" s="177" t="str">
        <f>IFERROR(Summary!$AE$7*E144/R144," ")</f>
        <v xml:space="preserve"> </v>
      </c>
    </row>
    <row r="145" spans="1:19" ht="16.8" customHeight="1" x14ac:dyDescent="0.25">
      <c r="A145" s="2" t="s">
        <v>284</v>
      </c>
      <c r="B145" s="2" t="s">
        <v>285</v>
      </c>
      <c r="C145" s="18"/>
      <c r="D145" s="56" t="str">
        <f>IFERROR(VLOOKUP($A145,'Emissions - TEU-2PWD'!$A$6:$H$58,5,0), " ")</f>
        <v xml:space="preserve"> </v>
      </c>
      <c r="E145" s="56" t="str">
        <f>IFERROR(VLOOKUP($A145,'Emissions - TEU-2PWD'!$A$6:$H$58,8,0), " ")</f>
        <v xml:space="preserve"> </v>
      </c>
      <c r="F145" s="18"/>
      <c r="G145" s="175" t="str">
        <f>IFERROR(Summary!$Y$7*D145/F145," ")</f>
        <v xml:space="preserve"> </v>
      </c>
      <c r="H145" s="5">
        <v>700</v>
      </c>
      <c r="I145" s="175" t="str">
        <f>IFERROR(Summary!$Y$7*D145/H145," ")</f>
        <v xml:space="preserve"> </v>
      </c>
      <c r="J145" s="18"/>
      <c r="K145" s="175" t="str">
        <f>IFERROR(Summary!$AA$7*D145/J145," ")</f>
        <v xml:space="preserve"> </v>
      </c>
      <c r="L145" s="8">
        <v>3100</v>
      </c>
      <c r="M145" s="175" t="str">
        <f>IFERROR(Summary!$AA$7*D145/L145," ")</f>
        <v xml:space="preserve"> </v>
      </c>
      <c r="N145" s="18"/>
      <c r="O145" s="175" t="str">
        <f>IFERROR(Summary!$AC$7*D145/N145," ")</f>
        <v xml:space="preserve"> </v>
      </c>
      <c r="P145" s="8">
        <v>3100</v>
      </c>
      <c r="Q145" s="175" t="str">
        <f>IFERROR(Summary!$AC$7*D145/P145," ")</f>
        <v xml:space="preserve"> </v>
      </c>
      <c r="R145" s="22"/>
      <c r="S145" s="177" t="str">
        <f>IFERROR(Summary!$AE$7*E145/R145," ")</f>
        <v xml:space="preserve"> </v>
      </c>
    </row>
    <row r="146" spans="1:19" ht="16.8" customHeight="1" x14ac:dyDescent="0.25">
      <c r="A146" s="2" t="s">
        <v>286</v>
      </c>
      <c r="B146" s="1" t="s">
        <v>287</v>
      </c>
      <c r="C146" s="18"/>
      <c r="D146" s="56" t="str">
        <f>IFERROR(VLOOKUP($A146,'Emissions - TEU-2PWD'!$A$6:$H$58,5,0), " ")</f>
        <v xml:space="preserve"> </v>
      </c>
      <c r="E146" s="56" t="str">
        <f>IFERROR(VLOOKUP($A146,'Emissions - TEU-2PWD'!$A$6:$H$58,8,0), " ")</f>
        <v xml:space="preserve"> </v>
      </c>
      <c r="F146" s="7">
        <v>3.8</v>
      </c>
      <c r="G146" s="175" t="str">
        <f>IFERROR(Summary!$Y$7*D146/F146," ")</f>
        <v xml:space="preserve"> </v>
      </c>
      <c r="H146" s="8">
        <v>8000</v>
      </c>
      <c r="I146" s="175" t="str">
        <f>IFERROR(Summary!$Y$7*D146/H146," ")</f>
        <v xml:space="preserve"> </v>
      </c>
      <c r="J146" s="5">
        <v>100</v>
      </c>
      <c r="K146" s="175" t="str">
        <f>IFERROR(Summary!$AA$7*D146/J146," ")</f>
        <v xml:space="preserve"> </v>
      </c>
      <c r="L146" s="8">
        <v>35000</v>
      </c>
      <c r="M146" s="175" t="str">
        <f>IFERROR(Summary!$AA$7*D146/L146," ")</f>
        <v xml:space="preserve"> </v>
      </c>
      <c r="N146" s="5">
        <v>46</v>
      </c>
      <c r="O146" s="175" t="str">
        <f>IFERROR(Summary!$AC$7*D146/N146," ")</f>
        <v xml:space="preserve"> </v>
      </c>
      <c r="P146" s="8">
        <v>35000</v>
      </c>
      <c r="Q146" s="175" t="str">
        <f>IFERROR(Summary!$AC$7*D146/P146," ")</f>
        <v xml:space="preserve"> </v>
      </c>
      <c r="R146" s="23">
        <v>8000</v>
      </c>
      <c r="S146" s="177" t="str">
        <f>IFERROR(Summary!$AE$7*E146/R146," ")</f>
        <v xml:space="preserve"> </v>
      </c>
    </row>
    <row r="147" spans="1:19" ht="16.95" customHeight="1" x14ac:dyDescent="0.25">
      <c r="A147" s="2" t="s">
        <v>288</v>
      </c>
      <c r="B147" s="2" t="s">
        <v>289</v>
      </c>
      <c r="C147" s="18"/>
      <c r="D147" s="56" t="str">
        <f>IFERROR(VLOOKUP($A147,'Emissions - TEU-2PWD'!$A$6:$H$58,5,0), " ")</f>
        <v xml:space="preserve"> </v>
      </c>
      <c r="E147" s="56" t="str">
        <f>IFERROR(VLOOKUP($A147,'Emissions - TEU-2PWD'!$A$6:$H$58,8,0), " ")</f>
        <v xml:space="preserve"> </v>
      </c>
      <c r="F147" s="3">
        <v>4.0000000000000001E-3</v>
      </c>
      <c r="G147" s="175" t="str">
        <f>IFERROR(Summary!$Y$7*D147/F147," ")</f>
        <v xml:space="preserve"> </v>
      </c>
      <c r="H147" s="18"/>
      <c r="I147" s="175" t="str">
        <f>IFERROR(Summary!$Y$7*D147/H147," ")</f>
        <v xml:space="preserve"> </v>
      </c>
      <c r="J147" s="9">
        <v>0.1</v>
      </c>
      <c r="K147" s="175" t="str">
        <f>IFERROR(Summary!$AA$7*D147/J147," ")</f>
        <v xml:space="preserve"> </v>
      </c>
      <c r="L147" s="18"/>
      <c r="M147" s="175" t="str">
        <f>IFERROR(Summary!$AA$7*D147/L147," ")</f>
        <v xml:space="preserve"> </v>
      </c>
      <c r="N147" s="4">
        <v>4.8000000000000001E-2</v>
      </c>
      <c r="O147" s="175" t="str">
        <f>IFERROR(Summary!$AC$7*D147/N147," ")</f>
        <v xml:space="preserve"> </v>
      </c>
      <c r="P147" s="18"/>
      <c r="Q147" s="175" t="str">
        <f>IFERROR(Summary!$AC$7*D147/P147," ")</f>
        <v xml:space="preserve"> </v>
      </c>
      <c r="R147" s="22"/>
      <c r="S147" s="177" t="str">
        <f>IFERROR(Summary!$AE$7*E147/R147," ")</f>
        <v xml:space="preserve"> </v>
      </c>
    </row>
    <row r="148" spans="1:19" ht="16.8" customHeight="1" x14ac:dyDescent="0.25">
      <c r="A148" s="2" t="s">
        <v>290</v>
      </c>
      <c r="B148" s="2" t="s">
        <v>291</v>
      </c>
      <c r="C148" s="6" t="s">
        <v>65</v>
      </c>
      <c r="D148" s="56">
        <f>IFERROR(VLOOKUP($A148,'Emissions - TEU-2PWD'!$A$6:$H$58,5,0), " ")</f>
        <v>7.8427266268493397E-4</v>
      </c>
      <c r="E148" s="56">
        <f>IFERROR(VLOOKUP($A148,'Emissions - TEU-2PWD'!$A$6:$H$58,8,0), " ")</f>
        <v>4.7056359761096041E-5</v>
      </c>
      <c r="F148" s="4">
        <v>2.9000000000000001E-2</v>
      </c>
      <c r="G148" s="175">
        <f>IFERROR(Summary!$Y$7*D148/F148," ")</f>
        <v>2.704388492017014E-6</v>
      </c>
      <c r="H148" s="7">
        <v>3.7</v>
      </c>
      <c r="I148" s="175">
        <f>IFERROR(Summary!$Y$7*D148/H148," ")</f>
        <v>2.1196558450944164E-8</v>
      </c>
      <c r="J148" s="9">
        <v>0.76</v>
      </c>
      <c r="K148" s="175">
        <f>IFERROR(Summary!$AA$7*D148/J148," ")</f>
        <v>1.0319377140591237E-7</v>
      </c>
      <c r="L148" s="5">
        <v>16</v>
      </c>
      <c r="M148" s="175">
        <f>IFERROR(Summary!$AA$7*D148/L148," ")</f>
        <v>4.9017041417808379E-9</v>
      </c>
      <c r="N148" s="9">
        <v>0.35</v>
      </c>
      <c r="O148" s="175">
        <f>IFERROR(Summary!$AC$7*D148/N148," ")</f>
        <v>1.0083505663092009E-5</v>
      </c>
      <c r="P148" s="5">
        <v>16</v>
      </c>
      <c r="Q148" s="175">
        <f>IFERROR(Summary!$AC$7*D148/P148," ")</f>
        <v>2.2057668638013767E-7</v>
      </c>
      <c r="R148" s="21">
        <v>200</v>
      </c>
      <c r="S148" s="177">
        <f>IFERROR(Summary!$AE$7*E148/R148," ")</f>
        <v>1.1293526342663049E-6</v>
      </c>
    </row>
    <row r="149" spans="1:19" ht="28.5" customHeight="1" x14ac:dyDescent="0.25">
      <c r="A149" s="1"/>
      <c r="B149" s="2" t="s">
        <v>292</v>
      </c>
      <c r="C149" s="6" t="s">
        <v>293</v>
      </c>
      <c r="D149" s="56" t="str">
        <f>IFERROR(VLOOKUP($A149,'Emissions - TEU-2PWD'!$A$6:$H$58,5,0), " ")</f>
        <v xml:space="preserve"> </v>
      </c>
      <c r="E149" s="56" t="str">
        <f>IFERROR(VLOOKUP($A149,'Emissions - TEU-2PWD'!$A$6:$H$58,8,0), " ")</f>
        <v xml:space="preserve"> </v>
      </c>
      <c r="F149" s="3">
        <v>3.8E-3</v>
      </c>
      <c r="G149" s="175" t="str">
        <f>IFERROR(Summary!$Y$7*D149/F149," ")</f>
        <v xml:space="preserve"> </v>
      </c>
      <c r="H149" s="4">
        <v>1.4E-2</v>
      </c>
      <c r="I149" s="175" t="str">
        <f>IFERROR(Summary!$Y$7*D149/H149," ")</f>
        <v xml:space="preserve"> </v>
      </c>
      <c r="J149" s="9">
        <v>0.1</v>
      </c>
      <c r="K149" s="175" t="str">
        <f>IFERROR(Summary!$AA$7*D149/J149," ")</f>
        <v xml:space="preserve"> </v>
      </c>
      <c r="L149" s="4">
        <v>6.2E-2</v>
      </c>
      <c r="M149" s="175" t="str">
        <f>IFERROR(Summary!$AA$7*D149/L149," ")</f>
        <v xml:space="preserve"> </v>
      </c>
      <c r="N149" s="4">
        <v>4.5999999999999999E-2</v>
      </c>
      <c r="O149" s="175" t="str">
        <f>IFERROR(Summary!$AC$7*D149/N149," ")</f>
        <v xml:space="preserve"> </v>
      </c>
      <c r="P149" s="4">
        <v>6.2E-2</v>
      </c>
      <c r="Q149" s="175" t="str">
        <f>IFERROR(Summary!$AC$7*D149/P149," ")</f>
        <v xml:space="preserve"> </v>
      </c>
      <c r="R149" s="25">
        <v>0.2</v>
      </c>
      <c r="S149" s="177" t="str">
        <f>IFERROR(Summary!$AE$7*E149/R149," ")</f>
        <v xml:space="preserve"> </v>
      </c>
    </row>
    <row r="150" spans="1:19" ht="16.8" customHeight="1" x14ac:dyDescent="0.25">
      <c r="A150" s="1"/>
      <c r="B150" s="2" t="s">
        <v>294</v>
      </c>
      <c r="C150" s="6" t="s">
        <v>293</v>
      </c>
      <c r="D150" s="56" t="str">
        <f>IFERROR(VLOOKUP($A150,'Emissions - TEU-2PWD'!$A$6:$H$58,5,0), " ")</f>
        <v xml:space="preserve"> </v>
      </c>
      <c r="E150" s="56" t="str">
        <f>IFERROR(VLOOKUP($A150,'Emissions - TEU-2PWD'!$A$6:$H$58,8,0), " ")</f>
        <v xml:space="preserve"> </v>
      </c>
      <c r="F150" s="18"/>
      <c r="G150" s="175" t="str">
        <f>IFERROR(Summary!$Y$7*D150/F150," ")</f>
        <v xml:space="preserve"> </v>
      </c>
      <c r="H150" s="4">
        <v>1.4E-2</v>
      </c>
      <c r="I150" s="175" t="str">
        <f>IFERROR(Summary!$Y$7*D150/H150," ")</f>
        <v xml:space="preserve"> </v>
      </c>
      <c r="J150" s="18"/>
      <c r="K150" s="175" t="str">
        <f>IFERROR(Summary!$AA$7*D150/J150," ")</f>
        <v xml:space="preserve"> </v>
      </c>
      <c r="L150" s="4">
        <v>6.2E-2</v>
      </c>
      <c r="M150" s="175" t="str">
        <f>IFERROR(Summary!$AA$7*D150/L150," ")</f>
        <v xml:space="preserve"> </v>
      </c>
      <c r="N150" s="18"/>
      <c r="O150" s="175" t="str">
        <f>IFERROR(Summary!$AC$7*D150/N150," ")</f>
        <v xml:space="preserve"> </v>
      </c>
      <c r="P150" s="4">
        <v>6.2E-2</v>
      </c>
      <c r="Q150" s="175" t="str">
        <f>IFERROR(Summary!$AC$7*D150/P150," ")</f>
        <v xml:space="preserve"> </v>
      </c>
      <c r="R150" s="25">
        <v>0.2</v>
      </c>
      <c r="S150" s="177" t="str">
        <f>IFERROR(Summary!$AE$7*E150/R150," ")</f>
        <v xml:space="preserve"> </v>
      </c>
    </row>
    <row r="151" spans="1:19" ht="16.95" customHeight="1" x14ac:dyDescent="0.25">
      <c r="A151" s="2" t="s">
        <v>295</v>
      </c>
      <c r="B151" s="2" t="s">
        <v>296</v>
      </c>
      <c r="C151" s="18"/>
      <c r="D151" s="56" t="str">
        <f>IFERROR(VLOOKUP($A151,'Emissions - TEU-2PWD'!$A$6:$H$58,5,0), " ")</f>
        <v xml:space="preserve"> </v>
      </c>
      <c r="E151" s="56" t="str">
        <f>IFERROR(VLOOKUP($A151,'Emissions - TEU-2PWD'!$A$6:$H$58,8,0), " ")</f>
        <v xml:space="preserve"> </v>
      </c>
      <c r="F151" s="18"/>
      <c r="G151" s="175" t="str">
        <f>IFERROR(Summary!$Y$7*D151/F151," ")</f>
        <v xml:space="preserve"> </v>
      </c>
      <c r="H151" s="18"/>
      <c r="I151" s="175" t="str">
        <f>IFERROR(Summary!$Y$7*D151/H151," ")</f>
        <v xml:space="preserve"> </v>
      </c>
      <c r="J151" s="18"/>
      <c r="K151" s="175" t="str">
        <f>IFERROR(Summary!$AA$7*D151/J151," ")</f>
        <v xml:space="preserve"> </v>
      </c>
      <c r="L151" s="18"/>
      <c r="M151" s="175" t="str">
        <f>IFERROR(Summary!$AA$7*D151/L151," ")</f>
        <v xml:space="preserve"> </v>
      </c>
      <c r="N151" s="18"/>
      <c r="O151" s="175" t="str">
        <f>IFERROR(Summary!$AC$7*D151/N151," ")</f>
        <v xml:space="preserve"> </v>
      </c>
      <c r="P151" s="18"/>
      <c r="Q151" s="175" t="str">
        <f>IFERROR(Summary!$AC$7*D151/P151," ")</f>
        <v xml:space="preserve"> </v>
      </c>
      <c r="R151" s="21">
        <v>86</v>
      </c>
      <c r="S151" s="177" t="str">
        <f>IFERROR(Summary!$AE$7*E151/R151," ")</f>
        <v xml:space="preserve"> </v>
      </c>
    </row>
    <row r="152" spans="1:19" ht="16.8" customHeight="1" x14ac:dyDescent="0.25">
      <c r="A152" s="2" t="s">
        <v>297</v>
      </c>
      <c r="B152" s="2" t="s">
        <v>298</v>
      </c>
      <c r="C152" s="18"/>
      <c r="D152" s="56" t="str">
        <f>IFERROR(VLOOKUP($A152,'Emissions - TEU-2PWD'!$A$6:$H$58,5,0), " ")</f>
        <v xml:space="preserve"> </v>
      </c>
      <c r="E152" s="56" t="str">
        <f>IFERROR(VLOOKUP($A152,'Emissions - TEU-2PWD'!$A$6:$H$58,8,0), " ")</f>
        <v xml:space="preserve"> </v>
      </c>
      <c r="F152" s="4">
        <v>2.5000000000000001E-2</v>
      </c>
      <c r="G152" s="175" t="str">
        <f>IFERROR(Summary!$Y$7*D152/F152," ")</f>
        <v xml:space="preserve"> </v>
      </c>
      <c r="H152" s="7">
        <v>9</v>
      </c>
      <c r="I152" s="175" t="str">
        <f>IFERROR(Summary!$Y$7*D152/H152," ")</f>
        <v xml:space="preserve"> </v>
      </c>
      <c r="J152" s="9">
        <v>0.65</v>
      </c>
      <c r="K152" s="175" t="str">
        <f>IFERROR(Summary!$AA$7*D152/J152," ")</f>
        <v xml:space="preserve"> </v>
      </c>
      <c r="L152" s="5">
        <v>40</v>
      </c>
      <c r="M152" s="175" t="str">
        <f>IFERROR(Summary!$AA$7*D152/L152," ")</f>
        <v xml:space="preserve"> </v>
      </c>
      <c r="N152" s="9">
        <v>0.3</v>
      </c>
      <c r="O152" s="175" t="str">
        <f>IFERROR(Summary!$AC$7*D152/N152," ")</f>
        <v xml:space="preserve"> </v>
      </c>
      <c r="P152" s="5">
        <v>40</v>
      </c>
      <c r="Q152" s="175" t="str">
        <f>IFERROR(Summary!$AC$7*D152/P152," ")</f>
        <v xml:space="preserve"> </v>
      </c>
      <c r="R152" s="22"/>
      <c r="S152" s="177" t="str">
        <f>IFERROR(Summary!$AE$7*E152/R152," ")</f>
        <v xml:space="preserve"> </v>
      </c>
    </row>
    <row r="153" spans="1:19" ht="16.95" customHeight="1" x14ac:dyDescent="0.25">
      <c r="A153" s="2" t="s">
        <v>299</v>
      </c>
      <c r="B153" s="2" t="s">
        <v>300</v>
      </c>
      <c r="C153" s="18"/>
      <c r="D153" s="56" t="str">
        <f>IFERROR(VLOOKUP($A153,'Emissions - TEU-2PWD'!$A$6:$H$58,5,0), " ")</f>
        <v xml:space="preserve"> </v>
      </c>
      <c r="E153" s="56" t="str">
        <f>IFERROR(VLOOKUP($A153,'Emissions - TEU-2PWD'!$A$6:$H$58,8,0), " ")</f>
        <v xml:space="preserve"> </v>
      </c>
      <c r="F153" s="18"/>
      <c r="G153" s="175" t="str">
        <f>IFERROR(Summary!$Y$7*D153/F153," ")</f>
        <v xml:space="preserve"> </v>
      </c>
      <c r="H153" s="5">
        <v>20</v>
      </c>
      <c r="I153" s="175" t="str">
        <f>IFERROR(Summary!$Y$7*D153/H153," ")</f>
        <v xml:space="preserve"> </v>
      </c>
      <c r="J153" s="18"/>
      <c r="K153" s="175" t="str">
        <f>IFERROR(Summary!$AA$7*D153/J153," ")</f>
        <v xml:space="preserve"> </v>
      </c>
      <c r="L153" s="5">
        <v>88</v>
      </c>
      <c r="M153" s="175" t="str">
        <f>IFERROR(Summary!$AA$7*D153/L153," ")</f>
        <v xml:space="preserve"> </v>
      </c>
      <c r="N153" s="18"/>
      <c r="O153" s="175" t="str">
        <f>IFERROR(Summary!$AC$7*D153/N153," ")</f>
        <v xml:space="preserve"> </v>
      </c>
      <c r="P153" s="5">
        <v>88</v>
      </c>
      <c r="Q153" s="175" t="str">
        <f>IFERROR(Summary!$AC$7*D153/P153," ")</f>
        <v xml:space="preserve"> </v>
      </c>
      <c r="R153" s="22"/>
      <c r="S153" s="177" t="str">
        <f>IFERROR(Summary!$AE$7*E153/R153," ")</f>
        <v xml:space="preserve"> </v>
      </c>
    </row>
    <row r="154" spans="1:19" ht="16.8" customHeight="1" x14ac:dyDescent="0.25">
      <c r="A154" s="2" t="s">
        <v>301</v>
      </c>
      <c r="B154" s="1" t="s">
        <v>302</v>
      </c>
      <c r="C154" s="18"/>
      <c r="D154" s="56" t="str">
        <f>IFERROR(VLOOKUP($A154,'Emissions - TEU-2PWD'!$A$6:$H$58,5,0), " ")</f>
        <v xml:space="preserve"> </v>
      </c>
      <c r="E154" s="56" t="str">
        <f>IFERROR(VLOOKUP($A154,'Emissions - TEU-2PWD'!$A$6:$H$58,8,0), " ")</f>
        <v xml:space="preserve"> </v>
      </c>
      <c r="F154" s="11">
        <v>3.2000000000000003E-4</v>
      </c>
      <c r="G154" s="175" t="str">
        <f>IFERROR(Summary!$Y$7*D154/F154," ")</f>
        <v xml:space="preserve"> </v>
      </c>
      <c r="H154" s="18"/>
      <c r="I154" s="175" t="str">
        <f>IFERROR(Summary!$Y$7*D154/H154," ")</f>
        <v xml:space="preserve"> </v>
      </c>
      <c r="J154" s="3">
        <v>8.3999999999999995E-3</v>
      </c>
      <c r="K154" s="175" t="str">
        <f>IFERROR(Summary!$AA$7*D154/J154," ")</f>
        <v xml:space="preserve"> </v>
      </c>
      <c r="L154" s="18"/>
      <c r="M154" s="175" t="str">
        <f>IFERROR(Summary!$AA$7*D154/L154," ")</f>
        <v xml:space="preserve"> </v>
      </c>
      <c r="N154" s="3">
        <v>3.8999999999999998E-3</v>
      </c>
      <c r="O154" s="175" t="str">
        <f>IFERROR(Summary!$AC$7*D154/N154," ")</f>
        <v xml:space="preserve"> </v>
      </c>
      <c r="P154" s="18"/>
      <c r="Q154" s="175" t="str">
        <f>IFERROR(Summary!$AC$7*D154/P154," ")</f>
        <v xml:space="preserve"> </v>
      </c>
      <c r="R154" s="22"/>
      <c r="S154" s="177" t="str">
        <f>IFERROR(Summary!$AE$7*E154/R154," ")</f>
        <v xml:space="preserve"> </v>
      </c>
    </row>
    <row r="155" spans="1:19" ht="16.8" customHeight="1" x14ac:dyDescent="0.25">
      <c r="A155" s="2" t="s">
        <v>303</v>
      </c>
      <c r="B155" s="1" t="s">
        <v>304</v>
      </c>
      <c r="C155" s="6" t="s">
        <v>23</v>
      </c>
      <c r="D155" s="56" t="str">
        <f>IFERROR(VLOOKUP($A155,'Emissions - TEU-2PWD'!$A$6:$H$58,5,0), " ")</f>
        <v xml:space="preserve"> </v>
      </c>
      <c r="E155" s="56" t="str">
        <f>IFERROR(VLOOKUP($A155,'Emissions - TEU-2PWD'!$A$6:$H$58,8,0), " ")</f>
        <v xml:space="preserve"> </v>
      </c>
      <c r="F155" s="10">
        <v>5.8999999999999998E-5</v>
      </c>
      <c r="G155" s="175" t="str">
        <f>IFERROR(Summary!$Y$7*D155/F155," ")</f>
        <v xml:space="preserve"> </v>
      </c>
      <c r="H155" s="18"/>
      <c r="I155" s="175" t="str">
        <f>IFERROR(Summary!$Y$7*D155/H155," ")</f>
        <v xml:space="preserve"> </v>
      </c>
      <c r="J155" s="11">
        <v>6.2E-4</v>
      </c>
      <c r="K155" s="175" t="str">
        <f>IFERROR(Summary!$AA$7*D155/J155," ")</f>
        <v xml:space="preserve"> </v>
      </c>
      <c r="L155" s="18"/>
      <c r="M155" s="175" t="str">
        <f>IFERROR(Summary!$AA$7*D155/L155," ")</f>
        <v xml:space="preserve"> </v>
      </c>
      <c r="N155" s="3">
        <v>1.1999999999999999E-3</v>
      </c>
      <c r="O155" s="175" t="str">
        <f>IFERROR(Summary!$AC$7*D155/N155," ")</f>
        <v xml:space="preserve"> </v>
      </c>
      <c r="P155" s="18"/>
      <c r="Q155" s="175" t="str">
        <f>IFERROR(Summary!$AC$7*D155/P155," ")</f>
        <v xml:space="preserve"> </v>
      </c>
      <c r="R155" s="22"/>
      <c r="S155" s="177" t="str">
        <f>IFERROR(Summary!$AE$7*E155/R155," ")</f>
        <v xml:space="preserve"> </v>
      </c>
    </row>
    <row r="156" spans="1:19" ht="16.95" customHeight="1" x14ac:dyDescent="0.25">
      <c r="A156" s="2" t="s">
        <v>305</v>
      </c>
      <c r="B156" s="1" t="s">
        <v>306</v>
      </c>
      <c r="C156" s="6" t="s">
        <v>23</v>
      </c>
      <c r="D156" s="56" t="str">
        <f>IFERROR(VLOOKUP($A156,'Emissions - TEU-2PWD'!$A$6:$H$58,5,0), " ")</f>
        <v xml:space="preserve"> </v>
      </c>
      <c r="E156" s="56" t="str">
        <f>IFERROR(VLOOKUP($A156,'Emissions - TEU-2PWD'!$A$6:$H$58,8,0), " ")</f>
        <v xml:space="preserve"> </v>
      </c>
      <c r="F156" s="11">
        <v>1.2999999999999999E-4</v>
      </c>
      <c r="G156" s="175" t="str">
        <f>IFERROR(Summary!$Y$7*D156/F156," ")</f>
        <v xml:space="preserve"> </v>
      </c>
      <c r="H156" s="18"/>
      <c r="I156" s="175" t="str">
        <f>IFERROR(Summary!$Y$7*D156/H156," ")</f>
        <v xml:space="preserve"> </v>
      </c>
      <c r="J156" s="3">
        <v>1.2999999999999999E-3</v>
      </c>
      <c r="K156" s="175" t="str">
        <f>IFERROR(Summary!$AA$7*D156/J156," ")</f>
        <v xml:space="preserve"> </v>
      </c>
      <c r="L156" s="18"/>
      <c r="M156" s="175" t="str">
        <f>IFERROR(Summary!$AA$7*D156/L156," ")</f>
        <v xml:space="preserve"> </v>
      </c>
      <c r="N156" s="3">
        <v>2.5999999999999999E-3</v>
      </c>
      <c r="O156" s="175" t="str">
        <f>IFERROR(Summary!$AC$7*D156/N156," ")</f>
        <v xml:space="preserve"> </v>
      </c>
      <c r="P156" s="18"/>
      <c r="Q156" s="175" t="str">
        <f>IFERROR(Summary!$AC$7*D156/P156," ")</f>
        <v xml:space="preserve"> </v>
      </c>
      <c r="R156" s="22"/>
      <c r="S156" s="177" t="str">
        <f>IFERROR(Summary!$AE$7*E156/R156," ")</f>
        <v xml:space="preserve"> </v>
      </c>
    </row>
    <row r="157" spans="1:19" ht="16.8" customHeight="1" x14ac:dyDescent="0.25">
      <c r="A157" s="2" t="s">
        <v>307</v>
      </c>
      <c r="B157" s="1" t="s">
        <v>308</v>
      </c>
      <c r="C157" s="18"/>
      <c r="D157" s="56" t="str">
        <f>IFERROR(VLOOKUP($A157,'Emissions - TEU-2PWD'!$A$6:$H$58,5,0), " ")</f>
        <v xml:space="preserve"> </v>
      </c>
      <c r="E157" s="56" t="str">
        <f>IFERROR(VLOOKUP($A157,'Emissions - TEU-2PWD'!$A$6:$H$58,8,0), " ")</f>
        <v xml:space="preserve"> </v>
      </c>
      <c r="F157" s="9">
        <v>0.38</v>
      </c>
      <c r="G157" s="175" t="str">
        <f>IFERROR(Summary!$Y$7*D157/F157," ")</f>
        <v xml:space="preserve"> </v>
      </c>
      <c r="H157" s="18"/>
      <c r="I157" s="175" t="str">
        <f>IFERROR(Summary!$Y$7*D157/H157," ")</f>
        <v xml:space="preserve"> </v>
      </c>
      <c r="J157" s="5">
        <v>10</v>
      </c>
      <c r="K157" s="175" t="str">
        <f>IFERROR(Summary!$AA$7*D157/J157," ")</f>
        <v xml:space="preserve"> </v>
      </c>
      <c r="L157" s="18"/>
      <c r="M157" s="175" t="str">
        <f>IFERROR(Summary!$AA$7*D157/L157," ")</f>
        <v xml:space="preserve"> </v>
      </c>
      <c r="N157" s="7">
        <v>4.5999999999999996</v>
      </c>
      <c r="O157" s="175" t="str">
        <f>IFERROR(Summary!$AC$7*D157/N157," ")</f>
        <v xml:space="preserve"> </v>
      </c>
      <c r="P157" s="18"/>
      <c r="Q157" s="175" t="str">
        <f>IFERROR(Summary!$AC$7*D157/P157," ")</f>
        <v xml:space="preserve"> </v>
      </c>
      <c r="R157" s="22"/>
      <c r="S157" s="177" t="str">
        <f>IFERROR(Summary!$AE$7*E157/R157," ")</f>
        <v xml:space="preserve"> </v>
      </c>
    </row>
    <row r="158" spans="1:19" ht="16.95" customHeight="1" x14ac:dyDescent="0.25">
      <c r="A158" s="2" t="s">
        <v>309</v>
      </c>
      <c r="B158" s="1" t="s">
        <v>310</v>
      </c>
      <c r="C158" s="18"/>
      <c r="D158" s="56" t="str">
        <f>IFERROR(VLOOKUP($A158,'Emissions - TEU-2PWD'!$A$6:$H$58,5,0), " ")</f>
        <v xml:space="preserve"> </v>
      </c>
      <c r="E158" s="56" t="str">
        <f>IFERROR(VLOOKUP($A158,'Emissions - TEU-2PWD'!$A$6:$H$58,8,0), " ")</f>
        <v xml:space="preserve"> </v>
      </c>
      <c r="F158" s="9">
        <v>0.16</v>
      </c>
      <c r="G158" s="175" t="str">
        <f>IFERROR(Summary!$Y$7*D158/F158," ")</f>
        <v xml:space="preserve"> </v>
      </c>
      <c r="H158" s="18"/>
      <c r="I158" s="175" t="str">
        <f>IFERROR(Summary!$Y$7*D158/H158," ")</f>
        <v xml:space="preserve"> </v>
      </c>
      <c r="J158" s="7">
        <v>4.0999999999999996</v>
      </c>
      <c r="K158" s="175" t="str">
        <f>IFERROR(Summary!$AA$7*D158/J158," ")</f>
        <v xml:space="preserve"> </v>
      </c>
      <c r="L158" s="18"/>
      <c r="M158" s="175" t="str">
        <f>IFERROR(Summary!$AA$7*D158/L158," ")</f>
        <v xml:space="preserve"> </v>
      </c>
      <c r="N158" s="7">
        <v>1.9</v>
      </c>
      <c r="O158" s="175" t="str">
        <f>IFERROR(Summary!$AC$7*D158/N158," ")</f>
        <v xml:space="preserve"> </v>
      </c>
      <c r="P158" s="18"/>
      <c r="Q158" s="175" t="str">
        <f>IFERROR(Summary!$AC$7*D158/P158," ")</f>
        <v xml:space="preserve"> </v>
      </c>
      <c r="R158" s="22"/>
      <c r="S158" s="177" t="str">
        <f>IFERROR(Summary!$AE$7*E158/R158," ")</f>
        <v xml:space="preserve"> </v>
      </c>
    </row>
    <row r="159" spans="1:19" ht="16.8" customHeight="1" x14ac:dyDescent="0.25">
      <c r="A159" s="2" t="s">
        <v>311</v>
      </c>
      <c r="B159" s="1" t="s">
        <v>312</v>
      </c>
      <c r="C159" s="18"/>
      <c r="D159" s="56" t="str">
        <f>IFERROR(VLOOKUP($A159,'Emissions - TEU-2PWD'!$A$6:$H$58,5,0), " ")</f>
        <v xml:space="preserve"> </v>
      </c>
      <c r="E159" s="56" t="str">
        <f>IFERROR(VLOOKUP($A159,'Emissions - TEU-2PWD'!$A$6:$H$58,8,0), " ")</f>
        <v xml:space="preserve"> </v>
      </c>
      <c r="F159" s="11">
        <v>5.0000000000000001E-4</v>
      </c>
      <c r="G159" s="175" t="str">
        <f>IFERROR(Summary!$Y$7*D159/F159," ")</f>
        <v xml:space="preserve"> </v>
      </c>
      <c r="H159" s="18"/>
      <c r="I159" s="175" t="str">
        <f>IFERROR(Summary!$Y$7*D159/H159," ")</f>
        <v xml:space="preserve"> </v>
      </c>
      <c r="J159" s="4">
        <v>1.2999999999999999E-2</v>
      </c>
      <c r="K159" s="175" t="str">
        <f>IFERROR(Summary!$AA$7*D159/J159," ")</f>
        <v xml:space="preserve"> </v>
      </c>
      <c r="L159" s="18"/>
      <c r="M159" s="175" t="str">
        <f>IFERROR(Summary!$AA$7*D159/L159," ")</f>
        <v xml:space="preserve"> </v>
      </c>
      <c r="N159" s="3">
        <v>6.0000000000000001E-3</v>
      </c>
      <c r="O159" s="175" t="str">
        <f>IFERROR(Summary!$AC$7*D159/N159," ")</f>
        <v xml:space="preserve"> </v>
      </c>
      <c r="P159" s="18"/>
      <c r="Q159" s="175" t="str">
        <f>IFERROR(Summary!$AC$7*D159/P159," ")</f>
        <v xml:space="preserve"> </v>
      </c>
      <c r="R159" s="22"/>
      <c r="S159" s="177" t="str">
        <f>IFERROR(Summary!$AE$7*E159/R159," ")</f>
        <v xml:space="preserve"> </v>
      </c>
    </row>
    <row r="160" spans="1:19" ht="29.25" customHeight="1" x14ac:dyDescent="0.25">
      <c r="A160" s="2" t="s">
        <v>313</v>
      </c>
      <c r="B160" s="1" t="s">
        <v>314</v>
      </c>
      <c r="C160" s="18"/>
      <c r="D160" s="56" t="str">
        <f>IFERROR(VLOOKUP($A160,'Emissions - TEU-2PWD'!$A$6:$H$58,5,0), " ")</f>
        <v xml:space="preserve"> </v>
      </c>
      <c r="E160" s="56" t="str">
        <f>IFERROR(VLOOKUP($A160,'Emissions - TEU-2PWD'!$A$6:$H$58,8,0), " ")</f>
        <v xml:space="preserve"> </v>
      </c>
      <c r="F160" s="11">
        <v>1.6000000000000001E-4</v>
      </c>
      <c r="G160" s="175" t="str">
        <f>IFERROR(Summary!$Y$7*D160/F160," ")</f>
        <v xml:space="preserve"> </v>
      </c>
      <c r="H160" s="18"/>
      <c r="I160" s="175" t="str">
        <f>IFERROR(Summary!$Y$7*D160/H160," ")</f>
        <v xml:space="preserve"> </v>
      </c>
      <c r="J160" s="3">
        <v>4.1000000000000003E-3</v>
      </c>
      <c r="K160" s="175" t="str">
        <f>IFERROR(Summary!$AA$7*D160/J160," ")</f>
        <v xml:space="preserve"> </v>
      </c>
      <c r="L160" s="18"/>
      <c r="M160" s="175" t="str">
        <f>IFERROR(Summary!$AA$7*D160/L160," ")</f>
        <v xml:space="preserve"> </v>
      </c>
      <c r="N160" s="3">
        <v>1.9E-3</v>
      </c>
      <c r="O160" s="175" t="str">
        <f>IFERROR(Summary!$AC$7*D160/N160," ")</f>
        <v xml:space="preserve"> </v>
      </c>
      <c r="P160" s="18"/>
      <c r="Q160" s="175" t="str">
        <f>IFERROR(Summary!$AC$7*D160/P160," ")</f>
        <v xml:space="preserve"> </v>
      </c>
      <c r="R160" s="22"/>
      <c r="S160" s="177" t="str">
        <f>IFERROR(Summary!$AE$7*E160/R160," ")</f>
        <v xml:space="preserve"> </v>
      </c>
    </row>
    <row r="161" spans="1:19" ht="16.8" customHeight="1" x14ac:dyDescent="0.25">
      <c r="A161" s="2" t="s">
        <v>315</v>
      </c>
      <c r="B161" s="1" t="s">
        <v>316</v>
      </c>
      <c r="C161" s="18"/>
      <c r="D161" s="56" t="str">
        <f>IFERROR(VLOOKUP($A161,'Emissions - TEU-2PWD'!$A$6:$H$58,5,0), " ")</f>
        <v xml:space="preserve"> </v>
      </c>
      <c r="E161" s="56" t="str">
        <f>IFERROR(VLOOKUP($A161,'Emissions - TEU-2PWD'!$A$6:$H$58,8,0), " ")</f>
        <v xml:space="preserve"> </v>
      </c>
      <c r="F161" s="11">
        <v>5.2999999999999998E-4</v>
      </c>
      <c r="G161" s="175" t="str">
        <f>IFERROR(Summary!$Y$7*D161/F161," ")</f>
        <v xml:space="preserve"> </v>
      </c>
      <c r="H161" s="18"/>
      <c r="I161" s="175" t="str">
        <f>IFERROR(Summary!$Y$7*D161/H161," ")</f>
        <v xml:space="preserve"> </v>
      </c>
      <c r="J161" s="4">
        <v>1.4E-2</v>
      </c>
      <c r="K161" s="175" t="str">
        <f>IFERROR(Summary!$AA$7*D161/J161," ")</f>
        <v xml:space="preserve"> </v>
      </c>
      <c r="L161" s="18"/>
      <c r="M161" s="175" t="str">
        <f>IFERROR(Summary!$AA$7*D161/L161," ")</f>
        <v xml:space="preserve"> </v>
      </c>
      <c r="N161" s="3">
        <v>6.3E-3</v>
      </c>
      <c r="O161" s="175" t="str">
        <f>IFERROR(Summary!$AC$7*D161/N161," ")</f>
        <v xml:space="preserve"> </v>
      </c>
      <c r="P161" s="18"/>
      <c r="Q161" s="175" t="str">
        <f>IFERROR(Summary!$AC$7*D161/P161," ")</f>
        <v xml:space="preserve"> </v>
      </c>
      <c r="R161" s="22"/>
      <c r="S161" s="177" t="str">
        <f>IFERROR(Summary!$AE$7*E161/R161," ")</f>
        <v xml:space="preserve"> </v>
      </c>
    </row>
    <row r="162" spans="1:19" ht="16.95" customHeight="1" x14ac:dyDescent="0.25">
      <c r="A162" s="2" t="s">
        <v>317</v>
      </c>
      <c r="B162" s="1" t="s">
        <v>318</v>
      </c>
      <c r="C162" s="18"/>
      <c r="D162" s="56" t="str">
        <f>IFERROR(VLOOKUP($A162,'Emissions - TEU-2PWD'!$A$6:$H$58,5,0), " ")</f>
        <v xml:space="preserve"> </v>
      </c>
      <c r="E162" s="56" t="str">
        <f>IFERROR(VLOOKUP($A162,'Emissions - TEU-2PWD'!$A$6:$H$58,8,0), " ")</f>
        <v xml:space="preserve"> </v>
      </c>
      <c r="F162" s="11">
        <v>3.6999999999999999E-4</v>
      </c>
      <c r="G162" s="175" t="str">
        <f>IFERROR(Summary!$Y$7*D162/F162," ")</f>
        <v xml:space="preserve"> </v>
      </c>
      <c r="H162" s="18"/>
      <c r="I162" s="175" t="str">
        <f>IFERROR(Summary!$Y$7*D162/H162," ")</f>
        <v xml:space="preserve"> </v>
      </c>
      <c r="J162" s="3">
        <v>9.5999999999999992E-3</v>
      </c>
      <c r="K162" s="175" t="str">
        <f>IFERROR(Summary!$AA$7*D162/J162," ")</f>
        <v xml:space="preserve"> </v>
      </c>
      <c r="L162" s="18"/>
      <c r="M162" s="175" t="str">
        <f>IFERROR(Summary!$AA$7*D162/L162," ")</f>
        <v xml:space="preserve"> </v>
      </c>
      <c r="N162" s="3">
        <v>4.4000000000000003E-3</v>
      </c>
      <c r="O162" s="175" t="str">
        <f>IFERROR(Summary!$AC$7*D162/N162," ")</f>
        <v xml:space="preserve"> </v>
      </c>
      <c r="P162" s="18"/>
      <c r="Q162" s="175" t="str">
        <f>IFERROR(Summary!$AC$7*D162/P162," ")</f>
        <v xml:space="preserve"> </v>
      </c>
      <c r="R162" s="22"/>
      <c r="S162" s="177" t="str">
        <f>IFERROR(Summary!$AE$7*E162/R162," ")</f>
        <v xml:space="preserve"> </v>
      </c>
    </row>
    <row r="163" spans="1:19" ht="16.8" customHeight="1" x14ac:dyDescent="0.25">
      <c r="A163" s="2" t="s">
        <v>319</v>
      </c>
      <c r="B163" s="1" t="s">
        <v>320</v>
      </c>
      <c r="C163" s="18"/>
      <c r="D163" s="56" t="str">
        <f>IFERROR(VLOOKUP($A163,'Emissions - TEU-2PWD'!$A$6:$H$58,5,0), " ")</f>
        <v xml:space="preserve"> </v>
      </c>
      <c r="E163" s="56" t="str">
        <f>IFERROR(VLOOKUP($A163,'Emissions - TEU-2PWD'!$A$6:$H$58,8,0), " ")</f>
        <v xml:space="preserve"> </v>
      </c>
      <c r="F163" s="3">
        <v>1.6999999999999999E-3</v>
      </c>
      <c r="G163" s="175" t="str">
        <f>IFERROR(Summary!$Y$7*D163/F163," ")</f>
        <v xml:space="preserve"> </v>
      </c>
      <c r="H163" s="18"/>
      <c r="I163" s="175" t="str">
        <f>IFERROR(Summary!$Y$7*D163/H163," ")</f>
        <v xml:space="preserve"> </v>
      </c>
      <c r="J163" s="4">
        <v>4.2999999999999997E-2</v>
      </c>
      <c r="K163" s="175" t="str">
        <f>IFERROR(Summary!$AA$7*D163/J163," ")</f>
        <v xml:space="preserve"> </v>
      </c>
      <c r="L163" s="18"/>
      <c r="M163" s="175" t="str">
        <f>IFERROR(Summary!$AA$7*D163/L163," ")</f>
        <v xml:space="preserve"> </v>
      </c>
      <c r="N163" s="4">
        <v>0.02</v>
      </c>
      <c r="O163" s="175" t="str">
        <f>IFERROR(Summary!$AC$7*D163/N163," ")</f>
        <v xml:space="preserve"> </v>
      </c>
      <c r="P163" s="18"/>
      <c r="Q163" s="175" t="str">
        <f>IFERROR(Summary!$AC$7*D163/P163," ")</f>
        <v xml:space="preserve"> </v>
      </c>
      <c r="R163" s="22"/>
      <c r="S163" s="177" t="str">
        <f>IFERROR(Summary!$AE$7*E163/R163," ")</f>
        <v xml:space="preserve"> </v>
      </c>
    </row>
    <row r="164" spans="1:19" ht="29.25" customHeight="1" x14ac:dyDescent="0.25">
      <c r="A164" s="2" t="s">
        <v>321</v>
      </c>
      <c r="B164" s="2" t="s">
        <v>322</v>
      </c>
      <c r="C164" s="18"/>
      <c r="D164" s="56" t="str">
        <f>IFERROR(VLOOKUP($A164,'Emissions - TEU-2PWD'!$A$6:$H$58,5,0), " ")</f>
        <v xml:space="preserve"> </v>
      </c>
      <c r="E164" s="56" t="str">
        <f>IFERROR(VLOOKUP($A164,'Emissions - TEU-2PWD'!$A$6:$H$58,8,0), " ")</f>
        <v xml:space="preserve"> </v>
      </c>
      <c r="F164" s="18"/>
      <c r="G164" s="175" t="str">
        <f>IFERROR(Summary!$Y$7*D164/F164," ")</f>
        <v xml:space="preserve"> </v>
      </c>
      <c r="H164" s="18"/>
      <c r="I164" s="175" t="str">
        <f>IFERROR(Summary!$Y$7*D164/H164," ")</f>
        <v xml:space="preserve"> </v>
      </c>
      <c r="J164" s="18"/>
      <c r="K164" s="175" t="str">
        <f>IFERROR(Summary!$AA$7*D164/J164," ")</f>
        <v xml:space="preserve"> </v>
      </c>
      <c r="L164" s="18"/>
      <c r="M164" s="175" t="str">
        <f>IFERROR(Summary!$AA$7*D164/L164," ")</f>
        <v xml:space="preserve"> </v>
      </c>
      <c r="N164" s="18"/>
      <c r="O164" s="175" t="str">
        <f>IFERROR(Summary!$AC$7*D164/N164," ")</f>
        <v xml:space="preserve"> </v>
      </c>
      <c r="P164" s="18"/>
      <c r="Q164" s="175" t="str">
        <f>IFERROR(Summary!$AC$7*D164/P164," ")</f>
        <v xml:space="preserve"> </v>
      </c>
      <c r="R164" s="21">
        <v>120</v>
      </c>
      <c r="S164" s="177" t="str">
        <f>IFERROR(Summary!$AE$7*E164/R164," ")</f>
        <v xml:space="preserve"> </v>
      </c>
    </row>
    <row r="165" spans="1:19" ht="16.8" customHeight="1" x14ac:dyDescent="0.25">
      <c r="A165" s="2" t="s">
        <v>323</v>
      </c>
      <c r="B165" s="2" t="s">
        <v>324</v>
      </c>
      <c r="C165" s="18"/>
      <c r="D165" s="56" t="str">
        <f>IFERROR(VLOOKUP($A165,'Emissions - TEU-2PWD'!$A$6:$H$58,5,0), " ")</f>
        <v xml:space="preserve"> </v>
      </c>
      <c r="E165" s="56" t="str">
        <f>IFERROR(VLOOKUP($A165,'Emissions - TEU-2PWD'!$A$6:$H$58,8,0), " ")</f>
        <v xml:space="preserve"> </v>
      </c>
      <c r="F165" s="18"/>
      <c r="G165" s="175" t="str">
        <f>IFERROR(Summary!$Y$7*D165/F165," ")</f>
        <v xml:space="preserve"> </v>
      </c>
      <c r="H165" s="18"/>
      <c r="I165" s="175" t="str">
        <f>IFERROR(Summary!$Y$7*D165/H165," ")</f>
        <v xml:space="preserve"> </v>
      </c>
      <c r="J165" s="18"/>
      <c r="K165" s="175" t="str">
        <f>IFERROR(Summary!$AA$7*D165/J165," ")</f>
        <v xml:space="preserve"> </v>
      </c>
      <c r="L165" s="18"/>
      <c r="M165" s="175" t="str">
        <f>IFERROR(Summary!$AA$7*D165/L165," ")</f>
        <v xml:space="preserve"> </v>
      </c>
      <c r="N165" s="18"/>
      <c r="O165" s="175" t="str">
        <f>IFERROR(Summary!$AC$7*D165/N165," ")</f>
        <v xml:space="preserve"> </v>
      </c>
      <c r="P165" s="18"/>
      <c r="Q165" s="175" t="str">
        <f>IFERROR(Summary!$AC$7*D165/P165," ")</f>
        <v xml:space="preserve"> </v>
      </c>
      <c r="R165" s="26">
        <v>0.02</v>
      </c>
      <c r="S165" s="177" t="str">
        <f>IFERROR(Summary!$AE$7*E165/R165," ")</f>
        <v xml:space="preserve"> </v>
      </c>
    </row>
    <row r="166" spans="1:19" ht="16.8" customHeight="1" x14ac:dyDescent="0.25">
      <c r="A166" s="2" t="s">
        <v>325</v>
      </c>
      <c r="B166" s="2" t="s">
        <v>326</v>
      </c>
      <c r="C166" s="18"/>
      <c r="D166" s="56" t="str">
        <f>IFERROR(VLOOKUP($A166,'Emissions - TEU-2PWD'!$A$6:$H$58,5,0), " ")</f>
        <v xml:space="preserve"> </v>
      </c>
      <c r="E166" s="56" t="str">
        <f>IFERROR(VLOOKUP($A166,'Emissions - TEU-2PWD'!$A$6:$H$58,8,0), " ")</f>
        <v xml:space="preserve"> </v>
      </c>
      <c r="F166" s="9">
        <v>0.2</v>
      </c>
      <c r="G166" s="175" t="str">
        <f>IFERROR(Summary!$Y$7*D166/F166," ")</f>
        <v xml:space="preserve"> </v>
      </c>
      <c r="H166" s="18"/>
      <c r="I166" s="175" t="str">
        <f>IFERROR(Summary!$Y$7*D166/H166," ")</f>
        <v xml:space="preserve"> </v>
      </c>
      <c r="J166" s="7">
        <v>5.0999999999999996</v>
      </c>
      <c r="K166" s="175" t="str">
        <f>IFERROR(Summary!$AA$7*D166/J166," ")</f>
        <v xml:space="preserve"> </v>
      </c>
      <c r="L166" s="18"/>
      <c r="M166" s="175" t="str">
        <f>IFERROR(Summary!$AA$7*D166/L166," ")</f>
        <v xml:space="preserve"> </v>
      </c>
      <c r="N166" s="7">
        <v>2.4</v>
      </c>
      <c r="O166" s="175" t="str">
        <f>IFERROR(Summary!$AC$7*D166/N166," ")</f>
        <v xml:space="preserve"> </v>
      </c>
      <c r="P166" s="18"/>
      <c r="Q166" s="175" t="str">
        <f>IFERROR(Summary!$AC$7*D166/P166," ")</f>
        <v xml:space="preserve"> </v>
      </c>
      <c r="R166" s="22"/>
      <c r="S166" s="177" t="str">
        <f>IFERROR(Summary!$AE$7*E166/R166," ")</f>
        <v xml:space="preserve"> </v>
      </c>
    </row>
    <row r="167" spans="1:19" ht="16.95" customHeight="1" x14ac:dyDescent="0.25">
      <c r="A167" s="2" t="s">
        <v>327</v>
      </c>
      <c r="B167" s="2" t="s">
        <v>328</v>
      </c>
      <c r="C167" s="18"/>
      <c r="D167" s="56" t="str">
        <f>IFERROR(VLOOKUP($A167,'Emissions - TEU-2PWD'!$A$6:$H$58,5,0), " ")</f>
        <v xml:space="preserve"> </v>
      </c>
      <c r="E167" s="56" t="str">
        <f>IFERROR(VLOOKUP($A167,'Emissions - TEU-2PWD'!$A$6:$H$58,8,0), " ")</f>
        <v xml:space="preserve"> </v>
      </c>
      <c r="F167" s="18"/>
      <c r="G167" s="175" t="str">
        <f>IFERROR(Summary!$Y$7*D167/F167," ")</f>
        <v xml:space="preserve"> </v>
      </c>
      <c r="H167" s="5">
        <v>200</v>
      </c>
      <c r="I167" s="175" t="str">
        <f>IFERROR(Summary!$Y$7*D167/H167," ")</f>
        <v xml:space="preserve"> </v>
      </c>
      <c r="J167" s="18"/>
      <c r="K167" s="175" t="str">
        <f>IFERROR(Summary!$AA$7*D167/J167," ")</f>
        <v xml:space="preserve"> </v>
      </c>
      <c r="L167" s="5">
        <v>880</v>
      </c>
      <c r="M167" s="175" t="str">
        <f>IFERROR(Summary!$AA$7*D167/L167," ")</f>
        <v xml:space="preserve"> </v>
      </c>
      <c r="N167" s="18"/>
      <c r="O167" s="175" t="str">
        <f>IFERROR(Summary!$AC$7*D167/N167," ")</f>
        <v xml:space="preserve"> </v>
      </c>
      <c r="P167" s="5">
        <v>880</v>
      </c>
      <c r="Q167" s="175" t="str">
        <f>IFERROR(Summary!$AC$7*D167/P167," ")</f>
        <v xml:space="preserve"> </v>
      </c>
      <c r="R167" s="23">
        <v>5800</v>
      </c>
      <c r="S167" s="177" t="str">
        <f>IFERROR(Summary!$AE$7*E167/R167," ")</f>
        <v xml:space="preserve"> </v>
      </c>
    </row>
    <row r="168" spans="1:19" ht="16.8" customHeight="1" x14ac:dyDescent="0.25">
      <c r="A168" s="2" t="s">
        <v>329</v>
      </c>
      <c r="B168" s="2" t="s">
        <v>330</v>
      </c>
      <c r="C168" s="18"/>
      <c r="D168" s="56" t="str">
        <f>IFERROR(VLOOKUP($A168,'Emissions - TEU-2PWD'!$A$6:$H$58,5,0), " ")</f>
        <v xml:space="preserve"> </v>
      </c>
      <c r="E168" s="56" t="str">
        <f>IFERROR(VLOOKUP($A168,'Emissions - TEU-2PWD'!$A$6:$H$58,8,0), " ")</f>
        <v xml:space="preserve"> </v>
      </c>
      <c r="F168" s="18"/>
      <c r="G168" s="175" t="str">
        <f>IFERROR(Summary!$Y$7*D168/F168," ")</f>
        <v xml:space="preserve"> </v>
      </c>
      <c r="H168" s="9">
        <v>0.3</v>
      </c>
      <c r="I168" s="175" t="str">
        <f>IFERROR(Summary!$Y$7*D168/H168," ")</f>
        <v xml:space="preserve"> </v>
      </c>
      <c r="J168" s="18"/>
      <c r="K168" s="175" t="str">
        <f>IFERROR(Summary!$AA$7*D168/J168," ")</f>
        <v xml:space="preserve"> </v>
      </c>
      <c r="L168" s="7">
        <v>1.3</v>
      </c>
      <c r="M168" s="175" t="str">
        <f>IFERROR(Summary!$AA$7*D168/L168," ")</f>
        <v xml:space="preserve"> </v>
      </c>
      <c r="N168" s="18"/>
      <c r="O168" s="175" t="str">
        <f>IFERROR(Summary!$AC$7*D168/N168," ")</f>
        <v xml:space="preserve"> </v>
      </c>
      <c r="P168" s="7">
        <v>1.3</v>
      </c>
      <c r="Q168" s="175" t="str">
        <f>IFERROR(Summary!$AC$7*D168/P168," ")</f>
        <v xml:space="preserve"> </v>
      </c>
      <c r="R168" s="24">
        <v>4</v>
      </c>
      <c r="S168" s="177" t="str">
        <f>IFERROR(Summary!$AE$7*E168/R168," ")</f>
        <v xml:space="preserve"> </v>
      </c>
    </row>
    <row r="169" spans="1:19" ht="16.95" customHeight="1" x14ac:dyDescent="0.25">
      <c r="A169" s="2" t="s">
        <v>331</v>
      </c>
      <c r="B169" s="2" t="s">
        <v>332</v>
      </c>
      <c r="C169" s="18"/>
      <c r="D169" s="56" t="str">
        <f>IFERROR(VLOOKUP($A169,'Emissions - TEU-2PWD'!$A$6:$H$58,5,0), " ")</f>
        <v xml:space="preserve"> </v>
      </c>
      <c r="E169" s="56" t="str">
        <f>IFERROR(VLOOKUP($A169,'Emissions - TEU-2PWD'!$A$6:$H$58,8,0), " ")</f>
        <v xml:space="preserve"> </v>
      </c>
      <c r="F169" s="18"/>
      <c r="G169" s="175" t="str">
        <f>IFERROR(Summary!$Y$7*D169/F169," ")</f>
        <v xml:space="preserve"> </v>
      </c>
      <c r="H169" s="9">
        <v>0.8</v>
      </c>
      <c r="I169" s="175" t="str">
        <f>IFERROR(Summary!$Y$7*D169/H169," ")</f>
        <v xml:space="preserve"> </v>
      </c>
      <c r="J169" s="18"/>
      <c r="K169" s="175" t="str">
        <f>IFERROR(Summary!$AA$7*D169/J169," ")</f>
        <v xml:space="preserve"> </v>
      </c>
      <c r="L169" s="7">
        <v>3.5</v>
      </c>
      <c r="M169" s="175" t="str">
        <f>IFERROR(Summary!$AA$7*D169/L169," ")</f>
        <v xml:space="preserve"> </v>
      </c>
      <c r="N169" s="18"/>
      <c r="O169" s="175" t="str">
        <f>IFERROR(Summary!$AC$7*D169/N169," ")</f>
        <v xml:space="preserve"> </v>
      </c>
      <c r="P169" s="7">
        <v>3.5</v>
      </c>
      <c r="Q169" s="175" t="str">
        <f>IFERROR(Summary!$AC$7*D169/P169," ")</f>
        <v xml:space="preserve"> </v>
      </c>
      <c r="R169" s="22"/>
      <c r="S169" s="177" t="str">
        <f>IFERROR(Summary!$AE$7*E169/R169," ")</f>
        <v xml:space="preserve"> </v>
      </c>
    </row>
    <row r="170" spans="1:19" ht="16.8" customHeight="1" x14ac:dyDescent="0.25">
      <c r="A170" s="2" t="s">
        <v>333</v>
      </c>
      <c r="B170" s="2" t="s">
        <v>334</v>
      </c>
      <c r="C170" s="18"/>
      <c r="D170" s="56" t="str">
        <f>IFERROR(VLOOKUP($A170,'Emissions - TEU-2PWD'!$A$6:$H$58,5,0), " ")</f>
        <v xml:space="preserve"> </v>
      </c>
      <c r="E170" s="56" t="str">
        <f>IFERROR(VLOOKUP($A170,'Emissions - TEU-2PWD'!$A$6:$H$58,8,0), " ")</f>
        <v xml:space="preserve"> </v>
      </c>
      <c r="F170" s="18"/>
      <c r="G170" s="175" t="str">
        <f>IFERROR(Summary!$Y$7*D170/F170," ")</f>
        <v xml:space="preserve"> </v>
      </c>
      <c r="H170" s="5">
        <v>10</v>
      </c>
      <c r="I170" s="175" t="str">
        <f>IFERROR(Summary!$Y$7*D170/H170," ")</f>
        <v xml:space="preserve"> </v>
      </c>
      <c r="J170" s="18"/>
      <c r="K170" s="175" t="str">
        <f>IFERROR(Summary!$AA$7*D170/J170," ")</f>
        <v xml:space="preserve"> </v>
      </c>
      <c r="L170" s="5">
        <v>44</v>
      </c>
      <c r="M170" s="175" t="str">
        <f>IFERROR(Summary!$AA$7*D170/L170," ")</f>
        <v xml:space="preserve"> </v>
      </c>
      <c r="N170" s="18"/>
      <c r="O170" s="175" t="str">
        <f>IFERROR(Summary!$AC$7*D170/N170," ")</f>
        <v xml:space="preserve"> </v>
      </c>
      <c r="P170" s="5">
        <v>44</v>
      </c>
      <c r="Q170" s="175" t="str">
        <f>IFERROR(Summary!$AC$7*D170/P170," ")</f>
        <v xml:space="preserve"> </v>
      </c>
      <c r="R170" s="22"/>
      <c r="S170" s="177" t="str">
        <f>IFERROR(Summary!$AE$7*E170/R170," ")</f>
        <v xml:space="preserve"> </v>
      </c>
    </row>
    <row r="171" spans="1:19" ht="16.8" customHeight="1" x14ac:dyDescent="0.25">
      <c r="A171" s="2" t="s">
        <v>335</v>
      </c>
      <c r="B171" s="2" t="s">
        <v>336</v>
      </c>
      <c r="C171" s="18"/>
      <c r="D171" s="56" t="str">
        <f>IFERROR(VLOOKUP($A171,'Emissions - TEU-2PWD'!$A$6:$H$58,5,0), " ")</f>
        <v xml:space="preserve"> </v>
      </c>
      <c r="E171" s="56" t="str">
        <f>IFERROR(VLOOKUP($A171,'Emissions - TEU-2PWD'!$A$6:$H$58,8,0), " ")</f>
        <v xml:space="preserve"> </v>
      </c>
      <c r="F171" s="18"/>
      <c r="G171" s="175" t="str">
        <f>IFERROR(Summary!$Y$7*D171/F171," ")</f>
        <v xml:space="preserve"> </v>
      </c>
      <c r="H171" s="7">
        <v>9</v>
      </c>
      <c r="I171" s="175" t="str">
        <f>IFERROR(Summary!$Y$7*D171/H171," ")</f>
        <v xml:space="preserve"> </v>
      </c>
      <c r="J171" s="18"/>
      <c r="K171" s="175" t="str">
        <f>IFERROR(Summary!$AA$7*D171/J171," ")</f>
        <v xml:space="preserve"> </v>
      </c>
      <c r="L171" s="5">
        <v>40</v>
      </c>
      <c r="M171" s="175" t="str">
        <f>IFERROR(Summary!$AA$7*D171/L171," ")</f>
        <v xml:space="preserve"> </v>
      </c>
      <c r="N171" s="18"/>
      <c r="O171" s="175" t="str">
        <f>IFERROR(Summary!$AC$7*D171/N171," ")</f>
        <v xml:space="preserve"> </v>
      </c>
      <c r="P171" s="5">
        <v>40</v>
      </c>
      <c r="Q171" s="175" t="str">
        <f>IFERROR(Summary!$AC$7*D171/P171," ")</f>
        <v xml:space="preserve"> </v>
      </c>
      <c r="R171" s="21">
        <v>20</v>
      </c>
      <c r="S171" s="177" t="str">
        <f>IFERROR(Summary!$AE$7*E171/R171," ")</f>
        <v xml:space="preserve"> </v>
      </c>
    </row>
    <row r="172" spans="1:19" ht="16.95" customHeight="1" x14ac:dyDescent="0.25">
      <c r="A172" s="2" t="s">
        <v>337</v>
      </c>
      <c r="B172" s="2" t="s">
        <v>338</v>
      </c>
      <c r="C172" s="18"/>
      <c r="D172" s="56" t="str">
        <f>IFERROR(VLOOKUP($A172,'Emissions - TEU-2PWD'!$A$6:$H$58,5,0), " ")</f>
        <v xml:space="preserve"> </v>
      </c>
      <c r="E172" s="56" t="str">
        <f>IFERROR(VLOOKUP($A172,'Emissions - TEU-2PWD'!$A$6:$H$58,8,0), " ")</f>
        <v xml:space="preserve"> </v>
      </c>
      <c r="F172" s="18"/>
      <c r="G172" s="175" t="str">
        <f>IFERROR(Summary!$Y$7*D172/F172," ")</f>
        <v xml:space="preserve"> </v>
      </c>
      <c r="H172" s="5">
        <v>20</v>
      </c>
      <c r="I172" s="175" t="str">
        <f>IFERROR(Summary!$Y$7*D172/H172," ")</f>
        <v xml:space="preserve"> </v>
      </c>
      <c r="J172" s="18"/>
      <c r="K172" s="175" t="str">
        <f>IFERROR(Summary!$AA$7*D172/J172," ")</f>
        <v xml:space="preserve"> </v>
      </c>
      <c r="L172" s="5">
        <v>88</v>
      </c>
      <c r="M172" s="175" t="str">
        <f>IFERROR(Summary!$AA$7*D172/L172," ")</f>
        <v xml:space="preserve"> </v>
      </c>
      <c r="N172" s="18"/>
      <c r="O172" s="175" t="str">
        <f>IFERROR(Summary!$AC$7*D172/N172," ")</f>
        <v xml:space="preserve"> </v>
      </c>
      <c r="P172" s="5">
        <v>88</v>
      </c>
      <c r="Q172" s="175" t="str">
        <f>IFERROR(Summary!$AC$7*D172/P172," ")</f>
        <v xml:space="preserve"> </v>
      </c>
      <c r="R172" s="22"/>
      <c r="S172" s="177" t="str">
        <f>IFERROR(Summary!$AE$7*E172/R172," ")</f>
        <v xml:space="preserve"> </v>
      </c>
    </row>
    <row r="173" spans="1:19" ht="28.5" customHeight="1" x14ac:dyDescent="0.25">
      <c r="A173" s="1"/>
      <c r="B173" s="2" t="s">
        <v>339</v>
      </c>
      <c r="C173" s="6" t="s">
        <v>340</v>
      </c>
      <c r="D173" s="56" t="str">
        <f>IFERROR(VLOOKUP($A173,'Emissions - TEU-2PWD'!$A$6:$H$58,5,0), " ")</f>
        <v xml:space="preserve"> </v>
      </c>
      <c r="E173" s="56" t="str">
        <f>IFERROR(VLOOKUP($A173,'Emissions - TEU-2PWD'!$A$6:$H$58,8,0), " ")</f>
        <v xml:space="preserve"> </v>
      </c>
      <c r="F173" s="18"/>
      <c r="G173" s="175" t="str">
        <f>IFERROR(Summary!$Y$7*D173/F173," ")</f>
        <v xml:space="preserve"> </v>
      </c>
      <c r="H173" s="18"/>
      <c r="I173" s="175" t="str">
        <f>IFERROR(Summary!$Y$7*D173/H173," ")</f>
        <v xml:space="preserve"> </v>
      </c>
      <c r="J173" s="18"/>
      <c r="K173" s="175" t="str">
        <f>IFERROR(Summary!$AA$7*D173/J173," ")</f>
        <v xml:space="preserve"> </v>
      </c>
      <c r="L173" s="18"/>
      <c r="M173" s="175" t="str">
        <f>IFERROR(Summary!$AA$7*D173/L173," ")</f>
        <v xml:space="preserve"> </v>
      </c>
      <c r="N173" s="18"/>
      <c r="O173" s="175" t="str">
        <f>IFERROR(Summary!$AC$7*D173/N173," ")</f>
        <v xml:space="preserve"> </v>
      </c>
      <c r="P173" s="18"/>
      <c r="Q173" s="175" t="str">
        <f>IFERROR(Summary!$AC$7*D173/P173," ")</f>
        <v xml:space="preserve"> </v>
      </c>
      <c r="R173" s="24">
        <v>6</v>
      </c>
      <c r="S173" s="177" t="str">
        <f>IFERROR(Summary!$AE$7*E173/R173," ")</f>
        <v xml:space="preserve"> </v>
      </c>
    </row>
    <row r="174" spans="1:19" ht="29.25" customHeight="1" x14ac:dyDescent="0.25">
      <c r="A174" s="2" t="s">
        <v>341</v>
      </c>
      <c r="B174" s="2" t="s">
        <v>342</v>
      </c>
      <c r="C174" s="6" t="s">
        <v>65</v>
      </c>
      <c r="D174" s="56" t="str">
        <f>IFERROR(VLOOKUP($A174,'Emissions - TEU-2PWD'!$A$6:$H$58,5,0), " ")</f>
        <v xml:space="preserve"> </v>
      </c>
      <c r="E174" s="56" t="str">
        <f>IFERROR(VLOOKUP($A174,'Emissions - TEU-2PWD'!$A$6:$H$58,8,0), " ")</f>
        <v xml:space="preserve"> </v>
      </c>
      <c r="F174" s="11">
        <v>5.2999999999999998E-4</v>
      </c>
      <c r="G174" s="175" t="str">
        <f>IFERROR(Summary!$Y$7*D174/F174," ")</f>
        <v xml:space="preserve"> </v>
      </c>
      <c r="H174" s="18"/>
      <c r="I174" s="175" t="str">
        <f>IFERROR(Summary!$Y$7*D174/H174," ")</f>
        <v xml:space="preserve"> </v>
      </c>
      <c r="J174" s="4">
        <v>0.02</v>
      </c>
      <c r="K174" s="175" t="str">
        <f>IFERROR(Summary!$AA$7*D174/J174," ")</f>
        <v xml:space="preserve"> </v>
      </c>
      <c r="L174" s="18"/>
      <c r="M174" s="175" t="str">
        <f>IFERROR(Summary!$AA$7*D174/L174," ")</f>
        <v xml:space="preserve"> </v>
      </c>
      <c r="N174" s="3">
        <v>9.1999999999999998E-3</v>
      </c>
      <c r="O174" s="175" t="str">
        <f>IFERROR(Summary!$AC$7*D174/N174," ")</f>
        <v xml:space="preserve"> </v>
      </c>
      <c r="P174" s="18"/>
      <c r="Q174" s="175" t="str">
        <f>IFERROR(Summary!$AC$7*D174/P174," ")</f>
        <v xml:space="preserve"> </v>
      </c>
      <c r="R174" s="22"/>
      <c r="S174" s="177" t="str">
        <f>IFERROR(Summary!$AE$7*E174/R174," ")</f>
        <v xml:space="preserve"> </v>
      </c>
    </row>
    <row r="175" spans="1:19" ht="28.5" customHeight="1" x14ac:dyDescent="0.25">
      <c r="A175" s="1"/>
      <c r="B175" s="2" t="s">
        <v>343</v>
      </c>
      <c r="C175" s="6" t="s">
        <v>65</v>
      </c>
      <c r="D175" s="56" t="str">
        <f>IFERROR(VLOOKUP($A175,'Emissions - TEU-2PWD'!$A$6:$H$58,5,0), " ")</f>
        <v xml:space="preserve"> </v>
      </c>
      <c r="E175" s="56" t="str">
        <f>IFERROR(VLOOKUP($A175,'Emissions - TEU-2PWD'!$A$6:$H$58,8,0), " ")</f>
        <v xml:space="preserve"> </v>
      </c>
      <c r="F175" s="10">
        <v>1.0000000000000001E-9</v>
      </c>
      <c r="G175" s="175" t="str">
        <f>IFERROR(Summary!$Y$7*D175/F175," ")</f>
        <v xml:space="preserve"> </v>
      </c>
      <c r="H175" s="10">
        <v>1.3E-7</v>
      </c>
      <c r="I175" s="175" t="str">
        <f>IFERROR(Summary!$Y$7*D175/H175," ")</f>
        <v xml:space="preserve"> </v>
      </c>
      <c r="J175" s="10">
        <v>8.9999999999999999E-8</v>
      </c>
      <c r="K175" s="175" t="str">
        <f>IFERROR(Summary!$AA$7*D175/J175," ")</f>
        <v xml:space="preserve"> </v>
      </c>
      <c r="L175" s="10">
        <v>2.5999999999999998E-5</v>
      </c>
      <c r="M175" s="175" t="str">
        <f>IFERROR(Summary!$AA$7*D175/L175," ")</f>
        <v xml:space="preserve"> </v>
      </c>
      <c r="N175" s="10">
        <v>4.1999999999999999E-8</v>
      </c>
      <c r="O175" s="175" t="str">
        <f>IFERROR(Summary!$AC$7*D175/N175," ")</f>
        <v xml:space="preserve"> </v>
      </c>
      <c r="P175" s="10">
        <v>2.5999999999999998E-5</v>
      </c>
      <c r="Q175" s="175" t="str">
        <f>IFERROR(Summary!$AC$7*D175/P175," ")</f>
        <v xml:space="preserve"> </v>
      </c>
      <c r="R175" s="22"/>
      <c r="S175" s="177" t="str">
        <f>IFERROR(Summary!$AE$7*E175/R175," ")</f>
        <v xml:space="preserve"> </v>
      </c>
    </row>
    <row r="176" spans="1:19" ht="29.25" customHeight="1" x14ac:dyDescent="0.25">
      <c r="A176" s="2" t="s">
        <v>344</v>
      </c>
      <c r="B176" s="1" t="s">
        <v>345</v>
      </c>
      <c r="C176" s="6" t="s">
        <v>65</v>
      </c>
      <c r="D176" s="56" t="str">
        <f>IFERROR(VLOOKUP($A176,'Emissions - TEU-2PWD'!$A$6:$H$58,5,0), " ")</f>
        <v xml:space="preserve"> </v>
      </c>
      <c r="E176" s="56" t="str">
        <f>IFERROR(VLOOKUP($A176,'Emissions - TEU-2PWD'!$A$6:$H$58,8,0), " ")</f>
        <v xml:space="preserve"> </v>
      </c>
      <c r="F176" s="10">
        <v>1.0000000000000001E-5</v>
      </c>
      <c r="G176" s="175" t="str">
        <f>IFERROR(Summary!$Y$7*D176/F176," ")</f>
        <v xml:space="preserve"> </v>
      </c>
      <c r="H176" s="3">
        <v>1.2999999999999999E-3</v>
      </c>
      <c r="I176" s="175" t="str">
        <f>IFERROR(Summary!$Y$7*D176/H176," ")</f>
        <v xml:space="preserve"> </v>
      </c>
      <c r="J176" s="11">
        <v>8.9999999999999998E-4</v>
      </c>
      <c r="K176" s="175" t="str">
        <f>IFERROR(Summary!$AA$7*D176/J176," ")</f>
        <v xml:space="preserve"> </v>
      </c>
      <c r="L176" s="9">
        <v>0.26</v>
      </c>
      <c r="M176" s="175" t="str">
        <f>IFERROR(Summary!$AA$7*D176/L176," ")</f>
        <v xml:space="preserve"> </v>
      </c>
      <c r="N176" s="11">
        <v>4.2000000000000002E-4</v>
      </c>
      <c r="O176" s="175" t="str">
        <f>IFERROR(Summary!$AC$7*D176/N176," ")</f>
        <v xml:space="preserve"> </v>
      </c>
      <c r="P176" s="9">
        <v>0.26</v>
      </c>
      <c r="Q176" s="175" t="str">
        <f>IFERROR(Summary!$AC$7*D176/P176," ")</f>
        <v xml:space="preserve"> </v>
      </c>
      <c r="R176" s="22"/>
      <c r="S176" s="177" t="str">
        <f>IFERROR(Summary!$AE$7*E176/R176," ")</f>
        <v xml:space="preserve"> </v>
      </c>
    </row>
    <row r="177" spans="1:19" ht="29.25" customHeight="1" x14ac:dyDescent="0.25">
      <c r="A177" s="2" t="s">
        <v>346</v>
      </c>
      <c r="B177" s="1" t="s">
        <v>347</v>
      </c>
      <c r="C177" s="6" t="s">
        <v>65</v>
      </c>
      <c r="D177" s="56" t="str">
        <f>IFERROR(VLOOKUP($A177,'Emissions - TEU-2PWD'!$A$6:$H$58,5,0), " ")</f>
        <v xml:space="preserve"> </v>
      </c>
      <c r="E177" s="56" t="str">
        <f>IFERROR(VLOOKUP($A177,'Emissions - TEU-2PWD'!$A$6:$H$58,8,0), " ")</f>
        <v xml:space="preserve"> </v>
      </c>
      <c r="F177" s="10">
        <v>3.4000000000000001E-6</v>
      </c>
      <c r="G177" s="175" t="str">
        <f>IFERROR(Summary!$Y$7*D177/F177," ")</f>
        <v xml:space="preserve"> </v>
      </c>
      <c r="H177" s="11">
        <v>4.2000000000000002E-4</v>
      </c>
      <c r="I177" s="175" t="str">
        <f>IFERROR(Summary!$Y$7*D177/H177," ")</f>
        <v xml:space="preserve"> </v>
      </c>
      <c r="J177" s="11">
        <v>2.9999999999999997E-4</v>
      </c>
      <c r="K177" s="175" t="str">
        <f>IFERROR(Summary!$AA$7*D177/J177," ")</f>
        <v xml:space="preserve"> </v>
      </c>
      <c r="L177" s="4">
        <v>8.5000000000000006E-2</v>
      </c>
      <c r="M177" s="175" t="str">
        <f>IFERROR(Summary!$AA$7*D177/L177," ")</f>
        <v xml:space="preserve"> </v>
      </c>
      <c r="N177" s="11">
        <v>1.3999999999999999E-4</v>
      </c>
      <c r="O177" s="175" t="str">
        <f>IFERROR(Summary!$AC$7*D177/N177," ")</f>
        <v xml:space="preserve"> </v>
      </c>
      <c r="P177" s="4">
        <v>8.5000000000000006E-2</v>
      </c>
      <c r="Q177" s="175" t="str">
        <f>IFERROR(Summary!$AC$7*D177/P177," ")</f>
        <v xml:space="preserve"> </v>
      </c>
      <c r="R177" s="22"/>
      <c r="S177" s="177" t="str">
        <f>IFERROR(Summary!$AE$7*E177/R177," ")</f>
        <v xml:space="preserve"> </v>
      </c>
    </row>
    <row r="178" spans="1:19" ht="29.25" customHeight="1" x14ac:dyDescent="0.25">
      <c r="A178" s="2" t="s">
        <v>348</v>
      </c>
      <c r="B178" s="1" t="s">
        <v>349</v>
      </c>
      <c r="C178" s="6" t="s">
        <v>65</v>
      </c>
      <c r="D178" s="56" t="str">
        <f>IFERROR(VLOOKUP($A178,'Emissions - TEU-2PWD'!$A$6:$H$58,5,0), " ")</f>
        <v xml:space="preserve"> </v>
      </c>
      <c r="E178" s="56" t="str">
        <f>IFERROR(VLOOKUP($A178,'Emissions - TEU-2PWD'!$A$6:$H$58,8,0), " ")</f>
        <v xml:space="preserve"> </v>
      </c>
      <c r="F178" s="10">
        <v>3.4E-5</v>
      </c>
      <c r="G178" s="175" t="str">
        <f>IFERROR(Summary!$Y$7*D178/F178," ")</f>
        <v xml:space="preserve"> </v>
      </c>
      <c r="H178" s="3">
        <v>4.1999999999999997E-3</v>
      </c>
      <c r="I178" s="175" t="str">
        <f>IFERROR(Summary!$Y$7*D178/H178," ")</f>
        <v xml:space="preserve"> </v>
      </c>
      <c r="J178" s="3">
        <v>3.0000000000000001E-3</v>
      </c>
      <c r="K178" s="175" t="str">
        <f>IFERROR(Summary!$AA$7*D178/J178," ")</f>
        <v xml:space="preserve"> </v>
      </c>
      <c r="L178" s="9">
        <v>0.85</v>
      </c>
      <c r="M178" s="175" t="str">
        <f>IFERROR(Summary!$AA$7*D178/L178," ")</f>
        <v xml:space="preserve"> </v>
      </c>
      <c r="N178" s="3">
        <v>1.4E-3</v>
      </c>
      <c r="O178" s="175" t="str">
        <f>IFERROR(Summary!$AC$7*D178/N178," ")</f>
        <v xml:space="preserve"> </v>
      </c>
      <c r="P178" s="9">
        <v>0.85</v>
      </c>
      <c r="Q178" s="175" t="str">
        <f>IFERROR(Summary!$AC$7*D178/P178," ")</f>
        <v xml:space="preserve"> </v>
      </c>
      <c r="R178" s="22"/>
      <c r="S178" s="177" t="str">
        <f>IFERROR(Summary!$AE$7*E178/R178," ")</f>
        <v xml:space="preserve"> </v>
      </c>
    </row>
    <row r="179" spans="1:19" ht="29.25" customHeight="1" x14ac:dyDescent="0.25">
      <c r="A179" s="2" t="s">
        <v>350</v>
      </c>
      <c r="B179" s="1" t="s">
        <v>351</v>
      </c>
      <c r="C179" s="6" t="s">
        <v>65</v>
      </c>
      <c r="D179" s="56" t="str">
        <f>IFERROR(VLOOKUP($A179,'Emissions - TEU-2PWD'!$A$6:$H$58,5,0), " ")</f>
        <v xml:space="preserve"> </v>
      </c>
      <c r="E179" s="56" t="str">
        <f>IFERROR(VLOOKUP($A179,'Emissions - TEU-2PWD'!$A$6:$H$58,8,0), " ")</f>
        <v xml:space="preserve"> </v>
      </c>
      <c r="F179" s="10">
        <v>3.4E-5</v>
      </c>
      <c r="G179" s="175" t="str">
        <f>IFERROR(Summary!$Y$7*D179/F179," ")</f>
        <v xml:space="preserve"> </v>
      </c>
      <c r="H179" s="3">
        <v>4.1999999999999997E-3</v>
      </c>
      <c r="I179" s="175" t="str">
        <f>IFERROR(Summary!$Y$7*D179/H179," ")</f>
        <v xml:space="preserve"> </v>
      </c>
      <c r="J179" s="3">
        <v>3.0000000000000001E-3</v>
      </c>
      <c r="K179" s="175" t="str">
        <f>IFERROR(Summary!$AA$7*D179/J179," ")</f>
        <v xml:space="preserve"> </v>
      </c>
      <c r="L179" s="9">
        <v>0.85</v>
      </c>
      <c r="M179" s="175" t="str">
        <f>IFERROR(Summary!$AA$7*D179/L179," ")</f>
        <v xml:space="preserve"> </v>
      </c>
      <c r="N179" s="3">
        <v>1.4E-3</v>
      </c>
      <c r="O179" s="175" t="str">
        <f>IFERROR(Summary!$AC$7*D179/N179," ")</f>
        <v xml:space="preserve"> </v>
      </c>
      <c r="P179" s="9">
        <v>0.85</v>
      </c>
      <c r="Q179" s="175" t="str">
        <f>IFERROR(Summary!$AC$7*D179/P179," ")</f>
        <v xml:space="preserve"> </v>
      </c>
      <c r="R179" s="22"/>
      <c r="S179" s="177" t="str">
        <f>IFERROR(Summary!$AE$7*E179/R179," ")</f>
        <v xml:space="preserve"> </v>
      </c>
    </row>
    <row r="180" spans="1:19" ht="29.25" customHeight="1" x14ac:dyDescent="0.25">
      <c r="A180" s="2" t="s">
        <v>352</v>
      </c>
      <c r="B180" s="1" t="s">
        <v>353</v>
      </c>
      <c r="C180" s="6" t="s">
        <v>65</v>
      </c>
      <c r="D180" s="56" t="str">
        <f>IFERROR(VLOOKUP($A180,'Emissions - TEU-2PWD'!$A$6:$H$58,5,0), " ")</f>
        <v xml:space="preserve"> </v>
      </c>
      <c r="E180" s="56" t="str">
        <f>IFERROR(VLOOKUP($A180,'Emissions - TEU-2PWD'!$A$6:$H$58,8,0), " ")</f>
        <v xml:space="preserve"> </v>
      </c>
      <c r="F180" s="10">
        <v>3.4E-5</v>
      </c>
      <c r="G180" s="175" t="str">
        <f>IFERROR(Summary!$Y$7*D180/F180," ")</f>
        <v xml:space="preserve"> </v>
      </c>
      <c r="H180" s="3">
        <v>4.1999999999999997E-3</v>
      </c>
      <c r="I180" s="175" t="str">
        <f>IFERROR(Summary!$Y$7*D180/H180," ")</f>
        <v xml:space="preserve"> </v>
      </c>
      <c r="J180" s="3">
        <v>3.0000000000000001E-3</v>
      </c>
      <c r="K180" s="175" t="str">
        <f>IFERROR(Summary!$AA$7*D180/J180," ")</f>
        <v xml:space="preserve"> </v>
      </c>
      <c r="L180" s="9">
        <v>0.85</v>
      </c>
      <c r="M180" s="175" t="str">
        <f>IFERROR(Summary!$AA$7*D180/L180," ")</f>
        <v xml:space="preserve"> </v>
      </c>
      <c r="N180" s="3">
        <v>1.4E-3</v>
      </c>
      <c r="O180" s="175" t="str">
        <f>IFERROR(Summary!$AC$7*D180/N180," ")</f>
        <v xml:space="preserve"> </v>
      </c>
      <c r="P180" s="9">
        <v>0.85</v>
      </c>
      <c r="Q180" s="175" t="str">
        <f>IFERROR(Summary!$AC$7*D180/P180," ")</f>
        <v xml:space="preserve"> </v>
      </c>
      <c r="R180" s="22"/>
      <c r="S180" s="177" t="str">
        <f>IFERROR(Summary!$AE$7*E180/R180," ")</f>
        <v xml:space="preserve"> </v>
      </c>
    </row>
    <row r="181" spans="1:19" ht="29.25" customHeight="1" x14ac:dyDescent="0.25">
      <c r="A181" s="2" t="s">
        <v>354</v>
      </c>
      <c r="B181" s="1" t="s">
        <v>355</v>
      </c>
      <c r="C181" s="6" t="s">
        <v>65</v>
      </c>
      <c r="D181" s="56" t="str">
        <f>IFERROR(VLOOKUP($A181,'Emissions - TEU-2PWD'!$A$6:$H$58,5,0), " ")</f>
        <v xml:space="preserve"> </v>
      </c>
      <c r="E181" s="56" t="str">
        <f>IFERROR(VLOOKUP($A181,'Emissions - TEU-2PWD'!$A$6:$H$58,8,0), " ")</f>
        <v xml:space="preserve"> </v>
      </c>
      <c r="F181" s="10">
        <v>3.4E-5</v>
      </c>
      <c r="G181" s="175" t="str">
        <f>IFERROR(Summary!$Y$7*D181/F181," ")</f>
        <v xml:space="preserve"> </v>
      </c>
      <c r="H181" s="3">
        <v>4.1999999999999997E-3</v>
      </c>
      <c r="I181" s="175" t="str">
        <f>IFERROR(Summary!$Y$7*D181/H181," ")</f>
        <v xml:space="preserve"> </v>
      </c>
      <c r="J181" s="3">
        <v>3.0000000000000001E-3</v>
      </c>
      <c r="K181" s="175" t="str">
        <f>IFERROR(Summary!$AA$7*D181/J181," ")</f>
        <v xml:space="preserve"> </v>
      </c>
      <c r="L181" s="9">
        <v>0.85</v>
      </c>
      <c r="M181" s="175" t="str">
        <f>IFERROR(Summary!$AA$7*D181/L181," ")</f>
        <v xml:space="preserve"> </v>
      </c>
      <c r="N181" s="3">
        <v>1.4E-3</v>
      </c>
      <c r="O181" s="175" t="str">
        <f>IFERROR(Summary!$AC$7*D181/N181," ")</f>
        <v xml:space="preserve"> </v>
      </c>
      <c r="P181" s="9">
        <v>0.85</v>
      </c>
      <c r="Q181" s="175" t="str">
        <f>IFERROR(Summary!$AC$7*D181/P181," ")</f>
        <v xml:space="preserve"> </v>
      </c>
      <c r="R181" s="22"/>
      <c r="S181" s="177" t="str">
        <f>IFERROR(Summary!$AE$7*E181/R181," ")</f>
        <v xml:space="preserve"> </v>
      </c>
    </row>
    <row r="182" spans="1:19" ht="29.25" customHeight="1" x14ac:dyDescent="0.25">
      <c r="A182" s="2" t="s">
        <v>356</v>
      </c>
      <c r="B182" s="1" t="s">
        <v>357</v>
      </c>
      <c r="C182" s="6" t="s">
        <v>65</v>
      </c>
      <c r="D182" s="56" t="str">
        <f>IFERROR(VLOOKUP($A182,'Emissions - TEU-2PWD'!$A$6:$H$58,5,0), " ")</f>
        <v xml:space="preserve"> </v>
      </c>
      <c r="E182" s="56" t="str">
        <f>IFERROR(VLOOKUP($A182,'Emissions - TEU-2PWD'!$A$6:$H$58,8,0), " ")</f>
        <v xml:space="preserve"> </v>
      </c>
      <c r="F182" s="10">
        <v>1E-8</v>
      </c>
      <c r="G182" s="175" t="str">
        <f>IFERROR(Summary!$Y$7*D182/F182," ")</f>
        <v xml:space="preserve"> </v>
      </c>
      <c r="H182" s="10">
        <v>1.3E-6</v>
      </c>
      <c r="I182" s="175" t="str">
        <f>IFERROR(Summary!$Y$7*D182/H182," ")</f>
        <v xml:space="preserve"> </v>
      </c>
      <c r="J182" s="10">
        <v>8.9999999999999996E-7</v>
      </c>
      <c r="K182" s="175" t="str">
        <f>IFERROR(Summary!$AA$7*D182/J182," ")</f>
        <v xml:space="preserve"> </v>
      </c>
      <c r="L182" s="11">
        <v>2.5999999999999998E-4</v>
      </c>
      <c r="M182" s="175" t="str">
        <f>IFERROR(Summary!$AA$7*D182/L182," ")</f>
        <v xml:space="preserve"> </v>
      </c>
      <c r="N182" s="10">
        <v>4.2E-7</v>
      </c>
      <c r="O182" s="175" t="str">
        <f>IFERROR(Summary!$AC$7*D182/N182," ")</f>
        <v xml:space="preserve"> </v>
      </c>
      <c r="P182" s="11">
        <v>2.5999999999999998E-4</v>
      </c>
      <c r="Q182" s="175" t="str">
        <f>IFERROR(Summary!$AC$7*D182/P182," ")</f>
        <v xml:space="preserve"> </v>
      </c>
      <c r="R182" s="22"/>
      <c r="S182" s="177" t="str">
        <f>IFERROR(Summary!$AE$7*E182/R182," ")</f>
        <v xml:space="preserve"> </v>
      </c>
    </row>
    <row r="183" spans="1:19" ht="29.25" customHeight="1" x14ac:dyDescent="0.25">
      <c r="A183" s="2" t="s">
        <v>358</v>
      </c>
      <c r="B183" s="1" t="s">
        <v>359</v>
      </c>
      <c r="C183" s="6" t="s">
        <v>65</v>
      </c>
      <c r="D183" s="56" t="str">
        <f>IFERROR(VLOOKUP($A183,'Emissions - TEU-2PWD'!$A$6:$H$58,5,0), " ")</f>
        <v xml:space="preserve"> </v>
      </c>
      <c r="E183" s="56" t="str">
        <f>IFERROR(VLOOKUP($A183,'Emissions - TEU-2PWD'!$A$6:$H$58,8,0), " ")</f>
        <v xml:space="preserve"> </v>
      </c>
      <c r="F183" s="10">
        <v>3.4E-5</v>
      </c>
      <c r="G183" s="175" t="str">
        <f>IFERROR(Summary!$Y$7*D183/F183," ")</f>
        <v xml:space="preserve"> </v>
      </c>
      <c r="H183" s="3">
        <v>4.1999999999999997E-3</v>
      </c>
      <c r="I183" s="175" t="str">
        <f>IFERROR(Summary!$Y$7*D183/H183," ")</f>
        <v xml:space="preserve"> </v>
      </c>
      <c r="J183" s="3">
        <v>3.0000000000000001E-3</v>
      </c>
      <c r="K183" s="175" t="str">
        <f>IFERROR(Summary!$AA$7*D183/J183," ")</f>
        <v xml:space="preserve"> </v>
      </c>
      <c r="L183" s="9">
        <v>0.85</v>
      </c>
      <c r="M183" s="175" t="str">
        <f>IFERROR(Summary!$AA$7*D183/L183," ")</f>
        <v xml:space="preserve"> </v>
      </c>
      <c r="N183" s="3">
        <v>1.4E-3</v>
      </c>
      <c r="O183" s="175" t="str">
        <f>IFERROR(Summary!$AC$7*D183/N183," ")</f>
        <v xml:space="preserve"> </v>
      </c>
      <c r="P183" s="9">
        <v>0.85</v>
      </c>
      <c r="Q183" s="175" t="str">
        <f>IFERROR(Summary!$AC$7*D183/P183," ")</f>
        <v xml:space="preserve"> </v>
      </c>
      <c r="R183" s="22"/>
      <c r="S183" s="177" t="str">
        <f>IFERROR(Summary!$AE$7*E183/R183," ")</f>
        <v xml:space="preserve"> </v>
      </c>
    </row>
    <row r="184" spans="1:19" ht="29.25" customHeight="1" x14ac:dyDescent="0.25">
      <c r="A184" s="2" t="s">
        <v>360</v>
      </c>
      <c r="B184" s="1" t="s">
        <v>361</v>
      </c>
      <c r="C184" s="6" t="s">
        <v>65</v>
      </c>
      <c r="D184" s="56" t="str">
        <f>IFERROR(VLOOKUP($A184,'Emissions - TEU-2PWD'!$A$6:$H$58,5,0), " ")</f>
        <v xml:space="preserve"> </v>
      </c>
      <c r="E184" s="56" t="str">
        <f>IFERROR(VLOOKUP($A184,'Emissions - TEU-2PWD'!$A$6:$H$58,8,0), " ")</f>
        <v xml:space="preserve"> </v>
      </c>
      <c r="F184" s="10">
        <v>3.4E-5</v>
      </c>
      <c r="G184" s="175" t="str">
        <f>IFERROR(Summary!$Y$7*D184/F184," ")</f>
        <v xml:space="preserve"> </v>
      </c>
      <c r="H184" s="3">
        <v>4.1999999999999997E-3</v>
      </c>
      <c r="I184" s="175" t="str">
        <f>IFERROR(Summary!$Y$7*D184/H184," ")</f>
        <v xml:space="preserve"> </v>
      </c>
      <c r="J184" s="3">
        <v>3.0000000000000001E-3</v>
      </c>
      <c r="K184" s="175" t="str">
        <f>IFERROR(Summary!$AA$7*D184/J184," ")</f>
        <v xml:space="preserve"> </v>
      </c>
      <c r="L184" s="9">
        <v>0.85</v>
      </c>
      <c r="M184" s="175" t="str">
        <f>IFERROR(Summary!$AA$7*D184/L184," ")</f>
        <v xml:space="preserve"> </v>
      </c>
      <c r="N184" s="3">
        <v>1.4E-3</v>
      </c>
      <c r="O184" s="175" t="str">
        <f>IFERROR(Summary!$AC$7*D184/N184," ")</f>
        <v xml:space="preserve"> </v>
      </c>
      <c r="P184" s="9">
        <v>0.85</v>
      </c>
      <c r="Q184" s="175" t="str">
        <f>IFERROR(Summary!$AC$7*D184/P184," ")</f>
        <v xml:space="preserve"> </v>
      </c>
      <c r="R184" s="22"/>
      <c r="S184" s="177" t="str">
        <f>IFERROR(Summary!$AE$7*E184/R184," ")</f>
        <v xml:space="preserve"> </v>
      </c>
    </row>
    <row r="185" spans="1:19" ht="29.25" customHeight="1" x14ac:dyDescent="0.25">
      <c r="A185" s="2" t="s">
        <v>362</v>
      </c>
      <c r="B185" s="1" t="s">
        <v>363</v>
      </c>
      <c r="C185" s="6" t="s">
        <v>65</v>
      </c>
      <c r="D185" s="56" t="str">
        <f>IFERROR(VLOOKUP($A185,'Emissions - TEU-2PWD'!$A$6:$H$58,5,0), " ")</f>
        <v xml:space="preserve"> </v>
      </c>
      <c r="E185" s="56" t="str">
        <f>IFERROR(VLOOKUP($A185,'Emissions - TEU-2PWD'!$A$6:$H$58,8,0), " ")</f>
        <v xml:space="preserve"> </v>
      </c>
      <c r="F185" s="10">
        <v>3.4E-5</v>
      </c>
      <c r="G185" s="175" t="str">
        <f>IFERROR(Summary!$Y$7*D185/F185," ")</f>
        <v xml:space="preserve"> </v>
      </c>
      <c r="H185" s="3">
        <v>4.1999999999999997E-3</v>
      </c>
      <c r="I185" s="175" t="str">
        <f>IFERROR(Summary!$Y$7*D185/H185," ")</f>
        <v xml:space="preserve"> </v>
      </c>
      <c r="J185" s="3">
        <v>3.0000000000000001E-3</v>
      </c>
      <c r="K185" s="175" t="str">
        <f>IFERROR(Summary!$AA$7*D185/J185," ")</f>
        <v xml:space="preserve"> </v>
      </c>
      <c r="L185" s="9">
        <v>0.85</v>
      </c>
      <c r="M185" s="175" t="str">
        <f>IFERROR(Summary!$AA$7*D185/L185," ")</f>
        <v xml:space="preserve"> </v>
      </c>
      <c r="N185" s="3">
        <v>1.4E-3</v>
      </c>
      <c r="O185" s="175" t="str">
        <f>IFERROR(Summary!$AC$7*D185/N185," ")</f>
        <v xml:space="preserve"> </v>
      </c>
      <c r="P185" s="9">
        <v>0.85</v>
      </c>
      <c r="Q185" s="175" t="str">
        <f>IFERROR(Summary!$AC$7*D185/P185," ")</f>
        <v xml:space="preserve"> </v>
      </c>
      <c r="R185" s="22"/>
      <c r="S185" s="177" t="str">
        <f>IFERROR(Summary!$AE$7*E185/R185," ")</f>
        <v xml:space="preserve"> </v>
      </c>
    </row>
    <row r="186" spans="1:19" ht="29.25" customHeight="1" x14ac:dyDescent="0.25">
      <c r="A186" s="2" t="s">
        <v>364</v>
      </c>
      <c r="B186" s="1" t="s">
        <v>365</v>
      </c>
      <c r="C186" s="6" t="s">
        <v>65</v>
      </c>
      <c r="D186" s="56" t="str">
        <f>IFERROR(VLOOKUP($A186,'Emissions - TEU-2PWD'!$A$6:$H$58,5,0), " ")</f>
        <v xml:space="preserve"> </v>
      </c>
      <c r="E186" s="56" t="str">
        <f>IFERROR(VLOOKUP($A186,'Emissions - TEU-2PWD'!$A$6:$H$58,8,0), " ")</f>
        <v xml:space="preserve"> </v>
      </c>
      <c r="F186" s="10">
        <v>3.4E-8</v>
      </c>
      <c r="G186" s="175" t="str">
        <f>IFERROR(Summary!$Y$7*D186/F186," ")</f>
        <v xml:space="preserve"> </v>
      </c>
      <c r="H186" s="10">
        <v>4.1999999999999996E-6</v>
      </c>
      <c r="I186" s="175" t="str">
        <f>IFERROR(Summary!$Y$7*D186/H186," ")</f>
        <v xml:space="preserve"> </v>
      </c>
      <c r="J186" s="10">
        <v>3.0000000000000001E-6</v>
      </c>
      <c r="K186" s="175" t="str">
        <f>IFERROR(Summary!$AA$7*D186/J186," ")</f>
        <v xml:space="preserve"> </v>
      </c>
      <c r="L186" s="11">
        <v>8.4999999999999995E-4</v>
      </c>
      <c r="M186" s="175" t="str">
        <f>IFERROR(Summary!$AA$7*D186/L186," ")</f>
        <v xml:space="preserve"> </v>
      </c>
      <c r="N186" s="10">
        <v>1.3999999999999999E-6</v>
      </c>
      <c r="O186" s="175" t="str">
        <f>IFERROR(Summary!$AC$7*D186/N186," ")</f>
        <v xml:space="preserve"> </v>
      </c>
      <c r="P186" s="11">
        <v>8.4999999999999995E-4</v>
      </c>
      <c r="Q186" s="175" t="str">
        <f>IFERROR(Summary!$AC$7*D186/P186," ")</f>
        <v xml:space="preserve"> </v>
      </c>
      <c r="R186" s="22"/>
      <c r="S186" s="177" t="str">
        <f>IFERROR(Summary!$AE$7*E186/R186," ")</f>
        <v xml:space="preserve"> </v>
      </c>
    </row>
    <row r="187" spans="1:19" ht="29.25" customHeight="1" x14ac:dyDescent="0.25">
      <c r="A187" s="2" t="s">
        <v>366</v>
      </c>
      <c r="B187" s="1" t="s">
        <v>367</v>
      </c>
      <c r="C187" s="6" t="s">
        <v>65</v>
      </c>
      <c r="D187" s="56" t="str">
        <f>IFERROR(VLOOKUP($A187,'Emissions - TEU-2PWD'!$A$6:$H$58,5,0), " ")</f>
        <v xml:space="preserve"> </v>
      </c>
      <c r="E187" s="56" t="str">
        <f>IFERROR(VLOOKUP($A187,'Emissions - TEU-2PWD'!$A$6:$H$58,8,0), " ")</f>
        <v xml:space="preserve"> </v>
      </c>
      <c r="F187" s="11">
        <v>8.8000000000000003E-4</v>
      </c>
      <c r="G187" s="175" t="str">
        <f>IFERROR(Summary!$Y$7*D187/F187," ")</f>
        <v xml:space="preserve"> </v>
      </c>
      <c r="H187" s="7">
        <v>1.3</v>
      </c>
      <c r="I187" s="175" t="str">
        <f>IFERROR(Summary!$Y$7*D187/H187," ")</f>
        <v xml:space="preserve"> </v>
      </c>
      <c r="J187" s="4">
        <v>2.3E-2</v>
      </c>
      <c r="K187" s="175" t="str">
        <f>IFERROR(Summary!$AA$7*D187/J187," ")</f>
        <v xml:space="preserve"> </v>
      </c>
      <c r="L187" s="7">
        <v>5.7</v>
      </c>
      <c r="M187" s="175" t="str">
        <f>IFERROR(Summary!$AA$7*D187/L187," ")</f>
        <v xml:space="preserve"> </v>
      </c>
      <c r="N187" s="4">
        <v>1.0999999999999999E-2</v>
      </c>
      <c r="O187" s="175" t="str">
        <f>IFERROR(Summary!$AC$7*D187/N187," ")</f>
        <v xml:space="preserve"> </v>
      </c>
      <c r="P187" s="7">
        <v>5.7</v>
      </c>
      <c r="Q187" s="175" t="str">
        <f>IFERROR(Summary!$AC$7*D187/P187," ")</f>
        <v xml:space="preserve"> </v>
      </c>
      <c r="R187" s="22"/>
      <c r="S187" s="177" t="str">
        <f>IFERROR(Summary!$AE$7*E187/R187," ")</f>
        <v xml:space="preserve"> </v>
      </c>
    </row>
    <row r="188" spans="1:19" ht="54" customHeight="1" x14ac:dyDescent="0.25">
      <c r="A188" s="1"/>
      <c r="B188" s="1" t="s">
        <v>368</v>
      </c>
      <c r="C188" s="6" t="s">
        <v>65</v>
      </c>
      <c r="D188" s="56" t="str">
        <f>IFERROR(VLOOKUP($A188,'Emissions - TEU-2PWD'!$A$6:$H$58,5,0), " ")</f>
        <v xml:space="preserve"> </v>
      </c>
      <c r="E188" s="56" t="str">
        <f>IFERROR(VLOOKUP($A188,'Emissions - TEU-2PWD'!$A$6:$H$58,8,0), " ")</f>
        <v xml:space="preserve"> </v>
      </c>
      <c r="F188" s="10">
        <v>1.0000000000000001E-9</v>
      </c>
      <c r="G188" s="175" t="str">
        <f>IFERROR(Summary!$Y$7*D188/F188," ")</f>
        <v xml:space="preserve"> </v>
      </c>
      <c r="H188" s="10">
        <v>1.3E-7</v>
      </c>
      <c r="I188" s="175" t="str">
        <f>IFERROR(Summary!$Y$7*D188/H188," ")</f>
        <v xml:space="preserve"> </v>
      </c>
      <c r="J188" s="10">
        <v>8.9999999999999999E-8</v>
      </c>
      <c r="K188" s="175" t="str">
        <f>IFERROR(Summary!$AA$7*D188/J188," ")</f>
        <v xml:space="preserve"> </v>
      </c>
      <c r="L188" s="10">
        <v>2.5999999999999998E-5</v>
      </c>
      <c r="M188" s="175" t="str">
        <f>IFERROR(Summary!$AA$7*D188/L188," ")</f>
        <v xml:space="preserve"> </v>
      </c>
      <c r="N188" s="10">
        <v>4.1999999999999999E-8</v>
      </c>
      <c r="O188" s="175" t="str">
        <f>IFERROR(Summary!$AC$7*D188/N188," ")</f>
        <v xml:space="preserve"> </v>
      </c>
      <c r="P188" s="19">
        <v>2.5999999999999998E-5</v>
      </c>
      <c r="Q188" s="175" t="str">
        <f>IFERROR(Summary!$AC$7*D188/P188," ")</f>
        <v xml:space="preserve"> </v>
      </c>
      <c r="R188" s="22"/>
      <c r="S188" s="177" t="str">
        <f>IFERROR(Summary!$AE$7*E188/R188," ")</f>
        <v xml:space="preserve"> </v>
      </c>
    </row>
    <row r="189" spans="1:19" ht="42" customHeight="1" x14ac:dyDescent="0.25">
      <c r="A189" s="2" t="s">
        <v>369</v>
      </c>
      <c r="B189" s="1" t="s">
        <v>370</v>
      </c>
      <c r="C189" s="6" t="s">
        <v>65</v>
      </c>
      <c r="D189" s="56" t="str">
        <f>IFERROR(VLOOKUP($A189,'Emissions - TEU-2PWD'!$A$6:$H$58,5,0), " ")</f>
        <v xml:space="preserve"> </v>
      </c>
      <c r="E189" s="56" t="str">
        <f>IFERROR(VLOOKUP($A189,'Emissions - TEU-2PWD'!$A$6:$H$58,8,0), " ")</f>
        <v xml:space="preserve"> </v>
      </c>
      <c r="F189" s="10">
        <v>1.0000000000000001E-9</v>
      </c>
      <c r="G189" s="175" t="str">
        <f>IFERROR(Summary!$Y$7*D189/F189," ")</f>
        <v xml:space="preserve"> </v>
      </c>
      <c r="H189" s="10">
        <v>1.3E-7</v>
      </c>
      <c r="I189" s="175" t="str">
        <f>IFERROR(Summary!$Y$7*D189/H189," ")</f>
        <v xml:space="preserve"> </v>
      </c>
      <c r="J189" s="10">
        <v>8.9999999999999999E-8</v>
      </c>
      <c r="K189" s="175" t="str">
        <f>IFERROR(Summary!$AA$7*D189/J189," ")</f>
        <v xml:space="preserve"> </v>
      </c>
      <c r="L189" s="10">
        <v>2.5999999999999998E-5</v>
      </c>
      <c r="M189" s="175" t="str">
        <f>IFERROR(Summary!$AA$7*D189/L189," ")</f>
        <v xml:space="preserve"> </v>
      </c>
      <c r="N189" s="10">
        <v>4.1999999999999999E-8</v>
      </c>
      <c r="O189" s="175" t="str">
        <f>IFERROR(Summary!$AC$7*D189/N189," ")</f>
        <v xml:space="preserve"> </v>
      </c>
      <c r="P189" s="19">
        <v>2.5999999999999998E-5</v>
      </c>
      <c r="Q189" s="175" t="str">
        <f>IFERROR(Summary!$AC$7*D189/P189," ")</f>
        <v xml:space="preserve"> </v>
      </c>
      <c r="R189" s="22"/>
      <c r="S189" s="177" t="str">
        <f>IFERROR(Summary!$AE$7*E189/R189," ")</f>
        <v xml:space="preserve"> </v>
      </c>
    </row>
    <row r="190" spans="1:19" ht="42" customHeight="1" x14ac:dyDescent="0.25">
      <c r="A190" s="2" t="s">
        <v>371</v>
      </c>
      <c r="B190" s="1" t="s">
        <v>372</v>
      </c>
      <c r="C190" s="6" t="s">
        <v>65</v>
      </c>
      <c r="D190" s="56" t="str">
        <f>IFERROR(VLOOKUP($A190,'Emissions - TEU-2PWD'!$A$6:$H$58,5,0), " ")</f>
        <v xml:space="preserve"> </v>
      </c>
      <c r="E190" s="56" t="str">
        <f>IFERROR(VLOOKUP($A190,'Emissions - TEU-2PWD'!$A$6:$H$58,8,0), " ")</f>
        <v xml:space="preserve"> </v>
      </c>
      <c r="F190" s="10">
        <v>1.0000000000000001E-9</v>
      </c>
      <c r="G190" s="175" t="str">
        <f>IFERROR(Summary!$Y$7*D190/F190," ")</f>
        <v xml:space="preserve"> </v>
      </c>
      <c r="H190" s="10">
        <v>1.3E-7</v>
      </c>
      <c r="I190" s="175" t="str">
        <f>IFERROR(Summary!$Y$7*D190/H190," ")</f>
        <v xml:space="preserve"> </v>
      </c>
      <c r="J190" s="10">
        <v>8.9999999999999999E-8</v>
      </c>
      <c r="K190" s="175" t="str">
        <f>IFERROR(Summary!$AA$7*D190/J190," ")</f>
        <v xml:space="preserve"> </v>
      </c>
      <c r="L190" s="10">
        <v>2.5999999999999998E-5</v>
      </c>
      <c r="M190" s="175" t="str">
        <f>IFERROR(Summary!$AA$7*D190/L190," ")</f>
        <v xml:space="preserve"> </v>
      </c>
      <c r="N190" s="10">
        <v>4.1999999999999999E-8</v>
      </c>
      <c r="O190" s="175" t="str">
        <f>IFERROR(Summary!$AC$7*D190/N190," ")</f>
        <v xml:space="preserve"> </v>
      </c>
      <c r="P190" s="19">
        <v>2.5999999999999998E-5</v>
      </c>
      <c r="Q190" s="175" t="str">
        <f>IFERROR(Summary!$AC$7*D190/P190," ")</f>
        <v xml:space="preserve"> </v>
      </c>
      <c r="R190" s="22"/>
      <c r="S190" s="177" t="str">
        <f>IFERROR(Summary!$AE$7*E190/R190," ")</f>
        <v xml:space="preserve"> </v>
      </c>
    </row>
    <row r="191" spans="1:19" ht="42" customHeight="1" x14ac:dyDescent="0.25">
      <c r="A191" s="2" t="s">
        <v>373</v>
      </c>
      <c r="B191" s="1" t="s">
        <v>374</v>
      </c>
      <c r="C191" s="6" t="s">
        <v>65</v>
      </c>
      <c r="D191" s="56" t="str">
        <f>IFERROR(VLOOKUP($A191,'Emissions - TEU-2PWD'!$A$6:$H$58,5,0), " ")</f>
        <v xml:space="preserve"> </v>
      </c>
      <c r="E191" s="56" t="str">
        <f>IFERROR(VLOOKUP($A191,'Emissions - TEU-2PWD'!$A$6:$H$58,8,0), " ")</f>
        <v xml:space="preserve"> </v>
      </c>
      <c r="F191" s="10">
        <v>1E-8</v>
      </c>
      <c r="G191" s="175" t="str">
        <f>IFERROR(Summary!$Y$7*D191/F191," ")</f>
        <v xml:space="preserve"> </v>
      </c>
      <c r="H191" s="10">
        <v>1.3E-6</v>
      </c>
      <c r="I191" s="175" t="str">
        <f>IFERROR(Summary!$Y$7*D191/H191," ")</f>
        <v xml:space="preserve"> </v>
      </c>
      <c r="J191" s="10">
        <v>8.9999999999999996E-7</v>
      </c>
      <c r="K191" s="175" t="str">
        <f>IFERROR(Summary!$AA$7*D191/J191," ")</f>
        <v xml:space="preserve"> </v>
      </c>
      <c r="L191" s="11">
        <v>2.5999999999999998E-4</v>
      </c>
      <c r="M191" s="175" t="str">
        <f>IFERROR(Summary!$AA$7*D191/L191," ")</f>
        <v xml:space="preserve"> </v>
      </c>
      <c r="N191" s="10">
        <v>4.2E-7</v>
      </c>
      <c r="O191" s="175" t="str">
        <f>IFERROR(Summary!$AC$7*D191/N191," ")</f>
        <v xml:space="preserve"> </v>
      </c>
      <c r="P191" s="11">
        <v>2.5999999999999998E-4</v>
      </c>
      <c r="Q191" s="175" t="str">
        <f>IFERROR(Summary!$AC$7*D191/P191," ")</f>
        <v xml:space="preserve"> </v>
      </c>
      <c r="R191" s="22"/>
      <c r="S191" s="177" t="str">
        <f>IFERROR(Summary!$AE$7*E191/R191," ")</f>
        <v xml:space="preserve"> </v>
      </c>
    </row>
    <row r="192" spans="1:19" ht="42" customHeight="1" x14ac:dyDescent="0.25">
      <c r="A192" s="2" t="s">
        <v>375</v>
      </c>
      <c r="B192" s="1" t="s">
        <v>376</v>
      </c>
      <c r="C192" s="6" t="s">
        <v>65</v>
      </c>
      <c r="D192" s="56" t="str">
        <f>IFERROR(VLOOKUP($A192,'Emissions - TEU-2PWD'!$A$6:$H$58,5,0), " ")</f>
        <v xml:space="preserve"> </v>
      </c>
      <c r="E192" s="56" t="str">
        <f>IFERROR(VLOOKUP($A192,'Emissions - TEU-2PWD'!$A$6:$H$58,8,0), " ")</f>
        <v xml:space="preserve"> </v>
      </c>
      <c r="F192" s="10">
        <v>1E-8</v>
      </c>
      <c r="G192" s="175" t="str">
        <f>IFERROR(Summary!$Y$7*D192/F192," ")</f>
        <v xml:space="preserve"> </v>
      </c>
      <c r="H192" s="10">
        <v>1.3E-6</v>
      </c>
      <c r="I192" s="175" t="str">
        <f>IFERROR(Summary!$Y$7*D192/H192," ")</f>
        <v xml:space="preserve"> </v>
      </c>
      <c r="J192" s="10">
        <v>8.9999999999999996E-7</v>
      </c>
      <c r="K192" s="175" t="str">
        <f>IFERROR(Summary!$AA$7*D192/J192," ")</f>
        <v xml:space="preserve"> </v>
      </c>
      <c r="L192" s="11">
        <v>2.5999999999999998E-4</v>
      </c>
      <c r="M192" s="175" t="str">
        <f>IFERROR(Summary!$AA$7*D192/L192," ")</f>
        <v xml:space="preserve"> </v>
      </c>
      <c r="N192" s="10">
        <v>4.2E-7</v>
      </c>
      <c r="O192" s="175" t="str">
        <f>IFERROR(Summary!$AC$7*D192/N192," ")</f>
        <v xml:space="preserve"> </v>
      </c>
      <c r="P192" s="11">
        <v>2.5999999999999998E-4</v>
      </c>
      <c r="Q192" s="175" t="str">
        <f>IFERROR(Summary!$AC$7*D192/P192," ")</f>
        <v xml:space="preserve"> </v>
      </c>
      <c r="R192" s="22"/>
      <c r="S192" s="177" t="str">
        <f>IFERROR(Summary!$AE$7*E192/R192," ")</f>
        <v xml:space="preserve"> </v>
      </c>
    </row>
    <row r="193" spans="1:19" ht="42" customHeight="1" x14ac:dyDescent="0.25">
      <c r="A193" s="2" t="s">
        <v>377</v>
      </c>
      <c r="B193" s="1" t="s">
        <v>378</v>
      </c>
      <c r="C193" s="6" t="s">
        <v>65</v>
      </c>
      <c r="D193" s="56" t="str">
        <f>IFERROR(VLOOKUP($A193,'Emissions - TEU-2PWD'!$A$6:$H$58,5,0), " ")</f>
        <v xml:space="preserve"> </v>
      </c>
      <c r="E193" s="56" t="str">
        <f>IFERROR(VLOOKUP($A193,'Emissions - TEU-2PWD'!$A$6:$H$58,8,0), " ")</f>
        <v xml:space="preserve"> </v>
      </c>
      <c r="F193" s="10">
        <v>1E-8</v>
      </c>
      <c r="G193" s="175" t="str">
        <f>IFERROR(Summary!$Y$7*D193/F193," ")</f>
        <v xml:space="preserve"> </v>
      </c>
      <c r="H193" s="10">
        <v>1.3E-6</v>
      </c>
      <c r="I193" s="175" t="str">
        <f>IFERROR(Summary!$Y$7*D193/H193," ")</f>
        <v xml:space="preserve"> </v>
      </c>
      <c r="J193" s="10">
        <v>8.9999999999999996E-7</v>
      </c>
      <c r="K193" s="175" t="str">
        <f>IFERROR(Summary!$AA$7*D193/J193," ")</f>
        <v xml:space="preserve"> </v>
      </c>
      <c r="L193" s="11">
        <v>2.5999999999999998E-4</v>
      </c>
      <c r="M193" s="175" t="str">
        <f>IFERROR(Summary!$AA$7*D193/L193," ")</f>
        <v xml:space="preserve"> </v>
      </c>
      <c r="N193" s="10">
        <v>4.2E-7</v>
      </c>
      <c r="O193" s="175" t="str">
        <f>IFERROR(Summary!$AC$7*D193/N193," ")</f>
        <v xml:space="preserve"> </v>
      </c>
      <c r="P193" s="11">
        <v>2.5999999999999998E-4</v>
      </c>
      <c r="Q193" s="175" t="str">
        <f>IFERROR(Summary!$AC$7*D193/P193," ")</f>
        <v xml:space="preserve"> </v>
      </c>
      <c r="R193" s="22"/>
      <c r="S193" s="177" t="str">
        <f>IFERROR(Summary!$AE$7*E193/R193," ")</f>
        <v xml:space="preserve"> </v>
      </c>
    </row>
    <row r="194" spans="1:19" ht="42" customHeight="1" x14ac:dyDescent="0.25">
      <c r="A194" s="2" t="s">
        <v>379</v>
      </c>
      <c r="B194" s="1" t="s">
        <v>380</v>
      </c>
      <c r="C194" s="6" t="s">
        <v>65</v>
      </c>
      <c r="D194" s="56" t="str">
        <f>IFERROR(VLOOKUP($A194,'Emissions - TEU-2PWD'!$A$6:$H$58,5,0), " ")</f>
        <v xml:space="preserve"> </v>
      </c>
      <c r="E194" s="56" t="str">
        <f>IFERROR(VLOOKUP($A194,'Emissions - TEU-2PWD'!$A$6:$H$58,8,0), " ")</f>
        <v xml:space="preserve"> </v>
      </c>
      <c r="F194" s="10">
        <v>9.9999999999999995E-8</v>
      </c>
      <c r="G194" s="175" t="str">
        <f>IFERROR(Summary!$Y$7*D194/F194," ")</f>
        <v xml:space="preserve"> </v>
      </c>
      <c r="H194" s="10">
        <v>1.2999999999999999E-5</v>
      </c>
      <c r="I194" s="175" t="str">
        <f>IFERROR(Summary!$Y$7*D194/H194," ")</f>
        <v xml:space="preserve"> </v>
      </c>
      <c r="J194" s="10">
        <v>9.0000000000000002E-6</v>
      </c>
      <c r="K194" s="175" t="str">
        <f>IFERROR(Summary!$AA$7*D194/J194," ")</f>
        <v xml:space="preserve"> </v>
      </c>
      <c r="L194" s="3">
        <v>2.5999999999999999E-3</v>
      </c>
      <c r="M194" s="175" t="str">
        <f>IFERROR(Summary!$AA$7*D194/L194," ")</f>
        <v xml:space="preserve"> </v>
      </c>
      <c r="N194" s="10">
        <v>4.1999999999999996E-6</v>
      </c>
      <c r="O194" s="175" t="str">
        <f>IFERROR(Summary!$AC$7*D194/N194," ")</f>
        <v xml:space="preserve"> </v>
      </c>
      <c r="P194" s="3">
        <v>2.5999999999999999E-3</v>
      </c>
      <c r="Q194" s="175" t="str">
        <f>IFERROR(Summary!$AC$7*D194/P194," ")</f>
        <v xml:space="preserve"> </v>
      </c>
      <c r="R194" s="22"/>
      <c r="S194" s="177" t="str">
        <f>IFERROR(Summary!$AE$7*E194/R194," ")</f>
        <v xml:space="preserve"> </v>
      </c>
    </row>
    <row r="195" spans="1:19" ht="29.25" customHeight="1" x14ac:dyDescent="0.25">
      <c r="A195" s="2" t="s">
        <v>381</v>
      </c>
      <c r="B195" s="1" t="s">
        <v>382</v>
      </c>
      <c r="C195" s="6" t="s">
        <v>65</v>
      </c>
      <c r="D195" s="56" t="str">
        <f>IFERROR(VLOOKUP($A195,'Emissions - TEU-2PWD'!$A$6:$H$58,5,0), " ")</f>
        <v xml:space="preserve"> </v>
      </c>
      <c r="E195" s="56" t="str">
        <f>IFERROR(VLOOKUP($A195,'Emissions - TEU-2PWD'!$A$6:$H$58,8,0), " ")</f>
        <v xml:space="preserve"> </v>
      </c>
      <c r="F195" s="10">
        <v>3.4000000000000001E-6</v>
      </c>
      <c r="G195" s="175" t="str">
        <f>IFERROR(Summary!$Y$7*D195/F195," ")</f>
        <v xml:space="preserve"> </v>
      </c>
      <c r="H195" s="11">
        <v>4.2000000000000002E-4</v>
      </c>
      <c r="I195" s="175" t="str">
        <f>IFERROR(Summary!$Y$7*D195/H195," ")</f>
        <v xml:space="preserve"> </v>
      </c>
      <c r="J195" s="11">
        <v>2.9999999999999997E-4</v>
      </c>
      <c r="K195" s="175" t="str">
        <f>IFERROR(Summary!$AA$7*D195/J195," ")</f>
        <v xml:space="preserve"> </v>
      </c>
      <c r="L195" s="4">
        <v>8.5000000000000006E-2</v>
      </c>
      <c r="M195" s="175" t="str">
        <f>IFERROR(Summary!$AA$7*D195/L195," ")</f>
        <v xml:space="preserve"> </v>
      </c>
      <c r="N195" s="11">
        <v>1.3999999999999999E-4</v>
      </c>
      <c r="O195" s="175" t="str">
        <f>IFERROR(Summary!$AC$7*D195/N195," ")</f>
        <v xml:space="preserve"> </v>
      </c>
      <c r="P195" s="4">
        <v>8.5000000000000006E-2</v>
      </c>
      <c r="Q195" s="175" t="str">
        <f>IFERROR(Summary!$AC$7*D195/P195," ")</f>
        <v xml:space="preserve"> </v>
      </c>
      <c r="R195" s="22"/>
      <c r="S195" s="177" t="str">
        <f>IFERROR(Summary!$AE$7*E195/R195," ")</f>
        <v xml:space="preserve"> </v>
      </c>
    </row>
    <row r="196" spans="1:19" ht="42" customHeight="1" x14ac:dyDescent="0.25">
      <c r="A196" s="2" t="s">
        <v>383</v>
      </c>
      <c r="B196" s="1" t="s">
        <v>384</v>
      </c>
      <c r="C196" s="6" t="s">
        <v>65</v>
      </c>
      <c r="D196" s="56" t="str">
        <f>IFERROR(VLOOKUP($A196,'Emissions - TEU-2PWD'!$A$6:$H$58,5,0), " ")</f>
        <v xml:space="preserve"> </v>
      </c>
      <c r="E196" s="56" t="str">
        <f>IFERROR(VLOOKUP($A196,'Emissions - TEU-2PWD'!$A$6:$H$58,8,0), " ")</f>
        <v xml:space="preserve"> </v>
      </c>
      <c r="F196" s="10">
        <v>1E-8</v>
      </c>
      <c r="G196" s="175" t="str">
        <f>IFERROR(Summary!$Y$7*D196/F196," ")</f>
        <v xml:space="preserve"> </v>
      </c>
      <c r="H196" s="10">
        <v>1.3E-6</v>
      </c>
      <c r="I196" s="175" t="str">
        <f>IFERROR(Summary!$Y$7*D196/H196," ")</f>
        <v xml:space="preserve"> </v>
      </c>
      <c r="J196" s="10">
        <v>8.9999999999999996E-7</v>
      </c>
      <c r="K196" s="175" t="str">
        <f>IFERROR(Summary!$AA$7*D196/J196," ")</f>
        <v xml:space="preserve"> </v>
      </c>
      <c r="L196" s="11">
        <v>2.5999999999999998E-4</v>
      </c>
      <c r="M196" s="175" t="str">
        <f>IFERROR(Summary!$AA$7*D196/L196," ")</f>
        <v xml:space="preserve"> </v>
      </c>
      <c r="N196" s="10">
        <v>4.2E-7</v>
      </c>
      <c r="O196" s="175" t="str">
        <f>IFERROR(Summary!$AC$7*D196/N196," ")</f>
        <v xml:space="preserve"> </v>
      </c>
      <c r="P196" s="11">
        <v>2.5999999999999998E-4</v>
      </c>
      <c r="Q196" s="175" t="str">
        <f>IFERROR(Summary!$AC$7*D196/P196," ")</f>
        <v xml:space="preserve"> </v>
      </c>
      <c r="R196" s="22"/>
      <c r="S196" s="177" t="str">
        <f>IFERROR(Summary!$AE$7*E196/R196," ")</f>
        <v xml:space="preserve"> </v>
      </c>
    </row>
    <row r="197" spans="1:19" ht="42" customHeight="1" x14ac:dyDescent="0.25">
      <c r="A197" s="2" t="s">
        <v>385</v>
      </c>
      <c r="B197" s="1" t="s">
        <v>386</v>
      </c>
      <c r="C197" s="6" t="s">
        <v>65</v>
      </c>
      <c r="D197" s="56" t="str">
        <f>IFERROR(VLOOKUP($A197,'Emissions - TEU-2PWD'!$A$6:$H$58,5,0), " ")</f>
        <v xml:space="preserve"> </v>
      </c>
      <c r="E197" s="56" t="str">
        <f>IFERROR(VLOOKUP($A197,'Emissions - TEU-2PWD'!$A$6:$H$58,8,0), " ")</f>
        <v xml:space="preserve"> </v>
      </c>
      <c r="F197" s="10">
        <v>3.4E-8</v>
      </c>
      <c r="G197" s="175" t="str">
        <f>IFERROR(Summary!$Y$7*D197/F197," ")</f>
        <v xml:space="preserve"> </v>
      </c>
      <c r="H197" s="10">
        <v>4.1999999999999996E-6</v>
      </c>
      <c r="I197" s="175" t="str">
        <f>IFERROR(Summary!$Y$7*D197/H197," ")</f>
        <v xml:space="preserve"> </v>
      </c>
      <c r="J197" s="10">
        <v>3.0000000000000001E-6</v>
      </c>
      <c r="K197" s="175" t="str">
        <f>IFERROR(Summary!$AA$7*D197/J197," ")</f>
        <v xml:space="preserve"> </v>
      </c>
      <c r="L197" s="11">
        <v>8.4999999999999995E-4</v>
      </c>
      <c r="M197" s="175" t="str">
        <f>IFERROR(Summary!$AA$7*D197/L197," ")</f>
        <v xml:space="preserve"> </v>
      </c>
      <c r="N197" s="10">
        <v>1.3999999999999999E-6</v>
      </c>
      <c r="O197" s="175" t="str">
        <f>IFERROR(Summary!$AC$7*D197/N197," ")</f>
        <v xml:space="preserve"> </v>
      </c>
      <c r="P197" s="11">
        <v>8.4999999999999995E-4</v>
      </c>
      <c r="Q197" s="175" t="str">
        <f>IFERROR(Summary!$AC$7*D197/P197," ")</f>
        <v xml:space="preserve"> </v>
      </c>
      <c r="R197" s="22"/>
      <c r="S197" s="177" t="str">
        <f>IFERROR(Summary!$AE$7*E197/R197," ")</f>
        <v xml:space="preserve"> </v>
      </c>
    </row>
    <row r="198" spans="1:19" ht="42" customHeight="1" x14ac:dyDescent="0.25">
      <c r="A198" s="2" t="s">
        <v>387</v>
      </c>
      <c r="B198" s="1" t="s">
        <v>388</v>
      </c>
      <c r="C198" s="6" t="s">
        <v>65</v>
      </c>
      <c r="D198" s="56" t="str">
        <f>IFERROR(VLOOKUP($A198,'Emissions - TEU-2PWD'!$A$6:$H$58,5,0), " ")</f>
        <v xml:space="preserve"> </v>
      </c>
      <c r="E198" s="56" t="str">
        <f>IFERROR(VLOOKUP($A198,'Emissions - TEU-2PWD'!$A$6:$H$58,8,0), " ")</f>
        <v xml:space="preserve"> </v>
      </c>
      <c r="F198" s="10">
        <v>3.3999999999999998E-9</v>
      </c>
      <c r="G198" s="175" t="str">
        <f>IFERROR(Summary!$Y$7*D198/F198," ")</f>
        <v xml:space="preserve"> </v>
      </c>
      <c r="H198" s="10">
        <v>4.2E-7</v>
      </c>
      <c r="I198" s="175" t="str">
        <f>IFERROR(Summary!$Y$7*D198/H198," ")</f>
        <v xml:space="preserve"> </v>
      </c>
      <c r="J198" s="10">
        <v>2.9999999999999999E-7</v>
      </c>
      <c r="K198" s="175" t="str">
        <f>IFERROR(Summary!$AA$7*D198/J198," ")</f>
        <v xml:space="preserve"> </v>
      </c>
      <c r="L198" s="10">
        <v>8.5000000000000006E-5</v>
      </c>
      <c r="M198" s="175" t="str">
        <f>IFERROR(Summary!$AA$7*D198/L198," ")</f>
        <v xml:space="preserve"> </v>
      </c>
      <c r="N198" s="10">
        <v>1.4000000000000001E-7</v>
      </c>
      <c r="O198" s="175" t="str">
        <f>IFERROR(Summary!$AC$7*D198/N198," ")</f>
        <v xml:space="preserve"> </v>
      </c>
      <c r="P198" s="10">
        <v>8.5000000000000006E-5</v>
      </c>
      <c r="Q198" s="175" t="str">
        <f>IFERROR(Summary!$AC$7*D198/P198," ")</f>
        <v xml:space="preserve"> </v>
      </c>
      <c r="R198" s="22"/>
      <c r="S198" s="177" t="str">
        <f>IFERROR(Summary!$AE$7*E198/R198," ")</f>
        <v xml:space="preserve"> </v>
      </c>
    </row>
    <row r="199" spans="1:19" ht="42" customHeight="1" x14ac:dyDescent="0.25">
      <c r="A199" s="2" t="s">
        <v>389</v>
      </c>
      <c r="B199" s="1" t="s">
        <v>390</v>
      </c>
      <c r="C199" s="6" t="s">
        <v>65</v>
      </c>
      <c r="D199" s="56" t="str">
        <f>IFERROR(VLOOKUP($A199,'Emissions - TEU-2PWD'!$A$6:$H$58,5,0), " ")</f>
        <v xml:space="preserve"> </v>
      </c>
      <c r="E199" s="56" t="str">
        <f>IFERROR(VLOOKUP($A199,'Emissions - TEU-2PWD'!$A$6:$H$58,8,0), " ")</f>
        <v xml:space="preserve"> </v>
      </c>
      <c r="F199" s="10">
        <v>1E-8</v>
      </c>
      <c r="G199" s="175" t="str">
        <f>IFERROR(Summary!$Y$7*D199/F199," ")</f>
        <v xml:space="preserve"> </v>
      </c>
      <c r="H199" s="10">
        <v>1.3E-6</v>
      </c>
      <c r="I199" s="175" t="str">
        <f>IFERROR(Summary!$Y$7*D199/H199," ")</f>
        <v xml:space="preserve"> </v>
      </c>
      <c r="J199" s="10">
        <v>8.9999999999999996E-7</v>
      </c>
      <c r="K199" s="175" t="str">
        <f>IFERROR(Summary!$AA$7*D199/J199," ")</f>
        <v xml:space="preserve"> </v>
      </c>
      <c r="L199" s="11">
        <v>2.5999999999999998E-4</v>
      </c>
      <c r="M199" s="175" t="str">
        <f>IFERROR(Summary!$AA$7*D199/L199," ")</f>
        <v xml:space="preserve"> </v>
      </c>
      <c r="N199" s="10">
        <v>4.2E-7</v>
      </c>
      <c r="O199" s="175" t="str">
        <f>IFERROR(Summary!$AC$7*D199/N199," ")</f>
        <v xml:space="preserve"> </v>
      </c>
      <c r="P199" s="11">
        <v>2.5999999999999998E-4</v>
      </c>
      <c r="Q199" s="175" t="str">
        <f>IFERROR(Summary!$AC$7*D199/P199," ")</f>
        <v xml:space="preserve"> </v>
      </c>
      <c r="R199" s="22"/>
      <c r="S199" s="177" t="str">
        <f>IFERROR(Summary!$AE$7*E199/R199," ")</f>
        <v xml:space="preserve"> </v>
      </c>
    </row>
    <row r="200" spans="1:19" ht="42" customHeight="1" x14ac:dyDescent="0.25">
      <c r="A200" s="2" t="s">
        <v>391</v>
      </c>
      <c r="B200" s="1" t="s">
        <v>392</v>
      </c>
      <c r="C200" s="6" t="s">
        <v>65</v>
      </c>
      <c r="D200" s="56" t="str">
        <f>IFERROR(VLOOKUP($A200,'Emissions - TEU-2PWD'!$A$6:$H$58,5,0), " ")</f>
        <v xml:space="preserve"> </v>
      </c>
      <c r="E200" s="56" t="str">
        <f>IFERROR(VLOOKUP($A200,'Emissions - TEU-2PWD'!$A$6:$H$58,8,0), " ")</f>
        <v xml:space="preserve"> </v>
      </c>
      <c r="F200" s="10">
        <v>1E-8</v>
      </c>
      <c r="G200" s="175" t="str">
        <f>IFERROR(Summary!$Y$7*D200/F200," ")</f>
        <v xml:space="preserve"> </v>
      </c>
      <c r="H200" s="10">
        <v>1.3E-6</v>
      </c>
      <c r="I200" s="175" t="str">
        <f>IFERROR(Summary!$Y$7*D200/H200," ")</f>
        <v xml:space="preserve"> </v>
      </c>
      <c r="J200" s="10">
        <v>8.9999999999999996E-7</v>
      </c>
      <c r="K200" s="175" t="str">
        <f>IFERROR(Summary!$AA$7*D200/J200," ")</f>
        <v xml:space="preserve"> </v>
      </c>
      <c r="L200" s="11">
        <v>2.5999999999999998E-4</v>
      </c>
      <c r="M200" s="175" t="str">
        <f>IFERROR(Summary!$AA$7*D200/L200," ")</f>
        <v xml:space="preserve"> </v>
      </c>
      <c r="N200" s="10">
        <v>4.2E-7</v>
      </c>
      <c r="O200" s="175" t="str">
        <f>IFERROR(Summary!$AC$7*D200/N200," ")</f>
        <v xml:space="preserve"> </v>
      </c>
      <c r="P200" s="11">
        <v>2.5999999999999998E-4</v>
      </c>
      <c r="Q200" s="175" t="str">
        <f>IFERROR(Summary!$AC$7*D200/P200," ")</f>
        <v xml:space="preserve"> </v>
      </c>
      <c r="R200" s="22"/>
      <c r="S200" s="177" t="str">
        <f>IFERROR(Summary!$AE$7*E200/R200," ")</f>
        <v xml:space="preserve"> </v>
      </c>
    </row>
    <row r="201" spans="1:19" ht="42" customHeight="1" x14ac:dyDescent="0.25">
      <c r="A201" s="2" t="s">
        <v>393</v>
      </c>
      <c r="B201" s="1" t="s">
        <v>394</v>
      </c>
      <c r="C201" s="6" t="s">
        <v>65</v>
      </c>
      <c r="D201" s="56" t="str">
        <f>IFERROR(VLOOKUP($A201,'Emissions - TEU-2PWD'!$A$6:$H$58,5,0), " ")</f>
        <v xml:space="preserve"> </v>
      </c>
      <c r="E201" s="56" t="str">
        <f>IFERROR(VLOOKUP($A201,'Emissions - TEU-2PWD'!$A$6:$H$58,8,0), " ")</f>
        <v xml:space="preserve"> </v>
      </c>
      <c r="F201" s="10">
        <v>1E-8</v>
      </c>
      <c r="G201" s="175" t="str">
        <f>IFERROR(Summary!$Y$7*D201/F201," ")</f>
        <v xml:space="preserve"> </v>
      </c>
      <c r="H201" s="10">
        <v>1.3E-6</v>
      </c>
      <c r="I201" s="175" t="str">
        <f>IFERROR(Summary!$Y$7*D201/H201," ")</f>
        <v xml:space="preserve"> </v>
      </c>
      <c r="J201" s="10">
        <v>8.9999999999999996E-7</v>
      </c>
      <c r="K201" s="175" t="str">
        <f>IFERROR(Summary!$AA$7*D201/J201," ")</f>
        <v xml:space="preserve"> </v>
      </c>
      <c r="L201" s="11">
        <v>2.5999999999999998E-4</v>
      </c>
      <c r="M201" s="175" t="str">
        <f>IFERROR(Summary!$AA$7*D201/L201," ")</f>
        <v xml:space="preserve"> </v>
      </c>
      <c r="N201" s="10">
        <v>4.2E-7</v>
      </c>
      <c r="O201" s="175" t="str">
        <f>IFERROR(Summary!$AC$7*D201/N201," ")</f>
        <v xml:space="preserve"> </v>
      </c>
      <c r="P201" s="11">
        <v>2.5999999999999998E-4</v>
      </c>
      <c r="Q201" s="175" t="str">
        <f>IFERROR(Summary!$AC$7*D201/P201," ")</f>
        <v xml:space="preserve"> </v>
      </c>
      <c r="R201" s="22"/>
      <c r="S201" s="177" t="str">
        <f>IFERROR(Summary!$AE$7*E201/R201," ")</f>
        <v xml:space="preserve"> </v>
      </c>
    </row>
    <row r="202" spans="1:19" ht="42" customHeight="1" x14ac:dyDescent="0.25">
      <c r="A202" s="2" t="s">
        <v>395</v>
      </c>
      <c r="B202" s="1" t="s">
        <v>396</v>
      </c>
      <c r="C202" s="6" t="s">
        <v>65</v>
      </c>
      <c r="D202" s="56" t="str">
        <f>IFERROR(VLOOKUP($A202,'Emissions - TEU-2PWD'!$A$6:$H$58,5,0), " ")</f>
        <v xml:space="preserve"> </v>
      </c>
      <c r="E202" s="56" t="str">
        <f>IFERROR(VLOOKUP($A202,'Emissions - TEU-2PWD'!$A$6:$H$58,8,0), " ")</f>
        <v xml:space="preserve"> </v>
      </c>
      <c r="F202" s="10">
        <v>1E-8</v>
      </c>
      <c r="G202" s="175" t="str">
        <f>IFERROR(Summary!$Y$7*D202/F202," ")</f>
        <v xml:space="preserve"> </v>
      </c>
      <c r="H202" s="10">
        <v>1.3E-6</v>
      </c>
      <c r="I202" s="175" t="str">
        <f>IFERROR(Summary!$Y$7*D202/H202," ")</f>
        <v xml:space="preserve"> </v>
      </c>
      <c r="J202" s="10">
        <v>8.9999999999999996E-7</v>
      </c>
      <c r="K202" s="175" t="str">
        <f>IFERROR(Summary!$AA$7*D202/J202," ")</f>
        <v xml:space="preserve"> </v>
      </c>
      <c r="L202" s="11">
        <v>2.5999999999999998E-4</v>
      </c>
      <c r="M202" s="175" t="str">
        <f>IFERROR(Summary!$AA$7*D202/L202," ")</f>
        <v xml:space="preserve"> </v>
      </c>
      <c r="N202" s="10">
        <v>4.2E-7</v>
      </c>
      <c r="O202" s="175" t="str">
        <f>IFERROR(Summary!$AC$7*D202/N202," ")</f>
        <v xml:space="preserve"> </v>
      </c>
      <c r="P202" s="11">
        <v>2.5999999999999998E-4</v>
      </c>
      <c r="Q202" s="175" t="str">
        <f>IFERROR(Summary!$AC$7*D202/P202," ")</f>
        <v xml:space="preserve"> </v>
      </c>
      <c r="R202" s="22"/>
      <c r="S202" s="177" t="str">
        <f>IFERROR(Summary!$AE$7*E202/R202," ")</f>
        <v xml:space="preserve"> </v>
      </c>
    </row>
    <row r="203" spans="1:19" ht="42" customHeight="1" x14ac:dyDescent="0.25">
      <c r="A203" s="2" t="s">
        <v>397</v>
      </c>
      <c r="B203" s="1" t="s">
        <v>398</v>
      </c>
      <c r="C203" s="6" t="s">
        <v>65</v>
      </c>
      <c r="D203" s="56" t="str">
        <f>IFERROR(VLOOKUP($A203,'Emissions - TEU-2PWD'!$A$6:$H$58,5,0), " ")</f>
        <v xml:space="preserve"> </v>
      </c>
      <c r="E203" s="56" t="str">
        <f>IFERROR(VLOOKUP($A203,'Emissions - TEU-2PWD'!$A$6:$H$58,8,0), " ")</f>
        <v xml:space="preserve"> </v>
      </c>
      <c r="F203" s="10">
        <v>9.9999999999999995E-8</v>
      </c>
      <c r="G203" s="175" t="str">
        <f>IFERROR(Summary!$Y$7*D203/F203," ")</f>
        <v xml:space="preserve"> </v>
      </c>
      <c r="H203" s="10">
        <v>1.2999999999999999E-5</v>
      </c>
      <c r="I203" s="175" t="str">
        <f>IFERROR(Summary!$Y$7*D203/H203," ")</f>
        <v xml:space="preserve"> </v>
      </c>
      <c r="J203" s="10">
        <v>9.0000000000000002E-6</v>
      </c>
      <c r="K203" s="175" t="str">
        <f>IFERROR(Summary!$AA$7*D203/J203," ")</f>
        <v xml:space="preserve"> </v>
      </c>
      <c r="L203" s="3">
        <v>2.5999999999999999E-3</v>
      </c>
      <c r="M203" s="175" t="str">
        <f>IFERROR(Summary!$AA$7*D203/L203," ")</f>
        <v xml:space="preserve"> </v>
      </c>
      <c r="N203" s="10">
        <v>4.1999999999999996E-6</v>
      </c>
      <c r="O203" s="175" t="str">
        <f>IFERROR(Summary!$AC$7*D203/N203," ")</f>
        <v xml:space="preserve"> </v>
      </c>
      <c r="P203" s="3">
        <v>2.5999999999999999E-3</v>
      </c>
      <c r="Q203" s="175" t="str">
        <f>IFERROR(Summary!$AC$7*D203/P203," ")</f>
        <v xml:space="preserve"> </v>
      </c>
      <c r="R203" s="22"/>
      <c r="S203" s="177" t="str">
        <f>IFERROR(Summary!$AE$7*E203/R203," ")</f>
        <v xml:space="preserve"> </v>
      </c>
    </row>
    <row r="204" spans="1:19" ht="42" customHeight="1" x14ac:dyDescent="0.25">
      <c r="A204" s="2" t="s">
        <v>399</v>
      </c>
      <c r="B204" s="1" t="s">
        <v>400</v>
      </c>
      <c r="C204" s="6" t="s">
        <v>65</v>
      </c>
      <c r="D204" s="56" t="str">
        <f>IFERROR(VLOOKUP($A204,'Emissions - TEU-2PWD'!$A$6:$H$58,5,0), " ")</f>
        <v xml:space="preserve"> </v>
      </c>
      <c r="E204" s="56" t="str">
        <f>IFERROR(VLOOKUP($A204,'Emissions - TEU-2PWD'!$A$6:$H$58,8,0), " ")</f>
        <v xml:space="preserve"> </v>
      </c>
      <c r="F204" s="10">
        <v>9.9999999999999995E-8</v>
      </c>
      <c r="G204" s="175" t="str">
        <f>IFERROR(Summary!$Y$7*D204/F204," ")</f>
        <v xml:space="preserve"> </v>
      </c>
      <c r="H204" s="10">
        <v>1.2999999999999999E-5</v>
      </c>
      <c r="I204" s="175" t="str">
        <f>IFERROR(Summary!$Y$7*D204/H204," ")</f>
        <v xml:space="preserve"> </v>
      </c>
      <c r="J204" s="10">
        <v>9.0000000000000002E-6</v>
      </c>
      <c r="K204" s="175" t="str">
        <f>IFERROR(Summary!$AA$7*D204/J204," ")</f>
        <v xml:space="preserve"> </v>
      </c>
      <c r="L204" s="3">
        <v>2.5999999999999999E-3</v>
      </c>
      <c r="M204" s="175" t="str">
        <f>IFERROR(Summary!$AA$7*D204/L204," ")</f>
        <v xml:space="preserve"> </v>
      </c>
      <c r="N204" s="10">
        <v>4.1999999999999996E-6</v>
      </c>
      <c r="O204" s="175" t="str">
        <f>IFERROR(Summary!$AC$7*D204/N204," ")</f>
        <v xml:space="preserve"> </v>
      </c>
      <c r="P204" s="3">
        <v>2.5999999999999999E-3</v>
      </c>
      <c r="Q204" s="175" t="str">
        <f>IFERROR(Summary!$AC$7*D204/P204," ")</f>
        <v xml:space="preserve"> </v>
      </c>
      <c r="R204" s="22"/>
      <c r="S204" s="177" t="str">
        <f>IFERROR(Summary!$AE$7*E204/R204," ")</f>
        <v xml:space="preserve"> </v>
      </c>
    </row>
    <row r="205" spans="1:19" ht="29.25" customHeight="1" x14ac:dyDescent="0.25">
      <c r="A205" s="2" t="s">
        <v>401</v>
      </c>
      <c r="B205" s="2" t="s">
        <v>402</v>
      </c>
      <c r="C205" s="6" t="s">
        <v>65</v>
      </c>
      <c r="D205" s="56" t="str">
        <f>IFERROR(VLOOKUP($A205,'Emissions - TEU-2PWD'!$A$6:$H$58,5,0), " ")</f>
        <v xml:space="preserve"> </v>
      </c>
      <c r="E205" s="56" t="str">
        <f>IFERROR(VLOOKUP($A205,'Emissions - TEU-2PWD'!$A$6:$H$58,8,0), " ")</f>
        <v xml:space="preserve"> </v>
      </c>
      <c r="F205" s="10">
        <v>3.4000000000000001E-6</v>
      </c>
      <c r="G205" s="175" t="str">
        <f>IFERROR(Summary!$Y$7*D205/F205," ")</f>
        <v xml:space="preserve"> </v>
      </c>
      <c r="H205" s="11">
        <v>4.2000000000000002E-4</v>
      </c>
      <c r="I205" s="175" t="str">
        <f>IFERROR(Summary!$Y$7*D205/H205," ")</f>
        <v xml:space="preserve"> </v>
      </c>
      <c r="J205" s="11">
        <v>2.9999999999999997E-4</v>
      </c>
      <c r="K205" s="175" t="str">
        <f>IFERROR(Summary!$AA$7*D205/J205," ")</f>
        <v xml:space="preserve"> </v>
      </c>
      <c r="L205" s="4">
        <v>8.5000000000000006E-2</v>
      </c>
      <c r="M205" s="175" t="str">
        <f>IFERROR(Summary!$AA$7*D205/L205," ")</f>
        <v xml:space="preserve"> </v>
      </c>
      <c r="N205" s="11">
        <v>1.3999999999999999E-4</v>
      </c>
      <c r="O205" s="175" t="str">
        <f>IFERROR(Summary!$AC$7*D205/N205," ")</f>
        <v xml:space="preserve"> </v>
      </c>
      <c r="P205" s="4">
        <v>8.5000000000000006E-2</v>
      </c>
      <c r="Q205" s="175" t="str">
        <f>IFERROR(Summary!$AC$7*D205/P205," ")</f>
        <v xml:space="preserve"> </v>
      </c>
      <c r="R205" s="22"/>
      <c r="S205" s="177" t="str">
        <f>IFERROR(Summary!$AE$7*E205/R205," ")</f>
        <v xml:space="preserve"> </v>
      </c>
    </row>
    <row r="206" spans="1:19" ht="28.5" customHeight="1" x14ac:dyDescent="0.25">
      <c r="A206" s="1"/>
      <c r="B206" s="2" t="s">
        <v>403</v>
      </c>
      <c r="C206" s="6" t="s">
        <v>404</v>
      </c>
      <c r="D206" s="56" t="str">
        <f>IFERROR(VLOOKUP($A206,'Emissions - TEU-2PWD'!$A$6:$H$58,5,0), " ")</f>
        <v xml:space="preserve"> </v>
      </c>
      <c r="E206" s="56" t="str">
        <f>IFERROR(VLOOKUP($A206,'Emissions - TEU-2PWD'!$A$6:$H$58,8,0), " ")</f>
        <v xml:space="preserve"> </v>
      </c>
      <c r="F206" s="10">
        <v>4.3000000000000002E-5</v>
      </c>
      <c r="G206" s="175" t="str">
        <f>IFERROR(Summary!$Y$7*D206/F206," ")</f>
        <v xml:space="preserve"> </v>
      </c>
      <c r="H206" s="18"/>
      <c r="I206" s="175" t="str">
        <f>IFERROR(Summary!$Y$7*D206/H206," ")</f>
        <v xml:space="preserve"> </v>
      </c>
      <c r="J206" s="3">
        <v>1.6000000000000001E-3</v>
      </c>
      <c r="K206" s="175" t="str">
        <f>IFERROR(Summary!$AA$7*D206/J206," ")</f>
        <v xml:space="preserve"> </v>
      </c>
      <c r="L206" s="18"/>
      <c r="M206" s="175" t="str">
        <f>IFERROR(Summary!$AA$7*D206/L206," ")</f>
        <v xml:space="preserve"> </v>
      </c>
      <c r="N206" s="3">
        <v>3.0000000000000001E-3</v>
      </c>
      <c r="O206" s="175" t="str">
        <f>IFERROR(Summary!$AC$7*D206/N206," ")</f>
        <v xml:space="preserve"> </v>
      </c>
      <c r="P206" s="18"/>
      <c r="Q206" s="175" t="str">
        <f>IFERROR(Summary!$AC$7*D206/P206," ")</f>
        <v xml:space="preserve"> </v>
      </c>
      <c r="R206" s="22"/>
      <c r="S206" s="177" t="str">
        <f>IFERROR(Summary!$AE$7*E206/R206," ")</f>
        <v xml:space="preserve"> </v>
      </c>
    </row>
    <row r="207" spans="1:19" ht="16.8" customHeight="1" x14ac:dyDescent="0.25">
      <c r="A207" s="2" t="s">
        <v>405</v>
      </c>
      <c r="B207" s="2" t="s">
        <v>406</v>
      </c>
      <c r="C207" s="6" t="s">
        <v>404</v>
      </c>
      <c r="D207" s="56" t="str">
        <f>IFERROR(VLOOKUP($A207,'Emissions - TEU-2PWD'!$A$6:$H$58,5,0), " ")</f>
        <v xml:space="preserve"> </v>
      </c>
      <c r="E207" s="56" t="str">
        <f>IFERROR(VLOOKUP($A207,'Emissions - TEU-2PWD'!$A$6:$H$58,8,0), " ")</f>
        <v xml:space="preserve"> </v>
      </c>
      <c r="F207" s="11">
        <v>1.1E-4</v>
      </c>
      <c r="G207" s="175" t="str">
        <f>IFERROR(Summary!$Y$7*D207/F207," ")</f>
        <v xml:space="preserve"> </v>
      </c>
      <c r="H207" s="18"/>
      <c r="I207" s="175" t="str">
        <f>IFERROR(Summary!$Y$7*D207/H207," ")</f>
        <v xml:space="preserve"> </v>
      </c>
      <c r="J207" s="3">
        <v>3.8999999999999998E-3</v>
      </c>
      <c r="K207" s="175" t="str">
        <f>IFERROR(Summary!$AA$7*D207/J207," ")</f>
        <v xml:space="preserve"> </v>
      </c>
      <c r="L207" s="18"/>
      <c r="M207" s="175" t="str">
        <f>IFERROR(Summary!$AA$7*D207/L207," ")</f>
        <v xml:space="preserve"> </v>
      </c>
      <c r="N207" s="3">
        <v>7.6E-3</v>
      </c>
      <c r="O207" s="175" t="str">
        <f>IFERROR(Summary!$AC$7*D207/N207," ")</f>
        <v xml:space="preserve"> </v>
      </c>
      <c r="P207" s="18"/>
      <c r="Q207" s="175" t="str">
        <f>IFERROR(Summary!$AC$7*D207/P207," ")</f>
        <v xml:space="preserve"> </v>
      </c>
      <c r="R207" s="22"/>
      <c r="S207" s="177" t="str">
        <f>IFERROR(Summary!$AE$7*E207/R207," ")</f>
        <v xml:space="preserve"> </v>
      </c>
    </row>
    <row r="208" spans="1:19" ht="16.95" customHeight="1" x14ac:dyDescent="0.25">
      <c r="A208" s="2" t="s">
        <v>407</v>
      </c>
      <c r="B208" s="2" t="s">
        <v>408</v>
      </c>
      <c r="C208" s="6" t="s">
        <v>404</v>
      </c>
      <c r="D208" s="56" t="str">
        <f>IFERROR(VLOOKUP($A208,'Emissions - TEU-2PWD'!$A$6:$H$58,5,0), " ")</f>
        <v xml:space="preserve"> </v>
      </c>
      <c r="E208" s="56" t="str">
        <f>IFERROR(VLOOKUP($A208,'Emissions - TEU-2PWD'!$A$6:$H$58,8,0), " ")</f>
        <v xml:space="preserve"> </v>
      </c>
      <c r="F208" s="11">
        <v>2.1000000000000001E-4</v>
      </c>
      <c r="G208" s="175" t="str">
        <f>IFERROR(Summary!$Y$7*D208/F208," ")</f>
        <v xml:space="preserve"> </v>
      </c>
      <c r="H208" s="18"/>
      <c r="I208" s="175" t="str">
        <f>IFERROR(Summary!$Y$7*D208/H208," ")</f>
        <v xml:space="preserve"> </v>
      </c>
      <c r="J208" s="3">
        <v>7.7999999999999996E-3</v>
      </c>
      <c r="K208" s="175" t="str">
        <f>IFERROR(Summary!$AA$7*D208/J208," ")</f>
        <v xml:space="preserve"> </v>
      </c>
      <c r="L208" s="18"/>
      <c r="M208" s="175" t="str">
        <f>IFERROR(Summary!$AA$7*D208/L208," ")</f>
        <v xml:space="preserve"> </v>
      </c>
      <c r="N208" s="4">
        <v>1.4999999999999999E-2</v>
      </c>
      <c r="O208" s="175" t="str">
        <f>IFERROR(Summary!$AC$7*D208/N208," ")</f>
        <v xml:space="preserve"> </v>
      </c>
      <c r="P208" s="18"/>
      <c r="Q208" s="175" t="str">
        <f>IFERROR(Summary!$AC$7*D208/P208," ")</f>
        <v xml:space="preserve"> </v>
      </c>
      <c r="R208" s="22"/>
      <c r="S208" s="177" t="str">
        <f>IFERROR(Summary!$AE$7*E208/R208," ")</f>
        <v xml:space="preserve"> </v>
      </c>
    </row>
    <row r="209" spans="1:19" ht="16.8" customHeight="1" x14ac:dyDescent="0.25">
      <c r="A209" s="2" t="s">
        <v>409</v>
      </c>
      <c r="B209" s="2" t="s">
        <v>410</v>
      </c>
      <c r="C209" s="6" t="s">
        <v>404</v>
      </c>
      <c r="D209" s="56" t="str">
        <f>IFERROR(VLOOKUP($A209,'Emissions - TEU-2PWD'!$A$6:$H$58,5,0), " ")</f>
        <v xml:space="preserve"> </v>
      </c>
      <c r="E209" s="56" t="str">
        <f>IFERROR(VLOOKUP($A209,'Emissions - TEU-2PWD'!$A$6:$H$58,8,0), " ")</f>
        <v xml:space="preserve"> </v>
      </c>
      <c r="F209" s="10">
        <v>4.3000000000000002E-5</v>
      </c>
      <c r="G209" s="175" t="str">
        <f>IFERROR(Summary!$Y$7*D209/F209," ")</f>
        <v xml:space="preserve"> </v>
      </c>
      <c r="H209" s="3">
        <v>2E-3</v>
      </c>
      <c r="I209" s="175" t="str">
        <f>IFERROR(Summary!$Y$7*D209/H209," ")</f>
        <v xml:space="preserve"> </v>
      </c>
      <c r="J209" s="3">
        <v>1.6000000000000001E-3</v>
      </c>
      <c r="K209" s="175" t="str">
        <f>IFERROR(Summary!$AA$7*D209/J209," ")</f>
        <v xml:space="preserve"> </v>
      </c>
      <c r="L209" s="3">
        <v>8.8000000000000005E-3</v>
      </c>
      <c r="M209" s="175" t="str">
        <f>IFERROR(Summary!$AA$7*D209/L209," ")</f>
        <v xml:space="preserve"> </v>
      </c>
      <c r="N209" s="3">
        <v>3.0000000000000001E-3</v>
      </c>
      <c r="O209" s="175" t="str">
        <f>IFERROR(Summary!$AC$7*D209/N209," ")</f>
        <v xml:space="preserve"> </v>
      </c>
      <c r="P209" s="3">
        <v>8.8000000000000005E-3</v>
      </c>
      <c r="Q209" s="175" t="str">
        <f>IFERROR(Summary!$AC$7*D209/P209," ")</f>
        <v xml:space="preserve"> </v>
      </c>
      <c r="R209" s="27">
        <v>2E-3</v>
      </c>
      <c r="S209" s="177" t="str">
        <f>IFERROR(Summary!$AE$7*E209/R209," ")</f>
        <v xml:space="preserve"> </v>
      </c>
    </row>
    <row r="210" spans="1:19" ht="16.95" customHeight="1" x14ac:dyDescent="0.25">
      <c r="A210" s="2" t="s">
        <v>411</v>
      </c>
      <c r="B210" s="2" t="s">
        <v>412</v>
      </c>
      <c r="C210" s="6" t="s">
        <v>404</v>
      </c>
      <c r="D210" s="56" t="str">
        <f>IFERROR(VLOOKUP($A210,'Emissions - TEU-2PWD'!$A$6:$H$58,5,0), " ")</f>
        <v xml:space="preserve"> </v>
      </c>
      <c r="E210" s="56" t="str">
        <f>IFERROR(VLOOKUP($A210,'Emissions - TEU-2PWD'!$A$6:$H$58,8,0), " ")</f>
        <v xml:space="preserve"> </v>
      </c>
      <c r="F210" s="10">
        <v>5.3000000000000001E-5</v>
      </c>
      <c r="G210" s="175" t="str">
        <f>IFERROR(Summary!$Y$7*D210/F210," ")</f>
        <v xml:space="preserve"> </v>
      </c>
      <c r="H210" s="18"/>
      <c r="I210" s="175" t="str">
        <f>IFERROR(Summary!$Y$7*D210/H210," ")</f>
        <v xml:space="preserve"> </v>
      </c>
      <c r="J210" s="3">
        <v>2E-3</v>
      </c>
      <c r="K210" s="175" t="str">
        <f>IFERROR(Summary!$AA$7*D210/J210," ")</f>
        <v xml:space="preserve"> </v>
      </c>
      <c r="L210" s="18"/>
      <c r="M210" s="175" t="str">
        <f>IFERROR(Summary!$AA$7*D210/L210," ")</f>
        <v xml:space="preserve"> </v>
      </c>
      <c r="N210" s="3">
        <v>3.8E-3</v>
      </c>
      <c r="O210" s="175" t="str">
        <f>IFERROR(Summary!$AC$7*D210/N210," ")</f>
        <v xml:space="preserve"> </v>
      </c>
      <c r="P210" s="18"/>
      <c r="Q210" s="175" t="str">
        <f>IFERROR(Summary!$AC$7*D210/P210," ")</f>
        <v xml:space="preserve"> </v>
      </c>
      <c r="R210" s="22"/>
      <c r="S210" s="177" t="str">
        <f>IFERROR(Summary!$AE$7*E210/R210," ")</f>
        <v xml:space="preserve"> </v>
      </c>
    </row>
    <row r="211" spans="1:19" ht="19.5" customHeight="1" x14ac:dyDescent="0.25">
      <c r="A211" s="2" t="s">
        <v>413</v>
      </c>
      <c r="B211" s="2" t="s">
        <v>414</v>
      </c>
      <c r="C211" s="6" t="s">
        <v>404</v>
      </c>
      <c r="D211" s="56" t="str">
        <f>IFERROR(VLOOKUP($A211,'Emissions - TEU-2PWD'!$A$6:$H$58,5,0), " ")</f>
        <v xml:space="preserve"> </v>
      </c>
      <c r="E211" s="56" t="str">
        <f>IFERROR(VLOOKUP($A211,'Emissions - TEU-2PWD'!$A$6:$H$58,8,0), " ")</f>
        <v xml:space="preserve"> </v>
      </c>
      <c r="F211" s="10">
        <v>2.0999999999999998E-6</v>
      </c>
      <c r="G211" s="175" t="str">
        <f>IFERROR(Summary!$Y$7*D211/F211," ")</f>
        <v xml:space="preserve"> </v>
      </c>
      <c r="H211" s="18"/>
      <c r="I211" s="175" t="str">
        <f>IFERROR(Summary!$Y$7*D211/H211," ")</f>
        <v xml:space="preserve"> </v>
      </c>
      <c r="J211" s="10">
        <v>7.7999999999999999E-5</v>
      </c>
      <c r="K211" s="175" t="str">
        <f>IFERROR(Summary!$AA$7*D211/J211," ")</f>
        <v xml:space="preserve"> </v>
      </c>
      <c r="L211" s="18"/>
      <c r="M211" s="175" t="str">
        <f>IFERROR(Summary!$AA$7*D211/L211," ")</f>
        <v xml:space="preserve"> </v>
      </c>
      <c r="N211" s="11">
        <v>1.4999999999999999E-4</v>
      </c>
      <c r="O211" s="175" t="str">
        <f>IFERROR(Summary!$AC$7*D211/N211," ")</f>
        <v xml:space="preserve"> </v>
      </c>
      <c r="P211" s="18"/>
      <c r="Q211" s="175" t="str">
        <f>IFERROR(Summary!$AC$7*D211/P211," ")</f>
        <v xml:space="preserve"> </v>
      </c>
      <c r="R211" s="22"/>
      <c r="S211" s="177" t="str">
        <f>IFERROR(Summary!$AE$7*E211/R211," ")</f>
        <v xml:space="preserve"> </v>
      </c>
    </row>
    <row r="212" spans="1:19" ht="16.95" customHeight="1" x14ac:dyDescent="0.25">
      <c r="A212" s="2" t="s">
        <v>415</v>
      </c>
      <c r="B212" s="2" t="s">
        <v>416</v>
      </c>
      <c r="C212" s="6" t="s">
        <v>404</v>
      </c>
      <c r="D212" s="56">
        <f>IFERROR(VLOOKUP($A212,'Emissions - TEU-2PWD'!$A$6:$H$58,5,0), " ")</f>
        <v>2.1799833626673901E-16</v>
      </c>
      <c r="E212" s="56">
        <f>IFERROR(VLOOKUP($A212,'Emissions - TEU-2PWD'!$A$6:$H$58,8,0), " ")</f>
        <v>1.3079900176004341E-17</v>
      </c>
      <c r="F212" s="3">
        <v>4.7000000000000002E-3</v>
      </c>
      <c r="G212" s="175">
        <f>IFERROR(Summary!$Y$7*D212/F212," ")</f>
        <v>4.6382624737604048E-18</v>
      </c>
      <c r="H212" s="18"/>
      <c r="I212" s="175" t="str">
        <f>IFERROR(Summary!$Y$7*D212/H212," ")</f>
        <v xml:space="preserve"> </v>
      </c>
      <c r="J212" s="9">
        <v>0.17</v>
      </c>
      <c r="K212" s="175">
        <f>IFERROR(Summary!$AA$7*D212/J212," ")</f>
        <v>1.2823431545102294E-19</v>
      </c>
      <c r="L212" s="18"/>
      <c r="M212" s="175" t="str">
        <f>IFERROR(Summary!$AA$7*D212/L212," ")</f>
        <v xml:space="preserve"> </v>
      </c>
      <c r="N212" s="9">
        <v>0.34</v>
      </c>
      <c r="O212" s="175">
        <f>IFERROR(Summary!$AC$7*D212/N212," ")</f>
        <v>2.8852720976480156E-18</v>
      </c>
      <c r="P212" s="18"/>
      <c r="Q212" s="175" t="str">
        <f>IFERROR(Summary!$AC$7*D212/P212," ")</f>
        <v xml:space="preserve"> </v>
      </c>
      <c r="R212" s="22"/>
      <c r="S212" s="177" t="str">
        <f>IFERROR(Summary!$AE$7*E212/R212," ")</f>
        <v xml:space="preserve"> </v>
      </c>
    </row>
    <row r="213" spans="1:19" ht="16.8" customHeight="1" x14ac:dyDescent="0.25">
      <c r="A213" s="2" t="s">
        <v>417</v>
      </c>
      <c r="B213" s="2" t="s">
        <v>418</v>
      </c>
      <c r="C213" s="6" t="s">
        <v>404</v>
      </c>
      <c r="D213" s="56" t="str">
        <f>IFERROR(VLOOKUP($A213,'Emissions - TEU-2PWD'!$A$6:$H$58,5,0), " ")</f>
        <v xml:space="preserve"> </v>
      </c>
      <c r="E213" s="56" t="str">
        <f>IFERROR(VLOOKUP($A213,'Emissions - TEU-2PWD'!$A$6:$H$58,8,0), " ")</f>
        <v xml:space="preserve"> </v>
      </c>
      <c r="F213" s="11">
        <v>1.3999999999999999E-4</v>
      </c>
      <c r="G213" s="175" t="str">
        <f>IFERROR(Summary!$Y$7*D213/F213," ")</f>
        <v xml:space="preserve"> </v>
      </c>
      <c r="H213" s="18"/>
      <c r="I213" s="175" t="str">
        <f>IFERROR(Summary!$Y$7*D213/H213," ")</f>
        <v xml:space="preserve"> </v>
      </c>
      <c r="J213" s="3">
        <v>5.1999999999999998E-3</v>
      </c>
      <c r="K213" s="175" t="str">
        <f>IFERROR(Summary!$AA$7*D213/J213," ")</f>
        <v xml:space="preserve"> </v>
      </c>
      <c r="L213" s="18"/>
      <c r="M213" s="175" t="str">
        <f>IFERROR(Summary!$AA$7*D213/L213," ")</f>
        <v xml:space="preserve"> </v>
      </c>
      <c r="N213" s="4">
        <v>0.01</v>
      </c>
      <c r="O213" s="175" t="str">
        <f>IFERROR(Summary!$AC$7*D213/N213," ")</f>
        <v xml:space="preserve"> </v>
      </c>
      <c r="P213" s="18"/>
      <c r="Q213" s="175" t="str">
        <f>IFERROR(Summary!$AC$7*D213/P213," ")</f>
        <v xml:space="preserve"> </v>
      </c>
      <c r="R213" s="22"/>
      <c r="S213" s="177" t="str">
        <f>IFERROR(Summary!$AE$7*E213/R213," ")</f>
        <v xml:space="preserve"> </v>
      </c>
    </row>
    <row r="214" spans="1:19" ht="16.95" customHeight="1" x14ac:dyDescent="0.25">
      <c r="A214" s="2" t="s">
        <v>419</v>
      </c>
      <c r="B214" s="2" t="s">
        <v>420</v>
      </c>
      <c r="C214" s="6" t="s">
        <v>404</v>
      </c>
      <c r="D214" s="56" t="str">
        <f>IFERROR(VLOOKUP($A214,'Emissions - TEU-2PWD'!$A$6:$H$58,5,0), " ")</f>
        <v xml:space="preserve"> </v>
      </c>
      <c r="E214" s="56" t="str">
        <f>IFERROR(VLOOKUP($A214,'Emissions - TEU-2PWD'!$A$6:$H$58,8,0), " ")</f>
        <v xml:space="preserve"> </v>
      </c>
      <c r="F214" s="3">
        <v>1.4E-3</v>
      </c>
      <c r="G214" s="175" t="str">
        <f>IFERROR(Summary!$Y$7*D214/F214," ")</f>
        <v xml:space="preserve"> </v>
      </c>
      <c r="H214" s="18"/>
      <c r="I214" s="175" t="str">
        <f>IFERROR(Summary!$Y$7*D214/H214," ")</f>
        <v xml:space="preserve"> </v>
      </c>
      <c r="J214" s="4">
        <v>5.1999999999999998E-2</v>
      </c>
      <c r="K214" s="175" t="str">
        <f>IFERROR(Summary!$AA$7*D214/J214," ")</f>
        <v xml:space="preserve"> </v>
      </c>
      <c r="L214" s="18"/>
      <c r="M214" s="175" t="str">
        <f>IFERROR(Summary!$AA$7*D214/L214," ")</f>
        <v xml:space="preserve"> </v>
      </c>
      <c r="N214" s="9">
        <v>0.1</v>
      </c>
      <c r="O214" s="175" t="str">
        <f>IFERROR(Summary!$AC$7*D214/N214," ")</f>
        <v xml:space="preserve"> </v>
      </c>
      <c r="P214" s="18"/>
      <c r="Q214" s="175" t="str">
        <f>IFERROR(Summary!$AC$7*D214/P214," ")</f>
        <v xml:space="preserve"> </v>
      </c>
      <c r="R214" s="22"/>
      <c r="S214" s="177" t="str">
        <f>IFERROR(Summary!$AE$7*E214/R214," ")</f>
        <v xml:space="preserve"> </v>
      </c>
    </row>
    <row r="215" spans="1:19" ht="16.8" customHeight="1" x14ac:dyDescent="0.25">
      <c r="A215" s="2" t="s">
        <v>421</v>
      </c>
      <c r="B215" s="2" t="s">
        <v>422</v>
      </c>
      <c r="C215" s="6" t="s">
        <v>404</v>
      </c>
      <c r="D215" s="56">
        <f>IFERROR(VLOOKUP($A215,'Emissions - TEU-2PWD'!$A$6:$H$58,5,0), " ")</f>
        <v>3.6197999675095399E-14</v>
      </c>
      <c r="E215" s="56">
        <f>IFERROR(VLOOKUP($A215,'Emissions - TEU-2PWD'!$A$6:$H$58,8,0), " ")</f>
        <v>2.1718799805057242E-15</v>
      </c>
      <c r="F215" s="11">
        <v>4.2999999999999999E-4</v>
      </c>
      <c r="G215" s="175">
        <f>IFERROR(Summary!$Y$7*D215/F215," ")</f>
        <v>8.4181394593245119E-15</v>
      </c>
      <c r="H215" s="18"/>
      <c r="I215" s="175" t="str">
        <f>IFERROR(Summary!$Y$7*D215/H215," ")</f>
        <v xml:space="preserve"> </v>
      </c>
      <c r="J215" s="4">
        <v>1.6E-2</v>
      </c>
      <c r="K215" s="175">
        <f>IFERROR(Summary!$AA$7*D215/J215," ")</f>
        <v>2.2623749796934627E-16</v>
      </c>
      <c r="L215" s="18"/>
      <c r="M215" s="175" t="str">
        <f>IFERROR(Summary!$AA$7*D215/L215," ")</f>
        <v xml:space="preserve"> </v>
      </c>
      <c r="N215" s="4">
        <v>0.03</v>
      </c>
      <c r="O215" s="175">
        <f>IFERROR(Summary!$AC$7*D215/N215," ")</f>
        <v>5.4296999512643096E-15</v>
      </c>
      <c r="P215" s="18"/>
      <c r="Q215" s="175" t="str">
        <f>IFERROR(Summary!$AC$7*D215/P215," ")</f>
        <v xml:space="preserve"> </v>
      </c>
      <c r="R215" s="22"/>
      <c r="S215" s="177" t="str">
        <f>IFERROR(Summary!$AE$7*E215/R215," ")</f>
        <v xml:space="preserve"> </v>
      </c>
    </row>
    <row r="216" spans="1:19" ht="16.95" customHeight="1" x14ac:dyDescent="0.25">
      <c r="A216" s="2" t="s">
        <v>423</v>
      </c>
      <c r="B216" s="2" t="s">
        <v>424</v>
      </c>
      <c r="C216" s="6" t="s">
        <v>404</v>
      </c>
      <c r="D216" s="56" t="str">
        <f>IFERROR(VLOOKUP($A216,'Emissions - TEU-2PWD'!$A$6:$H$58,5,0), " ")</f>
        <v xml:space="preserve"> </v>
      </c>
      <c r="E216" s="56" t="str">
        <f>IFERROR(VLOOKUP($A216,'Emissions - TEU-2PWD'!$A$6:$H$58,8,0), " ")</f>
        <v xml:space="preserve"> </v>
      </c>
      <c r="F216" s="11">
        <v>1.1E-4</v>
      </c>
      <c r="G216" s="175" t="str">
        <f>IFERROR(Summary!$Y$7*D216/F216," ")</f>
        <v xml:space="preserve"> </v>
      </c>
      <c r="H216" s="18"/>
      <c r="I216" s="175" t="str">
        <f>IFERROR(Summary!$Y$7*D216/H216," ")</f>
        <v xml:space="preserve"> </v>
      </c>
      <c r="J216" s="3">
        <v>3.8999999999999998E-3</v>
      </c>
      <c r="K216" s="175" t="str">
        <f>IFERROR(Summary!$AA$7*D216/J216," ")</f>
        <v xml:space="preserve"> </v>
      </c>
      <c r="L216" s="18"/>
      <c r="M216" s="175" t="str">
        <f>IFERROR(Summary!$AA$7*D216/L216," ")</f>
        <v xml:space="preserve"> </v>
      </c>
      <c r="N216" s="3">
        <v>7.6E-3</v>
      </c>
      <c r="O216" s="175" t="str">
        <f>IFERROR(Summary!$AC$7*D216/N216," ")</f>
        <v xml:space="preserve"> </v>
      </c>
      <c r="P216" s="18"/>
      <c r="Q216" s="175" t="str">
        <f>IFERROR(Summary!$AC$7*D216/P216," ")</f>
        <v xml:space="preserve"> </v>
      </c>
      <c r="R216" s="22"/>
      <c r="S216" s="177" t="str">
        <f>IFERROR(Summary!$AE$7*E216/R216," ")</f>
        <v xml:space="preserve"> </v>
      </c>
    </row>
    <row r="217" spans="1:19" ht="16.8" customHeight="1" x14ac:dyDescent="0.25">
      <c r="A217" s="2" t="s">
        <v>425</v>
      </c>
      <c r="B217" s="2" t="s">
        <v>426</v>
      </c>
      <c r="C217" s="6" t="s">
        <v>404</v>
      </c>
      <c r="D217" s="56" t="str">
        <f>IFERROR(VLOOKUP($A217,'Emissions - TEU-2PWD'!$A$6:$H$58,5,0), " ")</f>
        <v xml:space="preserve"> </v>
      </c>
      <c r="E217" s="56" t="str">
        <f>IFERROR(VLOOKUP($A217,'Emissions - TEU-2PWD'!$A$6:$H$58,8,0), " ")</f>
        <v xml:space="preserve"> </v>
      </c>
      <c r="F217" s="10">
        <v>4.3000000000000003E-6</v>
      </c>
      <c r="G217" s="175" t="str">
        <f>IFERROR(Summary!$Y$7*D217/F217," ")</f>
        <v xml:space="preserve"> </v>
      </c>
      <c r="H217" s="18"/>
      <c r="I217" s="175" t="str">
        <f>IFERROR(Summary!$Y$7*D217/H217," ")</f>
        <v xml:space="preserve"> </v>
      </c>
      <c r="J217" s="11">
        <v>1.6000000000000001E-4</v>
      </c>
      <c r="K217" s="175" t="str">
        <f>IFERROR(Summary!$AA$7*D217/J217," ")</f>
        <v xml:space="preserve"> </v>
      </c>
      <c r="L217" s="18"/>
      <c r="M217" s="175" t="str">
        <f>IFERROR(Summary!$AA$7*D217/L217," ")</f>
        <v xml:space="preserve"> </v>
      </c>
      <c r="N217" s="11">
        <v>2.9999999999999997E-4</v>
      </c>
      <c r="O217" s="175" t="str">
        <f>IFERROR(Summary!$AC$7*D217/N217," ")</f>
        <v xml:space="preserve"> </v>
      </c>
      <c r="P217" s="18"/>
      <c r="Q217" s="175" t="str">
        <f>IFERROR(Summary!$AC$7*D217/P217," ")</f>
        <v xml:space="preserve"> </v>
      </c>
      <c r="R217" s="22"/>
      <c r="S217" s="177" t="str">
        <f>IFERROR(Summary!$AE$7*E217/R217," ")</f>
        <v xml:space="preserve"> </v>
      </c>
    </row>
    <row r="218" spans="1:19" ht="16.8" customHeight="1" x14ac:dyDescent="0.25">
      <c r="A218" s="2" t="s">
        <v>427</v>
      </c>
      <c r="B218" s="2" t="s">
        <v>428</v>
      </c>
      <c r="C218" s="6" t="s">
        <v>404</v>
      </c>
      <c r="D218" s="56" t="str">
        <f>IFERROR(VLOOKUP($A218,'Emissions - TEU-2PWD'!$A$6:$H$58,5,0), " ")</f>
        <v xml:space="preserve"> </v>
      </c>
      <c r="E218" s="56" t="str">
        <f>IFERROR(VLOOKUP($A218,'Emissions - TEU-2PWD'!$A$6:$H$58,8,0), " ")</f>
        <v xml:space="preserve"> </v>
      </c>
      <c r="F218" s="11">
        <v>1.1E-4</v>
      </c>
      <c r="G218" s="175" t="str">
        <f>IFERROR(Summary!$Y$7*D218/F218," ")</f>
        <v xml:space="preserve"> </v>
      </c>
      <c r="H218" s="18"/>
      <c r="I218" s="175" t="str">
        <f>IFERROR(Summary!$Y$7*D218/H218," ")</f>
        <v xml:space="preserve"> </v>
      </c>
      <c r="J218" s="3">
        <v>3.8999999999999998E-3</v>
      </c>
      <c r="K218" s="175" t="str">
        <f>IFERROR(Summary!$AA$7*D218/J218," ")</f>
        <v xml:space="preserve"> </v>
      </c>
      <c r="L218" s="18"/>
      <c r="M218" s="175" t="str">
        <f>IFERROR(Summary!$AA$7*D218/L218," ")</f>
        <v xml:space="preserve"> </v>
      </c>
      <c r="N218" s="3">
        <v>7.6E-3</v>
      </c>
      <c r="O218" s="175" t="str">
        <f>IFERROR(Summary!$AC$7*D218/N218," ")</f>
        <v xml:space="preserve"> </v>
      </c>
      <c r="P218" s="18"/>
      <c r="Q218" s="175" t="str">
        <f>IFERROR(Summary!$AC$7*D218/P218," ")</f>
        <v xml:space="preserve"> </v>
      </c>
      <c r="R218" s="22"/>
      <c r="S218" s="177" t="str">
        <f>IFERROR(Summary!$AE$7*E218/R218," ")</f>
        <v xml:space="preserve"> </v>
      </c>
    </row>
    <row r="219" spans="1:19" ht="16.95" customHeight="1" x14ac:dyDescent="0.25">
      <c r="A219" s="2" t="s">
        <v>429</v>
      </c>
      <c r="B219" s="2" t="s">
        <v>430</v>
      </c>
      <c r="C219" s="6" t="s">
        <v>404</v>
      </c>
      <c r="D219" s="56" t="str">
        <f>IFERROR(VLOOKUP($A219,'Emissions - TEU-2PWD'!$A$6:$H$58,5,0), " ")</f>
        <v xml:space="preserve"> </v>
      </c>
      <c r="E219" s="56" t="str">
        <f>IFERROR(VLOOKUP($A219,'Emissions - TEU-2PWD'!$A$6:$H$58,8,0), " ")</f>
        <v xml:space="preserve"> </v>
      </c>
      <c r="F219" s="10">
        <v>4.6999999999999997E-5</v>
      </c>
      <c r="G219" s="175" t="str">
        <f>IFERROR(Summary!$Y$7*D219/F219," ")</f>
        <v xml:space="preserve"> </v>
      </c>
      <c r="H219" s="18"/>
      <c r="I219" s="175" t="str">
        <f>IFERROR(Summary!$Y$7*D219/H219," ")</f>
        <v xml:space="preserve"> </v>
      </c>
      <c r="J219" s="3">
        <v>1.6999999999999999E-3</v>
      </c>
      <c r="K219" s="175" t="str">
        <f>IFERROR(Summary!$AA$7*D219/J219," ")</f>
        <v xml:space="preserve"> </v>
      </c>
      <c r="L219" s="18"/>
      <c r="M219" s="175" t="str">
        <f>IFERROR(Summary!$AA$7*D219/L219," ")</f>
        <v xml:space="preserve"> </v>
      </c>
      <c r="N219" s="3">
        <v>3.3999999999999998E-3</v>
      </c>
      <c r="O219" s="175" t="str">
        <f>IFERROR(Summary!$AC$7*D219/N219," ")</f>
        <v xml:space="preserve"> </v>
      </c>
      <c r="P219" s="18"/>
      <c r="Q219" s="175" t="str">
        <f>IFERROR(Summary!$AC$7*D219/P219," ")</f>
        <v xml:space="preserve"> </v>
      </c>
      <c r="R219" s="22"/>
      <c r="S219" s="177" t="str">
        <f>IFERROR(Summary!$AE$7*E219/R219," ")</f>
        <v xml:space="preserve"> </v>
      </c>
    </row>
    <row r="220" spans="1:19" ht="16.8" customHeight="1" x14ac:dyDescent="0.25">
      <c r="A220" s="2" t="s">
        <v>431</v>
      </c>
      <c r="B220" s="2" t="s">
        <v>432</v>
      </c>
      <c r="C220" s="6" t="s">
        <v>404</v>
      </c>
      <c r="D220" s="56" t="str">
        <f>IFERROR(VLOOKUP($A220,'Emissions - TEU-2PWD'!$A$6:$H$58,5,0), " ")</f>
        <v xml:space="preserve"> </v>
      </c>
      <c r="E220" s="56" t="str">
        <f>IFERROR(VLOOKUP($A220,'Emissions - TEU-2PWD'!$A$6:$H$58,8,0), " ")</f>
        <v xml:space="preserve"> </v>
      </c>
      <c r="F220" s="10">
        <v>7.1000000000000005E-5</v>
      </c>
      <c r="G220" s="175" t="str">
        <f>IFERROR(Summary!$Y$7*D220/F220," ")</f>
        <v xml:space="preserve"> </v>
      </c>
      <c r="H220" s="18"/>
      <c r="I220" s="175" t="str">
        <f>IFERROR(Summary!$Y$7*D220/H220," ")</f>
        <v xml:space="preserve"> </v>
      </c>
      <c r="J220" s="3">
        <v>2.5999999999999999E-3</v>
      </c>
      <c r="K220" s="175" t="str">
        <f>IFERROR(Summary!$AA$7*D220/J220," ")</f>
        <v xml:space="preserve"> </v>
      </c>
      <c r="L220" s="18"/>
      <c r="M220" s="175" t="str">
        <f>IFERROR(Summary!$AA$7*D220/L220," ")</f>
        <v xml:space="preserve"> </v>
      </c>
      <c r="N220" s="3">
        <v>5.1000000000000004E-3</v>
      </c>
      <c r="O220" s="175" t="str">
        <f>IFERROR(Summary!$AC$7*D220/N220," ")</f>
        <v xml:space="preserve"> </v>
      </c>
      <c r="P220" s="18"/>
      <c r="Q220" s="175" t="str">
        <f>IFERROR(Summary!$AC$7*D220/P220," ")</f>
        <v xml:space="preserve"> </v>
      </c>
      <c r="R220" s="22"/>
      <c r="S220" s="177" t="str">
        <f>IFERROR(Summary!$AE$7*E220/R220," ")</f>
        <v xml:space="preserve"> </v>
      </c>
    </row>
    <row r="221" spans="1:19" ht="19.8" customHeight="1" x14ac:dyDescent="0.25">
      <c r="A221" s="2" t="s">
        <v>433</v>
      </c>
      <c r="B221" s="2" t="s">
        <v>434</v>
      </c>
      <c r="C221" s="6" t="s">
        <v>404</v>
      </c>
      <c r="D221" s="56" t="str">
        <f>IFERROR(VLOOKUP($A221,'Emissions - TEU-2PWD'!$A$6:$H$58,5,0), " ")</f>
        <v xml:space="preserve"> </v>
      </c>
      <c r="E221" s="56" t="str">
        <f>IFERROR(VLOOKUP($A221,'Emissions - TEU-2PWD'!$A$6:$H$58,8,0), " ")</f>
        <v xml:space="preserve"> </v>
      </c>
      <c r="F221" s="10">
        <v>1.3999999999999999E-6</v>
      </c>
      <c r="G221" s="175" t="str">
        <f>IFERROR(Summary!$Y$7*D221/F221," ")</f>
        <v xml:space="preserve"> </v>
      </c>
      <c r="H221" s="18"/>
      <c r="I221" s="175" t="str">
        <f>IFERROR(Summary!$Y$7*D221/H221," ")</f>
        <v xml:space="preserve"> </v>
      </c>
      <c r="J221" s="10">
        <v>5.1999999999999997E-5</v>
      </c>
      <c r="K221" s="175" t="str">
        <f>IFERROR(Summary!$AA$7*D221/J221," ")</f>
        <v xml:space="preserve"> </v>
      </c>
      <c r="L221" s="18"/>
      <c r="M221" s="175" t="str">
        <f>IFERROR(Summary!$AA$7*D221/L221," ")</f>
        <v xml:space="preserve"> </v>
      </c>
      <c r="N221" s="11">
        <v>1E-4</v>
      </c>
      <c r="O221" s="175" t="str">
        <f>IFERROR(Summary!$AC$7*D221/N221," ")</f>
        <v xml:space="preserve"> </v>
      </c>
      <c r="P221" s="18"/>
      <c r="Q221" s="175" t="str">
        <f>IFERROR(Summary!$AC$7*D221/P221," ")</f>
        <v xml:space="preserve"> </v>
      </c>
      <c r="R221" s="22"/>
      <c r="S221" s="177" t="str">
        <f>IFERROR(Summary!$AE$7*E221/R221," ")</f>
        <v xml:space="preserve"> </v>
      </c>
    </row>
    <row r="222" spans="1:19" ht="16.8" customHeight="1" x14ac:dyDescent="0.25">
      <c r="A222" s="2" t="s">
        <v>435</v>
      </c>
      <c r="B222" s="2" t="s">
        <v>436</v>
      </c>
      <c r="C222" s="6" t="s">
        <v>404</v>
      </c>
      <c r="D222" s="56" t="str">
        <f>IFERROR(VLOOKUP($A222,'Emissions - TEU-2PWD'!$A$6:$H$58,5,0), " ")</f>
        <v xml:space="preserve"> </v>
      </c>
      <c r="E222" s="56" t="str">
        <f>IFERROR(VLOOKUP($A222,'Emissions - TEU-2PWD'!$A$6:$H$58,8,0), " ")</f>
        <v xml:space="preserve"> </v>
      </c>
      <c r="F222" s="11">
        <v>5.2999999999999998E-4</v>
      </c>
      <c r="G222" s="175" t="str">
        <f>IFERROR(Summary!$Y$7*D222/F222," ")</f>
        <v xml:space="preserve"> </v>
      </c>
      <c r="H222" s="18"/>
      <c r="I222" s="175" t="str">
        <f>IFERROR(Summary!$Y$7*D222/H222," ")</f>
        <v xml:space="preserve"> </v>
      </c>
      <c r="J222" s="4">
        <v>0.02</v>
      </c>
      <c r="K222" s="175" t="str">
        <f>IFERROR(Summary!$AA$7*D222/J222," ")</f>
        <v xml:space="preserve"> </v>
      </c>
      <c r="L222" s="18"/>
      <c r="M222" s="175" t="str">
        <f>IFERROR(Summary!$AA$7*D222/L222," ")</f>
        <v xml:space="preserve"> </v>
      </c>
      <c r="N222" s="4">
        <v>3.7999999999999999E-2</v>
      </c>
      <c r="O222" s="175" t="str">
        <f>IFERROR(Summary!$AC$7*D222/N222," ")</f>
        <v xml:space="preserve"> </v>
      </c>
      <c r="P222" s="18"/>
      <c r="Q222" s="175" t="str">
        <f>IFERROR(Summary!$AC$7*D222/P222," ")</f>
        <v xml:space="preserve"> </v>
      </c>
      <c r="R222" s="22"/>
      <c r="S222" s="177" t="str">
        <f>IFERROR(Summary!$AE$7*E222/R222," ")</f>
        <v xml:space="preserve"> </v>
      </c>
    </row>
    <row r="223" spans="1:19" ht="16.95" customHeight="1" x14ac:dyDescent="0.25">
      <c r="A223" s="2" t="s">
        <v>437</v>
      </c>
      <c r="B223" s="2" t="s">
        <v>438</v>
      </c>
      <c r="C223" s="6" t="s">
        <v>404</v>
      </c>
      <c r="D223" s="56" t="str">
        <f>IFERROR(VLOOKUP($A223,'Emissions - TEU-2PWD'!$A$6:$H$58,5,0), " ")</f>
        <v xml:space="preserve"> </v>
      </c>
      <c r="E223" s="56" t="str">
        <f>IFERROR(VLOOKUP($A223,'Emissions - TEU-2PWD'!$A$6:$H$58,8,0), " ")</f>
        <v xml:space="preserve"> </v>
      </c>
      <c r="F223" s="11">
        <v>6.0999999999999997E-4</v>
      </c>
      <c r="G223" s="175" t="str">
        <f>IFERROR(Summary!$Y$7*D223/F223," ")</f>
        <v xml:space="preserve"> </v>
      </c>
      <c r="H223" s="18"/>
      <c r="I223" s="175" t="str">
        <f>IFERROR(Summary!$Y$7*D223/H223," ")</f>
        <v xml:space="preserve"> </v>
      </c>
      <c r="J223" s="4">
        <v>2.1999999999999999E-2</v>
      </c>
      <c r="K223" s="175" t="str">
        <f>IFERROR(Summary!$AA$7*D223/J223," ")</f>
        <v xml:space="preserve"> </v>
      </c>
      <c r="L223" s="18"/>
      <c r="M223" s="175" t="str">
        <f>IFERROR(Summary!$AA$7*D223/L223," ")</f>
        <v xml:space="preserve"> </v>
      </c>
      <c r="N223" s="4">
        <v>4.2999999999999997E-2</v>
      </c>
      <c r="O223" s="175" t="str">
        <f>IFERROR(Summary!$AC$7*D223/N223," ")</f>
        <v xml:space="preserve"> </v>
      </c>
      <c r="P223" s="18"/>
      <c r="Q223" s="175" t="str">
        <f>IFERROR(Summary!$AC$7*D223/P223," ")</f>
        <v xml:space="preserve"> </v>
      </c>
      <c r="R223" s="22"/>
      <c r="S223" s="177" t="str">
        <f>IFERROR(Summary!$AE$7*E223/R223," ")</f>
        <v xml:space="preserve"> </v>
      </c>
    </row>
    <row r="224" spans="1:19" ht="19.8" customHeight="1" x14ac:dyDescent="0.25">
      <c r="A224" s="2" t="s">
        <v>439</v>
      </c>
      <c r="B224" s="2" t="s">
        <v>440</v>
      </c>
      <c r="C224" s="6" t="s">
        <v>404</v>
      </c>
      <c r="D224" s="56" t="str">
        <f>IFERROR(VLOOKUP($A224,'Emissions - TEU-2PWD'!$A$6:$H$58,5,0), " ")</f>
        <v xml:space="preserve"> </v>
      </c>
      <c r="E224" s="56" t="str">
        <f>IFERROR(VLOOKUP($A224,'Emissions - TEU-2PWD'!$A$6:$H$58,8,0), " ")</f>
        <v xml:space="preserve"> </v>
      </c>
      <c r="F224" s="10">
        <v>4.3000000000000002E-5</v>
      </c>
      <c r="G224" s="175" t="str">
        <f>IFERROR(Summary!$Y$7*D224/F224," ")</f>
        <v xml:space="preserve"> </v>
      </c>
      <c r="H224" s="18"/>
      <c r="I224" s="175" t="str">
        <f>IFERROR(Summary!$Y$7*D224/H224," ")</f>
        <v xml:space="preserve"> </v>
      </c>
      <c r="J224" s="3">
        <v>1.6000000000000001E-3</v>
      </c>
      <c r="K224" s="175" t="str">
        <f>IFERROR(Summary!$AA$7*D224/J224," ")</f>
        <v xml:space="preserve"> </v>
      </c>
      <c r="L224" s="18"/>
      <c r="M224" s="175" t="str">
        <f>IFERROR(Summary!$AA$7*D224/L224," ")</f>
        <v xml:space="preserve"> </v>
      </c>
      <c r="N224" s="3">
        <v>3.0000000000000001E-3</v>
      </c>
      <c r="O224" s="175" t="str">
        <f>IFERROR(Summary!$AC$7*D224/N224," ")</f>
        <v xml:space="preserve"> </v>
      </c>
      <c r="P224" s="18"/>
      <c r="Q224" s="175" t="str">
        <f>IFERROR(Summary!$AC$7*D224/P224," ")</f>
        <v xml:space="preserve"> </v>
      </c>
      <c r="R224" s="22"/>
      <c r="S224" s="177" t="str">
        <f>IFERROR(Summary!$AE$7*E224/R224," ")</f>
        <v xml:space="preserve"> </v>
      </c>
    </row>
    <row r="225" spans="1:19" ht="16.8" customHeight="1" x14ac:dyDescent="0.25">
      <c r="A225" s="17">
        <v>2043937</v>
      </c>
      <c r="B225" s="2" t="s">
        <v>441</v>
      </c>
      <c r="C225" s="6" t="s">
        <v>404</v>
      </c>
      <c r="D225" s="56" t="str">
        <f>IFERROR(VLOOKUP($A225,'Emissions - TEU-2PWD'!$A$6:$H$58,5,0), " ")</f>
        <v xml:space="preserve"> </v>
      </c>
      <c r="E225" s="56" t="str">
        <f>IFERROR(VLOOKUP($A225,'Emissions - TEU-2PWD'!$A$6:$H$58,8,0), " ")</f>
        <v xml:space="preserve"> </v>
      </c>
      <c r="F225" s="10">
        <v>4.3000000000000003E-6</v>
      </c>
      <c r="G225" s="175" t="str">
        <f>IFERROR(Summary!$Y$7*D225/F225," ")</f>
        <v xml:space="preserve"> </v>
      </c>
      <c r="H225" s="18"/>
      <c r="I225" s="175" t="str">
        <f>IFERROR(Summary!$Y$7*D225/H225," ")</f>
        <v xml:space="preserve"> </v>
      </c>
      <c r="J225" s="11">
        <v>1.6000000000000001E-4</v>
      </c>
      <c r="K225" s="175" t="str">
        <f>IFERROR(Summary!$AA$7*D225/J225," ")</f>
        <v xml:space="preserve"> </v>
      </c>
      <c r="L225" s="18"/>
      <c r="M225" s="175" t="str">
        <f>IFERROR(Summary!$AA$7*D225/L225," ")</f>
        <v xml:space="preserve"> </v>
      </c>
      <c r="N225" s="11">
        <v>2.9999999999999997E-4</v>
      </c>
      <c r="O225" s="175" t="str">
        <f>IFERROR(Summary!$AC$7*D225/N225," ")</f>
        <v xml:space="preserve"> </v>
      </c>
      <c r="P225" s="18"/>
      <c r="Q225" s="175" t="str">
        <f>IFERROR(Summary!$AC$7*D225/P225," ")</f>
        <v xml:space="preserve"> </v>
      </c>
      <c r="R225" s="22"/>
      <c r="S225" s="177" t="str">
        <f>IFERROR(Summary!$AE$7*E225/R225," ")</f>
        <v xml:space="preserve"> </v>
      </c>
    </row>
    <row r="226" spans="1:19" ht="16.95" customHeight="1" x14ac:dyDescent="0.25">
      <c r="A226" s="17">
        <v>2139594</v>
      </c>
      <c r="B226" s="2" t="s">
        <v>442</v>
      </c>
      <c r="C226" s="18"/>
      <c r="D226" s="56" t="str">
        <f>IFERROR(VLOOKUP($A226,'Emissions - TEU-2PWD'!$A$6:$H$58,5,0), " ")</f>
        <v xml:space="preserve"> </v>
      </c>
      <c r="E226" s="56" t="str">
        <f>IFERROR(VLOOKUP($A226,'Emissions - TEU-2PWD'!$A$6:$H$58,8,0), " ")</f>
        <v xml:space="preserve"> </v>
      </c>
      <c r="F226" s="3">
        <v>7.1000000000000004E-3</v>
      </c>
      <c r="G226" s="175" t="str">
        <f>IFERROR(Summary!$Y$7*D226/F226," ")</f>
        <v xml:space="preserve"> </v>
      </c>
      <c r="H226" s="18"/>
      <c r="I226" s="175" t="str">
        <f>IFERROR(Summary!$Y$7*D226/H226," ")</f>
        <v xml:space="preserve"> </v>
      </c>
      <c r="J226" s="9">
        <v>0.19</v>
      </c>
      <c r="K226" s="175" t="str">
        <f>IFERROR(Summary!$AA$7*D226/J226," ")</f>
        <v xml:space="preserve"> </v>
      </c>
      <c r="L226" s="18"/>
      <c r="M226" s="175" t="str">
        <f>IFERROR(Summary!$AA$7*D226/L226," ")</f>
        <v xml:space="preserve"> </v>
      </c>
      <c r="N226" s="4">
        <v>8.5999999999999993E-2</v>
      </c>
      <c r="O226" s="175" t="str">
        <f>IFERROR(Summary!$AC$7*D226/N226," ")</f>
        <v xml:space="preserve"> </v>
      </c>
      <c r="P226" s="18"/>
      <c r="Q226" s="175" t="str">
        <f>IFERROR(Summary!$AC$7*D226/P226," ")</f>
        <v xml:space="preserve"> </v>
      </c>
      <c r="R226" s="22"/>
      <c r="S226" s="177" t="str">
        <f>IFERROR(Summary!$AE$7*E226/R226," ")</f>
        <v xml:space="preserve"> </v>
      </c>
    </row>
    <row r="227" spans="1:19" ht="16.8" customHeight="1" x14ac:dyDescent="0.25">
      <c r="A227" s="2" t="s">
        <v>443</v>
      </c>
      <c r="B227" s="2" t="s">
        <v>444</v>
      </c>
      <c r="C227" s="18"/>
      <c r="D227" s="56" t="str">
        <f>IFERROR(VLOOKUP($A227,'Emissions - TEU-2PWD'!$A$6:$H$58,5,0), " ")</f>
        <v xml:space="preserve"> </v>
      </c>
      <c r="E227" s="56" t="str">
        <f>IFERROR(VLOOKUP($A227,'Emissions - TEU-2PWD'!$A$6:$H$58,8,0), " ")</f>
        <v xml:space="preserve"> </v>
      </c>
      <c r="F227" s="3">
        <v>1.4E-3</v>
      </c>
      <c r="G227" s="175" t="str">
        <f>IFERROR(Summary!$Y$7*D227/F227," ")</f>
        <v xml:space="preserve"> </v>
      </c>
      <c r="H227" s="18"/>
      <c r="I227" s="175" t="str">
        <f>IFERROR(Summary!$Y$7*D227/H227," ")</f>
        <v xml:space="preserve"> </v>
      </c>
      <c r="J227" s="4">
        <v>3.7999999999999999E-2</v>
      </c>
      <c r="K227" s="175" t="str">
        <f>IFERROR(Summary!$AA$7*D227/J227," ")</f>
        <v xml:space="preserve"> </v>
      </c>
      <c r="L227" s="18"/>
      <c r="M227" s="175" t="str">
        <f>IFERROR(Summary!$AA$7*D227/L227," ")</f>
        <v xml:space="preserve"> </v>
      </c>
      <c r="N227" s="4">
        <v>1.7000000000000001E-2</v>
      </c>
      <c r="O227" s="175" t="str">
        <f>IFERROR(Summary!$AC$7*D227/N227," ")</f>
        <v xml:space="preserve"> </v>
      </c>
      <c r="P227" s="18"/>
      <c r="Q227" s="175" t="str">
        <f>IFERROR(Summary!$AC$7*D227/P227," ")</f>
        <v xml:space="preserve"> </v>
      </c>
      <c r="R227" s="22"/>
      <c r="S227" s="177" t="str">
        <f>IFERROR(Summary!$AE$7*E227/R227," ")</f>
        <v xml:space="preserve"> </v>
      </c>
    </row>
    <row r="228" spans="1:19" ht="16.8" customHeight="1" x14ac:dyDescent="0.25">
      <c r="A228" s="2" t="s">
        <v>445</v>
      </c>
      <c r="B228" s="2" t="s">
        <v>446</v>
      </c>
      <c r="C228" s="18"/>
      <c r="D228" s="56" t="str">
        <f>IFERROR(VLOOKUP($A228,'Emissions - TEU-2PWD'!$A$6:$H$58,5,0), " ")</f>
        <v xml:space="preserve"> </v>
      </c>
      <c r="E228" s="56" t="str">
        <f>IFERROR(VLOOKUP($A228,'Emissions - TEU-2PWD'!$A$6:$H$58,8,0), " ")</f>
        <v xml:space="preserve"> </v>
      </c>
      <c r="F228" s="18"/>
      <c r="G228" s="175" t="str">
        <f>IFERROR(Summary!$Y$7*D228/F228," ")</f>
        <v xml:space="preserve"> </v>
      </c>
      <c r="H228" s="7">
        <v>8</v>
      </c>
      <c r="I228" s="175" t="str">
        <f>IFERROR(Summary!$Y$7*D228/H228," ")</f>
        <v xml:space="preserve"> </v>
      </c>
      <c r="J228" s="18"/>
      <c r="K228" s="175" t="str">
        <f>IFERROR(Summary!$AA$7*D228/J228," ")</f>
        <v xml:space="preserve"> </v>
      </c>
      <c r="L228" s="5">
        <v>35</v>
      </c>
      <c r="M228" s="175" t="str">
        <f>IFERROR(Summary!$AA$7*D228/L228," ")</f>
        <v xml:space="preserve"> </v>
      </c>
      <c r="N228" s="18"/>
      <c r="O228" s="175" t="str">
        <f>IFERROR(Summary!$AC$7*D228/N228," ")</f>
        <v xml:space="preserve"> </v>
      </c>
      <c r="P228" s="5">
        <v>35</v>
      </c>
      <c r="Q228" s="175" t="str">
        <f>IFERROR(Summary!$AC$7*D228/P228," ")</f>
        <v xml:space="preserve"> </v>
      </c>
      <c r="R228" s="22"/>
      <c r="S228" s="177" t="str">
        <f>IFERROR(Summary!$AE$7*E228/R228," ")</f>
        <v xml:space="preserve"> </v>
      </c>
    </row>
    <row r="229" spans="1:19" ht="16.95" customHeight="1" x14ac:dyDescent="0.25">
      <c r="A229" s="2" t="s">
        <v>447</v>
      </c>
      <c r="B229" s="2" t="s">
        <v>448</v>
      </c>
      <c r="C229" s="18"/>
      <c r="D229" s="56" t="str">
        <f>IFERROR(VLOOKUP($A229,'Emissions - TEU-2PWD'!$A$6:$H$58,5,0), " ")</f>
        <v xml:space="preserve"> </v>
      </c>
      <c r="E229" s="56" t="str">
        <f>IFERROR(VLOOKUP($A229,'Emissions - TEU-2PWD'!$A$6:$H$58,8,0), " ")</f>
        <v xml:space="preserve"> </v>
      </c>
      <c r="F229" s="18"/>
      <c r="G229" s="175" t="str">
        <f>IFERROR(Summary!$Y$7*D229/F229," ")</f>
        <v xml:space="preserve"> </v>
      </c>
      <c r="H229" s="8">
        <v>3000</v>
      </c>
      <c r="I229" s="175" t="str">
        <f>IFERROR(Summary!$Y$7*D229/H229," ")</f>
        <v xml:space="preserve"> </v>
      </c>
      <c r="J229" s="18"/>
      <c r="K229" s="175" t="str">
        <f>IFERROR(Summary!$AA$7*D229/J229," ")</f>
        <v xml:space="preserve"> </v>
      </c>
      <c r="L229" s="8">
        <v>13000</v>
      </c>
      <c r="M229" s="175" t="str">
        <f>IFERROR(Summary!$AA$7*D229/L229," ")</f>
        <v xml:space="preserve"> </v>
      </c>
      <c r="N229" s="18"/>
      <c r="O229" s="175" t="str">
        <f>IFERROR(Summary!$AC$7*D229/N229," ")</f>
        <v xml:space="preserve"> </v>
      </c>
      <c r="P229" s="8">
        <v>13000</v>
      </c>
      <c r="Q229" s="175" t="str">
        <f>IFERROR(Summary!$AC$7*D229/P229," ")</f>
        <v xml:space="preserve"> </v>
      </c>
      <c r="R229" s="22"/>
      <c r="S229" s="177" t="str">
        <f>IFERROR(Summary!$AE$7*E229/R229," ")</f>
        <v xml:space="preserve"> </v>
      </c>
    </row>
    <row r="230" spans="1:19" ht="16.8" customHeight="1" x14ac:dyDescent="0.25">
      <c r="A230" s="2" t="s">
        <v>449</v>
      </c>
      <c r="B230" s="2" t="s">
        <v>450</v>
      </c>
      <c r="C230" s="18"/>
      <c r="D230" s="56" t="str">
        <f>IFERROR(VLOOKUP($A230,'Emissions - TEU-2PWD'!$A$6:$H$58,5,0), " ")</f>
        <v xml:space="preserve"> </v>
      </c>
      <c r="E230" s="56" t="str">
        <f>IFERROR(VLOOKUP($A230,'Emissions - TEU-2PWD'!$A$6:$H$58,8,0), " ")</f>
        <v xml:space="preserve"> </v>
      </c>
      <c r="F230" s="18"/>
      <c r="G230" s="175" t="str">
        <f>IFERROR(Summary!$Y$7*D230/F230," ")</f>
        <v xml:space="preserve"> </v>
      </c>
      <c r="H230" s="9">
        <v>0.27</v>
      </c>
      <c r="I230" s="175" t="str">
        <f>IFERROR(Summary!$Y$7*D230/H230," ")</f>
        <v xml:space="preserve"> </v>
      </c>
      <c r="J230" s="18"/>
      <c r="K230" s="175" t="str">
        <f>IFERROR(Summary!$AA$7*D230/J230," ")</f>
        <v xml:space="preserve"> </v>
      </c>
      <c r="L230" s="7">
        <v>1.2</v>
      </c>
      <c r="M230" s="175" t="str">
        <f>IFERROR(Summary!$AA$7*D230/L230," ")</f>
        <v xml:space="preserve"> </v>
      </c>
      <c r="N230" s="18"/>
      <c r="O230" s="175" t="str">
        <f>IFERROR(Summary!$AC$7*D230/N230," ")</f>
        <v xml:space="preserve"> </v>
      </c>
      <c r="P230" s="7">
        <v>1.2</v>
      </c>
      <c r="Q230" s="175" t="str">
        <f>IFERROR(Summary!$AC$7*D230/P230," ")</f>
        <v xml:space="preserve"> </v>
      </c>
      <c r="R230" s="21">
        <v>20</v>
      </c>
      <c r="S230" s="177" t="str">
        <f>IFERROR(Summary!$AE$7*E230/R230," ")</f>
        <v xml:space="preserve"> </v>
      </c>
    </row>
    <row r="231" spans="1:19" ht="29.25" customHeight="1" x14ac:dyDescent="0.25">
      <c r="A231" s="2" t="s">
        <v>451</v>
      </c>
      <c r="B231" s="2" t="s">
        <v>452</v>
      </c>
      <c r="C231" s="18"/>
      <c r="D231" s="56" t="str">
        <f>IFERROR(VLOOKUP($A231,'Emissions - TEU-2PWD'!$A$6:$H$58,5,0), " ")</f>
        <v xml:space="preserve"> </v>
      </c>
      <c r="E231" s="56" t="str">
        <f>IFERROR(VLOOKUP($A231,'Emissions - TEU-2PWD'!$A$6:$H$58,8,0), " ")</f>
        <v xml:space="preserve"> </v>
      </c>
      <c r="F231" s="18"/>
      <c r="G231" s="175" t="str">
        <f>IFERROR(Summary!$Y$7*D231/F231," ")</f>
        <v xml:space="preserve"> </v>
      </c>
      <c r="H231" s="8">
        <v>7000</v>
      </c>
      <c r="I231" s="175" t="str">
        <f>IFERROR(Summary!$Y$7*D231/H231," ")</f>
        <v xml:space="preserve"> </v>
      </c>
      <c r="J231" s="18"/>
      <c r="K231" s="175" t="str">
        <f>IFERROR(Summary!$AA$7*D231/J231," ")</f>
        <v xml:space="preserve"> </v>
      </c>
      <c r="L231" s="8">
        <v>31000</v>
      </c>
      <c r="M231" s="175" t="str">
        <f>IFERROR(Summary!$AA$7*D231/L231," ")</f>
        <v xml:space="preserve"> </v>
      </c>
      <c r="N231" s="18"/>
      <c r="O231" s="175" t="str">
        <f>IFERROR(Summary!$AC$7*D231/N231," ")</f>
        <v xml:space="preserve"> </v>
      </c>
      <c r="P231" s="8">
        <v>31000</v>
      </c>
      <c r="Q231" s="175" t="str">
        <f>IFERROR(Summary!$AC$7*D231/P231," ")</f>
        <v xml:space="preserve"> </v>
      </c>
      <c r="R231" s="22"/>
      <c r="S231" s="177" t="str">
        <f>IFERROR(Summary!$AE$7*E231/R231," ")</f>
        <v xml:space="preserve"> </v>
      </c>
    </row>
    <row r="232" spans="1:19" ht="16.8" customHeight="1" x14ac:dyDescent="0.25">
      <c r="A232" s="2" t="s">
        <v>453</v>
      </c>
      <c r="B232" s="2" t="s">
        <v>454</v>
      </c>
      <c r="C232" s="18"/>
      <c r="D232" s="56" t="str">
        <f>IFERROR(VLOOKUP($A232,'Emissions - TEU-2PWD'!$A$6:$H$58,5,0), " ")</f>
        <v xml:space="preserve"> </v>
      </c>
      <c r="E232" s="56" t="str">
        <f>IFERROR(VLOOKUP($A232,'Emissions - TEU-2PWD'!$A$6:$H$58,8,0), " ")</f>
        <v xml:space="preserve"> </v>
      </c>
      <c r="F232" s="9">
        <v>0.27</v>
      </c>
      <c r="G232" s="175" t="str">
        <f>IFERROR(Summary!$Y$7*D232/F232," ")</f>
        <v xml:space="preserve"> </v>
      </c>
      <c r="H232" s="5">
        <v>30</v>
      </c>
      <c r="I232" s="175" t="str">
        <f>IFERROR(Summary!$Y$7*D232/H232," ")</f>
        <v xml:space="preserve"> </v>
      </c>
      <c r="J232" s="7">
        <v>7</v>
      </c>
      <c r="K232" s="175" t="str">
        <f>IFERROR(Summary!$AA$7*D232/J232," ")</f>
        <v xml:space="preserve"> </v>
      </c>
      <c r="L232" s="5">
        <v>130</v>
      </c>
      <c r="M232" s="175" t="str">
        <f>IFERROR(Summary!$AA$7*D232/L232," ")</f>
        <v xml:space="preserve"> </v>
      </c>
      <c r="N232" s="7">
        <v>3.2</v>
      </c>
      <c r="O232" s="175" t="str">
        <f>IFERROR(Summary!$AC$7*D232/N232," ")</f>
        <v xml:space="preserve"> </v>
      </c>
      <c r="P232" s="5">
        <v>130</v>
      </c>
      <c r="Q232" s="175" t="str">
        <f>IFERROR(Summary!$AC$7*D232/P232," ")</f>
        <v xml:space="preserve"> </v>
      </c>
      <c r="R232" s="23">
        <v>3100</v>
      </c>
      <c r="S232" s="177" t="str">
        <f>IFERROR(Summary!$AE$7*E232/R232," ")</f>
        <v xml:space="preserve"> </v>
      </c>
    </row>
    <row r="233" spans="1:19" ht="16.95" customHeight="1" x14ac:dyDescent="0.25">
      <c r="A233" s="1"/>
      <c r="B233" s="2" t="s">
        <v>455</v>
      </c>
      <c r="C233" s="6" t="s">
        <v>48</v>
      </c>
      <c r="D233" s="56" t="str">
        <f>IFERROR(VLOOKUP($A233,'Emissions - TEU-2PWD'!$A$6:$H$58,5,0), " ")</f>
        <v xml:space="preserve"> </v>
      </c>
      <c r="E233" s="56" t="str">
        <f>IFERROR(VLOOKUP($A233,'Emissions - TEU-2PWD'!$A$6:$H$58,8,0), " ")</f>
        <v xml:space="preserve"> </v>
      </c>
      <c r="F233" s="18"/>
      <c r="G233" s="175" t="str">
        <f>IFERROR(Summary!$Y$7*D233/F233," ")</f>
        <v xml:space="preserve"> </v>
      </c>
      <c r="H233" s="4">
        <v>0.03</v>
      </c>
      <c r="I233" s="175" t="str">
        <f>IFERROR(Summary!$Y$7*D233/H233," ")</f>
        <v xml:space="preserve"> </v>
      </c>
      <c r="J233" s="18"/>
      <c r="K233" s="175" t="str">
        <f>IFERROR(Summary!$AA$7*D233/J233," ")</f>
        <v xml:space="preserve"> </v>
      </c>
      <c r="L233" s="9">
        <v>0.13</v>
      </c>
      <c r="M233" s="175" t="str">
        <f>IFERROR(Summary!$AA$7*D233/L233," ")</f>
        <v xml:space="preserve"> </v>
      </c>
      <c r="N233" s="18"/>
      <c r="O233" s="175" t="str">
        <f>IFERROR(Summary!$AC$7*D233/N233," ")</f>
        <v xml:space="preserve"> </v>
      </c>
      <c r="P233" s="9">
        <v>0.13</v>
      </c>
      <c r="Q233" s="175" t="str">
        <f>IFERROR(Summary!$AC$7*D233/P233," ")</f>
        <v xml:space="preserve"> </v>
      </c>
      <c r="R233" s="22"/>
      <c r="S233" s="177" t="str">
        <f>IFERROR(Summary!$AE$7*E233/R233," ")</f>
        <v xml:space="preserve"> </v>
      </c>
    </row>
    <row r="234" spans="1:19" ht="16.8" customHeight="1" x14ac:dyDescent="0.25">
      <c r="A234" s="17">
        <v>2148909</v>
      </c>
      <c r="B234" s="2" t="s">
        <v>456</v>
      </c>
      <c r="C234" s="18"/>
      <c r="D234" s="56" t="str">
        <f>IFERROR(VLOOKUP($A234,'Emissions - TEU-2PWD'!$A$6:$H$58,5,0), " ")</f>
        <v xml:space="preserve"> </v>
      </c>
      <c r="E234" s="56" t="str">
        <f>IFERROR(VLOOKUP($A234,'Emissions - TEU-2PWD'!$A$6:$H$58,8,0), " ")</f>
        <v xml:space="preserve"> </v>
      </c>
      <c r="F234" s="18"/>
      <c r="G234" s="175" t="str">
        <f>IFERROR(Summary!$Y$7*D234/F234," ")</f>
        <v xml:space="preserve"> </v>
      </c>
      <c r="H234" s="18"/>
      <c r="I234" s="175" t="str">
        <f>IFERROR(Summary!$Y$7*D234/H234," ")</f>
        <v xml:space="preserve"> </v>
      </c>
      <c r="J234" s="18"/>
      <c r="K234" s="175" t="str">
        <f>IFERROR(Summary!$AA$7*D234/J234," ")</f>
        <v xml:space="preserve"> </v>
      </c>
      <c r="L234" s="18"/>
      <c r="M234" s="175" t="str">
        <f>IFERROR(Summary!$AA$7*D234/L234," ")</f>
        <v xml:space="preserve"> </v>
      </c>
      <c r="N234" s="18"/>
      <c r="O234" s="175" t="str">
        <f>IFERROR(Summary!$AC$7*D234/N234," ")</f>
        <v xml:space="preserve"> </v>
      </c>
      <c r="P234" s="18"/>
      <c r="Q234" s="175" t="str">
        <f>IFERROR(Summary!$AC$7*D234/P234," ")</f>
        <v xml:space="preserve"> </v>
      </c>
      <c r="R234" s="24">
        <v>5</v>
      </c>
      <c r="S234" s="177" t="str">
        <f>IFERROR(Summary!$AE$7*E234/R234," ")</f>
        <v xml:space="preserve"> </v>
      </c>
    </row>
    <row r="235" spans="1:19" ht="16.95" customHeight="1" x14ac:dyDescent="0.25">
      <c r="A235" s="2" t="s">
        <v>457</v>
      </c>
      <c r="B235" s="2" t="s">
        <v>458</v>
      </c>
      <c r="C235" s="6" t="s">
        <v>33</v>
      </c>
      <c r="D235" s="56" t="str">
        <f>IFERROR(VLOOKUP($A235,'Emissions - TEU-2PWD'!$A$6:$H$58,5,0), " ")</f>
        <v xml:space="preserve"> </v>
      </c>
      <c r="E235" s="56" t="str">
        <f>IFERROR(VLOOKUP($A235,'Emissions - TEU-2PWD'!$A$6:$H$58,8,0), " ")</f>
        <v xml:space="preserve"> </v>
      </c>
      <c r="F235" s="18"/>
      <c r="G235" s="175" t="str">
        <f>IFERROR(Summary!$Y$7*D235/F235," ")</f>
        <v xml:space="preserve"> </v>
      </c>
      <c r="H235" s="18"/>
      <c r="I235" s="175" t="str">
        <f>IFERROR(Summary!$Y$7*D235/H235," ")</f>
        <v xml:space="preserve"> </v>
      </c>
      <c r="J235" s="18"/>
      <c r="K235" s="175" t="str">
        <f>IFERROR(Summary!$AA$7*D235/J235," ")</f>
        <v xml:space="preserve"> </v>
      </c>
      <c r="L235" s="18"/>
      <c r="M235" s="175" t="str">
        <f>IFERROR(Summary!$AA$7*D235/L235," ")</f>
        <v xml:space="preserve"> </v>
      </c>
      <c r="N235" s="18"/>
      <c r="O235" s="175" t="str">
        <f>IFERROR(Summary!$AC$7*D235/N235," ")</f>
        <v xml:space="preserve"> </v>
      </c>
      <c r="P235" s="18"/>
      <c r="Q235" s="175" t="str">
        <f>IFERROR(Summary!$AC$7*D235/P235," ")</f>
        <v xml:space="preserve"> </v>
      </c>
      <c r="R235" s="24">
        <v>2</v>
      </c>
      <c r="S235" s="177" t="str">
        <f>IFERROR(Summary!$AE$7*E235/R235," ")</f>
        <v xml:space="preserve"> </v>
      </c>
    </row>
    <row r="236" spans="1:19" ht="29.25" customHeight="1" x14ac:dyDescent="0.25">
      <c r="A236" s="2" t="s">
        <v>459</v>
      </c>
      <c r="B236" s="2" t="s">
        <v>460</v>
      </c>
      <c r="C236" s="18"/>
      <c r="D236" s="56" t="str">
        <f>IFERROR(VLOOKUP($A236,'Emissions - TEU-2PWD'!$A$6:$H$58,5,0), " ")</f>
        <v xml:space="preserve"> </v>
      </c>
      <c r="E236" s="56" t="str">
        <f>IFERROR(VLOOKUP($A236,'Emissions - TEU-2PWD'!$A$6:$H$58,8,0), " ")</f>
        <v xml:space="preserve"> </v>
      </c>
      <c r="F236" s="18"/>
      <c r="G236" s="175" t="str">
        <f>IFERROR(Summary!$Y$7*D236/F236," ")</f>
        <v xml:space="preserve"> </v>
      </c>
      <c r="H236" s="7">
        <v>3</v>
      </c>
      <c r="I236" s="175" t="str">
        <f>IFERROR(Summary!$Y$7*D236/H236," ")</f>
        <v xml:space="preserve"> </v>
      </c>
      <c r="J236" s="18"/>
      <c r="K236" s="175" t="str">
        <f>IFERROR(Summary!$AA$7*D236/J236," ")</f>
        <v xml:space="preserve"> </v>
      </c>
      <c r="L236" s="5">
        <v>13</v>
      </c>
      <c r="M236" s="175" t="str">
        <f>IFERROR(Summary!$AA$7*D236/L236," ")</f>
        <v xml:space="preserve"> </v>
      </c>
      <c r="N236" s="18"/>
      <c r="O236" s="175" t="str">
        <f>IFERROR(Summary!$AC$7*D236/N236," ")</f>
        <v xml:space="preserve"> </v>
      </c>
      <c r="P236" s="5">
        <v>13</v>
      </c>
      <c r="Q236" s="175" t="str">
        <f>IFERROR(Summary!$AC$7*D236/P236," ")</f>
        <v xml:space="preserve"> </v>
      </c>
      <c r="R236" s="22"/>
      <c r="S236" s="177" t="str">
        <f>IFERROR(Summary!$AE$7*E236/R236," ")</f>
        <v xml:space="preserve"> </v>
      </c>
    </row>
    <row r="237" spans="1:19" ht="16.95" customHeight="1" x14ac:dyDescent="0.25">
      <c r="A237" s="2" t="s">
        <v>461</v>
      </c>
      <c r="B237" s="2" t="s">
        <v>462</v>
      </c>
      <c r="C237" s="18"/>
      <c r="D237" s="56" t="str">
        <f>IFERROR(VLOOKUP($A237,'Emissions - TEU-2PWD'!$A$6:$H$58,5,0), " ")</f>
        <v xml:space="preserve"> </v>
      </c>
      <c r="E237" s="56" t="str">
        <f>IFERROR(VLOOKUP($A237,'Emissions - TEU-2PWD'!$A$6:$H$58,8,0), " ")</f>
        <v xml:space="preserve"> </v>
      </c>
      <c r="F237" s="18"/>
      <c r="G237" s="175" t="str">
        <f>IFERROR(Summary!$Y$7*D237/F237," ")</f>
        <v xml:space="preserve"> </v>
      </c>
      <c r="H237" s="18"/>
      <c r="I237" s="175" t="str">
        <f>IFERROR(Summary!$Y$7*D237/H237," ")</f>
        <v xml:space="preserve"> </v>
      </c>
      <c r="J237" s="18"/>
      <c r="K237" s="175" t="str">
        <f>IFERROR(Summary!$AA$7*D237/J237," ")</f>
        <v xml:space="preserve"> </v>
      </c>
      <c r="L237" s="18"/>
      <c r="M237" s="175" t="str">
        <f>IFERROR(Summary!$AA$7*D237/L237," ")</f>
        <v xml:space="preserve"> </v>
      </c>
      <c r="N237" s="18"/>
      <c r="O237" s="175" t="str">
        <f>IFERROR(Summary!$AC$7*D237/N237," ")</f>
        <v xml:space="preserve"> </v>
      </c>
      <c r="P237" s="18"/>
      <c r="Q237" s="175" t="str">
        <f>IFERROR(Summary!$AC$7*D237/P237," ")</f>
        <v xml:space="preserve"> </v>
      </c>
      <c r="R237" s="24">
        <v>8</v>
      </c>
      <c r="S237" s="177" t="str">
        <f>IFERROR(Summary!$AE$7*E237/R237," ")</f>
        <v xml:space="preserve"> </v>
      </c>
    </row>
    <row r="238" spans="1:19" ht="16.8" customHeight="1" x14ac:dyDescent="0.25">
      <c r="A238" s="2" t="s">
        <v>463</v>
      </c>
      <c r="B238" s="2" t="s">
        <v>464</v>
      </c>
      <c r="C238" s="18"/>
      <c r="D238" s="56" t="str">
        <f>IFERROR(VLOOKUP($A238,'Emissions - TEU-2PWD'!$A$6:$H$58,5,0), " ")</f>
        <v xml:space="preserve"> </v>
      </c>
      <c r="E238" s="56" t="str">
        <f>IFERROR(VLOOKUP($A238,'Emissions - TEU-2PWD'!$A$6:$H$58,8,0), " ")</f>
        <v xml:space="preserve"> </v>
      </c>
      <c r="F238" s="18"/>
      <c r="G238" s="175" t="str">
        <f>IFERROR(Summary!$Y$7*D238/F238," ")</f>
        <v xml:space="preserve"> </v>
      </c>
      <c r="H238" s="8">
        <v>1000</v>
      </c>
      <c r="I238" s="175" t="str">
        <f>IFERROR(Summary!$Y$7*D238/H238," ")</f>
        <v xml:space="preserve"> </v>
      </c>
      <c r="J238" s="18"/>
      <c r="K238" s="175" t="str">
        <f>IFERROR(Summary!$AA$7*D238/J238," ")</f>
        <v xml:space="preserve"> </v>
      </c>
      <c r="L238" s="8">
        <v>4400</v>
      </c>
      <c r="M238" s="175" t="str">
        <f>IFERROR(Summary!$AA$7*D238/L238," ")</f>
        <v xml:space="preserve"> </v>
      </c>
      <c r="N238" s="18"/>
      <c r="O238" s="175" t="str">
        <f>IFERROR(Summary!$AC$7*D238/N238," ")</f>
        <v xml:space="preserve"> </v>
      </c>
      <c r="P238" s="8">
        <v>4400</v>
      </c>
      <c r="Q238" s="175" t="str">
        <f>IFERROR(Summary!$AC$7*D238/P238," ")</f>
        <v xml:space="preserve"> </v>
      </c>
      <c r="R238" s="23">
        <v>21000</v>
      </c>
      <c r="S238" s="177" t="str">
        <f>IFERROR(Summary!$AE$7*E238/R238," ")</f>
        <v xml:space="preserve"> </v>
      </c>
    </row>
    <row r="239" spans="1:19" ht="16.8" customHeight="1" x14ac:dyDescent="0.25">
      <c r="A239" s="2" t="s">
        <v>465</v>
      </c>
      <c r="B239" s="2" t="s">
        <v>466</v>
      </c>
      <c r="C239" s="18"/>
      <c r="D239" s="56" t="str">
        <f>IFERROR(VLOOKUP($A239,'Emissions - TEU-2PWD'!$A$6:$H$58,5,0), " ")</f>
        <v xml:space="preserve"> </v>
      </c>
      <c r="E239" s="56" t="str">
        <f>IFERROR(VLOOKUP($A239,'Emissions - TEU-2PWD'!$A$6:$H$58,8,0), " ")</f>
        <v xml:space="preserve"> </v>
      </c>
      <c r="F239" s="18"/>
      <c r="G239" s="175" t="str">
        <f>IFERROR(Summary!$Y$7*D239/F239," ")</f>
        <v xml:space="preserve"> </v>
      </c>
      <c r="H239" s="7">
        <v>1</v>
      </c>
      <c r="I239" s="175" t="str">
        <f>IFERROR(Summary!$Y$7*D239/H239," ")</f>
        <v xml:space="preserve"> </v>
      </c>
      <c r="J239" s="18"/>
      <c r="K239" s="175" t="str">
        <f>IFERROR(Summary!$AA$7*D239/J239," ")</f>
        <v xml:space="preserve"> </v>
      </c>
      <c r="L239" s="7">
        <v>4.4000000000000004</v>
      </c>
      <c r="M239" s="175" t="str">
        <f>IFERROR(Summary!$AA$7*D239/L239," ")</f>
        <v xml:space="preserve"> </v>
      </c>
      <c r="N239" s="18"/>
      <c r="O239" s="175" t="str">
        <f>IFERROR(Summary!$AC$7*D239/N239," ")</f>
        <v xml:space="preserve"> </v>
      </c>
      <c r="P239" s="7">
        <v>4.4000000000000004</v>
      </c>
      <c r="Q239" s="175" t="str">
        <f>IFERROR(Summary!$AC$7*D239/P239," ")</f>
        <v xml:space="preserve"> </v>
      </c>
      <c r="R239" s="21">
        <v>120</v>
      </c>
      <c r="S239" s="177" t="str">
        <f>IFERROR(Summary!$AE$7*E239/R239," ")</f>
        <v xml:space="preserve"> </v>
      </c>
    </row>
    <row r="240" spans="1:19" ht="16.95" customHeight="1" x14ac:dyDescent="0.25">
      <c r="A240" s="2" t="s">
        <v>467</v>
      </c>
      <c r="B240" s="2" t="s">
        <v>468</v>
      </c>
      <c r="C240" s="18"/>
      <c r="D240" s="56" t="str">
        <f>IFERROR(VLOOKUP($A240,'Emissions - TEU-2PWD'!$A$6:$H$58,5,0), " ")</f>
        <v xml:space="preserve"> </v>
      </c>
      <c r="E240" s="56" t="str">
        <f>IFERROR(VLOOKUP($A240,'Emissions - TEU-2PWD'!$A$6:$H$58,8,0), " ")</f>
        <v xml:space="preserve"> </v>
      </c>
      <c r="F240" s="18"/>
      <c r="G240" s="175" t="str">
        <f>IFERROR(Summary!$Y$7*D240/F240," ")</f>
        <v xml:space="preserve"> </v>
      </c>
      <c r="H240" s="18"/>
      <c r="I240" s="175" t="str">
        <f>IFERROR(Summary!$Y$7*D240/H240," ")</f>
        <v xml:space="preserve"> </v>
      </c>
      <c r="J240" s="18"/>
      <c r="K240" s="175" t="str">
        <f>IFERROR(Summary!$AA$7*D240/J240," ")</f>
        <v xml:space="preserve"> </v>
      </c>
      <c r="L240" s="18"/>
      <c r="M240" s="175" t="str">
        <f>IFERROR(Summary!$AA$7*D240/L240," ")</f>
        <v xml:space="preserve"> </v>
      </c>
      <c r="N240" s="18"/>
      <c r="O240" s="175" t="str">
        <f>IFERROR(Summary!$AC$7*D240/N240," ")</f>
        <v xml:space="preserve"> </v>
      </c>
      <c r="P240" s="18"/>
      <c r="Q240" s="175" t="str">
        <f>IFERROR(Summary!$AC$7*D240/P240," ")</f>
        <v xml:space="preserve"> </v>
      </c>
      <c r="R240" s="25">
        <v>0.7</v>
      </c>
      <c r="S240" s="177" t="str">
        <f>IFERROR(Summary!$AE$7*E240/R240," ")</f>
        <v xml:space="preserve"> </v>
      </c>
    </row>
    <row r="241" spans="1:19" ht="16.8" customHeight="1" x14ac:dyDescent="0.25">
      <c r="A241" s="2" t="s">
        <v>469</v>
      </c>
      <c r="B241" s="2" t="s">
        <v>470</v>
      </c>
      <c r="C241" s="18"/>
      <c r="D241" s="56" t="str">
        <f>IFERROR(VLOOKUP($A241,'Emissions - TEU-2PWD'!$A$6:$H$58,5,0), " ")</f>
        <v xml:space="preserve"> </v>
      </c>
      <c r="E241" s="56" t="str">
        <f>IFERROR(VLOOKUP($A241,'Emissions - TEU-2PWD'!$A$6:$H$58,8,0), " ")</f>
        <v xml:space="preserve"> </v>
      </c>
      <c r="F241" s="18"/>
      <c r="G241" s="175" t="str">
        <f>IFERROR(Summary!$Y$7*D241/F241," ")</f>
        <v xml:space="preserve"> </v>
      </c>
      <c r="H241" s="7">
        <v>1</v>
      </c>
      <c r="I241" s="175" t="str">
        <f>IFERROR(Summary!$Y$7*D241/H241," ")</f>
        <v xml:space="preserve"> </v>
      </c>
      <c r="J241" s="18"/>
      <c r="K241" s="175" t="str">
        <f>IFERROR(Summary!$AA$7*D241/J241," ")</f>
        <v xml:space="preserve"> </v>
      </c>
      <c r="L241" s="7">
        <v>4.4000000000000004</v>
      </c>
      <c r="M241" s="175" t="str">
        <f>IFERROR(Summary!$AA$7*D241/L241," ")</f>
        <v xml:space="preserve"> </v>
      </c>
      <c r="N241" s="18"/>
      <c r="O241" s="175" t="str">
        <f>IFERROR(Summary!$AC$7*D241/N241," ")</f>
        <v xml:space="preserve"> </v>
      </c>
      <c r="P241" s="7">
        <v>4.4000000000000004</v>
      </c>
      <c r="Q241" s="175" t="str">
        <f>IFERROR(Summary!$AC$7*D241/P241," ")</f>
        <v xml:space="preserve"> </v>
      </c>
      <c r="R241" s="21">
        <v>120</v>
      </c>
      <c r="S241" s="177" t="str">
        <f>IFERROR(Summary!$AE$7*E241/R241," ")</f>
        <v xml:space="preserve"> </v>
      </c>
    </row>
    <row r="242" spans="1:19" ht="16.95" customHeight="1" x14ac:dyDescent="0.25">
      <c r="A242" s="2" t="s">
        <v>471</v>
      </c>
      <c r="B242" s="2" t="s">
        <v>472</v>
      </c>
      <c r="C242" s="18"/>
      <c r="D242" s="56" t="str">
        <f>IFERROR(VLOOKUP($A242,'Emissions - TEU-2PWD'!$A$6:$H$58,5,0), " ")</f>
        <v xml:space="preserve"> </v>
      </c>
      <c r="E242" s="56" t="str">
        <f>IFERROR(VLOOKUP($A242,'Emissions - TEU-2PWD'!$A$6:$H$58,8,0), " ")</f>
        <v xml:space="preserve"> </v>
      </c>
      <c r="F242" s="9">
        <v>0.14000000000000001</v>
      </c>
      <c r="G242" s="175" t="str">
        <f>IFERROR(Summary!$Y$7*D242/F242," ")</f>
        <v xml:space="preserve"> </v>
      </c>
      <c r="H242" s="18"/>
      <c r="I242" s="175" t="str">
        <f>IFERROR(Summary!$Y$7*D242/H242," ")</f>
        <v xml:space="preserve"> </v>
      </c>
      <c r="J242" s="7">
        <v>3.5</v>
      </c>
      <c r="K242" s="175" t="str">
        <f>IFERROR(Summary!$AA$7*D242/J242," ")</f>
        <v xml:space="preserve"> </v>
      </c>
      <c r="L242" s="18"/>
      <c r="M242" s="175" t="str">
        <f>IFERROR(Summary!$AA$7*D242/L242," ")</f>
        <v xml:space="preserve"> </v>
      </c>
      <c r="N242" s="7">
        <v>1.6</v>
      </c>
      <c r="O242" s="175" t="str">
        <f>IFERROR(Summary!$AC$7*D242/N242," ")</f>
        <v xml:space="preserve"> </v>
      </c>
      <c r="P242" s="18"/>
      <c r="Q242" s="175" t="str">
        <f>IFERROR(Summary!$AC$7*D242/P242," ")</f>
        <v xml:space="preserve"> </v>
      </c>
      <c r="R242" s="22"/>
      <c r="S242" s="177" t="str">
        <f>IFERROR(Summary!$AE$7*E242/R242," ")</f>
        <v xml:space="preserve"> </v>
      </c>
    </row>
    <row r="243" spans="1:19" ht="16.8" customHeight="1" x14ac:dyDescent="0.25">
      <c r="A243" s="2" t="s">
        <v>473</v>
      </c>
      <c r="B243" s="2" t="s">
        <v>474</v>
      </c>
      <c r="C243" s="18"/>
      <c r="D243" s="56" t="str">
        <f>IFERROR(VLOOKUP($A243,'Emissions - TEU-2PWD'!$A$6:$H$58,5,0), " ")</f>
        <v xml:space="preserve"> </v>
      </c>
      <c r="E243" s="56" t="str">
        <f>IFERROR(VLOOKUP($A243,'Emissions - TEU-2PWD'!$A$6:$H$58,8,0), " ")</f>
        <v xml:space="preserve"> </v>
      </c>
      <c r="F243" s="4">
        <v>1.7000000000000001E-2</v>
      </c>
      <c r="G243" s="175" t="str">
        <f>IFERROR(Summary!$Y$7*D243/F243," ")</f>
        <v xml:space="preserve"> </v>
      </c>
      <c r="H243" s="18"/>
      <c r="I243" s="175" t="str">
        <f>IFERROR(Summary!$Y$7*D243/H243," ")</f>
        <v xml:space="preserve"> </v>
      </c>
      <c r="J243" s="9">
        <v>0.45</v>
      </c>
      <c r="K243" s="175" t="str">
        <f>IFERROR(Summary!$AA$7*D243/J243," ")</f>
        <v xml:space="preserve"> </v>
      </c>
      <c r="L243" s="18"/>
      <c r="M243" s="175" t="str">
        <f>IFERROR(Summary!$AA$7*D243/L243," ")</f>
        <v xml:space="preserve"> </v>
      </c>
      <c r="N243" s="9">
        <v>0.21</v>
      </c>
      <c r="O243" s="175" t="str">
        <f>IFERROR(Summary!$AC$7*D243/N243," ")</f>
        <v xml:space="preserve"> </v>
      </c>
      <c r="P243" s="18"/>
      <c r="Q243" s="175" t="str">
        <f>IFERROR(Summary!$AC$7*D243/P243," ")</f>
        <v xml:space="preserve"> </v>
      </c>
      <c r="R243" s="22"/>
      <c r="S243" s="177" t="str">
        <f>IFERROR(Summary!$AE$7*E243/R243," ")</f>
        <v xml:space="preserve"> </v>
      </c>
    </row>
    <row r="244" spans="1:19" ht="29.25" customHeight="1" x14ac:dyDescent="0.25">
      <c r="A244" s="2" t="s">
        <v>475</v>
      </c>
      <c r="B244" s="2" t="s">
        <v>476</v>
      </c>
      <c r="C244" s="18"/>
      <c r="D244" s="56" t="str">
        <f>IFERROR(VLOOKUP($A244,'Emissions - TEU-2PWD'!$A$6:$H$58,5,0), " ")</f>
        <v xml:space="preserve"> </v>
      </c>
      <c r="E244" s="56" t="str">
        <f>IFERROR(VLOOKUP($A244,'Emissions - TEU-2PWD'!$A$6:$H$58,8,0), " ")</f>
        <v xml:space="preserve"> </v>
      </c>
      <c r="F244" s="7">
        <v>3.8</v>
      </c>
      <c r="G244" s="175" t="str">
        <f>IFERROR(Summary!$Y$7*D244/F244," ")</f>
        <v xml:space="preserve"> </v>
      </c>
      <c r="H244" s="5">
        <v>41</v>
      </c>
      <c r="I244" s="175" t="str">
        <f>IFERROR(Summary!$Y$7*D244/H244," ")</f>
        <v xml:space="preserve"> </v>
      </c>
      <c r="J244" s="5">
        <v>100</v>
      </c>
      <c r="K244" s="175" t="str">
        <f>IFERROR(Summary!$AA$7*D244/J244," ")</f>
        <v xml:space="preserve"> </v>
      </c>
      <c r="L244" s="5">
        <v>180</v>
      </c>
      <c r="M244" s="175" t="str">
        <f>IFERROR(Summary!$AA$7*D244/L244," ")</f>
        <v xml:space="preserve"> </v>
      </c>
      <c r="N244" s="5">
        <v>46</v>
      </c>
      <c r="O244" s="175" t="str">
        <f>IFERROR(Summary!$AC$7*D244/N244," ")</f>
        <v xml:space="preserve"> </v>
      </c>
      <c r="P244" s="5">
        <v>180</v>
      </c>
      <c r="Q244" s="175" t="str">
        <f>IFERROR(Summary!$AC$7*D244/P244," ")</f>
        <v xml:space="preserve"> </v>
      </c>
      <c r="R244" s="21">
        <v>41</v>
      </c>
      <c r="S244" s="177" t="str">
        <f>IFERROR(Summary!$AE$7*E244/R244," ")</f>
        <v xml:space="preserve"> </v>
      </c>
    </row>
    <row r="245" spans="1:19" ht="16.8" customHeight="1" x14ac:dyDescent="0.25">
      <c r="A245" s="2" t="s">
        <v>477</v>
      </c>
      <c r="B245" s="2" t="s">
        <v>478</v>
      </c>
      <c r="C245" s="18"/>
      <c r="D245" s="56" t="str">
        <f>IFERROR(VLOOKUP($A245,'Emissions - TEU-2PWD'!$A$6:$H$58,5,0), " ")</f>
        <v xml:space="preserve"> </v>
      </c>
      <c r="E245" s="56" t="str">
        <f>IFERROR(VLOOKUP($A245,'Emissions - TEU-2PWD'!$A$6:$H$58,8,0), " ")</f>
        <v xml:space="preserve"> </v>
      </c>
      <c r="F245" s="18"/>
      <c r="G245" s="175" t="str">
        <f>IFERROR(Summary!$Y$7*D245/F245," ")</f>
        <v xml:space="preserve"> </v>
      </c>
      <c r="H245" s="8">
        <v>80000</v>
      </c>
      <c r="I245" s="175" t="str">
        <f>IFERROR(Summary!$Y$7*D245/H245," ")</f>
        <v xml:space="preserve"> </v>
      </c>
      <c r="J245" s="18"/>
      <c r="K245" s="175" t="str">
        <f>IFERROR(Summary!$AA$7*D245/J245," ")</f>
        <v xml:space="preserve"> </v>
      </c>
      <c r="L245" s="8">
        <v>350000</v>
      </c>
      <c r="M245" s="175" t="str">
        <f>IFERROR(Summary!$AA$7*D245/L245," ")</f>
        <v xml:space="preserve"> </v>
      </c>
      <c r="N245" s="18"/>
      <c r="O245" s="175" t="str">
        <f>IFERROR(Summary!$AC$7*D245/N245," ")</f>
        <v xml:space="preserve"> </v>
      </c>
      <c r="P245" s="8">
        <v>350000</v>
      </c>
      <c r="Q245" s="175" t="str">
        <f>IFERROR(Summary!$AC$7*D245/P245," ")</f>
        <v xml:space="preserve"> </v>
      </c>
      <c r="R245" s="22"/>
      <c r="S245" s="177" t="str">
        <f>IFERROR(Summary!$AE$7*E245/R245," ")</f>
        <v xml:space="preserve"> </v>
      </c>
    </row>
    <row r="246" spans="1:19" ht="16.95" customHeight="1" x14ac:dyDescent="0.25">
      <c r="A246" s="2" t="s">
        <v>479</v>
      </c>
      <c r="B246" s="2" t="s">
        <v>480</v>
      </c>
      <c r="C246" s="18"/>
      <c r="D246" s="56" t="str">
        <f>IFERROR(VLOOKUP($A246,'Emissions - TEU-2PWD'!$A$6:$H$58,5,0), " ")</f>
        <v xml:space="preserve"> </v>
      </c>
      <c r="E246" s="56" t="str">
        <f>IFERROR(VLOOKUP($A246,'Emissions - TEU-2PWD'!$A$6:$H$58,8,0), " ")</f>
        <v xml:space="preserve"> </v>
      </c>
      <c r="F246" s="11">
        <v>5.9000000000000003E-4</v>
      </c>
      <c r="G246" s="175" t="str">
        <f>IFERROR(Summary!$Y$7*D246/F246," ")</f>
        <v xml:space="preserve"> </v>
      </c>
      <c r="H246" s="18"/>
      <c r="I246" s="175" t="str">
        <f>IFERROR(Summary!$Y$7*D246/H246," ")</f>
        <v xml:space="preserve"> </v>
      </c>
      <c r="J246" s="4">
        <v>1.4999999999999999E-2</v>
      </c>
      <c r="K246" s="175" t="str">
        <f>IFERROR(Summary!$AA$7*D246/J246," ")</f>
        <v xml:space="preserve"> </v>
      </c>
      <c r="L246" s="18"/>
      <c r="M246" s="175" t="str">
        <f>IFERROR(Summary!$AA$7*D246/L246," ")</f>
        <v xml:space="preserve"> </v>
      </c>
      <c r="N246" s="3">
        <v>7.1000000000000004E-3</v>
      </c>
      <c r="O246" s="175" t="str">
        <f>IFERROR(Summary!$AC$7*D246/N246," ")</f>
        <v xml:space="preserve"> </v>
      </c>
      <c r="P246" s="18"/>
      <c r="Q246" s="175" t="str">
        <f>IFERROR(Summary!$AC$7*D246/P246," ")</f>
        <v xml:space="preserve"> </v>
      </c>
      <c r="R246" s="22"/>
      <c r="S246" s="177" t="str">
        <f>IFERROR(Summary!$AE$7*E246/R246," ")</f>
        <v xml:space="preserve"> </v>
      </c>
    </row>
    <row r="247" spans="1:19" ht="16.8" customHeight="1" x14ac:dyDescent="0.25">
      <c r="A247" s="2" t="s">
        <v>481</v>
      </c>
      <c r="B247" s="2" t="s">
        <v>482</v>
      </c>
      <c r="C247" s="18"/>
      <c r="D247" s="56" t="str">
        <f>IFERROR(VLOOKUP($A247,'Emissions - TEU-2PWD'!$A$6:$H$58,5,0), " ")</f>
        <v xml:space="preserve"> </v>
      </c>
      <c r="E247" s="56" t="str">
        <f>IFERROR(VLOOKUP($A247,'Emissions - TEU-2PWD'!$A$6:$H$58,8,0), " ")</f>
        <v xml:space="preserve"> </v>
      </c>
      <c r="F247" s="18"/>
      <c r="G247" s="175" t="str">
        <f>IFERROR(Summary!$Y$7*D247/F247," ")</f>
        <v xml:space="preserve"> </v>
      </c>
      <c r="H247" s="9">
        <v>0.1</v>
      </c>
      <c r="I247" s="175" t="str">
        <f>IFERROR(Summary!$Y$7*D247/H247," ")</f>
        <v xml:space="preserve"> </v>
      </c>
      <c r="J247" s="18"/>
      <c r="K247" s="175" t="str">
        <f>IFERROR(Summary!$AA$7*D247/J247," ")</f>
        <v xml:space="preserve"> </v>
      </c>
      <c r="L247" s="9">
        <v>0.44</v>
      </c>
      <c r="M247" s="175" t="str">
        <f>IFERROR(Summary!$AA$7*D247/L247," ")</f>
        <v xml:space="preserve"> </v>
      </c>
      <c r="N247" s="18"/>
      <c r="O247" s="175" t="str">
        <f>IFERROR(Summary!$AC$7*D247/N247," ")</f>
        <v xml:space="preserve"> </v>
      </c>
      <c r="P247" s="9">
        <v>0.44</v>
      </c>
      <c r="Q247" s="175" t="str">
        <f>IFERROR(Summary!$AC$7*D247/P247," ")</f>
        <v xml:space="preserve"> </v>
      </c>
      <c r="R247" s="21">
        <v>10</v>
      </c>
      <c r="S247" s="177" t="str">
        <f>IFERROR(Summary!$AE$7*E247/R247," ")</f>
        <v xml:space="preserve"> </v>
      </c>
    </row>
    <row r="248" spans="1:19" ht="16.8" customHeight="1" x14ac:dyDescent="0.25">
      <c r="A248" s="2" t="s">
        <v>483</v>
      </c>
      <c r="B248" s="2" t="s">
        <v>484</v>
      </c>
      <c r="C248" s="18"/>
      <c r="D248" s="56">
        <f>IFERROR(VLOOKUP($A248,'Emissions - TEU-2PWD'!$A$6:$H$58,5,0), " ")</f>
        <v>0.20325996824717402</v>
      </c>
      <c r="E248" s="56">
        <f>IFERROR(VLOOKUP($A248,'Emissions - TEU-2PWD'!$A$6:$H$58,8,0), " ")</f>
        <v>1.2195598094830441E-2</v>
      </c>
      <c r="F248" s="18"/>
      <c r="G248" s="175" t="str">
        <f>IFERROR(Summary!$Y$7*D248/F248," ")</f>
        <v xml:space="preserve"> </v>
      </c>
      <c r="H248" s="8">
        <v>5000</v>
      </c>
      <c r="I248" s="175">
        <f>IFERROR(Summary!$Y$7*D248/H248," ")</f>
        <v>4.0651993649434812E-9</v>
      </c>
      <c r="J248" s="18"/>
      <c r="K248" s="175" t="str">
        <f>IFERROR(Summary!$AA$7*D248/J248," ")</f>
        <v xml:space="preserve"> </v>
      </c>
      <c r="L248" s="8">
        <v>22000</v>
      </c>
      <c r="M248" s="175">
        <f>IFERROR(Summary!$AA$7*D248/L248," ")</f>
        <v>9.2390894657806387E-10</v>
      </c>
      <c r="N248" s="18"/>
      <c r="O248" s="175" t="str">
        <f>IFERROR(Summary!$AC$7*D248/N248," ")</f>
        <v xml:space="preserve"> </v>
      </c>
      <c r="P248" s="8">
        <v>22000</v>
      </c>
      <c r="Q248" s="175">
        <f>IFERROR(Summary!$AC$7*D248/P248," ")</f>
        <v>4.1575902596012864E-8</v>
      </c>
      <c r="R248" s="23">
        <v>7500</v>
      </c>
      <c r="S248" s="177">
        <f>IFERROR(Summary!$AE$7*E248/R248," ")</f>
        <v>7.8051827806914805E-6</v>
      </c>
    </row>
    <row r="249" spans="1:19" ht="29.25" customHeight="1" x14ac:dyDescent="0.25">
      <c r="A249" s="2" t="s">
        <v>485</v>
      </c>
      <c r="B249" s="2" t="s">
        <v>486</v>
      </c>
      <c r="C249" s="18"/>
      <c r="D249" s="56" t="str">
        <f>IFERROR(VLOOKUP($A249,'Emissions - TEU-2PWD'!$A$6:$H$58,5,0), " ")</f>
        <v xml:space="preserve"> </v>
      </c>
      <c r="E249" s="56" t="str">
        <f>IFERROR(VLOOKUP($A249,'Emissions - TEU-2PWD'!$A$6:$H$58,8,0), " ")</f>
        <v xml:space="preserve"> </v>
      </c>
      <c r="F249" s="4">
        <v>9.0999999999999998E-2</v>
      </c>
      <c r="G249" s="175" t="str">
        <f>IFERROR(Summary!$Y$7*D249/F249," ")</f>
        <v xml:space="preserve"> </v>
      </c>
      <c r="H249" s="4">
        <v>2.1000000000000001E-2</v>
      </c>
      <c r="I249" s="175" t="str">
        <f>IFERROR(Summary!$Y$7*D249/H249," ")</f>
        <v xml:space="preserve"> </v>
      </c>
      <c r="J249" s="7">
        <v>2.4</v>
      </c>
      <c r="K249" s="175" t="str">
        <f>IFERROR(Summary!$AA$7*D249/J249," ")</f>
        <v xml:space="preserve"> </v>
      </c>
      <c r="L249" s="4">
        <v>9.1999999999999998E-2</v>
      </c>
      <c r="M249" s="175" t="str">
        <f>IFERROR(Summary!$AA$7*D249/L249," ")</f>
        <v xml:space="preserve"> </v>
      </c>
      <c r="N249" s="7">
        <v>1.1000000000000001</v>
      </c>
      <c r="O249" s="175" t="str">
        <f>IFERROR(Summary!$AC$7*D249/N249," ")</f>
        <v xml:space="preserve"> </v>
      </c>
      <c r="P249" s="4">
        <v>9.1999999999999998E-2</v>
      </c>
      <c r="Q249" s="175" t="str">
        <f>IFERROR(Summary!$AC$7*D249/P249," ")</f>
        <v xml:space="preserve"> </v>
      </c>
      <c r="R249" s="26">
        <v>7.0999999999999994E-2</v>
      </c>
      <c r="S249" s="177" t="str">
        <f>IFERROR(Summary!$AE$7*E249/R249," ")</f>
        <v xml:space="preserve"> </v>
      </c>
    </row>
    <row r="250" spans="1:19" ht="42" customHeight="1" x14ac:dyDescent="0.25">
      <c r="A250" s="2" t="s">
        <v>487</v>
      </c>
      <c r="B250" s="2" t="s">
        <v>488</v>
      </c>
      <c r="C250" s="18"/>
      <c r="D250" s="56" t="str">
        <f>IFERROR(VLOOKUP($A250,'Emissions - TEU-2PWD'!$A$6:$H$58,5,0), " ")</f>
        <v xml:space="preserve"> </v>
      </c>
      <c r="E250" s="56" t="str">
        <f>IFERROR(VLOOKUP($A250,'Emissions - TEU-2PWD'!$A$6:$H$58,8,0), " ")</f>
        <v xml:space="preserve"> </v>
      </c>
      <c r="F250" s="3">
        <v>3.0999999999999999E-3</v>
      </c>
      <c r="G250" s="175" t="str">
        <f>IFERROR(Summary!$Y$7*D250/F250," ")</f>
        <v xml:space="preserve"> </v>
      </c>
      <c r="H250" s="18"/>
      <c r="I250" s="175" t="str">
        <f>IFERROR(Summary!$Y$7*D250/H250," ")</f>
        <v xml:space="preserve"> </v>
      </c>
      <c r="J250" s="4">
        <v>8.1000000000000003E-2</v>
      </c>
      <c r="K250" s="175" t="str">
        <f>IFERROR(Summary!$AA$7*D250/J250," ")</f>
        <v xml:space="preserve"> </v>
      </c>
      <c r="L250" s="18"/>
      <c r="M250" s="175" t="str">
        <f>IFERROR(Summary!$AA$7*D250/L250," ")</f>
        <v xml:space="preserve"> </v>
      </c>
      <c r="N250" s="4">
        <v>3.7999999999999999E-2</v>
      </c>
      <c r="O250" s="175" t="str">
        <f>IFERROR(Summary!$AC$7*D250/N250," ")</f>
        <v xml:space="preserve"> </v>
      </c>
      <c r="P250" s="18"/>
      <c r="Q250" s="175" t="str">
        <f>IFERROR(Summary!$AC$7*D250/P250," ")</f>
        <v xml:space="preserve"> </v>
      </c>
      <c r="R250" s="22"/>
      <c r="S250" s="177" t="str">
        <f>IFERROR(Summary!$AE$7*E250/R250," ")</f>
        <v xml:space="preserve"> </v>
      </c>
    </row>
    <row r="251" spans="1:19" ht="29.25" customHeight="1" x14ac:dyDescent="0.25">
      <c r="A251" s="2" t="s">
        <v>489</v>
      </c>
      <c r="B251" s="2" t="s">
        <v>490</v>
      </c>
      <c r="C251" s="18"/>
      <c r="D251" s="56" t="str">
        <f>IFERROR(VLOOKUP($A251,'Emissions - TEU-2PWD'!$A$6:$H$58,5,0), " ")</f>
        <v xml:space="preserve"> </v>
      </c>
      <c r="E251" s="56" t="str">
        <f>IFERROR(VLOOKUP($A251,'Emissions - TEU-2PWD'!$A$6:$H$58,8,0), " ")</f>
        <v xml:space="preserve"> </v>
      </c>
      <c r="F251" s="18"/>
      <c r="G251" s="175" t="str">
        <f>IFERROR(Summary!$Y$7*D251/F251," ")</f>
        <v xml:space="preserve"> </v>
      </c>
      <c r="H251" s="8">
        <v>5000</v>
      </c>
      <c r="I251" s="175" t="str">
        <f>IFERROR(Summary!$Y$7*D251/H251," ")</f>
        <v xml:space="preserve"> </v>
      </c>
      <c r="J251" s="18"/>
      <c r="K251" s="175" t="str">
        <f>IFERROR(Summary!$AA$7*D251/J251," ")</f>
        <v xml:space="preserve"> </v>
      </c>
      <c r="L251" s="8">
        <v>22000</v>
      </c>
      <c r="M251" s="175" t="str">
        <f>IFERROR(Summary!$AA$7*D251/L251," ")</f>
        <v xml:space="preserve"> </v>
      </c>
      <c r="N251" s="18"/>
      <c r="O251" s="175" t="str">
        <f>IFERROR(Summary!$AC$7*D251/N251," ")</f>
        <v xml:space="preserve"> </v>
      </c>
      <c r="P251" s="8">
        <v>22000</v>
      </c>
      <c r="Q251" s="175" t="str">
        <f>IFERROR(Summary!$AC$7*D251/P251," ")</f>
        <v xml:space="preserve"> </v>
      </c>
      <c r="R251" s="23">
        <v>11000</v>
      </c>
      <c r="S251" s="177" t="str">
        <f>IFERROR(Summary!$AE$7*E251/R251," ")</f>
        <v xml:space="preserve"> </v>
      </c>
    </row>
    <row r="252" spans="1:19" ht="29.25" customHeight="1" x14ac:dyDescent="0.25">
      <c r="A252" s="2" t="s">
        <v>491</v>
      </c>
      <c r="B252" s="2" t="s">
        <v>492</v>
      </c>
      <c r="C252" s="18"/>
      <c r="D252" s="56" t="str">
        <f>IFERROR(VLOOKUP($A252,'Emissions - TEU-2PWD'!$A$6:$H$58,5,0), " ")</f>
        <v xml:space="preserve"> </v>
      </c>
      <c r="E252" s="56" t="str">
        <f>IFERROR(VLOOKUP($A252,'Emissions - TEU-2PWD'!$A$6:$H$58,8,0), " ")</f>
        <v xml:space="preserve"> </v>
      </c>
      <c r="F252" s="4">
        <v>6.3E-2</v>
      </c>
      <c r="G252" s="175" t="str">
        <f>IFERROR(Summary!$Y$7*D252/F252," ")</f>
        <v xml:space="preserve"> </v>
      </c>
      <c r="H252" s="18"/>
      <c r="I252" s="175" t="str">
        <f>IFERROR(Summary!$Y$7*D252/H252," ")</f>
        <v xml:space="preserve"> </v>
      </c>
      <c r="J252" s="7">
        <v>1.6</v>
      </c>
      <c r="K252" s="175" t="str">
        <f>IFERROR(Summary!$AA$7*D252/J252," ")</f>
        <v xml:space="preserve"> </v>
      </c>
      <c r="L252" s="18"/>
      <c r="M252" s="175" t="str">
        <f>IFERROR(Summary!$AA$7*D252/L252," ")</f>
        <v xml:space="preserve"> </v>
      </c>
      <c r="N252" s="9">
        <v>0.75</v>
      </c>
      <c r="O252" s="175" t="str">
        <f>IFERROR(Summary!$AC$7*D252/N252," ")</f>
        <v xml:space="preserve"> </v>
      </c>
      <c r="P252" s="18"/>
      <c r="Q252" s="175" t="str">
        <f>IFERROR(Summary!$AC$7*D252/P252," ")</f>
        <v xml:space="preserve"> </v>
      </c>
      <c r="R252" s="22"/>
      <c r="S252" s="177" t="str">
        <f>IFERROR(Summary!$AE$7*E252/R252," ")</f>
        <v xml:space="preserve"> </v>
      </c>
    </row>
    <row r="253" spans="1:19" ht="29.25" customHeight="1" x14ac:dyDescent="0.25">
      <c r="A253" s="12">
        <v>65386</v>
      </c>
      <c r="B253" s="2" t="s">
        <v>493</v>
      </c>
      <c r="C253" s="6" t="s">
        <v>23</v>
      </c>
      <c r="D253" s="56" t="str">
        <f>IFERROR(VLOOKUP($A253,'Emissions - TEU-2PWD'!$A$6:$H$58,5,0), " ")</f>
        <v xml:space="preserve"> </v>
      </c>
      <c r="E253" s="56" t="str">
        <f>IFERROR(VLOOKUP($A253,'Emissions - TEU-2PWD'!$A$6:$H$58,8,0), " ")</f>
        <v xml:space="preserve"> </v>
      </c>
      <c r="F253" s="9">
        <v>0.2</v>
      </c>
      <c r="G253" s="175" t="str">
        <f>IFERROR(Summary!$Y$7*D253/F253," ")</f>
        <v xml:space="preserve"> </v>
      </c>
      <c r="H253" s="7">
        <v>2.1</v>
      </c>
      <c r="I253" s="175" t="str">
        <f>IFERROR(Summary!$Y$7*D253/H253," ")</f>
        <v xml:space="preserve"> </v>
      </c>
      <c r="J253" s="7">
        <v>3.5</v>
      </c>
      <c r="K253" s="175" t="str">
        <f>IFERROR(Summary!$AA$7*D253/J253," ")</f>
        <v xml:space="preserve"> </v>
      </c>
      <c r="L253" s="7">
        <v>9.1999999999999993</v>
      </c>
      <c r="M253" s="175" t="str">
        <f>IFERROR(Summary!$AA$7*D253/L253," ")</f>
        <v xml:space="preserve"> </v>
      </c>
      <c r="N253" s="7">
        <v>2.9</v>
      </c>
      <c r="O253" s="175" t="str">
        <f>IFERROR(Summary!$AC$7*D253/N253," ")</f>
        <v xml:space="preserve"> </v>
      </c>
      <c r="P253" s="7">
        <v>9.1999999999999993</v>
      </c>
      <c r="Q253" s="175" t="str">
        <f>IFERROR(Summary!$AC$7*D253/P253," ")</f>
        <v xml:space="preserve"> </v>
      </c>
      <c r="R253" s="24">
        <v>2.1</v>
      </c>
      <c r="S253" s="177" t="str">
        <f>IFERROR(Summary!$AE$7*E253/R253," ")</f>
        <v xml:space="preserve"> </v>
      </c>
    </row>
    <row r="254" spans="1:19" ht="16.8" customHeight="1" x14ac:dyDescent="0.25">
      <c r="A254" s="12">
        <v>68821</v>
      </c>
      <c r="B254" s="2" t="s">
        <v>494</v>
      </c>
      <c r="C254" s="18"/>
      <c r="D254" s="56" t="str">
        <f>IFERROR(VLOOKUP($A254,'Emissions - TEU-2PWD'!$A$6:$H$58,5,0), " ")</f>
        <v xml:space="preserve"> </v>
      </c>
      <c r="E254" s="56" t="str">
        <f>IFERROR(VLOOKUP($A254,'Emissions - TEU-2PWD'!$A$6:$H$58,8,0), " ")</f>
        <v xml:space="preserve"> </v>
      </c>
      <c r="F254" s="4">
        <v>0.05</v>
      </c>
      <c r="G254" s="175" t="str">
        <f>IFERROR(Summary!$Y$7*D254/F254," ")</f>
        <v xml:space="preserve"> </v>
      </c>
      <c r="H254" s="18"/>
      <c r="I254" s="175" t="str">
        <f>IFERROR(Summary!$Y$7*D254/H254," ")</f>
        <v xml:space="preserve"> </v>
      </c>
      <c r="J254" s="7">
        <v>1.3</v>
      </c>
      <c r="K254" s="175" t="str">
        <f>IFERROR(Summary!$AA$7*D254/J254," ")</f>
        <v xml:space="preserve"> </v>
      </c>
      <c r="L254" s="18"/>
      <c r="M254" s="175" t="str">
        <f>IFERROR(Summary!$AA$7*D254/L254," ")</f>
        <v xml:space="preserve"> </v>
      </c>
      <c r="N254" s="9">
        <v>0.6</v>
      </c>
      <c r="O254" s="175" t="str">
        <f>IFERROR(Summary!$AC$7*D254/N254," ")</f>
        <v xml:space="preserve"> </v>
      </c>
      <c r="P254" s="18"/>
      <c r="Q254" s="175" t="str">
        <f>IFERROR(Summary!$AC$7*D254/P254," ")</f>
        <v xml:space="preserve"> </v>
      </c>
      <c r="R254" s="22"/>
      <c r="S254" s="177" t="str">
        <f>IFERROR(Summary!$AE$7*E254/R254," ")</f>
        <v xml:space="preserve"> </v>
      </c>
    </row>
    <row r="255" spans="1:19" ht="16.95" customHeight="1" x14ac:dyDescent="0.25">
      <c r="A255" s="2" t="s">
        <v>495</v>
      </c>
      <c r="B255" s="2" t="s">
        <v>496</v>
      </c>
      <c r="C255" s="18"/>
      <c r="D255" s="56" t="str">
        <f>IFERROR(VLOOKUP($A255,'Emissions - TEU-2PWD'!$A$6:$H$58,5,0), " ")</f>
        <v xml:space="preserve"> </v>
      </c>
      <c r="E255" s="56" t="str">
        <f>IFERROR(VLOOKUP($A255,'Emissions - TEU-2PWD'!$A$6:$H$58,8,0), " ")</f>
        <v xml:space="preserve"> </v>
      </c>
      <c r="F255" s="18"/>
      <c r="G255" s="175" t="str">
        <f>IFERROR(Summary!$Y$7*D255/F255," ")</f>
        <v xml:space="preserve"> </v>
      </c>
      <c r="H255" s="9">
        <v>0.3</v>
      </c>
      <c r="I255" s="175" t="str">
        <f>IFERROR(Summary!$Y$7*D255/H255," ")</f>
        <v xml:space="preserve"> </v>
      </c>
      <c r="J255" s="18"/>
      <c r="K255" s="175" t="str">
        <f>IFERROR(Summary!$AA$7*D255/J255," ")</f>
        <v xml:space="preserve"> </v>
      </c>
      <c r="L255" s="7">
        <v>1.3</v>
      </c>
      <c r="M255" s="175" t="str">
        <f>IFERROR(Summary!$AA$7*D255/L255," ")</f>
        <v xml:space="preserve"> </v>
      </c>
      <c r="N255" s="18"/>
      <c r="O255" s="175" t="str">
        <f>IFERROR(Summary!$AC$7*D255/N255," ")</f>
        <v xml:space="preserve"> </v>
      </c>
      <c r="P255" s="7">
        <v>1.3</v>
      </c>
      <c r="Q255" s="175" t="str">
        <f>IFERROR(Summary!$AC$7*D255/P255," ")</f>
        <v xml:space="preserve"> </v>
      </c>
      <c r="R255" s="24">
        <v>1.8</v>
      </c>
      <c r="S255" s="177" t="str">
        <f>IFERROR(Summary!$AE$7*E255/R255," ")</f>
        <v xml:space="preserve"> </v>
      </c>
    </row>
    <row r="256" spans="1:19" ht="16.8" customHeight="1" x14ac:dyDescent="0.25">
      <c r="A256" s="2" t="s">
        <v>497</v>
      </c>
      <c r="B256" s="2" t="s">
        <v>498</v>
      </c>
      <c r="C256" s="18"/>
      <c r="D256" s="56" t="str">
        <f>IFERROR(VLOOKUP($A256,'Emissions - TEU-2PWD'!$A$6:$H$58,5,0), " ")</f>
        <v xml:space="preserve"> </v>
      </c>
      <c r="E256" s="56" t="str">
        <f>IFERROR(VLOOKUP($A256,'Emissions - TEU-2PWD'!$A$6:$H$58,8,0), " ")</f>
        <v xml:space="preserve"> </v>
      </c>
      <c r="F256" s="18"/>
      <c r="G256" s="175" t="str">
        <f>IFERROR(Summary!$Y$7*D256/F256," ")</f>
        <v xml:space="preserve"> </v>
      </c>
      <c r="H256" s="5">
        <v>200</v>
      </c>
      <c r="I256" s="175" t="str">
        <f>IFERROR(Summary!$Y$7*D256/H256," ")</f>
        <v xml:space="preserve"> </v>
      </c>
      <c r="J256" s="18"/>
      <c r="K256" s="175" t="str">
        <f>IFERROR(Summary!$AA$7*D256/J256," ")</f>
        <v xml:space="preserve"> </v>
      </c>
      <c r="L256" s="5">
        <v>880</v>
      </c>
      <c r="M256" s="175" t="str">
        <f>IFERROR(Summary!$AA$7*D256/L256," ")</f>
        <v xml:space="preserve"> </v>
      </c>
      <c r="N256" s="18"/>
      <c r="O256" s="175" t="str">
        <f>IFERROR(Summary!$AC$7*D256/N256," ")</f>
        <v xml:space="preserve"> </v>
      </c>
      <c r="P256" s="5">
        <v>880</v>
      </c>
      <c r="Q256" s="175" t="str">
        <f>IFERROR(Summary!$AC$7*D256/P256," ")</f>
        <v xml:space="preserve"> </v>
      </c>
      <c r="R256" s="23">
        <v>2800</v>
      </c>
      <c r="S256" s="177" t="str">
        <f>IFERROR(Summary!$AE$7*E256/R256," ")</f>
        <v xml:space="preserve"> </v>
      </c>
    </row>
    <row r="257" spans="1:19" ht="16.95" customHeight="1" x14ac:dyDescent="0.25">
      <c r="A257" s="2" t="s">
        <v>499</v>
      </c>
      <c r="B257" s="2" t="s">
        <v>500</v>
      </c>
      <c r="C257" s="18"/>
      <c r="D257" s="56" t="str">
        <f>IFERROR(VLOOKUP($A257,'Emissions - TEU-2PWD'!$A$6:$H$58,5,0), " ")</f>
        <v xml:space="preserve"> </v>
      </c>
      <c r="E257" s="56" t="str">
        <f>IFERROR(VLOOKUP($A257,'Emissions - TEU-2PWD'!$A$6:$H$58,8,0), " ")</f>
        <v xml:space="preserve"> </v>
      </c>
      <c r="F257" s="18"/>
      <c r="G257" s="175" t="str">
        <f>IFERROR(Summary!$Y$7*D257/F257," ")</f>
        <v xml:space="preserve"> </v>
      </c>
      <c r="H257" s="5">
        <v>60</v>
      </c>
      <c r="I257" s="175" t="str">
        <f>IFERROR(Summary!$Y$7*D257/H257," ")</f>
        <v xml:space="preserve"> </v>
      </c>
      <c r="J257" s="18"/>
      <c r="K257" s="175" t="str">
        <f>IFERROR(Summary!$AA$7*D257/J257," ")</f>
        <v xml:space="preserve"> </v>
      </c>
      <c r="L257" s="5">
        <v>260</v>
      </c>
      <c r="M257" s="175" t="str">
        <f>IFERROR(Summary!$AA$7*D257/L257," ")</f>
        <v xml:space="preserve"> </v>
      </c>
      <c r="N257" s="18"/>
      <c r="O257" s="175" t="str">
        <f>IFERROR(Summary!$AC$7*D257/N257," ")</f>
        <v xml:space="preserve"> </v>
      </c>
      <c r="P257" s="5">
        <v>260</v>
      </c>
      <c r="Q257" s="175" t="str">
        <f>IFERROR(Summary!$AC$7*D257/P257," ")</f>
        <v xml:space="preserve"> </v>
      </c>
      <c r="R257" s="22"/>
      <c r="S257" s="177" t="str">
        <f>IFERROR(Summary!$AE$7*E257/R257," ")</f>
        <v xml:space="preserve"> </v>
      </c>
    </row>
    <row r="258" spans="1:19" ht="16.8" customHeight="1" x14ac:dyDescent="0.25">
      <c r="A258" s="2" t="s">
        <v>501</v>
      </c>
      <c r="B258" s="2" t="s">
        <v>502</v>
      </c>
      <c r="C258" s="18"/>
      <c r="D258" s="56">
        <f>IFERROR(VLOOKUP($A258,'Emissions - TEU-2PWD'!$A$6:$H$58,5,0), " ")</f>
        <v>0</v>
      </c>
      <c r="E258" s="56">
        <f>IFERROR(VLOOKUP($A258,'Emissions - TEU-2PWD'!$A$6:$H$58,8,0), " ")</f>
        <v>0</v>
      </c>
      <c r="F258" s="18"/>
      <c r="G258" s="175" t="str">
        <f>IFERROR(Summary!$Y$7*D258/F258," ")</f>
        <v xml:space="preserve"> </v>
      </c>
      <c r="H258" s="5">
        <v>60</v>
      </c>
      <c r="I258" s="175">
        <f>IFERROR(Summary!$Y$7*D258/H258," ")</f>
        <v>0</v>
      </c>
      <c r="J258" s="18"/>
      <c r="K258" s="175" t="str">
        <f>IFERROR(Summary!$AA$7*D258/J258," ")</f>
        <v xml:space="preserve"> </v>
      </c>
      <c r="L258" s="5">
        <v>260</v>
      </c>
      <c r="M258" s="175">
        <f>IFERROR(Summary!$AA$7*D258/L258," ")</f>
        <v>0</v>
      </c>
      <c r="N258" s="18"/>
      <c r="O258" s="175" t="str">
        <f>IFERROR(Summary!$AC$7*D258/N258," ")</f>
        <v xml:space="preserve"> </v>
      </c>
      <c r="P258" s="5">
        <v>260</v>
      </c>
      <c r="Q258" s="175">
        <f>IFERROR(Summary!$AC$7*D258/P258," ")</f>
        <v>0</v>
      </c>
      <c r="R258" s="22"/>
      <c r="S258" s="177" t="str">
        <f>IFERROR(Summary!$AE$7*E258/R258," ")</f>
        <v xml:space="preserve"> </v>
      </c>
    </row>
    <row r="259" spans="1:19" ht="16.8" customHeight="1" x14ac:dyDescent="0.25">
      <c r="A259" s="2" t="s">
        <v>503</v>
      </c>
      <c r="B259" s="2" t="s">
        <v>504</v>
      </c>
      <c r="C259" s="18"/>
      <c r="D259" s="56" t="str">
        <f>IFERROR(VLOOKUP($A259,'Emissions - TEU-2PWD'!$A$6:$H$58,5,0), " ")</f>
        <v xml:space="preserve"> </v>
      </c>
      <c r="E259" s="56" t="str">
        <f>IFERROR(VLOOKUP($A259,'Emissions - TEU-2PWD'!$A$6:$H$58,8,0), " ")</f>
        <v xml:space="preserve"> </v>
      </c>
      <c r="F259" s="18"/>
      <c r="G259" s="175" t="str">
        <f>IFERROR(Summary!$Y$7*D259/F259," ")</f>
        <v xml:space="preserve"> </v>
      </c>
      <c r="H259" s="5">
        <v>60</v>
      </c>
      <c r="I259" s="175" t="str">
        <f>IFERROR(Summary!$Y$7*D259/H259," ")</f>
        <v xml:space="preserve"> </v>
      </c>
      <c r="J259" s="18"/>
      <c r="K259" s="175" t="str">
        <f>IFERROR(Summary!$AA$7*D259/J259," ")</f>
        <v xml:space="preserve"> </v>
      </c>
      <c r="L259" s="5">
        <v>260</v>
      </c>
      <c r="M259" s="175" t="str">
        <f>IFERROR(Summary!$AA$7*D259/L259," ")</f>
        <v xml:space="preserve"> </v>
      </c>
      <c r="N259" s="18"/>
      <c r="O259" s="175" t="str">
        <f>IFERROR(Summary!$AC$7*D259/N259," ")</f>
        <v xml:space="preserve"> </v>
      </c>
      <c r="P259" s="5">
        <v>260</v>
      </c>
      <c r="Q259" s="175" t="str">
        <f>IFERROR(Summary!$AC$7*D259/P259," ")</f>
        <v xml:space="preserve"> </v>
      </c>
      <c r="R259" s="22"/>
      <c r="S259" s="177" t="str">
        <f>IFERROR(Summary!$AE$7*E259/R259," ")</f>
        <v xml:space="preserve"> </v>
      </c>
    </row>
    <row r="260" spans="1:19" ht="29.25" customHeight="1" x14ac:dyDescent="0.25">
      <c r="A260" s="2" t="s">
        <v>505</v>
      </c>
      <c r="B260" s="2" t="s">
        <v>506</v>
      </c>
      <c r="C260" s="6" t="s">
        <v>23</v>
      </c>
      <c r="D260" s="56" t="str">
        <f>IFERROR(VLOOKUP($A260,'Emissions - TEU-2PWD'!$A$6:$H$58,5,0), " ")</f>
        <v xml:space="preserve"> </v>
      </c>
      <c r="E260" s="56" t="str">
        <f>IFERROR(VLOOKUP($A260,'Emissions - TEU-2PWD'!$A$6:$H$58,8,0), " ")</f>
        <v xml:space="preserve"> </v>
      </c>
      <c r="F260" s="3">
        <v>2E-3</v>
      </c>
      <c r="G260" s="175" t="str">
        <f>IFERROR(Summary!$Y$7*D260/F260," ")</f>
        <v xml:space="preserve"> </v>
      </c>
      <c r="H260" s="18"/>
      <c r="I260" s="175" t="str">
        <f>IFERROR(Summary!$Y$7*D260/H260," ")</f>
        <v xml:space="preserve"> </v>
      </c>
      <c r="J260" s="4">
        <v>2.1000000000000001E-2</v>
      </c>
      <c r="K260" s="175" t="str">
        <f>IFERROR(Summary!$AA$7*D260/J260," ")</f>
        <v xml:space="preserve"> </v>
      </c>
      <c r="L260" s="18"/>
      <c r="M260" s="175" t="str">
        <f>IFERROR(Summary!$AA$7*D260/L260," ")</f>
        <v xml:space="preserve"> </v>
      </c>
      <c r="N260" s="4">
        <v>4.1000000000000002E-2</v>
      </c>
      <c r="O260" s="175" t="str">
        <f>IFERROR(Summary!$AC$7*D260/N260," ")</f>
        <v xml:space="preserve"> </v>
      </c>
      <c r="P260" s="18"/>
      <c r="Q260" s="175" t="str">
        <f>IFERROR(Summary!$AC$7*D260/P260," ")</f>
        <v xml:space="preserve"> </v>
      </c>
      <c r="R260" s="22"/>
      <c r="S260" s="177" t="str">
        <f>IFERROR(Summary!$AE$7*E260/R260," ")</f>
        <v xml:space="preserve"> </v>
      </c>
    </row>
    <row r="261" spans="1:19" ht="16.8" customHeight="1" x14ac:dyDescent="0.25">
      <c r="A261" s="2" t="s">
        <v>507</v>
      </c>
      <c r="B261" s="2" t="s">
        <v>508</v>
      </c>
      <c r="C261" s="18"/>
      <c r="D261" s="56" t="str">
        <f>IFERROR(VLOOKUP($A261,'Emissions - TEU-2PWD'!$A$6:$H$58,5,0), " ")</f>
        <v xml:space="preserve"> </v>
      </c>
      <c r="E261" s="56" t="str">
        <f>IFERROR(VLOOKUP($A261,'Emissions - TEU-2PWD'!$A$6:$H$58,8,0), " ")</f>
        <v xml:space="preserve"> </v>
      </c>
      <c r="F261" s="18"/>
      <c r="G261" s="175" t="str">
        <f>IFERROR(Summary!$Y$7*D261/F261," ")</f>
        <v xml:space="preserve"> </v>
      </c>
      <c r="H261" s="9">
        <v>0.1</v>
      </c>
      <c r="I261" s="175" t="str">
        <f>IFERROR(Summary!$Y$7*D261/H261," ")</f>
        <v xml:space="preserve"> </v>
      </c>
      <c r="J261" s="18"/>
      <c r="K261" s="175" t="str">
        <f>IFERROR(Summary!$AA$7*D261/J261," ")</f>
        <v xml:space="preserve"> </v>
      </c>
      <c r="L261" s="9">
        <v>0.44</v>
      </c>
      <c r="M261" s="175" t="str">
        <f>IFERROR(Summary!$AA$7*D261/L261," ")</f>
        <v xml:space="preserve"> </v>
      </c>
      <c r="N261" s="18"/>
      <c r="O261" s="175" t="str">
        <f>IFERROR(Summary!$AC$7*D261/N261," ")</f>
        <v xml:space="preserve"> </v>
      </c>
      <c r="P261" s="9">
        <v>0.44</v>
      </c>
      <c r="Q261" s="175" t="str">
        <f>IFERROR(Summary!$AC$7*D261/P261," ")</f>
        <v xml:space="preserve"> </v>
      </c>
      <c r="R261" s="25">
        <v>0.8</v>
      </c>
      <c r="S261" s="177" t="str">
        <f>IFERROR(Summary!$AE$7*E261/R261," ")</f>
        <v xml:space="preserve"> </v>
      </c>
    </row>
    <row r="262" spans="1:19" ht="16.95" customHeight="1" x14ac:dyDescent="0.25">
      <c r="A262" s="2" t="s">
        <v>509</v>
      </c>
      <c r="B262" s="2" t="s">
        <v>510</v>
      </c>
      <c r="C262" s="18"/>
      <c r="D262" s="56" t="str">
        <f>IFERROR(VLOOKUP($A262,'Emissions - TEU-2PWD'!$A$6:$H$58,5,0), " ")</f>
        <v xml:space="preserve"> </v>
      </c>
      <c r="E262" s="56" t="str">
        <f>IFERROR(VLOOKUP($A262,'Emissions - TEU-2PWD'!$A$6:$H$58,8,0), " ")</f>
        <v xml:space="preserve"> </v>
      </c>
      <c r="F262" s="11">
        <v>1.2E-4</v>
      </c>
      <c r="G262" s="175" t="str">
        <f>IFERROR(Summary!$Y$7*D262/F262," ")</f>
        <v xml:space="preserve"> </v>
      </c>
      <c r="H262" s="3">
        <v>7.0000000000000001E-3</v>
      </c>
      <c r="I262" s="175" t="str">
        <f>IFERROR(Summary!$Y$7*D262/H262," ")</f>
        <v xml:space="preserve"> </v>
      </c>
      <c r="J262" s="3">
        <v>3.0999999999999999E-3</v>
      </c>
      <c r="K262" s="175" t="str">
        <f>IFERROR(Summary!$AA$7*D262/J262," ")</f>
        <v xml:space="preserve"> </v>
      </c>
      <c r="L262" s="4">
        <v>3.1E-2</v>
      </c>
      <c r="M262" s="175" t="str">
        <f>IFERROR(Summary!$AA$7*D262/L262," ")</f>
        <v xml:space="preserve"> </v>
      </c>
      <c r="N262" s="3">
        <v>1.4E-3</v>
      </c>
      <c r="O262" s="175" t="str">
        <f>IFERROR(Summary!$AC$7*D262/N262," ")</f>
        <v xml:space="preserve"> </v>
      </c>
      <c r="P262" s="4">
        <v>3.1E-2</v>
      </c>
      <c r="Q262" s="175" t="str">
        <f>IFERROR(Summary!$AC$7*D262/P262," ")</f>
        <v xml:space="preserve"> </v>
      </c>
      <c r="R262" s="21">
        <v>30</v>
      </c>
      <c r="S262" s="177" t="str">
        <f>IFERROR(Summary!$AE$7*E262/R262," ")</f>
        <v xml:space="preserve"> </v>
      </c>
    </row>
    <row r="263" spans="1:19" ht="16.8" customHeight="1" x14ac:dyDescent="0.25">
      <c r="A263" s="2" t="s">
        <v>511</v>
      </c>
      <c r="B263" s="2" t="s">
        <v>512</v>
      </c>
      <c r="C263" s="18"/>
      <c r="D263" s="56" t="str">
        <f>IFERROR(VLOOKUP($A263,'Emissions - TEU-2PWD'!$A$6:$H$58,5,0), " ")</f>
        <v xml:space="preserve"> </v>
      </c>
      <c r="E263" s="56" t="str">
        <f>IFERROR(VLOOKUP($A263,'Emissions - TEU-2PWD'!$A$6:$H$58,8,0), " ")</f>
        <v xml:space="preserve"> </v>
      </c>
      <c r="F263" s="18"/>
      <c r="G263" s="175" t="str">
        <f>IFERROR(Summary!$Y$7*D263/F263," ")</f>
        <v xml:space="preserve"> </v>
      </c>
      <c r="H263" s="5">
        <v>200</v>
      </c>
      <c r="I263" s="175" t="str">
        <f>IFERROR(Summary!$Y$7*D263/H263," ")</f>
        <v xml:space="preserve"> </v>
      </c>
      <c r="J263" s="18"/>
      <c r="K263" s="175" t="str">
        <f>IFERROR(Summary!$AA$7*D263/J263," ")</f>
        <v xml:space="preserve"> </v>
      </c>
      <c r="L263" s="5">
        <v>880</v>
      </c>
      <c r="M263" s="175" t="str">
        <f>IFERROR(Summary!$AA$7*D263/L263," ")</f>
        <v xml:space="preserve"> </v>
      </c>
      <c r="N263" s="18"/>
      <c r="O263" s="175" t="str">
        <f>IFERROR(Summary!$AC$7*D263/N263," ")</f>
        <v xml:space="preserve"> </v>
      </c>
      <c r="P263" s="5">
        <v>880</v>
      </c>
      <c r="Q263" s="175" t="str">
        <f>IFERROR(Summary!$AC$7*D263/P263," ")</f>
        <v xml:space="preserve"> </v>
      </c>
      <c r="R263" s="21">
        <v>200</v>
      </c>
      <c r="S263" s="177" t="str">
        <f>IFERROR(Summary!$AE$7*E263/R263," ")</f>
        <v xml:space="preserve"> </v>
      </c>
    </row>
    <row r="264" spans="1:19" ht="16.95" customHeight="1" x14ac:dyDescent="0.25">
      <c r="A264" s="2" t="s">
        <v>513</v>
      </c>
      <c r="B264" s="2" t="s">
        <v>514</v>
      </c>
      <c r="C264" s="18"/>
      <c r="D264" s="56" t="str">
        <f>IFERROR(VLOOKUP($A264,'Emissions - TEU-2PWD'!$A$6:$H$58,5,0), " ")</f>
        <v xml:space="preserve"> </v>
      </c>
      <c r="E264" s="56" t="str">
        <f>IFERROR(VLOOKUP($A264,'Emissions - TEU-2PWD'!$A$6:$H$58,8,0), " ")</f>
        <v xml:space="preserve"> </v>
      </c>
      <c r="F264" s="18"/>
      <c r="G264" s="175" t="str">
        <f>IFERROR(Summary!$Y$7*D264/F264," ")</f>
        <v xml:space="preserve"> </v>
      </c>
      <c r="H264" s="7">
        <v>3</v>
      </c>
      <c r="I264" s="175" t="str">
        <f>IFERROR(Summary!$Y$7*D264/H264," ")</f>
        <v xml:space="preserve"> </v>
      </c>
      <c r="J264" s="18"/>
      <c r="K264" s="175" t="str">
        <f>IFERROR(Summary!$AA$7*D264/J264," ")</f>
        <v xml:space="preserve"> </v>
      </c>
      <c r="L264" s="5">
        <v>13</v>
      </c>
      <c r="M264" s="175" t="str">
        <f>IFERROR(Summary!$AA$7*D264/L264," ")</f>
        <v xml:space="preserve"> </v>
      </c>
      <c r="N264" s="18"/>
      <c r="O264" s="175" t="str">
        <f>IFERROR(Summary!$AC$7*D264/N264," ")</f>
        <v xml:space="preserve"> </v>
      </c>
      <c r="P264" s="5">
        <v>13</v>
      </c>
      <c r="Q264" s="175" t="str">
        <f>IFERROR(Summary!$AC$7*D264/P264," ")</f>
        <v xml:space="preserve"> </v>
      </c>
      <c r="R264" s="22"/>
      <c r="S264" s="177" t="str">
        <f>IFERROR(Summary!$AE$7*E264/R264," ")</f>
        <v xml:space="preserve"> </v>
      </c>
    </row>
    <row r="265" spans="1:19" ht="16.8" customHeight="1" x14ac:dyDescent="0.25">
      <c r="A265" s="12">
        <v>63923</v>
      </c>
      <c r="B265" s="2" t="s">
        <v>515</v>
      </c>
      <c r="C265" s="6" t="s">
        <v>516</v>
      </c>
      <c r="D265" s="56" t="str">
        <f>IFERROR(VLOOKUP($A265,'Emissions - TEU-2PWD'!$A$6:$H$58,5,0), " ")</f>
        <v xml:space="preserve"> </v>
      </c>
      <c r="E265" s="56" t="str">
        <f>IFERROR(VLOOKUP($A265,'Emissions - TEU-2PWD'!$A$6:$H$58,8,0), " ")</f>
        <v xml:space="preserve"> </v>
      </c>
      <c r="F265" s="9">
        <v>0.11</v>
      </c>
      <c r="G265" s="175" t="str">
        <f>IFERROR(Summary!$Y$7*D265/F265," ")</f>
        <v xml:space="preserve"> </v>
      </c>
      <c r="H265" s="5">
        <v>100</v>
      </c>
      <c r="I265" s="175" t="str">
        <f>IFERROR(Summary!$Y$7*D265/H265," ")</f>
        <v xml:space="preserve"> </v>
      </c>
      <c r="J265" s="9">
        <v>0.22</v>
      </c>
      <c r="K265" s="175" t="str">
        <f>IFERROR(Summary!$AA$7*D265/J265," ")</f>
        <v xml:space="preserve"> </v>
      </c>
      <c r="L265" s="5">
        <v>440</v>
      </c>
      <c r="M265" s="175" t="str">
        <f>IFERROR(Summary!$AA$7*D265/L265," ")</f>
        <v xml:space="preserve"> </v>
      </c>
      <c r="N265" s="7">
        <v>2.7</v>
      </c>
      <c r="O265" s="175" t="str">
        <f>IFERROR(Summary!$AC$7*D265/N265," ")</f>
        <v xml:space="preserve"> </v>
      </c>
      <c r="P265" s="5">
        <v>440</v>
      </c>
      <c r="Q265" s="175" t="str">
        <f>IFERROR(Summary!$AC$7*D265/P265," ")</f>
        <v xml:space="preserve"> </v>
      </c>
      <c r="R265" s="23">
        <v>1300</v>
      </c>
      <c r="S265" s="177" t="str">
        <f>IFERROR(Summary!$AE$7*E265/R265," ")</f>
        <v xml:space="preserve"> </v>
      </c>
    </row>
    <row r="266" spans="1:19" ht="16.8" customHeight="1" x14ac:dyDescent="0.25">
      <c r="A266" s="2" t="s">
        <v>517</v>
      </c>
      <c r="B266" s="2" t="s">
        <v>518</v>
      </c>
      <c r="C266" s="18"/>
      <c r="D266" s="56" t="str">
        <f>IFERROR(VLOOKUP($A266,'Emissions - TEU-2PWD'!$A$6:$H$58,5,0), " ")</f>
        <v xml:space="preserve"> </v>
      </c>
      <c r="E266" s="56" t="str">
        <f>IFERROR(VLOOKUP($A266,'Emissions - TEU-2PWD'!$A$6:$H$58,8,0), " ")</f>
        <v xml:space="preserve"> </v>
      </c>
      <c r="F266" s="18"/>
      <c r="G266" s="175" t="str">
        <f>IFERROR(Summary!$Y$7*D266/F266," ")</f>
        <v xml:space="preserve"> </v>
      </c>
      <c r="H266" s="5">
        <v>200</v>
      </c>
      <c r="I266" s="175" t="str">
        <f>IFERROR(Summary!$Y$7*D266/H266," ")</f>
        <v xml:space="preserve"> </v>
      </c>
      <c r="J266" s="18"/>
      <c r="K266" s="175" t="str">
        <f>IFERROR(Summary!$AA$7*D266/J266," ")</f>
        <v xml:space="preserve"> </v>
      </c>
      <c r="L266" s="5">
        <v>880</v>
      </c>
      <c r="M266" s="175" t="str">
        <f>IFERROR(Summary!$AA$7*D266/L266," ")</f>
        <v xml:space="preserve"> </v>
      </c>
      <c r="N266" s="18"/>
      <c r="O266" s="175" t="str">
        <f>IFERROR(Summary!$AC$7*D266/N266," ")</f>
        <v xml:space="preserve"> </v>
      </c>
      <c r="P266" s="5">
        <v>880</v>
      </c>
      <c r="Q266" s="175" t="str">
        <f>IFERROR(Summary!$AC$7*D266/P266," ")</f>
        <v xml:space="preserve"> </v>
      </c>
      <c r="R266" s="21">
        <v>200</v>
      </c>
      <c r="S266" s="177" t="str">
        <f>IFERROR(Summary!$AE$7*E266/R266," ")</f>
        <v xml:space="preserve"> </v>
      </c>
    </row>
    <row r="267" spans="1:19" ht="42" customHeight="1" x14ac:dyDescent="0.25">
      <c r="A267" s="42" t="s">
        <v>590</v>
      </c>
      <c r="B267" s="1" t="s">
        <v>520</v>
      </c>
      <c r="C267" s="18"/>
      <c r="D267" s="56">
        <f>IFERROR(VLOOKUP($A267,'Emissions - TEU-2PWD'!$A$6:$H$58,5,0), " ")</f>
        <v>0.125080011348704</v>
      </c>
      <c r="E267" s="56">
        <f>IFERROR(VLOOKUP($A267,'Emissions - TEU-2PWD'!$A$6:$H$58,8,0), " ")</f>
        <v>7.5048006809222394E-3</v>
      </c>
      <c r="F267" s="18"/>
      <c r="G267" s="175" t="str">
        <f>IFERROR(Summary!$Y$7*D267/F267," ")</f>
        <v xml:space="preserve"> </v>
      </c>
      <c r="H267" s="5">
        <v>220</v>
      </c>
      <c r="I267" s="175">
        <f>IFERROR(Summary!$Y$7*D267/H267," ")</f>
        <v>5.6854550613047273E-8</v>
      </c>
      <c r="J267" s="18"/>
      <c r="K267" s="175" t="str">
        <f>IFERROR(Summary!$AA$7*D267/J267," ")</f>
        <v xml:space="preserve"> </v>
      </c>
      <c r="L267" s="5">
        <v>970</v>
      </c>
      <c r="M267" s="175">
        <f>IFERROR(Summary!$AA$7*D267/L267," ")</f>
        <v>1.2894846530794227E-8</v>
      </c>
      <c r="N267" s="18"/>
      <c r="O267" s="175" t="str">
        <f>IFERROR(Summary!$AC$7*D267/N267," ")</f>
        <v xml:space="preserve"> </v>
      </c>
      <c r="P267" s="5">
        <v>970</v>
      </c>
      <c r="Q267" s="175">
        <f>IFERROR(Summary!$AC$7*D267/P267," ")</f>
        <v>5.8026809388574019E-7</v>
      </c>
      <c r="R267" s="23">
        <v>8700</v>
      </c>
      <c r="S267" s="177">
        <f>IFERROR(Summary!$AE$7*E267/R267," ")</f>
        <v>4.1405796860260632E-6</v>
      </c>
    </row>
    <row r="268" spans="1:19" ht="42" customHeight="1" x14ac:dyDescent="0.25">
      <c r="A268" s="49"/>
      <c r="B268" s="48"/>
      <c r="C268" s="50"/>
      <c r="D268" s="57">
        <f>COUNT(D7:D267)</f>
        <v>9</v>
      </c>
      <c r="E268" s="57"/>
      <c r="F268" s="57"/>
      <c r="G268" s="57">
        <f>COUNT(G7:G267)</f>
        <v>5</v>
      </c>
      <c r="H268" s="57"/>
      <c r="I268" s="57">
        <f>COUNT(I7:I267)</f>
        <v>7</v>
      </c>
      <c r="J268" s="50"/>
      <c r="K268" s="57">
        <f>COUNT(K7:K267)</f>
        <v>5</v>
      </c>
      <c r="L268" s="52"/>
      <c r="M268" s="53"/>
      <c r="N268" s="50"/>
      <c r="O268" s="53"/>
      <c r="P268" s="52"/>
      <c r="Q268" s="53"/>
      <c r="R268" s="54"/>
      <c r="S268" s="53"/>
    </row>
    <row r="269" spans="1:19" ht="63" customHeight="1" x14ac:dyDescent="0.25">
      <c r="A269" s="49"/>
      <c r="B269" s="48"/>
      <c r="C269" s="50"/>
      <c r="D269" s="51"/>
      <c r="E269" s="51"/>
      <c r="F269" s="33" t="s">
        <v>535</v>
      </c>
      <c r="G269" s="178" t="s">
        <v>743</v>
      </c>
      <c r="H269" s="33" t="s">
        <v>536</v>
      </c>
      <c r="I269" s="178" t="s">
        <v>750</v>
      </c>
      <c r="J269" s="33" t="s">
        <v>537</v>
      </c>
      <c r="K269" s="178" t="s">
        <v>746</v>
      </c>
      <c r="L269" s="33" t="s">
        <v>538</v>
      </c>
      <c r="M269" s="178" t="s">
        <v>747</v>
      </c>
      <c r="N269" s="33" t="s">
        <v>539</v>
      </c>
      <c r="O269" s="178" t="s">
        <v>748</v>
      </c>
      <c r="P269" s="33" t="s">
        <v>540</v>
      </c>
      <c r="Q269" s="178" t="s">
        <v>749</v>
      </c>
      <c r="R269" s="33" t="s">
        <v>536</v>
      </c>
      <c r="S269" s="178" t="s">
        <v>750</v>
      </c>
    </row>
    <row r="270" spans="1:19" ht="42" customHeight="1" x14ac:dyDescent="0.25">
      <c r="A270" s="49"/>
      <c r="B270" s="48"/>
      <c r="C270" s="50"/>
      <c r="D270" s="51"/>
      <c r="E270" s="51"/>
      <c r="F270" s="33" t="s">
        <v>542</v>
      </c>
      <c r="G270" s="32" t="s">
        <v>524</v>
      </c>
      <c r="H270" s="35" t="s">
        <v>542</v>
      </c>
      <c r="I270" s="32" t="s">
        <v>524</v>
      </c>
      <c r="J270" s="33" t="s">
        <v>542</v>
      </c>
      <c r="K270" s="32" t="s">
        <v>524</v>
      </c>
      <c r="L270" s="33" t="s">
        <v>542</v>
      </c>
      <c r="M270" s="32" t="s">
        <v>524</v>
      </c>
      <c r="N270" s="33" t="s">
        <v>542</v>
      </c>
      <c r="O270" s="32" t="s">
        <v>524</v>
      </c>
      <c r="P270" s="33" t="s">
        <v>542</v>
      </c>
      <c r="Q270" s="32" t="s">
        <v>524</v>
      </c>
      <c r="R270" s="33" t="s">
        <v>542</v>
      </c>
      <c r="S270" s="34" t="s">
        <v>524</v>
      </c>
    </row>
    <row r="271" spans="1:19" ht="42" customHeight="1" x14ac:dyDescent="0.25">
      <c r="A271" s="60" t="s">
        <v>677</v>
      </c>
      <c r="B271" s="61"/>
      <c r="C271" s="62"/>
      <c r="D271" s="63"/>
      <c r="E271" s="63"/>
      <c r="F271" s="59"/>
      <c r="G271" s="58">
        <f t="shared" ref="G271:S271" si="0">SUM(G7:G267)</f>
        <v>3.4527625308083453E-5</v>
      </c>
      <c r="H271" s="58"/>
      <c r="I271" s="58">
        <f t="shared" si="0"/>
        <v>8.5159165324144031E-7</v>
      </c>
      <c r="J271" s="58"/>
      <c r="K271" s="58">
        <f t="shared" si="0"/>
        <v>1.3657703740459158E-6</v>
      </c>
      <c r="L271" s="58"/>
      <c r="M271" s="58">
        <f t="shared" si="0"/>
        <v>1.9638597656130823E-7</v>
      </c>
      <c r="N271" s="58"/>
      <c r="O271" s="58">
        <f t="shared" si="0"/>
        <v>1.3198297899548537E-4</v>
      </c>
      <c r="P271" s="58"/>
      <c r="Q271" s="58">
        <f t="shared" si="0"/>
        <v>8.8373689452588691E-6</v>
      </c>
      <c r="R271" s="58"/>
      <c r="S271" s="58">
        <f t="shared" si="0"/>
        <v>2.343845559751548E-4</v>
      </c>
    </row>
    <row r="272" spans="1:19" ht="230.7" customHeight="1" x14ac:dyDescent="0.25">
      <c r="A272" s="257" t="s">
        <v>521</v>
      </c>
      <c r="B272" s="257"/>
      <c r="C272" s="257"/>
      <c r="D272" s="257"/>
      <c r="E272" s="257"/>
      <c r="F272" s="257"/>
      <c r="G272" s="257"/>
      <c r="H272" s="257"/>
      <c r="I272" s="257"/>
      <c r="J272" s="257"/>
      <c r="K272" s="257"/>
      <c r="L272" s="257"/>
      <c r="M272" s="257"/>
      <c r="N272" s="257"/>
      <c r="O272" s="257"/>
      <c r="P272" s="257"/>
      <c r="Q272" s="257"/>
      <c r="R272" s="257"/>
      <c r="S272" s="257"/>
    </row>
    <row r="273" spans="1:19" ht="126" customHeight="1" x14ac:dyDescent="0.25">
      <c r="A273" s="257" t="s">
        <v>522</v>
      </c>
      <c r="B273" s="257"/>
      <c r="C273" s="257"/>
      <c r="D273" s="257"/>
      <c r="E273" s="257"/>
      <c r="F273" s="257"/>
      <c r="G273" s="257"/>
      <c r="H273" s="257"/>
      <c r="I273" s="257"/>
      <c r="J273" s="257"/>
      <c r="K273" s="257"/>
      <c r="L273" s="257"/>
      <c r="M273" s="257"/>
      <c r="N273" s="257"/>
      <c r="O273" s="257"/>
      <c r="P273" s="257"/>
      <c r="Q273" s="257"/>
      <c r="R273" s="257"/>
      <c r="S273" s="257"/>
    </row>
    <row r="274" spans="1:19" ht="45" customHeight="1" x14ac:dyDescent="0.25">
      <c r="A274" s="258" t="s">
        <v>523</v>
      </c>
      <c r="B274" s="258"/>
      <c r="C274" s="258"/>
      <c r="D274" s="258"/>
      <c r="E274" s="258"/>
      <c r="F274" s="258"/>
      <c r="G274" s="258"/>
      <c r="H274" s="258"/>
      <c r="I274" s="258"/>
      <c r="J274" s="258"/>
      <c r="K274" s="258"/>
      <c r="L274" s="258"/>
      <c r="M274" s="258"/>
      <c r="N274" s="258"/>
      <c r="O274" s="258"/>
      <c r="P274" s="258"/>
      <c r="Q274" s="258"/>
      <c r="R274" s="258"/>
      <c r="S274" s="258"/>
    </row>
    <row r="276" spans="1:19" ht="35.4" customHeight="1" x14ac:dyDescent="0.25">
      <c r="A276" s="259" t="s">
        <v>525</v>
      </c>
      <c r="B276" s="259"/>
      <c r="C276" s="259"/>
      <c r="D276" s="259"/>
      <c r="E276" s="259"/>
      <c r="F276" s="259"/>
      <c r="G276" s="259"/>
      <c r="H276" s="259"/>
    </row>
  </sheetData>
  <mergeCells count="10">
    <mergeCell ref="A272:S272"/>
    <mergeCell ref="A273:S273"/>
    <mergeCell ref="A274:S274"/>
    <mergeCell ref="A276:H276"/>
    <mergeCell ref="A3:S3"/>
    <mergeCell ref="A4:C5"/>
    <mergeCell ref="D4:E4"/>
    <mergeCell ref="F4:I4"/>
    <mergeCell ref="J4:Q4"/>
    <mergeCell ref="R4:S4"/>
  </mergeCells>
  <pageMargins left="0.7" right="0.7" top="0.75" bottom="0.75" header="0.3" footer="0.3"/>
  <pageSetup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sheetPr>
  <dimension ref="A1:Q271"/>
  <sheetViews>
    <sheetView topLeftCell="A180" workbookViewId="0">
      <selection activeCell="Q5" sqref="Q5"/>
    </sheetView>
  </sheetViews>
  <sheetFormatPr defaultRowHeight="13.2" x14ac:dyDescent="0.25"/>
  <cols>
    <col min="1" max="1" width="14" style="15" customWidth="1"/>
    <col min="2" max="2" width="25.5546875" style="15" customWidth="1"/>
    <col min="3" max="3" width="8" style="15" customWidth="1"/>
    <col min="4" max="11" width="10.44140625" style="15" customWidth="1"/>
    <col min="12" max="17" width="9.33203125" style="15" customWidth="1"/>
    <col min="18" max="16384" width="8.88671875" style="15"/>
  </cols>
  <sheetData>
    <row r="1" spans="1:17" ht="40.200000000000003" customHeight="1" x14ac:dyDescent="0.25">
      <c r="A1" s="31"/>
      <c r="B1" s="31"/>
    </row>
    <row r="2" spans="1:17" ht="48.75" customHeight="1" x14ac:dyDescent="0.25">
      <c r="A2" s="260" t="s">
        <v>526</v>
      </c>
      <c r="B2" s="261"/>
      <c r="C2" s="261"/>
      <c r="D2" s="261"/>
      <c r="E2" s="261"/>
      <c r="F2" s="261"/>
      <c r="G2" s="261"/>
      <c r="H2" s="261"/>
      <c r="I2" s="261"/>
      <c r="J2" s="261"/>
      <c r="K2" s="261"/>
      <c r="L2" s="261"/>
      <c r="M2" s="261"/>
      <c r="N2" s="261"/>
      <c r="O2" s="261"/>
      <c r="P2" s="261"/>
      <c r="Q2" s="261"/>
    </row>
    <row r="3" spans="1:17" ht="23.55" customHeight="1" x14ac:dyDescent="0.25">
      <c r="A3" s="271"/>
      <c r="B3" s="272"/>
      <c r="C3" s="273"/>
      <c r="D3" s="277" t="s">
        <v>0</v>
      </c>
      <c r="E3" s="278"/>
      <c r="F3" s="278"/>
      <c r="G3" s="279"/>
      <c r="H3" s="277" t="s">
        <v>1</v>
      </c>
      <c r="I3" s="278"/>
      <c r="J3" s="278"/>
      <c r="K3" s="278"/>
      <c r="L3" s="278"/>
      <c r="M3" s="278"/>
      <c r="N3" s="278"/>
      <c r="O3" s="279"/>
      <c r="P3" s="277" t="s">
        <v>2</v>
      </c>
      <c r="Q3" s="279"/>
    </row>
    <row r="4" spans="1:17" ht="61.8" customHeight="1" x14ac:dyDescent="0.25">
      <c r="A4" s="274"/>
      <c r="B4" s="275"/>
      <c r="C4" s="276"/>
      <c r="D4" s="13" t="s">
        <v>3</v>
      </c>
      <c r="E4" s="14" t="s">
        <v>743</v>
      </c>
      <c r="F4" s="13" t="s">
        <v>4</v>
      </c>
      <c r="G4" s="14" t="s">
        <v>750</v>
      </c>
      <c r="H4" s="13" t="s">
        <v>5</v>
      </c>
      <c r="I4" s="14" t="s">
        <v>746</v>
      </c>
      <c r="J4" s="13" t="s">
        <v>6</v>
      </c>
      <c r="K4" s="14" t="s">
        <v>747</v>
      </c>
      <c r="L4" s="13" t="s">
        <v>7</v>
      </c>
      <c r="M4" s="14" t="s">
        <v>748</v>
      </c>
      <c r="N4" s="13" t="s">
        <v>8</v>
      </c>
      <c r="O4" s="14" t="s">
        <v>749</v>
      </c>
      <c r="P4" s="13" t="s">
        <v>4</v>
      </c>
      <c r="Q4" s="14" t="s">
        <v>750</v>
      </c>
    </row>
    <row r="5" spans="1:17" ht="17.55" customHeight="1" x14ac:dyDescent="0.25">
      <c r="A5" s="13" t="s">
        <v>9</v>
      </c>
      <c r="B5" s="14" t="s">
        <v>10</v>
      </c>
      <c r="C5" s="14" t="s">
        <v>11</v>
      </c>
      <c r="D5" s="13" t="s">
        <v>12</v>
      </c>
      <c r="E5" s="20" t="s">
        <v>524</v>
      </c>
      <c r="F5" s="13" t="s">
        <v>12</v>
      </c>
      <c r="G5" s="20" t="s">
        <v>524</v>
      </c>
      <c r="H5" s="13" t="s">
        <v>12</v>
      </c>
      <c r="I5" s="20" t="s">
        <v>524</v>
      </c>
      <c r="J5" s="13" t="s">
        <v>12</v>
      </c>
      <c r="K5" s="20" t="s">
        <v>524</v>
      </c>
      <c r="L5" s="13" t="s">
        <v>12</v>
      </c>
      <c r="M5" s="20" t="s">
        <v>524</v>
      </c>
      <c r="N5" s="13" t="s">
        <v>12</v>
      </c>
      <c r="O5" s="20" t="s">
        <v>524</v>
      </c>
      <c r="P5" s="13" t="s">
        <v>12</v>
      </c>
      <c r="Q5" s="28" t="s">
        <v>524</v>
      </c>
    </row>
    <row r="6" spans="1:17" ht="16.8" customHeight="1" x14ac:dyDescent="0.25">
      <c r="A6" s="2" t="s">
        <v>13</v>
      </c>
      <c r="B6" s="2" t="s">
        <v>14</v>
      </c>
      <c r="C6" s="18"/>
      <c r="D6" s="9">
        <v>0.45</v>
      </c>
      <c r="E6" s="9"/>
      <c r="F6" s="5">
        <v>140</v>
      </c>
      <c r="G6" s="5"/>
      <c r="H6" s="5">
        <v>12</v>
      </c>
      <c r="I6" s="5"/>
      <c r="J6" s="5">
        <v>620</v>
      </c>
      <c r="K6" s="5"/>
      <c r="L6" s="7">
        <v>5.5</v>
      </c>
      <c r="M6" s="7"/>
      <c r="N6" s="5">
        <v>620</v>
      </c>
      <c r="O6" s="5"/>
      <c r="P6" s="21">
        <v>470</v>
      </c>
      <c r="Q6" s="29"/>
    </row>
    <row r="7" spans="1:17" ht="16.8" customHeight="1" x14ac:dyDescent="0.25">
      <c r="A7" s="2" t="s">
        <v>15</v>
      </c>
      <c r="B7" s="2" t="s">
        <v>16</v>
      </c>
      <c r="C7" s="18"/>
      <c r="D7" s="4">
        <v>0.05</v>
      </c>
      <c r="E7" s="4"/>
      <c r="F7" s="18"/>
      <c r="G7" s="18"/>
      <c r="H7" s="7">
        <v>1.3</v>
      </c>
      <c r="I7" s="7"/>
      <c r="J7" s="18"/>
      <c r="K7" s="18"/>
      <c r="L7" s="9">
        <v>0.6</v>
      </c>
      <c r="M7" s="9"/>
      <c r="N7" s="18"/>
      <c r="O7" s="18"/>
      <c r="P7" s="22"/>
      <c r="Q7" s="29"/>
    </row>
    <row r="8" spans="1:17" ht="16.95" customHeight="1" x14ac:dyDescent="0.25">
      <c r="A8" s="2" t="s">
        <v>17</v>
      </c>
      <c r="B8" s="2" t="s">
        <v>18</v>
      </c>
      <c r="C8" s="18"/>
      <c r="D8" s="18"/>
      <c r="E8" s="18"/>
      <c r="F8" s="8">
        <v>31000</v>
      </c>
      <c r="G8" s="8"/>
      <c r="H8" s="18"/>
      <c r="I8" s="18"/>
      <c r="J8" s="8">
        <v>140000</v>
      </c>
      <c r="K8" s="8"/>
      <c r="L8" s="18"/>
      <c r="M8" s="18"/>
      <c r="N8" s="8">
        <v>140000</v>
      </c>
      <c r="O8" s="8"/>
      <c r="P8" s="23">
        <v>62000</v>
      </c>
      <c r="Q8" s="29"/>
    </row>
    <row r="9" spans="1:17" ht="16.8" customHeight="1" x14ac:dyDescent="0.25">
      <c r="A9" s="12">
        <v>64047</v>
      </c>
      <c r="B9" s="2" t="s">
        <v>19</v>
      </c>
      <c r="C9" s="18"/>
      <c r="D9" s="18"/>
      <c r="E9" s="18"/>
      <c r="F9" s="5">
        <v>60</v>
      </c>
      <c r="G9" s="5"/>
      <c r="H9" s="18"/>
      <c r="I9" s="18"/>
      <c r="J9" s="5">
        <v>260</v>
      </c>
      <c r="K9" s="5"/>
      <c r="L9" s="18"/>
      <c r="M9" s="18"/>
      <c r="N9" s="5">
        <v>260</v>
      </c>
      <c r="O9" s="5"/>
      <c r="P9" s="22"/>
      <c r="Q9" s="29"/>
    </row>
    <row r="10" spans="1:17" ht="16.95" customHeight="1" x14ac:dyDescent="0.25">
      <c r="A10" s="2" t="s">
        <v>20</v>
      </c>
      <c r="B10" s="2" t="s">
        <v>21</v>
      </c>
      <c r="C10" s="18"/>
      <c r="D10" s="18"/>
      <c r="E10" s="18"/>
      <c r="F10" s="9">
        <v>0.35</v>
      </c>
      <c r="G10" s="9"/>
      <c r="H10" s="18"/>
      <c r="I10" s="18"/>
      <c r="J10" s="7">
        <v>1.5</v>
      </c>
      <c r="K10" s="7"/>
      <c r="L10" s="18"/>
      <c r="M10" s="18"/>
      <c r="N10" s="7">
        <v>1.5</v>
      </c>
      <c r="O10" s="7"/>
      <c r="P10" s="24">
        <v>6.9</v>
      </c>
      <c r="Q10" s="29"/>
    </row>
    <row r="11" spans="1:17" ht="16.8" customHeight="1" x14ac:dyDescent="0.25">
      <c r="A11" s="12">
        <v>65532</v>
      </c>
      <c r="B11" s="2" t="s">
        <v>22</v>
      </c>
      <c r="C11" s="6" t="s">
        <v>23</v>
      </c>
      <c r="D11" s="3">
        <v>5.8999999999999999E-3</v>
      </c>
      <c r="E11" s="3"/>
      <c r="F11" s="7">
        <v>6</v>
      </c>
      <c r="G11" s="7"/>
      <c r="H11" s="4">
        <v>6.2E-2</v>
      </c>
      <c r="I11" s="4"/>
      <c r="J11" s="5">
        <v>26</v>
      </c>
      <c r="K11" s="5"/>
      <c r="L11" s="9">
        <v>0.12</v>
      </c>
      <c r="M11" s="9"/>
      <c r="N11" s="5">
        <v>26</v>
      </c>
      <c r="O11" s="5"/>
      <c r="P11" s="22"/>
      <c r="Q11" s="29"/>
    </row>
    <row r="12" spans="1:17" ht="16.8" customHeight="1" x14ac:dyDescent="0.25">
      <c r="A12" s="12">
        <v>65660</v>
      </c>
      <c r="B12" s="2" t="s">
        <v>24</v>
      </c>
      <c r="C12" s="18"/>
      <c r="D12" s="18"/>
      <c r="E12" s="18"/>
      <c r="F12" s="7">
        <v>1</v>
      </c>
      <c r="G12" s="7"/>
      <c r="H12" s="18"/>
      <c r="I12" s="18"/>
      <c r="J12" s="7">
        <v>4.4000000000000004</v>
      </c>
      <c r="K12" s="7"/>
      <c r="L12" s="18"/>
      <c r="M12" s="18"/>
      <c r="N12" s="7">
        <v>4.4000000000000004</v>
      </c>
      <c r="O12" s="7"/>
      <c r="P12" s="23">
        <v>6000</v>
      </c>
      <c r="Q12" s="29"/>
    </row>
    <row r="13" spans="1:17" ht="16.95" customHeight="1" x14ac:dyDescent="0.25">
      <c r="A13" s="2" t="s">
        <v>25</v>
      </c>
      <c r="B13" s="2" t="s">
        <v>26</v>
      </c>
      <c r="C13" s="18"/>
      <c r="D13" s="4">
        <v>1.4999999999999999E-2</v>
      </c>
      <c r="E13" s="4"/>
      <c r="F13" s="7">
        <v>5</v>
      </c>
      <c r="G13" s="7"/>
      <c r="H13" s="9">
        <v>0.38</v>
      </c>
      <c r="I13" s="9"/>
      <c r="J13" s="5">
        <v>22</v>
      </c>
      <c r="K13" s="5"/>
      <c r="L13" s="9">
        <v>0.18</v>
      </c>
      <c r="M13" s="9"/>
      <c r="N13" s="5">
        <v>22</v>
      </c>
      <c r="O13" s="5"/>
      <c r="P13" s="21">
        <v>220</v>
      </c>
      <c r="Q13" s="29"/>
    </row>
    <row r="14" spans="1:17" ht="16.8" customHeight="1" x14ac:dyDescent="0.25">
      <c r="A14" s="2" t="s">
        <v>27</v>
      </c>
      <c r="B14" s="2" t="s">
        <v>28</v>
      </c>
      <c r="C14" s="18"/>
      <c r="D14" s="11">
        <v>2.0000000000000001E-4</v>
      </c>
      <c r="E14" s="11"/>
      <c r="F14" s="18"/>
      <c r="G14" s="18"/>
      <c r="H14" s="3">
        <v>5.3E-3</v>
      </c>
      <c r="I14" s="3"/>
      <c r="J14" s="18"/>
      <c r="K14" s="18"/>
      <c r="L14" s="3">
        <v>2.3999999999999998E-3</v>
      </c>
      <c r="M14" s="3"/>
      <c r="N14" s="18"/>
      <c r="O14" s="18"/>
      <c r="P14" s="22"/>
      <c r="Q14" s="29"/>
    </row>
    <row r="15" spans="1:17" ht="16.95" customHeight="1" x14ac:dyDescent="0.25">
      <c r="A15" s="2" t="s">
        <v>29</v>
      </c>
      <c r="B15" s="2" t="s">
        <v>30</v>
      </c>
      <c r="C15" s="18"/>
      <c r="D15" s="9">
        <v>0.17</v>
      </c>
      <c r="E15" s="9"/>
      <c r="F15" s="7">
        <v>1</v>
      </c>
      <c r="G15" s="7"/>
      <c r="H15" s="7">
        <v>4.3</v>
      </c>
      <c r="I15" s="7"/>
      <c r="J15" s="7">
        <v>4.4000000000000004</v>
      </c>
      <c r="K15" s="7"/>
      <c r="L15" s="7">
        <v>2</v>
      </c>
      <c r="M15" s="7"/>
      <c r="N15" s="7">
        <v>4.4000000000000004</v>
      </c>
      <c r="O15" s="7"/>
      <c r="P15" s="22"/>
      <c r="Q15" s="29"/>
    </row>
    <row r="16" spans="1:17" ht="16.8" customHeight="1" x14ac:dyDescent="0.25">
      <c r="A16" s="2" t="s">
        <v>31</v>
      </c>
      <c r="B16" s="2" t="s">
        <v>32</v>
      </c>
      <c r="C16" s="6" t="s">
        <v>33</v>
      </c>
      <c r="D16" s="18"/>
      <c r="E16" s="18"/>
      <c r="F16" s="7">
        <v>5</v>
      </c>
      <c r="G16" s="7"/>
      <c r="H16" s="18"/>
      <c r="I16" s="18"/>
      <c r="J16" s="5">
        <v>22</v>
      </c>
      <c r="K16" s="5"/>
      <c r="L16" s="18"/>
      <c r="M16" s="18"/>
      <c r="N16" s="5">
        <v>22</v>
      </c>
      <c r="O16" s="5"/>
      <c r="P16" s="22"/>
      <c r="Q16" s="29"/>
    </row>
    <row r="17" spans="1:17" ht="16.8" customHeight="1" x14ac:dyDescent="0.25">
      <c r="A17" s="2" t="s">
        <v>34</v>
      </c>
      <c r="B17" s="2" t="s">
        <v>35</v>
      </c>
      <c r="C17" s="18"/>
      <c r="D17" s="18"/>
      <c r="E17" s="18"/>
      <c r="F17" s="5">
        <v>500</v>
      </c>
      <c r="G17" s="5"/>
      <c r="H17" s="18"/>
      <c r="I17" s="18"/>
      <c r="J17" s="8">
        <v>2200</v>
      </c>
      <c r="K17" s="8"/>
      <c r="L17" s="18"/>
      <c r="M17" s="18"/>
      <c r="N17" s="8">
        <v>2200</v>
      </c>
      <c r="O17" s="8"/>
      <c r="P17" s="23">
        <v>1200</v>
      </c>
      <c r="Q17" s="29"/>
    </row>
    <row r="18" spans="1:17" ht="16.95" customHeight="1" x14ac:dyDescent="0.25">
      <c r="A18" s="2" t="s">
        <v>36</v>
      </c>
      <c r="B18" s="2" t="s">
        <v>37</v>
      </c>
      <c r="C18" s="18"/>
      <c r="D18" s="9">
        <v>0.63</v>
      </c>
      <c r="E18" s="9"/>
      <c r="F18" s="7">
        <v>1</v>
      </c>
      <c r="G18" s="7"/>
      <c r="H18" s="5">
        <v>16</v>
      </c>
      <c r="I18" s="5"/>
      <c r="J18" s="7">
        <v>4.4000000000000004</v>
      </c>
      <c r="K18" s="7"/>
      <c r="L18" s="7">
        <v>7.5</v>
      </c>
      <c r="M18" s="7"/>
      <c r="N18" s="7">
        <v>4.4000000000000004</v>
      </c>
      <c r="O18" s="7"/>
      <c r="P18" s="22"/>
      <c r="Q18" s="29"/>
    </row>
    <row r="19" spans="1:17" ht="16.8" customHeight="1" x14ac:dyDescent="0.25">
      <c r="A19" s="2" t="s">
        <v>38</v>
      </c>
      <c r="B19" s="2" t="s">
        <v>39</v>
      </c>
      <c r="C19" s="6" t="s">
        <v>33</v>
      </c>
      <c r="D19" s="18"/>
      <c r="E19" s="18"/>
      <c r="F19" s="9">
        <v>0.3</v>
      </c>
      <c r="G19" s="9"/>
      <c r="H19" s="18"/>
      <c r="I19" s="18"/>
      <c r="J19" s="7">
        <v>1.3</v>
      </c>
      <c r="K19" s="7"/>
      <c r="L19" s="18"/>
      <c r="M19" s="18"/>
      <c r="N19" s="7">
        <v>1.3</v>
      </c>
      <c r="O19" s="7"/>
      <c r="P19" s="22"/>
      <c r="Q19" s="29"/>
    </row>
    <row r="20" spans="1:17" ht="16.95" customHeight="1" x14ac:dyDescent="0.25">
      <c r="A20" s="2" t="s">
        <v>40</v>
      </c>
      <c r="B20" s="2" t="s">
        <v>41</v>
      </c>
      <c r="C20" s="18"/>
      <c r="D20" s="9">
        <v>0.14000000000000001</v>
      </c>
      <c r="E20" s="9"/>
      <c r="F20" s="18"/>
      <c r="G20" s="18"/>
      <c r="H20" s="7">
        <v>3.7</v>
      </c>
      <c r="I20" s="7"/>
      <c r="J20" s="18"/>
      <c r="K20" s="18"/>
      <c r="L20" s="7">
        <v>1.7</v>
      </c>
      <c r="M20" s="7"/>
      <c r="N20" s="18"/>
      <c r="O20" s="18"/>
      <c r="P20" s="22"/>
      <c r="Q20" s="29"/>
    </row>
    <row r="21" spans="1:17" ht="16.8" customHeight="1" x14ac:dyDescent="0.25">
      <c r="A21" s="2" t="s">
        <v>42</v>
      </c>
      <c r="B21" s="2" t="s">
        <v>43</v>
      </c>
      <c r="C21" s="6" t="s">
        <v>33</v>
      </c>
      <c r="D21" s="10">
        <v>2.4000000000000001E-5</v>
      </c>
      <c r="E21" s="10"/>
      <c r="F21" s="11">
        <v>1.7000000000000001E-4</v>
      </c>
      <c r="G21" s="11"/>
      <c r="H21" s="3">
        <v>1.2999999999999999E-3</v>
      </c>
      <c r="I21" s="3"/>
      <c r="J21" s="3">
        <v>2.3999999999999998E-3</v>
      </c>
      <c r="K21" s="3"/>
      <c r="L21" s="11">
        <v>6.2E-4</v>
      </c>
      <c r="M21" s="11"/>
      <c r="N21" s="3">
        <v>2.3999999999999998E-3</v>
      </c>
      <c r="O21" s="3"/>
      <c r="P21" s="25">
        <v>0.2</v>
      </c>
      <c r="Q21" s="29"/>
    </row>
    <row r="22" spans="1:17" ht="16.8" customHeight="1" x14ac:dyDescent="0.25">
      <c r="A22" s="2" t="s">
        <v>44</v>
      </c>
      <c r="B22" s="2" t="s">
        <v>45</v>
      </c>
      <c r="C22" s="18"/>
      <c r="D22" s="18"/>
      <c r="E22" s="18"/>
      <c r="F22" s="4">
        <v>1.4999999999999999E-2</v>
      </c>
      <c r="G22" s="4"/>
      <c r="H22" s="18"/>
      <c r="I22" s="18"/>
      <c r="J22" s="4">
        <v>6.6000000000000003E-2</v>
      </c>
      <c r="K22" s="4"/>
      <c r="L22" s="18"/>
      <c r="M22" s="18"/>
      <c r="N22" s="4">
        <v>6.6000000000000003E-2</v>
      </c>
      <c r="O22" s="4"/>
      <c r="P22" s="25">
        <v>0.2</v>
      </c>
      <c r="Q22" s="29"/>
    </row>
    <row r="23" spans="1:17" ht="16.95" customHeight="1" x14ac:dyDescent="0.25">
      <c r="A23" s="2" t="s">
        <v>46</v>
      </c>
      <c r="B23" s="2" t="s">
        <v>47</v>
      </c>
      <c r="C23" s="6" t="s">
        <v>48</v>
      </c>
      <c r="D23" s="10">
        <v>4.3000000000000003E-6</v>
      </c>
      <c r="E23" s="10"/>
      <c r="F23" s="18"/>
      <c r="G23" s="18"/>
      <c r="H23" s="11">
        <v>1.1E-4</v>
      </c>
      <c r="I23" s="11"/>
      <c r="J23" s="18"/>
      <c r="K23" s="18"/>
      <c r="L23" s="10">
        <v>5.1999999999999997E-5</v>
      </c>
      <c r="M23" s="10"/>
      <c r="N23" s="18"/>
      <c r="O23" s="18"/>
      <c r="P23" s="22"/>
      <c r="Q23" s="29"/>
    </row>
    <row r="24" spans="1:17" ht="16.8" customHeight="1" x14ac:dyDescent="0.25">
      <c r="A24" s="2" t="s">
        <v>49</v>
      </c>
      <c r="B24" s="2" t="s">
        <v>50</v>
      </c>
      <c r="C24" s="18"/>
      <c r="D24" s="4">
        <v>3.2000000000000001E-2</v>
      </c>
      <c r="E24" s="4"/>
      <c r="F24" s="18"/>
      <c r="G24" s="18"/>
      <c r="H24" s="9">
        <v>0.84</v>
      </c>
      <c r="I24" s="9"/>
      <c r="J24" s="18"/>
      <c r="K24" s="18"/>
      <c r="L24" s="9">
        <v>0.39</v>
      </c>
      <c r="M24" s="9"/>
      <c r="N24" s="18"/>
      <c r="O24" s="18"/>
      <c r="P24" s="22"/>
      <c r="Q24" s="29"/>
    </row>
    <row r="25" spans="1:17" ht="16.95" customHeight="1" x14ac:dyDescent="0.25">
      <c r="A25" s="2" t="s">
        <v>51</v>
      </c>
      <c r="B25" s="2" t="s">
        <v>52</v>
      </c>
      <c r="C25" s="18"/>
      <c r="D25" s="9">
        <v>0.13</v>
      </c>
      <c r="E25" s="9"/>
      <c r="F25" s="7">
        <v>3</v>
      </c>
      <c r="G25" s="7"/>
      <c r="H25" s="7">
        <v>3.3</v>
      </c>
      <c r="I25" s="7"/>
      <c r="J25" s="5">
        <v>13</v>
      </c>
      <c r="K25" s="5"/>
      <c r="L25" s="7">
        <v>1.5</v>
      </c>
      <c r="M25" s="7"/>
      <c r="N25" s="5">
        <v>13</v>
      </c>
      <c r="O25" s="5"/>
      <c r="P25" s="21">
        <v>29</v>
      </c>
      <c r="Q25" s="29"/>
    </row>
    <row r="26" spans="1:17" ht="19.8" customHeight="1" x14ac:dyDescent="0.25">
      <c r="A26" s="2" t="s">
        <v>53</v>
      </c>
      <c r="B26" s="2" t="s">
        <v>54</v>
      </c>
      <c r="C26" s="6" t="s">
        <v>23</v>
      </c>
      <c r="D26" s="10">
        <v>4.1999999999999996E-6</v>
      </c>
      <c r="E26" s="10"/>
      <c r="F26" s="18"/>
      <c r="G26" s="18"/>
      <c r="H26" s="10">
        <v>4.3999999999999999E-5</v>
      </c>
      <c r="I26" s="10"/>
      <c r="J26" s="18"/>
      <c r="K26" s="18"/>
      <c r="L26" s="10">
        <v>8.6000000000000003E-5</v>
      </c>
      <c r="M26" s="10"/>
      <c r="N26" s="18"/>
      <c r="O26" s="18"/>
      <c r="P26" s="22"/>
      <c r="Q26" s="29"/>
    </row>
    <row r="27" spans="1:17" ht="16.8" customHeight="1" x14ac:dyDescent="0.25">
      <c r="A27" s="2" t="s">
        <v>55</v>
      </c>
      <c r="B27" s="2" t="s">
        <v>56</v>
      </c>
      <c r="C27" s="18"/>
      <c r="D27" s="4">
        <v>0.02</v>
      </c>
      <c r="E27" s="4"/>
      <c r="F27" s="7">
        <v>1</v>
      </c>
      <c r="G27" s="7"/>
      <c r="H27" s="9">
        <v>0.53</v>
      </c>
      <c r="I27" s="9"/>
      <c r="J27" s="7">
        <v>4.4000000000000004</v>
      </c>
      <c r="K27" s="7"/>
      <c r="L27" s="9">
        <v>0.24</v>
      </c>
      <c r="M27" s="9"/>
      <c r="N27" s="7">
        <v>4.4000000000000004</v>
      </c>
      <c r="O27" s="7"/>
      <c r="P27" s="21">
        <v>240</v>
      </c>
      <c r="Q27" s="29"/>
    </row>
    <row r="28" spans="1:17" ht="16.95" customHeight="1" x14ac:dyDescent="0.25">
      <c r="A28" s="2" t="s">
        <v>57</v>
      </c>
      <c r="B28" s="2" t="s">
        <v>58</v>
      </c>
      <c r="C28" s="6" t="s">
        <v>33</v>
      </c>
      <c r="D28" s="11">
        <v>4.2000000000000002E-4</v>
      </c>
      <c r="E28" s="11"/>
      <c r="F28" s="3">
        <v>7.0000000000000001E-3</v>
      </c>
      <c r="G28" s="3"/>
      <c r="H28" s="4">
        <v>1.0999999999999999E-2</v>
      </c>
      <c r="I28" s="4"/>
      <c r="J28" s="4">
        <v>3.1E-2</v>
      </c>
      <c r="K28" s="4"/>
      <c r="L28" s="3">
        <v>5.0000000000000001E-3</v>
      </c>
      <c r="M28" s="3"/>
      <c r="N28" s="4">
        <v>3.1E-2</v>
      </c>
      <c r="O28" s="4"/>
      <c r="P28" s="26">
        <v>0.02</v>
      </c>
      <c r="Q28" s="29"/>
    </row>
    <row r="29" spans="1:17" ht="29.25" customHeight="1" x14ac:dyDescent="0.25">
      <c r="A29" s="2" t="s">
        <v>59</v>
      </c>
      <c r="B29" s="1" t="s">
        <v>60</v>
      </c>
      <c r="C29" s="18"/>
      <c r="D29" s="3">
        <v>1.4E-3</v>
      </c>
      <c r="E29" s="3"/>
      <c r="F29" s="18"/>
      <c r="G29" s="18"/>
      <c r="H29" s="4">
        <v>3.6999999999999998E-2</v>
      </c>
      <c r="I29" s="4"/>
      <c r="J29" s="18"/>
      <c r="K29" s="18"/>
      <c r="L29" s="4">
        <v>1.7000000000000001E-2</v>
      </c>
      <c r="M29" s="4"/>
      <c r="N29" s="18"/>
      <c r="O29" s="18"/>
      <c r="P29" s="21">
        <v>120</v>
      </c>
      <c r="Q29" s="29"/>
    </row>
    <row r="30" spans="1:17" ht="16.95" customHeight="1" x14ac:dyDescent="0.25">
      <c r="A30" s="2" t="s">
        <v>61</v>
      </c>
      <c r="B30" s="1" t="s">
        <v>62</v>
      </c>
      <c r="C30" s="18"/>
      <c r="D30" s="10">
        <v>7.7000000000000001E-5</v>
      </c>
      <c r="E30" s="10"/>
      <c r="F30" s="18"/>
      <c r="G30" s="18"/>
      <c r="H30" s="3">
        <v>2E-3</v>
      </c>
      <c r="I30" s="3"/>
      <c r="J30" s="18"/>
      <c r="K30" s="18"/>
      <c r="L30" s="11">
        <v>9.2000000000000003E-4</v>
      </c>
      <c r="M30" s="11"/>
      <c r="N30" s="18"/>
      <c r="O30" s="18"/>
      <c r="P30" s="24">
        <v>1.4</v>
      </c>
      <c r="Q30" s="29"/>
    </row>
    <row r="31" spans="1:17" ht="29.25" customHeight="1" x14ac:dyDescent="0.25">
      <c r="A31" s="2" t="s">
        <v>63</v>
      </c>
      <c r="B31" s="1" t="s">
        <v>64</v>
      </c>
      <c r="C31" s="6" t="s">
        <v>65</v>
      </c>
      <c r="D31" s="4">
        <v>0.08</v>
      </c>
      <c r="E31" s="4"/>
      <c r="F31" s="18"/>
      <c r="G31" s="18"/>
      <c r="H31" s="5">
        <v>11</v>
      </c>
      <c r="I31" s="5"/>
      <c r="J31" s="18"/>
      <c r="K31" s="18"/>
      <c r="L31" s="7">
        <v>5</v>
      </c>
      <c r="M31" s="7"/>
      <c r="N31" s="18"/>
      <c r="O31" s="18"/>
      <c r="P31" s="22"/>
      <c r="Q31" s="29"/>
    </row>
    <row r="32" spans="1:17" ht="16.95" customHeight="1" x14ac:dyDescent="0.25">
      <c r="A32" s="2" t="s">
        <v>66</v>
      </c>
      <c r="B32" s="2" t="s">
        <v>67</v>
      </c>
      <c r="C32" s="18"/>
      <c r="D32" s="9">
        <v>0.91</v>
      </c>
      <c r="E32" s="9"/>
      <c r="F32" s="18"/>
      <c r="G32" s="18"/>
      <c r="H32" s="5">
        <v>24</v>
      </c>
      <c r="I32" s="5"/>
      <c r="J32" s="18"/>
      <c r="K32" s="18"/>
      <c r="L32" s="5">
        <v>11</v>
      </c>
      <c r="M32" s="5"/>
      <c r="N32" s="18"/>
      <c r="O32" s="18"/>
      <c r="P32" s="22"/>
      <c r="Q32" s="29"/>
    </row>
    <row r="33" spans="1:17" ht="29.25" customHeight="1" x14ac:dyDescent="0.25">
      <c r="A33" s="2" t="s">
        <v>68</v>
      </c>
      <c r="B33" s="2" t="s">
        <v>69</v>
      </c>
      <c r="C33" s="18"/>
      <c r="D33" s="18"/>
      <c r="E33" s="18"/>
      <c r="F33" s="7">
        <v>5</v>
      </c>
      <c r="G33" s="7"/>
      <c r="H33" s="18"/>
      <c r="I33" s="18"/>
      <c r="J33" s="5">
        <v>22</v>
      </c>
      <c r="K33" s="5"/>
      <c r="L33" s="18"/>
      <c r="M33" s="18"/>
      <c r="N33" s="5">
        <v>22</v>
      </c>
      <c r="O33" s="5"/>
      <c r="P33" s="23">
        <v>3900</v>
      </c>
      <c r="Q33" s="29"/>
    </row>
    <row r="34" spans="1:17" ht="29.25" customHeight="1" x14ac:dyDescent="0.25">
      <c r="A34" s="2" t="s">
        <v>70</v>
      </c>
      <c r="B34" s="2" t="s">
        <v>71</v>
      </c>
      <c r="C34" s="18"/>
      <c r="D34" s="9">
        <v>0.48</v>
      </c>
      <c r="E34" s="9"/>
      <c r="F34" s="5">
        <v>33</v>
      </c>
      <c r="G34" s="5"/>
      <c r="H34" s="5">
        <v>12</v>
      </c>
      <c r="I34" s="5"/>
      <c r="J34" s="5">
        <v>150</v>
      </c>
      <c r="K34" s="5"/>
      <c r="L34" s="7">
        <v>5.7</v>
      </c>
      <c r="M34" s="7"/>
      <c r="N34" s="5">
        <v>150</v>
      </c>
      <c r="O34" s="5"/>
      <c r="P34" s="23">
        <v>1700</v>
      </c>
      <c r="Q34" s="29"/>
    </row>
    <row r="35" spans="1:17" ht="16.8" customHeight="1" x14ac:dyDescent="0.25">
      <c r="A35" s="2" t="s">
        <v>72</v>
      </c>
      <c r="B35" s="2" t="s">
        <v>73</v>
      </c>
      <c r="C35" s="18"/>
      <c r="D35" s="4">
        <v>3.3000000000000002E-2</v>
      </c>
      <c r="E35" s="4"/>
      <c r="F35" s="7">
        <v>2</v>
      </c>
      <c r="G35" s="7"/>
      <c r="H35" s="9">
        <v>0.86</v>
      </c>
      <c r="I35" s="9"/>
      <c r="J35" s="7">
        <v>8.8000000000000007</v>
      </c>
      <c r="K35" s="7"/>
      <c r="L35" s="9">
        <v>0.4</v>
      </c>
      <c r="M35" s="9"/>
      <c r="N35" s="7">
        <v>8.8000000000000007</v>
      </c>
      <c r="O35" s="7"/>
      <c r="P35" s="21">
        <v>660</v>
      </c>
      <c r="Q35" s="29"/>
    </row>
    <row r="36" spans="1:17" ht="29.25" customHeight="1" x14ac:dyDescent="0.25">
      <c r="A36" s="2" t="s">
        <v>74</v>
      </c>
      <c r="B36" s="2" t="s">
        <v>75</v>
      </c>
      <c r="C36" s="18"/>
      <c r="D36" s="18"/>
      <c r="E36" s="18"/>
      <c r="F36" s="8">
        <v>5000</v>
      </c>
      <c r="G36" s="8"/>
      <c r="H36" s="18"/>
      <c r="I36" s="18"/>
      <c r="J36" s="8">
        <v>22000</v>
      </c>
      <c r="K36" s="8"/>
      <c r="L36" s="18"/>
      <c r="M36" s="18"/>
      <c r="N36" s="8">
        <v>22000</v>
      </c>
      <c r="O36" s="8"/>
      <c r="P36" s="23">
        <v>5000</v>
      </c>
      <c r="Q36" s="29"/>
    </row>
    <row r="37" spans="1:17" ht="16.8" customHeight="1" x14ac:dyDescent="0.25">
      <c r="A37" s="2" t="s">
        <v>76</v>
      </c>
      <c r="B37" s="1" t="s">
        <v>77</v>
      </c>
      <c r="C37" s="18"/>
      <c r="D37" s="18"/>
      <c r="E37" s="18"/>
      <c r="F37" s="8">
        <v>30000</v>
      </c>
      <c r="G37" s="8"/>
      <c r="H37" s="18"/>
      <c r="I37" s="18"/>
      <c r="J37" s="8">
        <v>130000</v>
      </c>
      <c r="K37" s="8"/>
      <c r="L37" s="18"/>
      <c r="M37" s="18"/>
      <c r="N37" s="8">
        <v>130000</v>
      </c>
      <c r="O37" s="8"/>
      <c r="P37" s="22"/>
      <c r="Q37" s="29"/>
    </row>
    <row r="38" spans="1:17" ht="16.95" customHeight="1" x14ac:dyDescent="0.25">
      <c r="A38" s="2" t="s">
        <v>78</v>
      </c>
      <c r="B38" s="2" t="s">
        <v>79</v>
      </c>
      <c r="C38" s="6" t="s">
        <v>80</v>
      </c>
      <c r="D38" s="11">
        <v>5.5999999999999995E-4</v>
      </c>
      <c r="E38" s="11"/>
      <c r="F38" s="3">
        <v>5.0000000000000001E-3</v>
      </c>
      <c r="G38" s="3"/>
      <c r="H38" s="4">
        <v>1.4E-2</v>
      </c>
      <c r="I38" s="4"/>
      <c r="J38" s="4">
        <v>3.6999999999999998E-2</v>
      </c>
      <c r="K38" s="4"/>
      <c r="L38" s="3">
        <v>6.7000000000000002E-3</v>
      </c>
      <c r="M38" s="3"/>
      <c r="N38" s="4">
        <v>3.6999999999999998E-2</v>
      </c>
      <c r="O38" s="4"/>
      <c r="P38" s="26">
        <v>0.03</v>
      </c>
      <c r="Q38" s="29"/>
    </row>
    <row r="39" spans="1:17" ht="16.8" customHeight="1" x14ac:dyDescent="0.25">
      <c r="A39" s="2" t="s">
        <v>81</v>
      </c>
      <c r="B39" s="2" t="s">
        <v>82</v>
      </c>
      <c r="C39" s="18"/>
      <c r="D39" s="18"/>
      <c r="E39" s="18"/>
      <c r="F39" s="7">
        <v>2.2000000000000002</v>
      </c>
      <c r="G39" s="7"/>
      <c r="H39" s="18"/>
      <c r="I39" s="18"/>
      <c r="J39" s="7">
        <v>9.6999999999999993</v>
      </c>
      <c r="K39" s="7"/>
      <c r="L39" s="18"/>
      <c r="M39" s="18"/>
      <c r="N39" s="7">
        <v>9.6999999999999993</v>
      </c>
      <c r="O39" s="7"/>
      <c r="P39" s="21">
        <v>50</v>
      </c>
      <c r="Q39" s="29"/>
    </row>
    <row r="40" spans="1:17" ht="16.95" customHeight="1" x14ac:dyDescent="0.25">
      <c r="A40" s="2" t="s">
        <v>83</v>
      </c>
      <c r="B40" s="2" t="s">
        <v>84</v>
      </c>
      <c r="C40" s="18"/>
      <c r="D40" s="18"/>
      <c r="E40" s="18"/>
      <c r="F40" s="5">
        <v>800</v>
      </c>
      <c r="G40" s="5"/>
      <c r="H40" s="18"/>
      <c r="I40" s="18"/>
      <c r="J40" s="8">
        <v>3500</v>
      </c>
      <c r="K40" s="8"/>
      <c r="L40" s="18"/>
      <c r="M40" s="18"/>
      <c r="N40" s="8">
        <v>3500</v>
      </c>
      <c r="O40" s="8"/>
      <c r="P40" s="23">
        <v>6200</v>
      </c>
      <c r="Q40" s="29"/>
    </row>
    <row r="41" spans="1:17" ht="16.8" customHeight="1" x14ac:dyDescent="0.25">
      <c r="A41" s="2" t="s">
        <v>85</v>
      </c>
      <c r="B41" s="2" t="s">
        <v>86</v>
      </c>
      <c r="C41" s="18"/>
      <c r="D41" s="9">
        <v>0.17</v>
      </c>
      <c r="E41" s="9"/>
      <c r="F41" s="5">
        <v>100</v>
      </c>
      <c r="G41" s="5"/>
      <c r="H41" s="7">
        <v>4.3</v>
      </c>
      <c r="I41" s="7"/>
      <c r="J41" s="5">
        <v>440</v>
      </c>
      <c r="K41" s="5"/>
      <c r="L41" s="7">
        <v>2</v>
      </c>
      <c r="M41" s="7"/>
      <c r="N41" s="5">
        <v>440</v>
      </c>
      <c r="O41" s="5"/>
      <c r="P41" s="23">
        <v>1900</v>
      </c>
      <c r="Q41" s="29"/>
    </row>
    <row r="42" spans="1:17" ht="16.95" customHeight="1" x14ac:dyDescent="0.25">
      <c r="A42" s="2" t="s">
        <v>87</v>
      </c>
      <c r="B42" s="2" t="s">
        <v>88</v>
      </c>
      <c r="C42" s="18"/>
      <c r="D42" s="18"/>
      <c r="E42" s="18"/>
      <c r="F42" s="5">
        <v>10</v>
      </c>
      <c r="G42" s="5"/>
      <c r="H42" s="18"/>
      <c r="I42" s="18"/>
      <c r="J42" s="5">
        <v>44</v>
      </c>
      <c r="K42" s="5"/>
      <c r="L42" s="18"/>
      <c r="M42" s="18"/>
      <c r="N42" s="5">
        <v>44</v>
      </c>
      <c r="O42" s="5"/>
      <c r="P42" s="21">
        <v>660</v>
      </c>
      <c r="Q42" s="29"/>
    </row>
    <row r="43" spans="1:17" ht="16.8" customHeight="1" x14ac:dyDescent="0.25">
      <c r="A43" s="2" t="s">
        <v>89</v>
      </c>
      <c r="B43" s="2" t="s">
        <v>90</v>
      </c>
      <c r="C43" s="18"/>
      <c r="D43" s="4">
        <v>0.01</v>
      </c>
      <c r="E43" s="4"/>
      <c r="F43" s="4">
        <v>0.02</v>
      </c>
      <c r="G43" s="4"/>
      <c r="H43" s="9">
        <v>0.26</v>
      </c>
      <c r="I43" s="9"/>
      <c r="J43" s="4">
        <v>8.7999999999999995E-2</v>
      </c>
      <c r="K43" s="4"/>
      <c r="L43" s="9">
        <v>0.12</v>
      </c>
      <c r="M43" s="9"/>
      <c r="N43" s="4">
        <v>8.7999999999999995E-2</v>
      </c>
      <c r="O43" s="4"/>
      <c r="P43" s="25">
        <v>0.2</v>
      </c>
      <c r="Q43" s="29"/>
    </row>
    <row r="44" spans="1:17" ht="16.8" customHeight="1" x14ac:dyDescent="0.25">
      <c r="A44" s="2" t="s">
        <v>91</v>
      </c>
      <c r="B44" s="2" t="s">
        <v>92</v>
      </c>
      <c r="C44" s="6" t="s">
        <v>93</v>
      </c>
      <c r="D44" s="4">
        <v>0.04</v>
      </c>
      <c r="E44" s="4"/>
      <c r="F44" s="18"/>
      <c r="G44" s="18"/>
      <c r="H44" s="7">
        <v>1</v>
      </c>
      <c r="I44" s="7"/>
      <c r="J44" s="18"/>
      <c r="K44" s="18"/>
      <c r="L44" s="9">
        <v>0.48</v>
      </c>
      <c r="M44" s="9"/>
      <c r="N44" s="18"/>
      <c r="O44" s="18"/>
      <c r="P44" s="22"/>
      <c r="Q44" s="29"/>
    </row>
    <row r="45" spans="1:17" ht="16.95" customHeight="1" x14ac:dyDescent="0.25">
      <c r="A45" s="2" t="s">
        <v>94</v>
      </c>
      <c r="B45" s="2" t="s">
        <v>95</v>
      </c>
      <c r="C45" s="18"/>
      <c r="D45" s="18"/>
      <c r="E45" s="18"/>
      <c r="F45" s="9">
        <v>0.15</v>
      </c>
      <c r="G45" s="9"/>
      <c r="H45" s="18"/>
      <c r="I45" s="18"/>
      <c r="J45" s="9">
        <v>0.66</v>
      </c>
      <c r="K45" s="9"/>
      <c r="L45" s="18"/>
      <c r="M45" s="18"/>
      <c r="N45" s="9">
        <v>0.66</v>
      </c>
      <c r="O45" s="9"/>
      <c r="P45" s="21">
        <v>170</v>
      </c>
      <c r="Q45" s="29"/>
    </row>
    <row r="46" spans="1:17" ht="16.8" customHeight="1" x14ac:dyDescent="0.25">
      <c r="A46" s="2" t="s">
        <v>96</v>
      </c>
      <c r="B46" s="2" t="s">
        <v>97</v>
      </c>
      <c r="C46" s="18"/>
      <c r="D46" s="18"/>
      <c r="E46" s="18"/>
      <c r="F46" s="9">
        <v>0.6</v>
      </c>
      <c r="G46" s="9"/>
      <c r="H46" s="18"/>
      <c r="I46" s="18"/>
      <c r="J46" s="7">
        <v>2.6</v>
      </c>
      <c r="K46" s="7"/>
      <c r="L46" s="18"/>
      <c r="M46" s="18"/>
      <c r="N46" s="7">
        <v>2.6</v>
      </c>
      <c r="O46" s="7"/>
      <c r="P46" s="24">
        <v>2.8</v>
      </c>
      <c r="Q46" s="29"/>
    </row>
    <row r="47" spans="1:17" ht="16.95" customHeight="1" x14ac:dyDescent="0.25">
      <c r="A47" s="2" t="s">
        <v>98</v>
      </c>
      <c r="B47" s="2" t="s">
        <v>99</v>
      </c>
      <c r="C47" s="18"/>
      <c r="D47" s="18"/>
      <c r="E47" s="18"/>
      <c r="F47" s="4">
        <v>0.03</v>
      </c>
      <c r="G47" s="4"/>
      <c r="H47" s="18"/>
      <c r="I47" s="18"/>
      <c r="J47" s="9">
        <v>0.13</v>
      </c>
      <c r="K47" s="9"/>
      <c r="L47" s="18"/>
      <c r="M47" s="18"/>
      <c r="N47" s="9">
        <v>0.13</v>
      </c>
      <c r="O47" s="9"/>
      <c r="P47" s="22"/>
      <c r="Q47" s="29"/>
    </row>
    <row r="48" spans="1:17" ht="16.8" customHeight="1" x14ac:dyDescent="0.25">
      <c r="A48" s="2" t="s">
        <v>100</v>
      </c>
      <c r="B48" s="2" t="s">
        <v>101</v>
      </c>
      <c r="C48" s="18"/>
      <c r="D48" s="18"/>
      <c r="E48" s="18"/>
      <c r="F48" s="5">
        <v>50</v>
      </c>
      <c r="G48" s="5"/>
      <c r="H48" s="18"/>
      <c r="I48" s="18"/>
      <c r="J48" s="5">
        <v>220</v>
      </c>
      <c r="K48" s="5"/>
      <c r="L48" s="18"/>
      <c r="M48" s="18"/>
      <c r="N48" s="5">
        <v>220</v>
      </c>
      <c r="O48" s="5"/>
      <c r="P48" s="22"/>
      <c r="Q48" s="29"/>
    </row>
    <row r="49" spans="1:17" ht="29.25" customHeight="1" x14ac:dyDescent="0.25">
      <c r="A49" s="2" t="s">
        <v>102</v>
      </c>
      <c r="B49" s="2" t="s">
        <v>103</v>
      </c>
      <c r="C49" s="18"/>
      <c r="D49" s="18"/>
      <c r="E49" s="18"/>
      <c r="F49" s="8">
        <v>50000</v>
      </c>
      <c r="G49" s="8"/>
      <c r="H49" s="18"/>
      <c r="I49" s="18"/>
      <c r="J49" s="8">
        <v>220000</v>
      </c>
      <c r="K49" s="8"/>
      <c r="L49" s="18"/>
      <c r="M49" s="18"/>
      <c r="N49" s="8">
        <v>220000</v>
      </c>
      <c r="O49" s="8"/>
      <c r="P49" s="22"/>
      <c r="Q49" s="29"/>
    </row>
    <row r="50" spans="1:17" ht="29.25" customHeight="1" x14ac:dyDescent="0.25">
      <c r="A50" s="2" t="s">
        <v>104</v>
      </c>
      <c r="B50" s="2" t="s">
        <v>105</v>
      </c>
      <c r="C50" s="18"/>
      <c r="D50" s="18"/>
      <c r="E50" s="18"/>
      <c r="F50" s="8">
        <v>50000</v>
      </c>
      <c r="G50" s="8"/>
      <c r="H50" s="18"/>
      <c r="I50" s="18"/>
      <c r="J50" s="8">
        <v>220000</v>
      </c>
      <c r="K50" s="8"/>
      <c r="L50" s="18"/>
      <c r="M50" s="18"/>
      <c r="N50" s="8">
        <v>220000</v>
      </c>
      <c r="O50" s="8"/>
      <c r="P50" s="22"/>
      <c r="Q50" s="29"/>
    </row>
    <row r="51" spans="1:17" ht="29.25" customHeight="1" x14ac:dyDescent="0.25">
      <c r="A51" s="2" t="s">
        <v>106</v>
      </c>
      <c r="B51" s="2" t="s">
        <v>107</v>
      </c>
      <c r="C51" s="18"/>
      <c r="D51" s="18"/>
      <c r="E51" s="18"/>
      <c r="F51" s="8">
        <v>30000</v>
      </c>
      <c r="G51" s="8"/>
      <c r="H51" s="18"/>
      <c r="I51" s="18"/>
      <c r="J51" s="8">
        <v>130000</v>
      </c>
      <c r="K51" s="8"/>
      <c r="L51" s="18"/>
      <c r="M51" s="18"/>
      <c r="N51" s="8">
        <v>130000</v>
      </c>
      <c r="O51" s="8"/>
      <c r="P51" s="23">
        <v>40000</v>
      </c>
      <c r="Q51" s="29"/>
    </row>
    <row r="52" spans="1:17" ht="16.95" customHeight="1" x14ac:dyDescent="0.25">
      <c r="A52" s="2" t="s">
        <v>108</v>
      </c>
      <c r="B52" s="2" t="s">
        <v>109</v>
      </c>
      <c r="C52" s="18"/>
      <c r="D52" s="18"/>
      <c r="E52" s="18"/>
      <c r="F52" s="5">
        <v>300</v>
      </c>
      <c r="G52" s="5"/>
      <c r="H52" s="18"/>
      <c r="I52" s="18"/>
      <c r="J52" s="8">
        <v>1300</v>
      </c>
      <c r="K52" s="8"/>
      <c r="L52" s="18"/>
      <c r="M52" s="18"/>
      <c r="N52" s="8">
        <v>1300</v>
      </c>
      <c r="O52" s="8"/>
      <c r="P52" s="21">
        <v>490</v>
      </c>
      <c r="Q52" s="29"/>
    </row>
    <row r="53" spans="1:17" ht="29.25" customHeight="1" x14ac:dyDescent="0.25">
      <c r="A53" s="2" t="s">
        <v>110</v>
      </c>
      <c r="B53" s="2" t="s">
        <v>111</v>
      </c>
      <c r="C53" s="18"/>
      <c r="D53" s="18"/>
      <c r="E53" s="18"/>
      <c r="F53" s="5">
        <v>90</v>
      </c>
      <c r="G53" s="5"/>
      <c r="H53" s="18"/>
      <c r="I53" s="18"/>
      <c r="J53" s="5">
        <v>400</v>
      </c>
      <c r="K53" s="5"/>
      <c r="L53" s="18"/>
      <c r="M53" s="18"/>
      <c r="N53" s="5">
        <v>400</v>
      </c>
      <c r="O53" s="5"/>
      <c r="P53" s="23">
        <v>1000</v>
      </c>
      <c r="Q53" s="29"/>
    </row>
    <row r="54" spans="1:17" ht="29.25" customHeight="1" x14ac:dyDescent="0.25">
      <c r="A54" s="2" t="s">
        <v>112</v>
      </c>
      <c r="B54" s="1" t="s">
        <v>113</v>
      </c>
      <c r="C54" s="18"/>
      <c r="D54" s="9">
        <v>0.22</v>
      </c>
      <c r="E54" s="9"/>
      <c r="F54" s="18"/>
      <c r="G54" s="18"/>
      <c r="H54" s="7">
        <v>5.7</v>
      </c>
      <c r="I54" s="7"/>
      <c r="J54" s="18"/>
      <c r="K54" s="18"/>
      <c r="L54" s="7">
        <v>2.6</v>
      </c>
      <c r="M54" s="7"/>
      <c r="N54" s="18"/>
      <c r="O54" s="18"/>
      <c r="P54" s="22"/>
      <c r="Q54" s="29"/>
    </row>
    <row r="55" spans="1:17" ht="16.8" customHeight="1" x14ac:dyDescent="0.25">
      <c r="A55" s="12">
        <v>64438</v>
      </c>
      <c r="B55" s="2" t="s">
        <v>114</v>
      </c>
      <c r="C55" s="18"/>
      <c r="D55" s="18"/>
      <c r="E55" s="18"/>
      <c r="F55" s="9">
        <v>0.4</v>
      </c>
      <c r="G55" s="9"/>
      <c r="H55" s="18"/>
      <c r="I55" s="18"/>
      <c r="J55" s="7">
        <v>1.8</v>
      </c>
      <c r="K55" s="7"/>
      <c r="L55" s="18"/>
      <c r="M55" s="18"/>
      <c r="N55" s="7">
        <v>1.8</v>
      </c>
      <c r="O55" s="7"/>
      <c r="P55" s="21">
        <v>29</v>
      </c>
      <c r="Q55" s="29"/>
    </row>
    <row r="56" spans="1:17" ht="16.95" customHeight="1" x14ac:dyDescent="0.25">
      <c r="A56" s="2" t="s">
        <v>115</v>
      </c>
      <c r="B56" s="2" t="s">
        <v>116</v>
      </c>
      <c r="C56" s="18"/>
      <c r="D56" s="3">
        <v>3.3E-3</v>
      </c>
      <c r="E56" s="3"/>
      <c r="F56" s="5">
        <v>20</v>
      </c>
      <c r="G56" s="5"/>
      <c r="H56" s="4">
        <v>8.6999999999999994E-2</v>
      </c>
      <c r="I56" s="4"/>
      <c r="J56" s="5">
        <v>88</v>
      </c>
      <c r="K56" s="5"/>
      <c r="L56" s="4">
        <v>0.04</v>
      </c>
      <c r="M56" s="4"/>
      <c r="N56" s="5">
        <v>88</v>
      </c>
      <c r="O56" s="5"/>
      <c r="P56" s="22"/>
      <c r="Q56" s="29"/>
    </row>
    <row r="57" spans="1:17" ht="16.8" customHeight="1" x14ac:dyDescent="0.25">
      <c r="A57" s="2" t="s">
        <v>117</v>
      </c>
      <c r="B57" s="1" t="s">
        <v>118</v>
      </c>
      <c r="C57" s="18"/>
      <c r="D57" s="4">
        <v>1.2999999999999999E-2</v>
      </c>
      <c r="E57" s="4"/>
      <c r="F57" s="18"/>
      <c r="G57" s="18"/>
      <c r="H57" s="9">
        <v>0.34</v>
      </c>
      <c r="I57" s="9"/>
      <c r="J57" s="18"/>
      <c r="K57" s="18"/>
      <c r="L57" s="9">
        <v>0.16</v>
      </c>
      <c r="M57" s="9"/>
      <c r="N57" s="18"/>
      <c r="O57" s="18"/>
      <c r="P57" s="22"/>
      <c r="Q57" s="29"/>
    </row>
    <row r="58" spans="1:17" ht="29.25" customHeight="1" x14ac:dyDescent="0.25">
      <c r="A58" s="2" t="s">
        <v>119</v>
      </c>
      <c r="B58" s="2" t="s">
        <v>120</v>
      </c>
      <c r="C58" s="6" t="s">
        <v>121</v>
      </c>
      <c r="D58" s="10">
        <v>3.1000000000000001E-5</v>
      </c>
      <c r="E58" s="10"/>
      <c r="F58" s="4">
        <v>8.3000000000000004E-2</v>
      </c>
      <c r="G58" s="4"/>
      <c r="H58" s="11">
        <v>5.1999999999999995E-4</v>
      </c>
      <c r="I58" s="11"/>
      <c r="J58" s="9">
        <v>0.88</v>
      </c>
      <c r="K58" s="9"/>
      <c r="L58" s="3">
        <v>1E-3</v>
      </c>
      <c r="M58" s="3"/>
      <c r="N58" s="9">
        <v>0.88</v>
      </c>
      <c r="O58" s="9"/>
      <c r="P58" s="25">
        <v>0.3</v>
      </c>
      <c r="Q58" s="29"/>
    </row>
    <row r="59" spans="1:17" ht="29.25" customHeight="1" x14ac:dyDescent="0.25">
      <c r="A59" s="2" t="s">
        <v>119</v>
      </c>
      <c r="B59" s="2" t="s">
        <v>122</v>
      </c>
      <c r="C59" s="6" t="s">
        <v>121</v>
      </c>
      <c r="D59" s="10">
        <v>3.1000000000000001E-5</v>
      </c>
      <c r="E59" s="10"/>
      <c r="F59" s="3">
        <v>2.0999999999999999E-3</v>
      </c>
      <c r="G59" s="3"/>
      <c r="H59" s="11">
        <v>5.1999999999999995E-4</v>
      </c>
      <c r="I59" s="11"/>
      <c r="J59" s="4">
        <v>2.1999999999999999E-2</v>
      </c>
      <c r="K59" s="4"/>
      <c r="L59" s="3">
        <v>1E-3</v>
      </c>
      <c r="M59" s="3"/>
      <c r="N59" s="4">
        <v>2.1999999999999999E-2</v>
      </c>
      <c r="O59" s="4"/>
      <c r="P59" s="27">
        <v>5.0000000000000001E-3</v>
      </c>
      <c r="Q59" s="29"/>
    </row>
    <row r="60" spans="1:17" ht="16.95" customHeight="1" x14ac:dyDescent="0.25">
      <c r="A60" s="2" t="s">
        <v>123</v>
      </c>
      <c r="B60" s="2" t="s">
        <v>124</v>
      </c>
      <c r="C60" s="6" t="s">
        <v>33</v>
      </c>
      <c r="D60" s="18"/>
      <c r="E60" s="18"/>
      <c r="F60" s="9">
        <v>0.1</v>
      </c>
      <c r="G60" s="9"/>
      <c r="H60" s="18"/>
      <c r="I60" s="18"/>
      <c r="J60" s="9">
        <v>0.44</v>
      </c>
      <c r="K60" s="9"/>
      <c r="L60" s="18"/>
      <c r="M60" s="18"/>
      <c r="N60" s="9">
        <v>0.44</v>
      </c>
      <c r="O60" s="9"/>
      <c r="P60" s="22"/>
      <c r="Q60" s="29"/>
    </row>
    <row r="61" spans="1:17" ht="16.8" customHeight="1" x14ac:dyDescent="0.25">
      <c r="A61" s="1"/>
      <c r="B61" s="2" t="s">
        <v>125</v>
      </c>
      <c r="C61" s="6" t="s">
        <v>23</v>
      </c>
      <c r="D61" s="11">
        <v>9.5E-4</v>
      </c>
      <c r="E61" s="11"/>
      <c r="F61" s="18"/>
      <c r="G61" s="18"/>
      <c r="H61" s="3">
        <v>0.01</v>
      </c>
      <c r="I61" s="3"/>
      <c r="J61" s="18"/>
      <c r="K61" s="18"/>
      <c r="L61" s="4">
        <v>1.9E-2</v>
      </c>
      <c r="M61" s="4"/>
      <c r="N61" s="18"/>
      <c r="O61" s="18"/>
      <c r="P61" s="22"/>
      <c r="Q61" s="29"/>
    </row>
    <row r="62" spans="1:17" ht="16.95" customHeight="1" x14ac:dyDescent="0.25">
      <c r="A62" s="2" t="s">
        <v>126</v>
      </c>
      <c r="B62" s="2" t="s">
        <v>127</v>
      </c>
      <c r="C62" s="6" t="s">
        <v>33</v>
      </c>
      <c r="D62" s="18"/>
      <c r="E62" s="18"/>
      <c r="F62" s="18"/>
      <c r="G62" s="18"/>
      <c r="H62" s="18"/>
      <c r="I62" s="18"/>
      <c r="J62" s="18"/>
      <c r="K62" s="18"/>
      <c r="L62" s="18"/>
      <c r="M62" s="18"/>
      <c r="N62" s="18"/>
      <c r="O62" s="18"/>
      <c r="P62" s="21">
        <v>100</v>
      </c>
      <c r="Q62" s="29"/>
    </row>
    <row r="63" spans="1:17" ht="16.8" customHeight="1" x14ac:dyDescent="0.25">
      <c r="A63" s="2" t="s">
        <v>128</v>
      </c>
      <c r="B63" s="1" t="s">
        <v>129</v>
      </c>
      <c r="C63" s="18"/>
      <c r="D63" s="4">
        <v>2.3E-2</v>
      </c>
      <c r="E63" s="4"/>
      <c r="F63" s="18"/>
      <c r="G63" s="18"/>
      <c r="H63" s="9">
        <v>0.6</v>
      </c>
      <c r="I63" s="9"/>
      <c r="J63" s="18"/>
      <c r="K63" s="18"/>
      <c r="L63" s="9">
        <v>0.28000000000000003</v>
      </c>
      <c r="M63" s="9"/>
      <c r="N63" s="18"/>
      <c r="O63" s="18"/>
      <c r="P63" s="22"/>
      <c r="Q63" s="29"/>
    </row>
    <row r="64" spans="1:17" ht="42" customHeight="1" x14ac:dyDescent="0.25">
      <c r="A64" s="2" t="s">
        <v>130</v>
      </c>
      <c r="B64" s="1" t="s">
        <v>131</v>
      </c>
      <c r="C64" s="18"/>
      <c r="D64" s="18"/>
      <c r="E64" s="18"/>
      <c r="F64" s="5">
        <v>600</v>
      </c>
      <c r="G64" s="5"/>
      <c r="H64" s="18"/>
      <c r="I64" s="18"/>
      <c r="J64" s="8">
        <v>2600</v>
      </c>
      <c r="K64" s="8"/>
      <c r="L64" s="18"/>
      <c r="M64" s="18"/>
      <c r="N64" s="8">
        <v>2600</v>
      </c>
      <c r="O64" s="8"/>
      <c r="P64" s="22"/>
      <c r="Q64" s="29"/>
    </row>
    <row r="65" spans="1:17" ht="16.8" customHeight="1" x14ac:dyDescent="0.25">
      <c r="A65" s="2" t="s">
        <v>132</v>
      </c>
      <c r="B65" s="2" t="s">
        <v>133</v>
      </c>
      <c r="C65" s="18"/>
      <c r="D65" s="4">
        <v>1.6E-2</v>
      </c>
      <c r="E65" s="4"/>
      <c r="F65" s="18"/>
      <c r="G65" s="18"/>
      <c r="H65" s="9">
        <v>0.41</v>
      </c>
      <c r="I65" s="9"/>
      <c r="J65" s="18"/>
      <c r="K65" s="18"/>
      <c r="L65" s="9">
        <v>0.19</v>
      </c>
      <c r="M65" s="9"/>
      <c r="N65" s="18"/>
      <c r="O65" s="18"/>
      <c r="P65" s="22"/>
      <c r="Q65" s="29"/>
    </row>
    <row r="66" spans="1:17" ht="16.95" customHeight="1" x14ac:dyDescent="0.25">
      <c r="A66" s="2" t="s">
        <v>134</v>
      </c>
      <c r="B66" s="2" t="s">
        <v>135</v>
      </c>
      <c r="C66" s="18"/>
      <c r="D66" s="18"/>
      <c r="E66" s="18"/>
      <c r="F66" s="9">
        <v>0.8</v>
      </c>
      <c r="G66" s="9"/>
      <c r="H66" s="18"/>
      <c r="I66" s="18"/>
      <c r="J66" s="7">
        <v>3.5</v>
      </c>
      <c r="K66" s="7"/>
      <c r="L66" s="18"/>
      <c r="M66" s="18"/>
      <c r="N66" s="7">
        <v>3.5</v>
      </c>
      <c r="O66" s="7"/>
      <c r="P66" s="21">
        <v>340</v>
      </c>
      <c r="Q66" s="29"/>
    </row>
    <row r="67" spans="1:17" ht="16.8" customHeight="1" x14ac:dyDescent="0.25">
      <c r="A67" s="2" t="s">
        <v>136</v>
      </c>
      <c r="B67" s="2" t="s">
        <v>137</v>
      </c>
      <c r="C67" s="18"/>
      <c r="D67" s="18"/>
      <c r="E67" s="18"/>
      <c r="F67" s="8">
        <v>6000</v>
      </c>
      <c r="G67" s="8"/>
      <c r="H67" s="18"/>
      <c r="I67" s="18"/>
      <c r="J67" s="8">
        <v>26000</v>
      </c>
      <c r="K67" s="8"/>
      <c r="L67" s="18"/>
      <c r="M67" s="18"/>
      <c r="N67" s="8">
        <v>26000</v>
      </c>
      <c r="O67" s="8"/>
      <c r="P67" s="22"/>
      <c r="Q67" s="29"/>
    </row>
    <row r="68" spans="1:17" ht="16.95" customHeight="1" x14ac:dyDescent="0.25">
      <c r="A68" s="2" t="s">
        <v>138</v>
      </c>
      <c r="B68" s="2" t="s">
        <v>139</v>
      </c>
      <c r="C68" s="6" t="s">
        <v>140</v>
      </c>
      <c r="D68" s="4">
        <v>0.01</v>
      </c>
      <c r="E68" s="4"/>
      <c r="F68" s="18"/>
      <c r="G68" s="18"/>
      <c r="H68" s="9">
        <v>0.27</v>
      </c>
      <c r="I68" s="9"/>
      <c r="J68" s="18"/>
      <c r="K68" s="18"/>
      <c r="L68" s="9">
        <v>0.12</v>
      </c>
      <c r="M68" s="9"/>
      <c r="N68" s="18"/>
      <c r="O68" s="18"/>
      <c r="P68" s="22"/>
      <c r="Q68" s="29"/>
    </row>
    <row r="69" spans="1:17" ht="16.8" customHeight="1" x14ac:dyDescent="0.25">
      <c r="A69" s="2" t="s">
        <v>141</v>
      </c>
      <c r="B69" s="2" t="s">
        <v>142</v>
      </c>
      <c r="C69" s="18"/>
      <c r="D69" s="9">
        <v>0.15</v>
      </c>
      <c r="E69" s="9"/>
      <c r="F69" s="18"/>
      <c r="G69" s="18"/>
      <c r="H69" s="7">
        <v>3.9</v>
      </c>
      <c r="I69" s="7"/>
      <c r="J69" s="18"/>
      <c r="K69" s="18"/>
      <c r="L69" s="7">
        <v>1.8</v>
      </c>
      <c r="M69" s="7"/>
      <c r="N69" s="18"/>
      <c r="O69" s="18"/>
      <c r="P69" s="22"/>
      <c r="Q69" s="29"/>
    </row>
    <row r="70" spans="1:17" ht="29.25" customHeight="1" x14ac:dyDescent="0.25">
      <c r="A70" s="2" t="s">
        <v>143</v>
      </c>
      <c r="B70" s="2" t="s">
        <v>144</v>
      </c>
      <c r="C70" s="18"/>
      <c r="D70" s="11">
        <v>9.1E-4</v>
      </c>
      <c r="E70" s="11"/>
      <c r="F70" s="18"/>
      <c r="G70" s="18"/>
      <c r="H70" s="4">
        <v>2.4E-2</v>
      </c>
      <c r="I70" s="4"/>
      <c r="J70" s="18"/>
      <c r="K70" s="18"/>
      <c r="L70" s="4">
        <v>1.0999999999999999E-2</v>
      </c>
      <c r="M70" s="4"/>
      <c r="N70" s="18"/>
      <c r="O70" s="18"/>
      <c r="P70" s="22"/>
      <c r="Q70" s="29"/>
    </row>
    <row r="71" spans="1:17" ht="16.8" customHeight="1" x14ac:dyDescent="0.25">
      <c r="A71" s="2" t="s">
        <v>145</v>
      </c>
      <c r="B71" s="2" t="s">
        <v>146</v>
      </c>
      <c r="C71" s="18"/>
      <c r="D71" s="18"/>
      <c r="E71" s="18"/>
      <c r="F71" s="18"/>
      <c r="G71" s="18"/>
      <c r="H71" s="18"/>
      <c r="I71" s="18"/>
      <c r="J71" s="18"/>
      <c r="K71" s="18"/>
      <c r="L71" s="18"/>
      <c r="M71" s="18"/>
      <c r="N71" s="18"/>
      <c r="O71" s="18"/>
      <c r="P71" s="21">
        <v>10</v>
      </c>
      <c r="Q71" s="29"/>
    </row>
    <row r="72" spans="1:17" ht="29.25" customHeight="1" x14ac:dyDescent="0.25">
      <c r="A72" s="12">
        <v>71932</v>
      </c>
      <c r="B72" s="2" t="s">
        <v>147</v>
      </c>
      <c r="C72" s="6" t="s">
        <v>23</v>
      </c>
      <c r="D72" s="10">
        <v>9.7999999999999997E-5</v>
      </c>
      <c r="E72" s="10"/>
      <c r="F72" s="9">
        <v>0.2</v>
      </c>
      <c r="G72" s="9"/>
      <c r="H72" s="3">
        <v>1E-3</v>
      </c>
      <c r="I72" s="3"/>
      <c r="J72" s="9">
        <v>0.88</v>
      </c>
      <c r="K72" s="9"/>
      <c r="L72" s="3">
        <v>2E-3</v>
      </c>
      <c r="M72" s="3"/>
      <c r="N72" s="9">
        <v>0.88</v>
      </c>
      <c r="O72" s="9"/>
      <c r="P72" s="24">
        <v>1.9</v>
      </c>
      <c r="Q72" s="29"/>
    </row>
    <row r="73" spans="1:17" ht="29.25" customHeight="1" x14ac:dyDescent="0.25">
      <c r="A73" s="2" t="s">
        <v>148</v>
      </c>
      <c r="B73" s="1" t="s">
        <v>149</v>
      </c>
      <c r="C73" s="18"/>
      <c r="D73" s="4">
        <v>9.0999999999999998E-2</v>
      </c>
      <c r="E73" s="4"/>
      <c r="F73" s="5">
        <v>60</v>
      </c>
      <c r="G73" s="5"/>
      <c r="H73" s="7">
        <v>2.4</v>
      </c>
      <c r="I73" s="7"/>
      <c r="J73" s="5">
        <v>260</v>
      </c>
      <c r="K73" s="5"/>
      <c r="L73" s="7">
        <v>1.1000000000000001</v>
      </c>
      <c r="M73" s="7"/>
      <c r="N73" s="5">
        <v>260</v>
      </c>
      <c r="O73" s="5"/>
      <c r="P73" s="23">
        <v>12000</v>
      </c>
      <c r="Q73" s="29"/>
    </row>
    <row r="74" spans="1:17" ht="16.95" customHeight="1" x14ac:dyDescent="0.25">
      <c r="A74" s="2" t="s">
        <v>150</v>
      </c>
      <c r="B74" s="2" t="s">
        <v>151</v>
      </c>
      <c r="C74" s="18"/>
      <c r="D74" s="3">
        <v>2.8999999999999998E-3</v>
      </c>
      <c r="E74" s="3"/>
      <c r="F74" s="18"/>
      <c r="G74" s="18"/>
      <c r="H74" s="4">
        <v>7.5999999999999998E-2</v>
      </c>
      <c r="I74" s="4"/>
      <c r="J74" s="18"/>
      <c r="K74" s="18"/>
      <c r="L74" s="4">
        <v>3.5000000000000003E-2</v>
      </c>
      <c r="M74" s="4"/>
      <c r="N74" s="18"/>
      <c r="O74" s="18"/>
      <c r="P74" s="22"/>
      <c r="Q74" s="29"/>
    </row>
    <row r="75" spans="1:17" ht="29.25" customHeight="1" x14ac:dyDescent="0.25">
      <c r="A75" s="2" t="s">
        <v>152</v>
      </c>
      <c r="B75" s="2" t="s">
        <v>153</v>
      </c>
      <c r="C75" s="18"/>
      <c r="D75" s="9">
        <v>0.63</v>
      </c>
      <c r="E75" s="9"/>
      <c r="F75" s="18"/>
      <c r="G75" s="18"/>
      <c r="H75" s="5">
        <v>16</v>
      </c>
      <c r="I75" s="5"/>
      <c r="J75" s="18"/>
      <c r="K75" s="18"/>
      <c r="L75" s="7">
        <v>7.5</v>
      </c>
      <c r="M75" s="7"/>
      <c r="N75" s="18"/>
      <c r="O75" s="18"/>
      <c r="P75" s="22"/>
      <c r="Q75" s="29"/>
    </row>
    <row r="76" spans="1:17" ht="16.95" customHeight="1" x14ac:dyDescent="0.25">
      <c r="A76" s="2" t="s">
        <v>154</v>
      </c>
      <c r="B76" s="1" t="s">
        <v>155</v>
      </c>
      <c r="C76" s="18"/>
      <c r="D76" s="18"/>
      <c r="E76" s="18"/>
      <c r="F76" s="18"/>
      <c r="G76" s="18"/>
      <c r="H76" s="18"/>
      <c r="I76" s="18"/>
      <c r="J76" s="18"/>
      <c r="K76" s="18"/>
      <c r="L76" s="18"/>
      <c r="M76" s="18"/>
      <c r="N76" s="18"/>
      <c r="O76" s="18"/>
      <c r="P76" s="21">
        <v>790</v>
      </c>
      <c r="Q76" s="29"/>
    </row>
    <row r="77" spans="1:17" ht="29.25" customHeight="1" x14ac:dyDescent="0.25">
      <c r="A77" s="12">
        <v>64164</v>
      </c>
      <c r="B77" s="2" t="s">
        <v>156</v>
      </c>
      <c r="C77" s="18"/>
      <c r="D77" s="5">
        <v>59</v>
      </c>
      <c r="E77" s="5"/>
      <c r="F77" s="5">
        <v>600</v>
      </c>
      <c r="G77" s="5"/>
      <c r="H77" s="5">
        <v>620</v>
      </c>
      <c r="I77" s="5"/>
      <c r="J77" s="8">
        <v>2600</v>
      </c>
      <c r="K77" s="8"/>
      <c r="L77" s="8">
        <v>1200</v>
      </c>
      <c r="M77" s="8"/>
      <c r="N77" s="8">
        <v>2600</v>
      </c>
      <c r="O77" s="8"/>
      <c r="P77" s="23">
        <v>2100</v>
      </c>
      <c r="Q77" s="29"/>
    </row>
    <row r="78" spans="1:17" ht="29.25" customHeight="1" x14ac:dyDescent="0.25">
      <c r="A78" s="2" t="s">
        <v>157</v>
      </c>
      <c r="B78" s="2" t="s">
        <v>158</v>
      </c>
      <c r="C78" s="18"/>
      <c r="D78" s="18"/>
      <c r="E78" s="18"/>
      <c r="F78" s="7">
        <v>4</v>
      </c>
      <c r="G78" s="7"/>
      <c r="H78" s="18"/>
      <c r="I78" s="18"/>
      <c r="J78" s="5">
        <v>18</v>
      </c>
      <c r="K78" s="5"/>
      <c r="L78" s="18"/>
      <c r="M78" s="18"/>
      <c r="N78" s="5">
        <v>18</v>
      </c>
      <c r="O78" s="5"/>
      <c r="P78" s="21">
        <v>230</v>
      </c>
      <c r="Q78" s="29"/>
    </row>
    <row r="79" spans="1:17" ht="16.8" customHeight="1" x14ac:dyDescent="0.25">
      <c r="A79" s="2" t="s">
        <v>159</v>
      </c>
      <c r="B79" s="2" t="s">
        <v>160</v>
      </c>
      <c r="C79" s="18"/>
      <c r="D79" s="9">
        <v>0.25</v>
      </c>
      <c r="E79" s="9"/>
      <c r="F79" s="5">
        <v>32</v>
      </c>
      <c r="G79" s="5"/>
      <c r="H79" s="7">
        <v>6.5</v>
      </c>
      <c r="I79" s="7"/>
      <c r="J79" s="5">
        <v>140</v>
      </c>
      <c r="K79" s="5"/>
      <c r="L79" s="7">
        <v>3</v>
      </c>
      <c r="M79" s="7"/>
      <c r="N79" s="5">
        <v>140</v>
      </c>
      <c r="O79" s="5"/>
      <c r="P79" s="21">
        <v>36</v>
      </c>
      <c r="Q79" s="29"/>
    </row>
    <row r="80" spans="1:17" ht="16.95" customHeight="1" x14ac:dyDescent="0.25">
      <c r="A80" s="2" t="s">
        <v>161</v>
      </c>
      <c r="B80" s="2" t="s">
        <v>162</v>
      </c>
      <c r="C80" s="18"/>
      <c r="D80" s="18"/>
      <c r="E80" s="18"/>
      <c r="F80" s="9">
        <v>0.54</v>
      </c>
      <c r="G80" s="9"/>
      <c r="H80" s="18"/>
      <c r="I80" s="18"/>
      <c r="J80" s="7">
        <v>2.4</v>
      </c>
      <c r="K80" s="7"/>
      <c r="L80" s="18"/>
      <c r="M80" s="18"/>
      <c r="N80" s="7">
        <v>2.4</v>
      </c>
      <c r="O80" s="7"/>
      <c r="P80" s="21">
        <v>18</v>
      </c>
      <c r="Q80" s="29"/>
    </row>
    <row r="81" spans="1:17" ht="16.8" customHeight="1" x14ac:dyDescent="0.25">
      <c r="A81" s="2" t="s">
        <v>163</v>
      </c>
      <c r="B81" s="2" t="s">
        <v>164</v>
      </c>
      <c r="C81" s="18"/>
      <c r="D81" s="11">
        <v>2.2000000000000001E-4</v>
      </c>
      <c r="E81" s="11"/>
      <c r="F81" s="18"/>
      <c r="G81" s="18"/>
      <c r="H81" s="3">
        <v>5.7000000000000002E-3</v>
      </c>
      <c r="I81" s="3"/>
      <c r="J81" s="18"/>
      <c r="K81" s="18"/>
      <c r="L81" s="3">
        <v>2.5999999999999999E-3</v>
      </c>
      <c r="M81" s="3"/>
      <c r="N81" s="18"/>
      <c r="O81" s="18"/>
      <c r="P81" s="22"/>
      <c r="Q81" s="29"/>
    </row>
    <row r="82" spans="1:17" ht="16.95" customHeight="1" x14ac:dyDescent="0.25">
      <c r="A82" s="1"/>
      <c r="B82" s="2" t="s">
        <v>165</v>
      </c>
      <c r="C82" s="18"/>
      <c r="D82" s="9">
        <v>0.1</v>
      </c>
      <c r="E82" s="9"/>
      <c r="F82" s="7">
        <v>5</v>
      </c>
      <c r="G82" s="7"/>
      <c r="H82" s="7">
        <v>2.6</v>
      </c>
      <c r="I82" s="7"/>
      <c r="J82" s="5">
        <v>22</v>
      </c>
      <c r="K82" s="5"/>
      <c r="L82" s="7">
        <v>1.2</v>
      </c>
      <c r="M82" s="7"/>
      <c r="N82" s="5">
        <v>22</v>
      </c>
      <c r="O82" s="5"/>
      <c r="P82" s="22"/>
      <c r="Q82" s="29"/>
    </row>
    <row r="83" spans="1:17" ht="16.8" customHeight="1" x14ac:dyDescent="0.25">
      <c r="A83" s="2" t="s">
        <v>166</v>
      </c>
      <c r="B83" s="2" t="s">
        <v>167</v>
      </c>
      <c r="C83" s="18"/>
      <c r="D83" s="18"/>
      <c r="E83" s="18"/>
      <c r="F83" s="9">
        <v>0.2</v>
      </c>
      <c r="G83" s="9"/>
      <c r="H83" s="18"/>
      <c r="I83" s="18"/>
      <c r="J83" s="9">
        <v>0.88</v>
      </c>
      <c r="K83" s="9"/>
      <c r="L83" s="18"/>
      <c r="M83" s="18"/>
      <c r="N83" s="9">
        <v>0.88</v>
      </c>
      <c r="O83" s="9"/>
      <c r="P83" s="22"/>
      <c r="Q83" s="29"/>
    </row>
    <row r="84" spans="1:17" ht="29.25" customHeight="1" x14ac:dyDescent="0.25">
      <c r="A84" s="2" t="s">
        <v>168</v>
      </c>
      <c r="B84" s="2" t="s">
        <v>169</v>
      </c>
      <c r="C84" s="18"/>
      <c r="D84" s="18"/>
      <c r="E84" s="18"/>
      <c r="F84" s="9">
        <v>0.1</v>
      </c>
      <c r="G84" s="9"/>
      <c r="H84" s="18"/>
      <c r="I84" s="18"/>
      <c r="J84" s="9">
        <v>0.44</v>
      </c>
      <c r="K84" s="9"/>
      <c r="L84" s="18"/>
      <c r="M84" s="18"/>
      <c r="N84" s="9">
        <v>0.44</v>
      </c>
      <c r="O84" s="9"/>
      <c r="P84" s="22"/>
      <c r="Q84" s="29"/>
    </row>
    <row r="85" spans="1:17" ht="29.25" customHeight="1" x14ac:dyDescent="0.25">
      <c r="A85" s="2" t="s">
        <v>170</v>
      </c>
      <c r="B85" s="2" t="s">
        <v>171</v>
      </c>
      <c r="C85" s="18"/>
      <c r="D85" s="18"/>
      <c r="E85" s="18"/>
      <c r="F85" s="9">
        <v>0.3</v>
      </c>
      <c r="G85" s="9"/>
      <c r="H85" s="18"/>
      <c r="I85" s="18"/>
      <c r="J85" s="7">
        <v>1.3</v>
      </c>
      <c r="K85" s="7"/>
      <c r="L85" s="18"/>
      <c r="M85" s="18"/>
      <c r="N85" s="7">
        <v>1.3</v>
      </c>
      <c r="O85" s="7"/>
      <c r="P85" s="22"/>
      <c r="Q85" s="29"/>
    </row>
    <row r="86" spans="1:17" ht="16.95" customHeight="1" x14ac:dyDescent="0.25">
      <c r="A86" s="2" t="s">
        <v>172</v>
      </c>
      <c r="B86" s="2" t="s">
        <v>173</v>
      </c>
      <c r="C86" s="18"/>
      <c r="D86" s="18"/>
      <c r="E86" s="18"/>
      <c r="F86" s="8">
        <v>40000</v>
      </c>
      <c r="G86" s="8"/>
      <c r="H86" s="18"/>
      <c r="I86" s="18"/>
      <c r="J86" s="8">
        <v>180000</v>
      </c>
      <c r="K86" s="8"/>
      <c r="L86" s="18"/>
      <c r="M86" s="18"/>
      <c r="N86" s="8">
        <v>180000</v>
      </c>
      <c r="O86" s="8"/>
      <c r="P86" s="22"/>
      <c r="Q86" s="29"/>
    </row>
    <row r="87" spans="1:17" ht="42" customHeight="1" x14ac:dyDescent="0.25">
      <c r="A87" s="12">
        <v>58752</v>
      </c>
      <c r="B87" s="1" t="s">
        <v>174</v>
      </c>
      <c r="C87" s="18"/>
      <c r="D87" s="11">
        <v>7.6999999999999996E-4</v>
      </c>
      <c r="E87" s="11"/>
      <c r="F87" s="18"/>
      <c r="G87" s="18"/>
      <c r="H87" s="4">
        <v>0.02</v>
      </c>
      <c r="I87" s="4"/>
      <c r="J87" s="18"/>
      <c r="K87" s="18"/>
      <c r="L87" s="3">
        <v>9.1999999999999998E-3</v>
      </c>
      <c r="M87" s="3"/>
      <c r="N87" s="18"/>
      <c r="O87" s="18"/>
      <c r="P87" s="22"/>
      <c r="Q87" s="29"/>
    </row>
    <row r="88" spans="1:17" ht="16.8" customHeight="1" x14ac:dyDescent="0.25">
      <c r="A88" s="12">
        <v>61699</v>
      </c>
      <c r="B88" s="2" t="s">
        <v>175</v>
      </c>
      <c r="C88" s="18"/>
      <c r="D88" s="18"/>
      <c r="E88" s="18"/>
      <c r="F88" s="5">
        <v>80</v>
      </c>
      <c r="G88" s="5"/>
      <c r="H88" s="18"/>
      <c r="I88" s="18"/>
      <c r="J88" s="5">
        <v>350</v>
      </c>
      <c r="K88" s="5"/>
      <c r="L88" s="18"/>
      <c r="M88" s="18"/>
      <c r="N88" s="5">
        <v>350</v>
      </c>
      <c r="O88" s="5"/>
      <c r="P88" s="22"/>
      <c r="Q88" s="29"/>
    </row>
    <row r="89" spans="1:17" ht="16.8" customHeight="1" x14ac:dyDescent="0.25">
      <c r="A89" s="2" t="s">
        <v>176</v>
      </c>
      <c r="B89" s="2" t="s">
        <v>177</v>
      </c>
      <c r="C89" s="18"/>
      <c r="D89" s="18"/>
      <c r="E89" s="18"/>
      <c r="F89" s="18"/>
      <c r="G89" s="18"/>
      <c r="H89" s="18"/>
      <c r="I89" s="18"/>
      <c r="J89" s="18"/>
      <c r="K89" s="18"/>
      <c r="L89" s="18"/>
      <c r="M89" s="18"/>
      <c r="N89" s="18"/>
      <c r="O89" s="18"/>
      <c r="P89" s="25">
        <v>0.49</v>
      </c>
      <c r="Q89" s="29"/>
    </row>
    <row r="90" spans="1:17" ht="16.95" customHeight="1" x14ac:dyDescent="0.25">
      <c r="A90" s="2" t="s">
        <v>178</v>
      </c>
      <c r="B90" s="2" t="s">
        <v>179</v>
      </c>
      <c r="C90" s="18"/>
      <c r="D90" s="4">
        <v>1.0999999999999999E-2</v>
      </c>
      <c r="E90" s="4"/>
      <c r="F90" s="18"/>
      <c r="G90" s="18"/>
      <c r="H90" s="9">
        <v>0.28999999999999998</v>
      </c>
      <c r="I90" s="9"/>
      <c r="J90" s="18"/>
      <c r="K90" s="18"/>
      <c r="L90" s="9">
        <v>0.13</v>
      </c>
      <c r="M90" s="9"/>
      <c r="N90" s="18"/>
      <c r="O90" s="18"/>
      <c r="P90" s="22"/>
      <c r="Q90" s="29"/>
    </row>
    <row r="91" spans="1:17" ht="16.8" customHeight="1" x14ac:dyDescent="0.25">
      <c r="A91" s="2" t="s">
        <v>180</v>
      </c>
      <c r="B91" s="2" t="s">
        <v>181</v>
      </c>
      <c r="C91" s="18"/>
      <c r="D91" s="9">
        <v>0.2</v>
      </c>
      <c r="E91" s="9"/>
      <c r="F91" s="5">
        <v>30</v>
      </c>
      <c r="G91" s="5"/>
      <c r="H91" s="7">
        <v>5.2</v>
      </c>
      <c r="I91" s="7"/>
      <c r="J91" s="5">
        <v>130</v>
      </c>
      <c r="K91" s="5"/>
      <c r="L91" s="7">
        <v>2.4</v>
      </c>
      <c r="M91" s="7"/>
      <c r="N91" s="5">
        <v>130</v>
      </c>
      <c r="O91" s="5"/>
      <c r="P91" s="23">
        <v>7200</v>
      </c>
      <c r="Q91" s="29"/>
    </row>
    <row r="92" spans="1:17" ht="29.25" customHeight="1" x14ac:dyDescent="0.25">
      <c r="A92" s="2" t="s">
        <v>182</v>
      </c>
      <c r="B92" s="2" t="s">
        <v>183</v>
      </c>
      <c r="C92" s="18"/>
      <c r="D92" s="3">
        <v>4.4999999999999997E-3</v>
      </c>
      <c r="E92" s="3"/>
      <c r="F92" s="18"/>
      <c r="G92" s="18"/>
      <c r="H92" s="9">
        <v>0.12</v>
      </c>
      <c r="I92" s="9"/>
      <c r="J92" s="18"/>
      <c r="K92" s="18"/>
      <c r="L92" s="4">
        <v>5.5E-2</v>
      </c>
      <c r="M92" s="4"/>
      <c r="N92" s="18"/>
      <c r="O92" s="18"/>
      <c r="P92" s="22"/>
      <c r="Q92" s="29"/>
    </row>
    <row r="93" spans="1:17" ht="16.8" customHeight="1" x14ac:dyDescent="0.25">
      <c r="A93" s="2" t="s">
        <v>184</v>
      </c>
      <c r="B93" s="2" t="s">
        <v>185</v>
      </c>
      <c r="C93" s="18"/>
      <c r="D93" s="10">
        <v>7.0999999999999998E-6</v>
      </c>
      <c r="E93" s="10"/>
      <c r="F93" s="18"/>
      <c r="G93" s="18"/>
      <c r="H93" s="11">
        <v>1.9000000000000001E-4</v>
      </c>
      <c r="I93" s="11"/>
      <c r="J93" s="18"/>
      <c r="K93" s="18"/>
      <c r="L93" s="10">
        <v>8.6000000000000003E-5</v>
      </c>
      <c r="M93" s="10"/>
      <c r="N93" s="18"/>
      <c r="O93" s="18"/>
      <c r="P93" s="22"/>
      <c r="Q93" s="29"/>
    </row>
    <row r="94" spans="1:17" ht="16.95" customHeight="1" x14ac:dyDescent="0.25">
      <c r="A94" s="2" t="s">
        <v>186</v>
      </c>
      <c r="B94" s="2" t="s">
        <v>187</v>
      </c>
      <c r="C94" s="18"/>
      <c r="D94" s="10">
        <v>7.0999999999999998E-6</v>
      </c>
      <c r="E94" s="10"/>
      <c r="F94" s="18"/>
      <c r="G94" s="18"/>
      <c r="H94" s="11">
        <v>1.9000000000000001E-4</v>
      </c>
      <c r="I94" s="11"/>
      <c r="J94" s="18"/>
      <c r="K94" s="18"/>
      <c r="L94" s="10">
        <v>8.6000000000000003E-5</v>
      </c>
      <c r="M94" s="10"/>
      <c r="N94" s="18"/>
      <c r="O94" s="18"/>
      <c r="P94" s="22"/>
      <c r="Q94" s="29"/>
    </row>
    <row r="95" spans="1:17" ht="29.25" customHeight="1" x14ac:dyDescent="0.25">
      <c r="A95" s="2" t="s">
        <v>188</v>
      </c>
      <c r="B95" s="2" t="s">
        <v>189</v>
      </c>
      <c r="C95" s="18"/>
      <c r="D95" s="10">
        <v>7.0999999999999998E-6</v>
      </c>
      <c r="E95" s="10"/>
      <c r="F95" s="18"/>
      <c r="G95" s="18"/>
      <c r="H95" s="11">
        <v>1.9000000000000001E-4</v>
      </c>
      <c r="I95" s="11"/>
      <c r="J95" s="18"/>
      <c r="K95" s="18"/>
      <c r="L95" s="10">
        <v>8.6000000000000003E-5</v>
      </c>
      <c r="M95" s="10"/>
      <c r="N95" s="18"/>
      <c r="O95" s="18"/>
      <c r="P95" s="22"/>
      <c r="Q95" s="29"/>
    </row>
    <row r="96" spans="1:17" ht="16.95" customHeight="1" x14ac:dyDescent="0.25">
      <c r="A96" s="2" t="s">
        <v>190</v>
      </c>
      <c r="B96" s="2" t="s">
        <v>191</v>
      </c>
      <c r="C96" s="18"/>
      <c r="D96" s="18"/>
      <c r="E96" s="18"/>
      <c r="F96" s="18"/>
      <c r="G96" s="18"/>
      <c r="H96" s="18"/>
      <c r="I96" s="18"/>
      <c r="J96" s="18"/>
      <c r="K96" s="18"/>
      <c r="L96" s="18"/>
      <c r="M96" s="18"/>
      <c r="N96" s="18"/>
      <c r="O96" s="18"/>
      <c r="P96" s="24">
        <v>6</v>
      </c>
      <c r="Q96" s="29"/>
    </row>
    <row r="97" spans="1:17" ht="16.8" customHeight="1" x14ac:dyDescent="0.25">
      <c r="A97" s="2" t="s">
        <v>192</v>
      </c>
      <c r="B97" s="2" t="s">
        <v>193</v>
      </c>
      <c r="C97" s="18"/>
      <c r="D97" s="4">
        <v>4.2999999999999997E-2</v>
      </c>
      <c r="E97" s="4"/>
      <c r="F97" s="7">
        <v>3</v>
      </c>
      <c r="G97" s="7"/>
      <c r="H97" s="7">
        <v>1.1000000000000001</v>
      </c>
      <c r="I97" s="7"/>
      <c r="J97" s="5">
        <v>13</v>
      </c>
      <c r="K97" s="5"/>
      <c r="L97" s="9">
        <v>0.52</v>
      </c>
      <c r="M97" s="9"/>
      <c r="N97" s="5">
        <v>13</v>
      </c>
      <c r="O97" s="5"/>
      <c r="P97" s="23">
        <v>1300</v>
      </c>
      <c r="Q97" s="29"/>
    </row>
    <row r="98" spans="1:17" ht="16.8" customHeight="1" x14ac:dyDescent="0.25">
      <c r="A98" s="2" t="s">
        <v>194</v>
      </c>
      <c r="B98" s="2" t="s">
        <v>195</v>
      </c>
      <c r="C98" s="18"/>
      <c r="D98" s="18"/>
      <c r="E98" s="18"/>
      <c r="F98" s="5">
        <v>20</v>
      </c>
      <c r="G98" s="5"/>
      <c r="H98" s="18"/>
      <c r="I98" s="18"/>
      <c r="J98" s="5">
        <v>88</v>
      </c>
      <c r="K98" s="5"/>
      <c r="L98" s="18"/>
      <c r="M98" s="18"/>
      <c r="N98" s="5">
        <v>88</v>
      </c>
      <c r="O98" s="5"/>
      <c r="P98" s="22"/>
      <c r="Q98" s="29"/>
    </row>
    <row r="99" spans="1:17" ht="16.95" customHeight="1" x14ac:dyDescent="0.25">
      <c r="A99" s="2" t="s">
        <v>196</v>
      </c>
      <c r="B99" s="2" t="s">
        <v>197</v>
      </c>
      <c r="C99" s="18"/>
      <c r="D99" s="18"/>
      <c r="E99" s="18"/>
      <c r="F99" s="7">
        <v>8</v>
      </c>
      <c r="G99" s="7"/>
      <c r="H99" s="18"/>
      <c r="I99" s="18"/>
      <c r="J99" s="5">
        <v>35</v>
      </c>
      <c r="K99" s="5"/>
      <c r="L99" s="18"/>
      <c r="M99" s="18"/>
      <c r="N99" s="5">
        <v>35</v>
      </c>
      <c r="O99" s="5"/>
      <c r="P99" s="22"/>
      <c r="Q99" s="29"/>
    </row>
    <row r="100" spans="1:17" ht="16.8" customHeight="1" x14ac:dyDescent="0.25">
      <c r="A100" s="2" t="s">
        <v>198</v>
      </c>
      <c r="B100" s="2" t="s">
        <v>199</v>
      </c>
      <c r="C100" s="18"/>
      <c r="D100" s="9">
        <v>0.4</v>
      </c>
      <c r="E100" s="9"/>
      <c r="F100" s="5">
        <v>260</v>
      </c>
      <c r="G100" s="5"/>
      <c r="H100" s="5">
        <v>10</v>
      </c>
      <c r="I100" s="5"/>
      <c r="J100" s="8">
        <v>1100</v>
      </c>
      <c r="K100" s="8"/>
      <c r="L100" s="7">
        <v>4.8</v>
      </c>
      <c r="M100" s="7"/>
      <c r="N100" s="8">
        <v>1100</v>
      </c>
      <c r="O100" s="8"/>
      <c r="P100" s="23">
        <v>22000</v>
      </c>
      <c r="Q100" s="29"/>
    </row>
    <row r="101" spans="1:17" ht="29.25" customHeight="1" x14ac:dyDescent="0.25">
      <c r="A101" s="2" t="s">
        <v>200</v>
      </c>
      <c r="B101" s="2" t="s">
        <v>201</v>
      </c>
      <c r="C101" s="18"/>
      <c r="D101" s="3">
        <v>1.6999999999999999E-3</v>
      </c>
      <c r="E101" s="3"/>
      <c r="F101" s="7">
        <v>9</v>
      </c>
      <c r="G101" s="7"/>
      <c r="H101" s="4">
        <v>4.2999999999999997E-2</v>
      </c>
      <c r="I101" s="4"/>
      <c r="J101" s="5">
        <v>40</v>
      </c>
      <c r="K101" s="5"/>
      <c r="L101" s="4">
        <v>0.02</v>
      </c>
      <c r="M101" s="4"/>
      <c r="N101" s="5">
        <v>40</v>
      </c>
      <c r="O101" s="5"/>
      <c r="P101" s="22"/>
      <c r="Q101" s="29"/>
    </row>
    <row r="102" spans="1:17" ht="29.25" customHeight="1" x14ac:dyDescent="0.25">
      <c r="A102" s="2" t="s">
        <v>202</v>
      </c>
      <c r="B102" s="2" t="s">
        <v>203</v>
      </c>
      <c r="C102" s="18"/>
      <c r="D102" s="4">
        <v>3.7999999999999999E-2</v>
      </c>
      <c r="E102" s="4"/>
      <c r="F102" s="7">
        <v>7</v>
      </c>
      <c r="G102" s="7"/>
      <c r="H102" s="7">
        <v>1</v>
      </c>
      <c r="I102" s="7"/>
      <c r="J102" s="5">
        <v>31</v>
      </c>
      <c r="K102" s="5"/>
      <c r="L102" s="9">
        <v>0.46</v>
      </c>
      <c r="M102" s="9"/>
      <c r="N102" s="5">
        <v>31</v>
      </c>
      <c r="O102" s="5"/>
      <c r="P102" s="22"/>
      <c r="Q102" s="29"/>
    </row>
    <row r="103" spans="1:17" ht="16.8" customHeight="1" x14ac:dyDescent="0.25">
      <c r="A103" s="2" t="s">
        <v>204</v>
      </c>
      <c r="B103" s="2" t="s">
        <v>205</v>
      </c>
      <c r="C103" s="18"/>
      <c r="D103" s="18"/>
      <c r="E103" s="18"/>
      <c r="F103" s="5">
        <v>400</v>
      </c>
      <c r="G103" s="5"/>
      <c r="H103" s="18"/>
      <c r="I103" s="18"/>
      <c r="J103" s="8">
        <v>1800</v>
      </c>
      <c r="K103" s="8"/>
      <c r="L103" s="18"/>
      <c r="M103" s="18"/>
      <c r="N103" s="8">
        <v>1800</v>
      </c>
      <c r="O103" s="8"/>
      <c r="P103" s="23">
        <v>2000</v>
      </c>
      <c r="Q103" s="29"/>
    </row>
    <row r="104" spans="1:17" ht="29.25" customHeight="1" x14ac:dyDescent="0.25">
      <c r="A104" s="2" t="s">
        <v>206</v>
      </c>
      <c r="B104" s="2" t="s">
        <v>207</v>
      </c>
      <c r="C104" s="18"/>
      <c r="D104" s="18"/>
      <c r="E104" s="18"/>
      <c r="F104" s="5">
        <v>82</v>
      </c>
      <c r="G104" s="5"/>
      <c r="H104" s="18"/>
      <c r="I104" s="18"/>
      <c r="J104" s="5">
        <v>360</v>
      </c>
      <c r="K104" s="5"/>
      <c r="L104" s="18"/>
      <c r="M104" s="18"/>
      <c r="N104" s="5">
        <v>360</v>
      </c>
      <c r="O104" s="5"/>
      <c r="P104" s="23">
        <v>29000</v>
      </c>
      <c r="Q104" s="29"/>
    </row>
    <row r="105" spans="1:17" ht="29.25" customHeight="1" x14ac:dyDescent="0.25">
      <c r="A105" s="2" t="s">
        <v>208</v>
      </c>
      <c r="B105" s="2" t="s">
        <v>209</v>
      </c>
      <c r="C105" s="18"/>
      <c r="D105" s="18"/>
      <c r="E105" s="18"/>
      <c r="F105" s="5">
        <v>70</v>
      </c>
      <c r="G105" s="5"/>
      <c r="H105" s="18"/>
      <c r="I105" s="18"/>
      <c r="J105" s="5">
        <v>310</v>
      </c>
      <c r="K105" s="5"/>
      <c r="L105" s="18"/>
      <c r="M105" s="18"/>
      <c r="N105" s="5">
        <v>310</v>
      </c>
      <c r="O105" s="5"/>
      <c r="P105" s="21">
        <v>370</v>
      </c>
      <c r="Q105" s="29"/>
    </row>
    <row r="106" spans="1:17" ht="29.25" customHeight="1" x14ac:dyDescent="0.25">
      <c r="A106" s="2" t="s">
        <v>210</v>
      </c>
      <c r="B106" s="2" t="s">
        <v>211</v>
      </c>
      <c r="C106" s="18"/>
      <c r="D106" s="18"/>
      <c r="E106" s="18"/>
      <c r="F106" s="5">
        <v>60</v>
      </c>
      <c r="G106" s="5"/>
      <c r="H106" s="18"/>
      <c r="I106" s="18"/>
      <c r="J106" s="5">
        <v>260</v>
      </c>
      <c r="K106" s="5"/>
      <c r="L106" s="18"/>
      <c r="M106" s="18"/>
      <c r="N106" s="5">
        <v>260</v>
      </c>
      <c r="O106" s="5"/>
      <c r="P106" s="21">
        <v>140</v>
      </c>
      <c r="Q106" s="29"/>
    </row>
    <row r="107" spans="1:17" ht="29.25" customHeight="1" x14ac:dyDescent="0.25">
      <c r="A107" s="2" t="s">
        <v>212</v>
      </c>
      <c r="B107" s="2" t="s">
        <v>213</v>
      </c>
      <c r="C107" s="18"/>
      <c r="D107" s="18"/>
      <c r="E107" s="18"/>
      <c r="F107" s="5">
        <v>60</v>
      </c>
      <c r="G107" s="5"/>
      <c r="H107" s="18"/>
      <c r="I107" s="18"/>
      <c r="J107" s="5">
        <v>260</v>
      </c>
      <c r="K107" s="5"/>
      <c r="L107" s="18"/>
      <c r="M107" s="18"/>
      <c r="N107" s="5">
        <v>260</v>
      </c>
      <c r="O107" s="5"/>
      <c r="P107" s="21">
        <v>93</v>
      </c>
      <c r="Q107" s="29"/>
    </row>
    <row r="108" spans="1:17" ht="29.25" customHeight="1" x14ac:dyDescent="0.25">
      <c r="A108" s="2" t="s">
        <v>214</v>
      </c>
      <c r="B108" s="2" t="s">
        <v>215</v>
      </c>
      <c r="C108" s="18"/>
      <c r="D108" s="18"/>
      <c r="E108" s="18"/>
      <c r="F108" s="7">
        <v>1</v>
      </c>
      <c r="G108" s="7"/>
      <c r="H108" s="18"/>
      <c r="I108" s="18"/>
      <c r="J108" s="7">
        <v>4.4000000000000004</v>
      </c>
      <c r="K108" s="7"/>
      <c r="L108" s="18"/>
      <c r="M108" s="18"/>
      <c r="N108" s="7">
        <v>4.4000000000000004</v>
      </c>
      <c r="O108" s="7"/>
      <c r="P108" s="22"/>
      <c r="Q108" s="29"/>
    </row>
    <row r="109" spans="1:17" ht="16.95" customHeight="1" x14ac:dyDescent="0.25">
      <c r="A109" s="2" t="s">
        <v>216</v>
      </c>
      <c r="B109" s="2" t="s">
        <v>217</v>
      </c>
      <c r="C109" s="6" t="s">
        <v>23</v>
      </c>
      <c r="D109" s="11">
        <v>2.0000000000000001E-4</v>
      </c>
      <c r="E109" s="11"/>
      <c r="F109" s="5">
        <v>30</v>
      </c>
      <c r="G109" s="5"/>
      <c r="H109" s="3">
        <v>2.0999999999999999E-3</v>
      </c>
      <c r="I109" s="3"/>
      <c r="J109" s="5">
        <v>130</v>
      </c>
      <c r="K109" s="5"/>
      <c r="L109" s="3">
        <v>4.0000000000000001E-3</v>
      </c>
      <c r="M109" s="3"/>
      <c r="N109" s="5">
        <v>130</v>
      </c>
      <c r="O109" s="5"/>
      <c r="P109" s="21">
        <v>160</v>
      </c>
      <c r="Q109" s="29"/>
    </row>
    <row r="110" spans="1:17" ht="16.8" customHeight="1" x14ac:dyDescent="0.25">
      <c r="A110" s="2" t="s">
        <v>218</v>
      </c>
      <c r="B110" s="2" t="s">
        <v>219</v>
      </c>
      <c r="C110" s="18"/>
      <c r="D110" s="4">
        <v>7.6999999999999999E-2</v>
      </c>
      <c r="E110" s="4"/>
      <c r="F110" s="18"/>
      <c r="G110" s="18"/>
      <c r="H110" s="7">
        <v>2</v>
      </c>
      <c r="I110" s="7"/>
      <c r="J110" s="18"/>
      <c r="K110" s="18"/>
      <c r="L110" s="9">
        <v>0.92</v>
      </c>
      <c r="M110" s="9"/>
      <c r="N110" s="18"/>
      <c r="O110" s="18"/>
      <c r="P110" s="22"/>
      <c r="Q110" s="29"/>
    </row>
    <row r="111" spans="1:17" ht="16.8" customHeight="1" x14ac:dyDescent="0.25">
      <c r="A111" s="1"/>
      <c r="B111" s="2" t="s">
        <v>220</v>
      </c>
      <c r="C111" s="6" t="s">
        <v>65</v>
      </c>
      <c r="D111" s="18"/>
      <c r="E111" s="18"/>
      <c r="F111" s="7">
        <v>2.2999999999999998</v>
      </c>
      <c r="G111" s="7"/>
      <c r="H111" s="18"/>
      <c r="I111" s="18"/>
      <c r="J111" s="5">
        <v>20</v>
      </c>
      <c r="K111" s="5"/>
      <c r="L111" s="18"/>
      <c r="M111" s="18"/>
      <c r="N111" s="5">
        <v>20</v>
      </c>
      <c r="O111" s="5"/>
      <c r="P111" s="21">
        <v>240</v>
      </c>
      <c r="Q111" s="29"/>
    </row>
    <row r="112" spans="1:17" ht="16.95" customHeight="1" x14ac:dyDescent="0.25">
      <c r="A112" s="2" t="s">
        <v>221</v>
      </c>
      <c r="B112" s="2" t="s">
        <v>222</v>
      </c>
      <c r="C112" s="18"/>
      <c r="D112" s="18"/>
      <c r="E112" s="18"/>
      <c r="F112" s="18"/>
      <c r="G112" s="18"/>
      <c r="H112" s="18"/>
      <c r="I112" s="18"/>
      <c r="J112" s="18"/>
      <c r="K112" s="18"/>
      <c r="L112" s="18"/>
      <c r="M112" s="18"/>
      <c r="N112" s="18"/>
      <c r="O112" s="18"/>
      <c r="P112" s="21">
        <v>16</v>
      </c>
      <c r="Q112" s="29"/>
    </row>
    <row r="113" spans="1:17" ht="16.8" customHeight="1" x14ac:dyDescent="0.25">
      <c r="A113" s="2" t="s">
        <v>223</v>
      </c>
      <c r="B113" s="2" t="s">
        <v>224</v>
      </c>
      <c r="C113" s="18"/>
      <c r="D113" s="9">
        <v>0.17</v>
      </c>
      <c r="E113" s="9"/>
      <c r="F113" s="7">
        <v>9</v>
      </c>
      <c r="G113" s="7"/>
      <c r="H113" s="7">
        <v>4.3</v>
      </c>
      <c r="I113" s="7"/>
      <c r="J113" s="5">
        <v>40</v>
      </c>
      <c r="K113" s="5"/>
      <c r="L113" s="7">
        <v>2</v>
      </c>
      <c r="M113" s="7"/>
      <c r="N113" s="5">
        <v>40</v>
      </c>
      <c r="O113" s="5"/>
      <c r="P113" s="21">
        <v>49</v>
      </c>
      <c r="Q113" s="29"/>
    </row>
    <row r="114" spans="1:17" ht="16.95" customHeight="1" x14ac:dyDescent="0.25">
      <c r="A114" s="2" t="s">
        <v>225</v>
      </c>
      <c r="B114" s="2" t="s">
        <v>226</v>
      </c>
      <c r="C114" s="18"/>
      <c r="D114" s="18"/>
      <c r="E114" s="18"/>
      <c r="F114" s="4">
        <v>0.08</v>
      </c>
      <c r="G114" s="4"/>
      <c r="H114" s="18"/>
      <c r="I114" s="18"/>
      <c r="J114" s="9">
        <v>0.35</v>
      </c>
      <c r="K114" s="9"/>
      <c r="L114" s="18"/>
      <c r="M114" s="18"/>
      <c r="N114" s="9">
        <v>0.35</v>
      </c>
      <c r="O114" s="9"/>
      <c r="P114" s="24">
        <v>4.0999999999999996</v>
      </c>
      <c r="Q114" s="29"/>
    </row>
    <row r="115" spans="1:17" ht="16.8" customHeight="1" x14ac:dyDescent="0.25">
      <c r="A115" s="2" t="s">
        <v>227</v>
      </c>
      <c r="B115" s="2" t="s">
        <v>228</v>
      </c>
      <c r="C115" s="18"/>
      <c r="D115" s="11">
        <v>7.6999999999999996E-4</v>
      </c>
      <c r="E115" s="11"/>
      <c r="F115" s="18"/>
      <c r="G115" s="18"/>
      <c r="H115" s="4">
        <v>0.02</v>
      </c>
      <c r="I115" s="4"/>
      <c r="J115" s="18"/>
      <c r="K115" s="18"/>
      <c r="L115" s="3">
        <v>9.1999999999999998E-3</v>
      </c>
      <c r="M115" s="3"/>
      <c r="N115" s="18"/>
      <c r="O115" s="18"/>
      <c r="P115" s="22"/>
      <c r="Q115" s="29"/>
    </row>
    <row r="116" spans="1:17" ht="16.95" customHeight="1" x14ac:dyDescent="0.25">
      <c r="A116" s="2" t="s">
        <v>229</v>
      </c>
      <c r="B116" s="2" t="s">
        <v>230</v>
      </c>
      <c r="C116" s="18"/>
      <c r="D116" s="11">
        <v>3.8000000000000002E-4</v>
      </c>
      <c r="E116" s="11"/>
      <c r="F116" s="18"/>
      <c r="G116" s="18"/>
      <c r="H116" s="4">
        <v>0.01</v>
      </c>
      <c r="I116" s="4"/>
      <c r="J116" s="18"/>
      <c r="K116" s="18"/>
      <c r="L116" s="3">
        <v>4.5999999999999999E-3</v>
      </c>
      <c r="M116" s="3"/>
      <c r="N116" s="18"/>
      <c r="O116" s="18"/>
      <c r="P116" s="22"/>
      <c r="Q116" s="29"/>
    </row>
    <row r="117" spans="1:17" ht="16.8" customHeight="1" x14ac:dyDescent="0.25">
      <c r="A117" s="2" t="s">
        <v>231</v>
      </c>
      <c r="B117" s="2" t="s">
        <v>232</v>
      </c>
      <c r="C117" s="18"/>
      <c r="D117" s="3">
        <v>2E-3</v>
      </c>
      <c r="E117" s="3"/>
      <c r="F117" s="18"/>
      <c r="G117" s="18"/>
      <c r="H117" s="4">
        <v>5.0999999999999997E-2</v>
      </c>
      <c r="I117" s="4"/>
      <c r="J117" s="18"/>
      <c r="K117" s="18"/>
      <c r="L117" s="4">
        <v>2.4E-2</v>
      </c>
      <c r="M117" s="4"/>
      <c r="N117" s="18"/>
      <c r="O117" s="18"/>
      <c r="P117" s="22"/>
      <c r="Q117" s="29"/>
    </row>
    <row r="118" spans="1:17" ht="16.8" customHeight="1" x14ac:dyDescent="0.25">
      <c r="A118" s="2" t="s">
        <v>233</v>
      </c>
      <c r="B118" s="2" t="s">
        <v>234</v>
      </c>
      <c r="C118" s="18"/>
      <c r="D118" s="4">
        <v>4.4999999999999998E-2</v>
      </c>
      <c r="E118" s="4"/>
      <c r="F118" s="18"/>
      <c r="G118" s="18"/>
      <c r="H118" s="7">
        <v>1.2</v>
      </c>
      <c r="I118" s="7"/>
      <c r="J118" s="18"/>
      <c r="K118" s="18"/>
      <c r="L118" s="9">
        <v>0.55000000000000004</v>
      </c>
      <c r="M118" s="9"/>
      <c r="N118" s="18"/>
      <c r="O118" s="18"/>
      <c r="P118" s="22"/>
      <c r="Q118" s="29"/>
    </row>
    <row r="119" spans="1:17" ht="42" customHeight="1" x14ac:dyDescent="0.25">
      <c r="A119" s="2" t="s">
        <v>235</v>
      </c>
      <c r="B119" s="2" t="s">
        <v>236</v>
      </c>
      <c r="C119" s="6" t="s">
        <v>65</v>
      </c>
      <c r="D119" s="11">
        <v>1.7000000000000001E-4</v>
      </c>
      <c r="E119" s="11"/>
      <c r="F119" s="18"/>
      <c r="G119" s="18"/>
      <c r="H119" s="4">
        <v>1.7999999999999999E-2</v>
      </c>
      <c r="I119" s="4"/>
      <c r="J119" s="18"/>
      <c r="K119" s="18"/>
      <c r="L119" s="3">
        <v>8.3999999999999995E-3</v>
      </c>
      <c r="M119" s="3"/>
      <c r="N119" s="18"/>
      <c r="O119" s="18"/>
      <c r="P119" s="22"/>
      <c r="Q119" s="29"/>
    </row>
    <row r="120" spans="1:17" ht="29.25" customHeight="1" x14ac:dyDescent="0.25">
      <c r="A120" s="2" t="s">
        <v>237</v>
      </c>
      <c r="B120" s="1" t="s">
        <v>238</v>
      </c>
      <c r="C120" s="6" t="s">
        <v>65</v>
      </c>
      <c r="D120" s="11">
        <v>1.7000000000000001E-4</v>
      </c>
      <c r="E120" s="11"/>
      <c r="F120" s="18"/>
      <c r="G120" s="18"/>
      <c r="H120" s="4">
        <v>1.7999999999999999E-2</v>
      </c>
      <c r="I120" s="4"/>
      <c r="J120" s="18"/>
      <c r="K120" s="18"/>
      <c r="L120" s="3">
        <v>8.3999999999999995E-3</v>
      </c>
      <c r="M120" s="3"/>
      <c r="N120" s="18"/>
      <c r="O120" s="18"/>
      <c r="P120" s="22"/>
      <c r="Q120" s="29"/>
    </row>
    <row r="121" spans="1:17" ht="29.25" customHeight="1" x14ac:dyDescent="0.25">
      <c r="A121" s="2" t="s">
        <v>239</v>
      </c>
      <c r="B121" s="1" t="s">
        <v>240</v>
      </c>
      <c r="C121" s="6" t="s">
        <v>65</v>
      </c>
      <c r="D121" s="11">
        <v>1.7000000000000001E-4</v>
      </c>
      <c r="E121" s="11"/>
      <c r="F121" s="18"/>
      <c r="G121" s="18"/>
      <c r="H121" s="4">
        <v>1.7999999999999999E-2</v>
      </c>
      <c r="I121" s="4"/>
      <c r="J121" s="18"/>
      <c r="K121" s="18"/>
      <c r="L121" s="3">
        <v>8.3999999999999995E-3</v>
      </c>
      <c r="M121" s="3"/>
      <c r="N121" s="18"/>
      <c r="O121" s="18"/>
      <c r="P121" s="22"/>
      <c r="Q121" s="29"/>
    </row>
    <row r="122" spans="1:17" ht="29.25" customHeight="1" x14ac:dyDescent="0.25">
      <c r="A122" s="2" t="s">
        <v>241</v>
      </c>
      <c r="B122" s="1" t="s">
        <v>242</v>
      </c>
      <c r="C122" s="6" t="s">
        <v>65</v>
      </c>
      <c r="D122" s="11">
        <v>5.9999999999999995E-4</v>
      </c>
      <c r="E122" s="11"/>
      <c r="F122" s="18"/>
      <c r="G122" s="18"/>
      <c r="H122" s="4">
        <v>6.5000000000000002E-2</v>
      </c>
      <c r="I122" s="4"/>
      <c r="J122" s="18"/>
      <c r="K122" s="18"/>
      <c r="L122" s="4">
        <v>0.03</v>
      </c>
      <c r="M122" s="4"/>
      <c r="N122" s="18"/>
      <c r="O122" s="18"/>
      <c r="P122" s="22"/>
      <c r="Q122" s="29"/>
    </row>
    <row r="123" spans="1:17" ht="16.95" customHeight="1" x14ac:dyDescent="0.25">
      <c r="A123" s="2" t="s">
        <v>243</v>
      </c>
      <c r="B123" s="16" t="s">
        <v>244</v>
      </c>
      <c r="C123" s="18"/>
      <c r="D123" s="18"/>
      <c r="E123" s="18"/>
      <c r="F123" s="9">
        <v>0.2</v>
      </c>
      <c r="G123" s="9"/>
      <c r="H123" s="18"/>
      <c r="I123" s="18"/>
      <c r="J123" s="9">
        <v>0.88</v>
      </c>
      <c r="K123" s="9"/>
      <c r="L123" s="18"/>
      <c r="M123" s="18"/>
      <c r="N123" s="9">
        <v>0.88</v>
      </c>
      <c r="O123" s="9"/>
      <c r="P123" s="21">
        <v>110</v>
      </c>
      <c r="Q123" s="29"/>
    </row>
    <row r="124" spans="1:17" ht="16.8" customHeight="1" x14ac:dyDescent="0.25">
      <c r="A124" s="2" t="s">
        <v>245</v>
      </c>
      <c r="B124" s="2" t="s">
        <v>246</v>
      </c>
      <c r="C124" s="18"/>
      <c r="D124" s="18"/>
      <c r="E124" s="18"/>
      <c r="F124" s="5">
        <v>30</v>
      </c>
      <c r="G124" s="5"/>
      <c r="H124" s="18"/>
      <c r="I124" s="18"/>
      <c r="J124" s="5">
        <v>130</v>
      </c>
      <c r="K124" s="5"/>
      <c r="L124" s="18"/>
      <c r="M124" s="18"/>
      <c r="N124" s="5">
        <v>130</v>
      </c>
      <c r="O124" s="5"/>
      <c r="P124" s="23">
        <v>58000</v>
      </c>
      <c r="Q124" s="29"/>
    </row>
    <row r="125" spans="1:17" ht="29.25" customHeight="1" x14ac:dyDescent="0.25">
      <c r="A125" s="2" t="s">
        <v>247</v>
      </c>
      <c r="B125" s="2" t="s">
        <v>248</v>
      </c>
      <c r="C125" s="18"/>
      <c r="D125" s="18"/>
      <c r="E125" s="18"/>
      <c r="F125" s="4">
        <v>6.9000000000000006E-2</v>
      </c>
      <c r="G125" s="4"/>
      <c r="H125" s="18"/>
      <c r="I125" s="18"/>
      <c r="J125" s="9">
        <v>0.3</v>
      </c>
      <c r="K125" s="9"/>
      <c r="L125" s="18"/>
      <c r="M125" s="18"/>
      <c r="N125" s="9">
        <v>0.3</v>
      </c>
      <c r="O125" s="9"/>
      <c r="P125" s="25">
        <v>0.21</v>
      </c>
      <c r="Q125" s="29"/>
    </row>
    <row r="126" spans="1:17" ht="16.8" customHeight="1" x14ac:dyDescent="0.25">
      <c r="A126" s="2" t="s">
        <v>249</v>
      </c>
      <c r="B126" s="2" t="s">
        <v>250</v>
      </c>
      <c r="C126" s="18"/>
      <c r="D126" s="18"/>
      <c r="E126" s="18"/>
      <c r="F126" s="5">
        <v>700</v>
      </c>
      <c r="G126" s="5"/>
      <c r="H126" s="18"/>
      <c r="I126" s="18"/>
      <c r="J126" s="8">
        <v>3100</v>
      </c>
      <c r="K126" s="8"/>
      <c r="L126" s="18"/>
      <c r="M126" s="18"/>
      <c r="N126" s="8">
        <v>3100</v>
      </c>
      <c r="O126" s="8"/>
      <c r="P126" s="22"/>
      <c r="Q126" s="29"/>
    </row>
    <row r="127" spans="1:17" ht="16.95" customHeight="1" x14ac:dyDescent="0.25">
      <c r="A127" s="2" t="s">
        <v>251</v>
      </c>
      <c r="B127" s="2" t="s">
        <v>252</v>
      </c>
      <c r="C127" s="18"/>
      <c r="D127" s="11">
        <v>2.0000000000000001E-4</v>
      </c>
      <c r="E127" s="11"/>
      <c r="F127" s="4">
        <v>0.03</v>
      </c>
      <c r="G127" s="4"/>
      <c r="H127" s="3">
        <v>5.3E-3</v>
      </c>
      <c r="I127" s="3"/>
      <c r="J127" s="9">
        <v>0.13</v>
      </c>
      <c r="K127" s="9"/>
      <c r="L127" s="3">
        <v>2.3999999999999998E-3</v>
      </c>
      <c r="M127" s="3"/>
      <c r="N127" s="9">
        <v>0.13</v>
      </c>
      <c r="O127" s="9"/>
      <c r="P127" s="24">
        <v>5.2</v>
      </c>
      <c r="Q127" s="29"/>
    </row>
    <row r="128" spans="1:17" ht="16.8" customHeight="1" x14ac:dyDescent="0.25">
      <c r="A128" s="2" t="s">
        <v>253</v>
      </c>
      <c r="B128" s="2" t="s">
        <v>254</v>
      </c>
      <c r="C128" s="18"/>
      <c r="D128" s="18"/>
      <c r="E128" s="18"/>
      <c r="F128" s="5">
        <v>20</v>
      </c>
      <c r="G128" s="5"/>
      <c r="H128" s="18"/>
      <c r="I128" s="18"/>
      <c r="J128" s="5">
        <v>88</v>
      </c>
      <c r="K128" s="5"/>
      <c r="L128" s="18"/>
      <c r="M128" s="18"/>
      <c r="N128" s="5">
        <v>88</v>
      </c>
      <c r="O128" s="5"/>
      <c r="P128" s="23">
        <v>2100</v>
      </c>
      <c r="Q128" s="29"/>
    </row>
    <row r="129" spans="1:17" ht="16.8" customHeight="1" x14ac:dyDescent="0.25">
      <c r="A129" s="2" t="s">
        <v>255</v>
      </c>
      <c r="B129" s="2" t="s">
        <v>256</v>
      </c>
      <c r="C129" s="6" t="s">
        <v>65</v>
      </c>
      <c r="D129" s="18"/>
      <c r="E129" s="18"/>
      <c r="F129" s="7">
        <v>2.1</v>
      </c>
      <c r="G129" s="7"/>
      <c r="H129" s="18"/>
      <c r="I129" s="18"/>
      <c r="J129" s="5">
        <v>19</v>
      </c>
      <c r="K129" s="5"/>
      <c r="L129" s="18"/>
      <c r="M129" s="18"/>
      <c r="N129" s="5">
        <v>19</v>
      </c>
      <c r="O129" s="5"/>
      <c r="P129" s="21">
        <v>16</v>
      </c>
      <c r="Q129" s="29"/>
    </row>
    <row r="130" spans="1:17" ht="16.95" customHeight="1" x14ac:dyDescent="0.25">
      <c r="A130" s="17">
        <v>2148878</v>
      </c>
      <c r="B130" s="2" t="s">
        <v>257</v>
      </c>
      <c r="C130" s="18"/>
      <c r="D130" s="18"/>
      <c r="E130" s="18"/>
      <c r="F130" s="7">
        <v>2</v>
      </c>
      <c r="G130" s="7"/>
      <c r="H130" s="18"/>
      <c r="I130" s="18"/>
      <c r="J130" s="7">
        <v>8.8000000000000007</v>
      </c>
      <c r="K130" s="7"/>
      <c r="L130" s="18"/>
      <c r="M130" s="18"/>
      <c r="N130" s="7">
        <v>8.8000000000000007</v>
      </c>
      <c r="O130" s="7"/>
      <c r="P130" s="21">
        <v>98</v>
      </c>
      <c r="Q130" s="29"/>
    </row>
    <row r="131" spans="1:17" ht="16.8" customHeight="1" x14ac:dyDescent="0.25">
      <c r="A131" s="2" t="s">
        <v>258</v>
      </c>
      <c r="B131" s="2" t="s">
        <v>259</v>
      </c>
      <c r="C131" s="18"/>
      <c r="D131" s="18"/>
      <c r="E131" s="18"/>
      <c r="F131" s="8">
        <v>2000</v>
      </c>
      <c r="G131" s="8"/>
      <c r="H131" s="18"/>
      <c r="I131" s="18"/>
      <c r="J131" s="8">
        <v>8800</v>
      </c>
      <c r="K131" s="8"/>
      <c r="L131" s="18"/>
      <c r="M131" s="18"/>
      <c r="N131" s="8">
        <v>8800</v>
      </c>
      <c r="O131" s="8"/>
      <c r="P131" s="22"/>
      <c r="Q131" s="29"/>
    </row>
    <row r="132" spans="1:17" ht="16.95" customHeight="1" x14ac:dyDescent="0.25">
      <c r="A132" s="2" t="s">
        <v>260</v>
      </c>
      <c r="B132" s="2" t="s">
        <v>261</v>
      </c>
      <c r="C132" s="18"/>
      <c r="D132" s="18"/>
      <c r="E132" s="18"/>
      <c r="F132" s="5">
        <v>200</v>
      </c>
      <c r="G132" s="5"/>
      <c r="H132" s="18"/>
      <c r="I132" s="18"/>
      <c r="J132" s="5">
        <v>880</v>
      </c>
      <c r="K132" s="5"/>
      <c r="L132" s="18"/>
      <c r="M132" s="18"/>
      <c r="N132" s="5">
        <v>880</v>
      </c>
      <c r="O132" s="5"/>
      <c r="P132" s="23">
        <v>3200</v>
      </c>
      <c r="Q132" s="29"/>
    </row>
    <row r="133" spans="1:17" ht="29.25" customHeight="1" x14ac:dyDescent="0.25">
      <c r="A133" s="2" t="s">
        <v>262</v>
      </c>
      <c r="B133" s="2" t="s">
        <v>263</v>
      </c>
      <c r="C133" s="18"/>
      <c r="D133" s="18"/>
      <c r="E133" s="18"/>
      <c r="F133" s="5">
        <v>400</v>
      </c>
      <c r="G133" s="5"/>
      <c r="H133" s="18"/>
      <c r="I133" s="18"/>
      <c r="J133" s="8">
        <v>1800</v>
      </c>
      <c r="K133" s="8"/>
      <c r="L133" s="18"/>
      <c r="M133" s="18"/>
      <c r="N133" s="8">
        <v>1800</v>
      </c>
      <c r="O133" s="8"/>
      <c r="P133" s="22"/>
      <c r="Q133" s="29"/>
    </row>
    <row r="134" spans="1:17" ht="16.95" customHeight="1" x14ac:dyDescent="0.25">
      <c r="A134" s="2" t="s">
        <v>264</v>
      </c>
      <c r="B134" s="2" t="s">
        <v>265</v>
      </c>
      <c r="C134" s="6" t="s">
        <v>80</v>
      </c>
      <c r="D134" s="18"/>
      <c r="E134" s="18"/>
      <c r="F134" s="9">
        <v>0.15</v>
      </c>
      <c r="G134" s="9"/>
      <c r="H134" s="18"/>
      <c r="I134" s="18"/>
      <c r="J134" s="9">
        <v>0.66</v>
      </c>
      <c r="K134" s="9"/>
      <c r="L134" s="18"/>
      <c r="M134" s="18"/>
      <c r="N134" s="9">
        <v>0.66</v>
      </c>
      <c r="O134" s="9"/>
      <c r="P134" s="25">
        <v>0.15</v>
      </c>
      <c r="Q134" s="29"/>
    </row>
    <row r="135" spans="1:17" ht="16.8" customHeight="1" x14ac:dyDescent="0.25">
      <c r="A135" s="2" t="s">
        <v>266</v>
      </c>
      <c r="B135" s="2" t="s">
        <v>267</v>
      </c>
      <c r="C135" s="18"/>
      <c r="D135" s="18"/>
      <c r="E135" s="18"/>
      <c r="F135" s="9">
        <v>0.7</v>
      </c>
      <c r="G135" s="9"/>
      <c r="H135" s="18"/>
      <c r="I135" s="18"/>
      <c r="J135" s="7">
        <v>3.1</v>
      </c>
      <c r="K135" s="7"/>
      <c r="L135" s="18"/>
      <c r="M135" s="18"/>
      <c r="N135" s="7">
        <v>3.1</v>
      </c>
      <c r="O135" s="7"/>
      <c r="P135" s="22"/>
      <c r="Q135" s="29"/>
    </row>
    <row r="136" spans="1:17" ht="29.25" customHeight="1" x14ac:dyDescent="0.25">
      <c r="A136" s="2" t="s">
        <v>268</v>
      </c>
      <c r="B136" s="2" t="s">
        <v>269</v>
      </c>
      <c r="C136" s="6" t="s">
        <v>33</v>
      </c>
      <c r="D136" s="18"/>
      <c r="E136" s="18"/>
      <c r="F136" s="4">
        <v>0.09</v>
      </c>
      <c r="G136" s="4"/>
      <c r="H136" s="18"/>
      <c r="I136" s="18"/>
      <c r="J136" s="9">
        <v>0.4</v>
      </c>
      <c r="K136" s="9"/>
      <c r="L136" s="18"/>
      <c r="M136" s="18"/>
      <c r="N136" s="9">
        <v>0.4</v>
      </c>
      <c r="O136" s="9"/>
      <c r="P136" s="25">
        <v>0.3</v>
      </c>
      <c r="Q136" s="29"/>
    </row>
    <row r="137" spans="1:17" ht="16.8" customHeight="1" x14ac:dyDescent="0.25">
      <c r="A137" s="2" t="s">
        <v>270</v>
      </c>
      <c r="B137" s="2" t="s">
        <v>271</v>
      </c>
      <c r="C137" s="6" t="s">
        <v>80</v>
      </c>
      <c r="D137" s="18"/>
      <c r="E137" s="18"/>
      <c r="F137" s="4">
        <v>7.6999999999999999E-2</v>
      </c>
      <c r="G137" s="4"/>
      <c r="H137" s="18"/>
      <c r="I137" s="18"/>
      <c r="J137" s="9">
        <v>0.63</v>
      </c>
      <c r="K137" s="9"/>
      <c r="L137" s="18"/>
      <c r="M137" s="18"/>
      <c r="N137" s="9">
        <v>0.63</v>
      </c>
      <c r="O137" s="9"/>
      <c r="P137" s="25">
        <v>0.6</v>
      </c>
      <c r="Q137" s="29"/>
    </row>
    <row r="138" spans="1:17" ht="16.95" customHeight="1" x14ac:dyDescent="0.25">
      <c r="A138" s="2" t="s">
        <v>272</v>
      </c>
      <c r="B138" s="2" t="s">
        <v>273</v>
      </c>
      <c r="C138" s="18"/>
      <c r="D138" s="18"/>
      <c r="E138" s="18"/>
      <c r="F138" s="8">
        <v>4000</v>
      </c>
      <c r="G138" s="8"/>
      <c r="H138" s="18"/>
      <c r="I138" s="18"/>
      <c r="J138" s="8">
        <v>18000</v>
      </c>
      <c r="K138" s="8"/>
      <c r="L138" s="18"/>
      <c r="M138" s="18"/>
      <c r="N138" s="8">
        <v>18000</v>
      </c>
      <c r="O138" s="8"/>
      <c r="P138" s="23">
        <v>28000</v>
      </c>
      <c r="Q138" s="29"/>
    </row>
    <row r="139" spans="1:17" ht="29.25" customHeight="1" x14ac:dyDescent="0.25">
      <c r="A139" s="2" t="s">
        <v>274</v>
      </c>
      <c r="B139" s="1" t="s">
        <v>275</v>
      </c>
      <c r="C139" s="18"/>
      <c r="D139" s="3">
        <v>2.3E-3</v>
      </c>
      <c r="E139" s="3"/>
      <c r="F139" s="18"/>
      <c r="G139" s="18"/>
      <c r="H139" s="4">
        <v>0.06</v>
      </c>
      <c r="I139" s="4"/>
      <c r="J139" s="18"/>
      <c r="K139" s="18"/>
      <c r="L139" s="4">
        <v>2.8000000000000001E-2</v>
      </c>
      <c r="M139" s="4"/>
      <c r="N139" s="18"/>
      <c r="O139" s="18"/>
      <c r="P139" s="22"/>
      <c r="Q139" s="29"/>
    </row>
    <row r="140" spans="1:17" ht="29.25" customHeight="1" x14ac:dyDescent="0.25">
      <c r="A140" s="2" t="s">
        <v>276</v>
      </c>
      <c r="B140" s="2" t="s">
        <v>277</v>
      </c>
      <c r="C140" s="18"/>
      <c r="D140" s="11">
        <v>2.9999999999999997E-4</v>
      </c>
      <c r="E140" s="11"/>
      <c r="F140" s="5">
        <v>20</v>
      </c>
      <c r="G140" s="5"/>
      <c r="H140" s="4">
        <v>2.3E-2</v>
      </c>
      <c r="I140" s="4"/>
      <c r="J140" s="5">
        <v>88</v>
      </c>
      <c r="K140" s="5"/>
      <c r="L140" s="4">
        <v>0.01</v>
      </c>
      <c r="M140" s="4"/>
      <c r="N140" s="5">
        <v>88</v>
      </c>
      <c r="O140" s="5"/>
      <c r="P140" s="22"/>
      <c r="Q140" s="29"/>
    </row>
    <row r="141" spans="1:17" ht="29.25" customHeight="1" x14ac:dyDescent="0.25">
      <c r="A141" s="2" t="s">
        <v>278</v>
      </c>
      <c r="B141" s="2" t="s">
        <v>279</v>
      </c>
      <c r="C141" s="18"/>
      <c r="D141" s="18"/>
      <c r="E141" s="18"/>
      <c r="F141" s="4">
        <v>0.08</v>
      </c>
      <c r="G141" s="4"/>
      <c r="H141" s="18"/>
      <c r="I141" s="18"/>
      <c r="J141" s="9">
        <v>0.35</v>
      </c>
      <c r="K141" s="9"/>
      <c r="L141" s="18"/>
      <c r="M141" s="18"/>
      <c r="N141" s="9">
        <v>0.35</v>
      </c>
      <c r="O141" s="9"/>
      <c r="P141" s="21">
        <v>12</v>
      </c>
      <c r="Q141" s="29"/>
    </row>
    <row r="142" spans="1:17" ht="29.25" customHeight="1" x14ac:dyDescent="0.25">
      <c r="A142" s="2" t="s">
        <v>280</v>
      </c>
      <c r="B142" s="2" t="s">
        <v>281</v>
      </c>
      <c r="C142" s="18"/>
      <c r="D142" s="18"/>
      <c r="E142" s="18"/>
      <c r="F142" s="8">
        <v>3000</v>
      </c>
      <c r="G142" s="8"/>
      <c r="H142" s="18"/>
      <c r="I142" s="18"/>
      <c r="J142" s="8">
        <v>13000</v>
      </c>
      <c r="K142" s="8"/>
      <c r="L142" s="18"/>
      <c r="M142" s="18"/>
      <c r="N142" s="8">
        <v>13000</v>
      </c>
      <c r="O142" s="8"/>
      <c r="P142" s="22"/>
      <c r="Q142" s="29"/>
    </row>
    <row r="143" spans="1:17" ht="16.95" customHeight="1" x14ac:dyDescent="0.25">
      <c r="A143" s="2" t="s">
        <v>282</v>
      </c>
      <c r="B143" s="2" t="s">
        <v>283</v>
      </c>
      <c r="C143" s="18"/>
      <c r="D143" s="18"/>
      <c r="E143" s="18"/>
      <c r="F143" s="7">
        <v>1</v>
      </c>
      <c r="G143" s="7"/>
      <c r="H143" s="18"/>
      <c r="I143" s="18"/>
      <c r="J143" s="7">
        <v>4.4000000000000004</v>
      </c>
      <c r="K143" s="7"/>
      <c r="L143" s="18"/>
      <c r="M143" s="18"/>
      <c r="N143" s="7">
        <v>4.4000000000000004</v>
      </c>
      <c r="O143" s="7"/>
      <c r="P143" s="22"/>
      <c r="Q143" s="29"/>
    </row>
    <row r="144" spans="1:17" ht="16.8" customHeight="1" x14ac:dyDescent="0.25">
      <c r="A144" s="2" t="s">
        <v>284</v>
      </c>
      <c r="B144" s="2" t="s">
        <v>285</v>
      </c>
      <c r="C144" s="18"/>
      <c r="D144" s="18"/>
      <c r="E144" s="18"/>
      <c r="F144" s="5">
        <v>700</v>
      </c>
      <c r="G144" s="5"/>
      <c r="H144" s="18"/>
      <c r="I144" s="18"/>
      <c r="J144" s="8">
        <v>3100</v>
      </c>
      <c r="K144" s="8"/>
      <c r="L144" s="18"/>
      <c r="M144" s="18"/>
      <c r="N144" s="8">
        <v>3100</v>
      </c>
      <c r="O144" s="8"/>
      <c r="P144" s="22"/>
      <c r="Q144" s="29"/>
    </row>
    <row r="145" spans="1:17" ht="16.8" customHeight="1" x14ac:dyDescent="0.25">
      <c r="A145" s="2" t="s">
        <v>286</v>
      </c>
      <c r="B145" s="1" t="s">
        <v>287</v>
      </c>
      <c r="C145" s="18"/>
      <c r="D145" s="7">
        <v>3.8</v>
      </c>
      <c r="E145" s="7"/>
      <c r="F145" s="8">
        <v>8000</v>
      </c>
      <c r="G145" s="8"/>
      <c r="H145" s="5">
        <v>100</v>
      </c>
      <c r="I145" s="5"/>
      <c r="J145" s="8">
        <v>35000</v>
      </c>
      <c r="K145" s="8"/>
      <c r="L145" s="5">
        <v>46</v>
      </c>
      <c r="M145" s="5"/>
      <c r="N145" s="8">
        <v>35000</v>
      </c>
      <c r="O145" s="8"/>
      <c r="P145" s="23">
        <v>8000</v>
      </c>
      <c r="Q145" s="29"/>
    </row>
    <row r="146" spans="1:17" ht="16.95" customHeight="1" x14ac:dyDescent="0.25">
      <c r="A146" s="2" t="s">
        <v>288</v>
      </c>
      <c r="B146" s="2" t="s">
        <v>289</v>
      </c>
      <c r="C146" s="18"/>
      <c r="D146" s="3">
        <v>4.0000000000000001E-3</v>
      </c>
      <c r="E146" s="3"/>
      <c r="F146" s="18"/>
      <c r="G146" s="18"/>
      <c r="H146" s="9">
        <v>0.1</v>
      </c>
      <c r="I146" s="9"/>
      <c r="J146" s="18"/>
      <c r="K146" s="18"/>
      <c r="L146" s="4">
        <v>4.8000000000000001E-2</v>
      </c>
      <c r="M146" s="4"/>
      <c r="N146" s="18"/>
      <c r="O146" s="18"/>
      <c r="P146" s="22"/>
      <c r="Q146" s="29"/>
    </row>
    <row r="147" spans="1:17" ht="16.8" customHeight="1" x14ac:dyDescent="0.25">
      <c r="A147" s="2" t="s">
        <v>290</v>
      </c>
      <c r="B147" s="2" t="s">
        <v>291</v>
      </c>
      <c r="C147" s="6" t="s">
        <v>65</v>
      </c>
      <c r="D147" s="4">
        <v>2.9000000000000001E-2</v>
      </c>
      <c r="E147" s="4"/>
      <c r="F147" s="7">
        <v>3.7</v>
      </c>
      <c r="G147" s="7"/>
      <c r="H147" s="9">
        <v>0.76</v>
      </c>
      <c r="I147" s="9"/>
      <c r="J147" s="5">
        <v>16</v>
      </c>
      <c r="K147" s="5"/>
      <c r="L147" s="9">
        <v>0.35</v>
      </c>
      <c r="M147" s="9"/>
      <c r="N147" s="5">
        <v>16</v>
      </c>
      <c r="O147" s="5"/>
      <c r="P147" s="21">
        <v>200</v>
      </c>
      <c r="Q147" s="29"/>
    </row>
    <row r="148" spans="1:17" ht="28.5" customHeight="1" x14ac:dyDescent="0.25">
      <c r="A148" s="1"/>
      <c r="B148" s="2" t="s">
        <v>292</v>
      </c>
      <c r="C148" s="6" t="s">
        <v>293</v>
      </c>
      <c r="D148" s="3">
        <v>3.8E-3</v>
      </c>
      <c r="E148" s="3"/>
      <c r="F148" s="4">
        <v>1.4E-2</v>
      </c>
      <c r="G148" s="4"/>
      <c r="H148" s="9">
        <v>0.1</v>
      </c>
      <c r="I148" s="9"/>
      <c r="J148" s="4">
        <v>6.2E-2</v>
      </c>
      <c r="K148" s="4"/>
      <c r="L148" s="4">
        <v>4.5999999999999999E-2</v>
      </c>
      <c r="M148" s="4"/>
      <c r="N148" s="4">
        <v>6.2E-2</v>
      </c>
      <c r="O148" s="4"/>
      <c r="P148" s="25">
        <v>0.2</v>
      </c>
      <c r="Q148" s="29"/>
    </row>
    <row r="149" spans="1:17" ht="16.8" customHeight="1" x14ac:dyDescent="0.25">
      <c r="A149" s="1"/>
      <c r="B149" s="2" t="s">
        <v>294</v>
      </c>
      <c r="C149" s="6" t="s">
        <v>293</v>
      </c>
      <c r="D149" s="18"/>
      <c r="E149" s="18"/>
      <c r="F149" s="4">
        <v>1.4E-2</v>
      </c>
      <c r="G149" s="4"/>
      <c r="H149" s="18"/>
      <c r="I149" s="18"/>
      <c r="J149" s="4">
        <v>6.2E-2</v>
      </c>
      <c r="K149" s="4"/>
      <c r="L149" s="18"/>
      <c r="M149" s="18"/>
      <c r="N149" s="4">
        <v>6.2E-2</v>
      </c>
      <c r="O149" s="4"/>
      <c r="P149" s="25">
        <v>0.2</v>
      </c>
      <c r="Q149" s="29"/>
    </row>
    <row r="150" spans="1:17" ht="16.95" customHeight="1" x14ac:dyDescent="0.25">
      <c r="A150" s="2" t="s">
        <v>295</v>
      </c>
      <c r="B150" s="2" t="s">
        <v>296</v>
      </c>
      <c r="C150" s="18"/>
      <c r="D150" s="18"/>
      <c r="E150" s="18"/>
      <c r="F150" s="18"/>
      <c r="G150" s="18"/>
      <c r="H150" s="18"/>
      <c r="I150" s="18"/>
      <c r="J150" s="18"/>
      <c r="K150" s="18"/>
      <c r="L150" s="18"/>
      <c r="M150" s="18"/>
      <c r="N150" s="18"/>
      <c r="O150" s="18"/>
      <c r="P150" s="21">
        <v>86</v>
      </c>
      <c r="Q150" s="29"/>
    </row>
    <row r="151" spans="1:17" ht="16.8" customHeight="1" x14ac:dyDescent="0.25">
      <c r="A151" s="2" t="s">
        <v>297</v>
      </c>
      <c r="B151" s="2" t="s">
        <v>298</v>
      </c>
      <c r="C151" s="18"/>
      <c r="D151" s="4">
        <v>2.5000000000000001E-2</v>
      </c>
      <c r="E151" s="4"/>
      <c r="F151" s="7">
        <v>9</v>
      </c>
      <c r="G151" s="7"/>
      <c r="H151" s="9">
        <v>0.65</v>
      </c>
      <c r="I151" s="9"/>
      <c r="J151" s="5">
        <v>40</v>
      </c>
      <c r="K151" s="5"/>
      <c r="L151" s="9">
        <v>0.3</v>
      </c>
      <c r="M151" s="9"/>
      <c r="N151" s="5">
        <v>40</v>
      </c>
      <c r="O151" s="5"/>
      <c r="P151" s="22"/>
      <c r="Q151" s="29"/>
    </row>
    <row r="152" spans="1:17" ht="16.95" customHeight="1" x14ac:dyDescent="0.25">
      <c r="A152" s="2" t="s">
        <v>299</v>
      </c>
      <c r="B152" s="2" t="s">
        <v>300</v>
      </c>
      <c r="C152" s="18"/>
      <c r="D152" s="18"/>
      <c r="E152" s="18"/>
      <c r="F152" s="5">
        <v>20</v>
      </c>
      <c r="G152" s="5"/>
      <c r="H152" s="18"/>
      <c r="I152" s="18"/>
      <c r="J152" s="5">
        <v>88</v>
      </c>
      <c r="K152" s="5"/>
      <c r="L152" s="18"/>
      <c r="M152" s="18"/>
      <c r="N152" s="5">
        <v>88</v>
      </c>
      <c r="O152" s="5"/>
      <c r="P152" s="22"/>
      <c r="Q152" s="29"/>
    </row>
    <row r="153" spans="1:17" ht="16.8" customHeight="1" x14ac:dyDescent="0.25">
      <c r="A153" s="2" t="s">
        <v>301</v>
      </c>
      <c r="B153" s="1" t="s">
        <v>302</v>
      </c>
      <c r="C153" s="18"/>
      <c r="D153" s="11">
        <v>3.2000000000000003E-4</v>
      </c>
      <c r="E153" s="11"/>
      <c r="F153" s="18"/>
      <c r="G153" s="18"/>
      <c r="H153" s="3">
        <v>8.3999999999999995E-3</v>
      </c>
      <c r="I153" s="3"/>
      <c r="J153" s="18"/>
      <c r="K153" s="18"/>
      <c r="L153" s="3">
        <v>3.8999999999999998E-3</v>
      </c>
      <c r="M153" s="3"/>
      <c r="N153" s="18"/>
      <c r="O153" s="18"/>
      <c r="P153" s="22"/>
      <c r="Q153" s="29"/>
    </row>
    <row r="154" spans="1:17" ht="16.8" customHeight="1" x14ac:dyDescent="0.25">
      <c r="A154" s="2" t="s">
        <v>303</v>
      </c>
      <c r="B154" s="1" t="s">
        <v>304</v>
      </c>
      <c r="C154" s="6" t="s">
        <v>23</v>
      </c>
      <c r="D154" s="10">
        <v>5.8999999999999998E-5</v>
      </c>
      <c r="E154" s="10"/>
      <c r="F154" s="18"/>
      <c r="G154" s="18"/>
      <c r="H154" s="11">
        <v>6.2E-4</v>
      </c>
      <c r="I154" s="11"/>
      <c r="J154" s="18"/>
      <c r="K154" s="18"/>
      <c r="L154" s="3">
        <v>1.1999999999999999E-3</v>
      </c>
      <c r="M154" s="3"/>
      <c r="N154" s="18"/>
      <c r="O154" s="18"/>
      <c r="P154" s="22"/>
      <c r="Q154" s="29"/>
    </row>
    <row r="155" spans="1:17" ht="16.95" customHeight="1" x14ac:dyDescent="0.25">
      <c r="A155" s="2" t="s">
        <v>305</v>
      </c>
      <c r="B155" s="1" t="s">
        <v>306</v>
      </c>
      <c r="C155" s="6" t="s">
        <v>23</v>
      </c>
      <c r="D155" s="11">
        <v>1.2999999999999999E-4</v>
      </c>
      <c r="E155" s="11"/>
      <c r="F155" s="18"/>
      <c r="G155" s="18"/>
      <c r="H155" s="3">
        <v>1.2999999999999999E-3</v>
      </c>
      <c r="I155" s="3"/>
      <c r="J155" s="18"/>
      <c r="K155" s="18"/>
      <c r="L155" s="3">
        <v>2.5999999999999999E-3</v>
      </c>
      <c r="M155" s="3"/>
      <c r="N155" s="18"/>
      <c r="O155" s="18"/>
      <c r="P155" s="22"/>
      <c r="Q155" s="29"/>
    </row>
    <row r="156" spans="1:17" ht="16.8" customHeight="1" x14ac:dyDescent="0.25">
      <c r="A156" s="2" t="s">
        <v>307</v>
      </c>
      <c r="B156" s="1" t="s">
        <v>308</v>
      </c>
      <c r="C156" s="18"/>
      <c r="D156" s="9">
        <v>0.38</v>
      </c>
      <c r="E156" s="9"/>
      <c r="F156" s="18"/>
      <c r="G156" s="18"/>
      <c r="H156" s="5">
        <v>10</v>
      </c>
      <c r="I156" s="5"/>
      <c r="J156" s="18"/>
      <c r="K156" s="18"/>
      <c r="L156" s="7">
        <v>4.5999999999999996</v>
      </c>
      <c r="M156" s="7"/>
      <c r="N156" s="18"/>
      <c r="O156" s="18"/>
      <c r="P156" s="22"/>
      <c r="Q156" s="29"/>
    </row>
    <row r="157" spans="1:17" ht="16.95" customHeight="1" x14ac:dyDescent="0.25">
      <c r="A157" s="2" t="s">
        <v>309</v>
      </c>
      <c r="B157" s="1" t="s">
        <v>310</v>
      </c>
      <c r="C157" s="18"/>
      <c r="D157" s="9">
        <v>0.16</v>
      </c>
      <c r="E157" s="9"/>
      <c r="F157" s="18"/>
      <c r="G157" s="18"/>
      <c r="H157" s="7">
        <v>4.0999999999999996</v>
      </c>
      <c r="I157" s="7"/>
      <c r="J157" s="18"/>
      <c r="K157" s="18"/>
      <c r="L157" s="7">
        <v>1.9</v>
      </c>
      <c r="M157" s="7"/>
      <c r="N157" s="18"/>
      <c r="O157" s="18"/>
      <c r="P157" s="22"/>
      <c r="Q157" s="29"/>
    </row>
    <row r="158" spans="1:17" ht="16.8" customHeight="1" x14ac:dyDescent="0.25">
      <c r="A158" s="2" t="s">
        <v>311</v>
      </c>
      <c r="B158" s="1" t="s">
        <v>312</v>
      </c>
      <c r="C158" s="18"/>
      <c r="D158" s="11">
        <v>5.0000000000000001E-4</v>
      </c>
      <c r="E158" s="11"/>
      <c r="F158" s="18"/>
      <c r="G158" s="18"/>
      <c r="H158" s="4">
        <v>1.2999999999999999E-2</v>
      </c>
      <c r="I158" s="4"/>
      <c r="J158" s="18"/>
      <c r="K158" s="18"/>
      <c r="L158" s="3">
        <v>6.0000000000000001E-3</v>
      </c>
      <c r="M158" s="3"/>
      <c r="N158" s="18"/>
      <c r="O158" s="18"/>
      <c r="P158" s="22"/>
      <c r="Q158" s="29"/>
    </row>
    <row r="159" spans="1:17" ht="29.25" customHeight="1" x14ac:dyDescent="0.25">
      <c r="A159" s="2" t="s">
        <v>313</v>
      </c>
      <c r="B159" s="1" t="s">
        <v>314</v>
      </c>
      <c r="C159" s="18"/>
      <c r="D159" s="11">
        <v>1.6000000000000001E-4</v>
      </c>
      <c r="E159" s="11"/>
      <c r="F159" s="18"/>
      <c r="G159" s="18"/>
      <c r="H159" s="3">
        <v>4.1000000000000003E-3</v>
      </c>
      <c r="I159" s="3"/>
      <c r="J159" s="18"/>
      <c r="K159" s="18"/>
      <c r="L159" s="3">
        <v>1.9E-3</v>
      </c>
      <c r="M159" s="3"/>
      <c r="N159" s="18"/>
      <c r="O159" s="18"/>
      <c r="P159" s="22"/>
      <c r="Q159" s="29"/>
    </row>
    <row r="160" spans="1:17" ht="16.8" customHeight="1" x14ac:dyDescent="0.25">
      <c r="A160" s="2" t="s">
        <v>315</v>
      </c>
      <c r="B160" s="1" t="s">
        <v>316</v>
      </c>
      <c r="C160" s="18"/>
      <c r="D160" s="11">
        <v>5.2999999999999998E-4</v>
      </c>
      <c r="E160" s="11"/>
      <c r="F160" s="18"/>
      <c r="G160" s="18"/>
      <c r="H160" s="4">
        <v>1.4E-2</v>
      </c>
      <c r="I160" s="4"/>
      <c r="J160" s="18"/>
      <c r="K160" s="18"/>
      <c r="L160" s="3">
        <v>6.3E-3</v>
      </c>
      <c r="M160" s="3"/>
      <c r="N160" s="18"/>
      <c r="O160" s="18"/>
      <c r="P160" s="22"/>
      <c r="Q160" s="29"/>
    </row>
    <row r="161" spans="1:17" ht="16.95" customHeight="1" x14ac:dyDescent="0.25">
      <c r="A161" s="2" t="s">
        <v>317</v>
      </c>
      <c r="B161" s="1" t="s">
        <v>318</v>
      </c>
      <c r="C161" s="18"/>
      <c r="D161" s="11">
        <v>3.6999999999999999E-4</v>
      </c>
      <c r="E161" s="11"/>
      <c r="F161" s="18"/>
      <c r="G161" s="18"/>
      <c r="H161" s="3">
        <v>9.5999999999999992E-3</v>
      </c>
      <c r="I161" s="3"/>
      <c r="J161" s="18"/>
      <c r="K161" s="18"/>
      <c r="L161" s="3">
        <v>4.4000000000000003E-3</v>
      </c>
      <c r="M161" s="3"/>
      <c r="N161" s="18"/>
      <c r="O161" s="18"/>
      <c r="P161" s="22"/>
      <c r="Q161" s="29"/>
    </row>
    <row r="162" spans="1:17" ht="16.8" customHeight="1" x14ac:dyDescent="0.25">
      <c r="A162" s="2" t="s">
        <v>319</v>
      </c>
      <c r="B162" s="1" t="s">
        <v>320</v>
      </c>
      <c r="C162" s="18"/>
      <c r="D162" s="3">
        <v>1.6999999999999999E-3</v>
      </c>
      <c r="E162" s="3"/>
      <c r="F162" s="18"/>
      <c r="G162" s="18"/>
      <c r="H162" s="4">
        <v>4.2999999999999997E-2</v>
      </c>
      <c r="I162" s="4"/>
      <c r="J162" s="18"/>
      <c r="K162" s="18"/>
      <c r="L162" s="4">
        <v>0.02</v>
      </c>
      <c r="M162" s="4"/>
      <c r="N162" s="18"/>
      <c r="O162" s="18"/>
      <c r="P162" s="22"/>
      <c r="Q162" s="29"/>
    </row>
    <row r="163" spans="1:17" ht="29.25" customHeight="1" x14ac:dyDescent="0.25">
      <c r="A163" s="2" t="s">
        <v>321</v>
      </c>
      <c r="B163" s="2" t="s">
        <v>322</v>
      </c>
      <c r="C163" s="18"/>
      <c r="D163" s="18"/>
      <c r="E163" s="18"/>
      <c r="F163" s="18"/>
      <c r="G163" s="18"/>
      <c r="H163" s="18"/>
      <c r="I163" s="18"/>
      <c r="J163" s="18"/>
      <c r="K163" s="18"/>
      <c r="L163" s="18"/>
      <c r="M163" s="18"/>
      <c r="N163" s="18"/>
      <c r="O163" s="18"/>
      <c r="P163" s="21">
        <v>120</v>
      </c>
      <c r="Q163" s="29"/>
    </row>
    <row r="164" spans="1:17" ht="16.8" customHeight="1" x14ac:dyDescent="0.25">
      <c r="A164" s="2" t="s">
        <v>323</v>
      </c>
      <c r="B164" s="2" t="s">
        <v>324</v>
      </c>
      <c r="C164" s="18"/>
      <c r="D164" s="18"/>
      <c r="E164" s="18"/>
      <c r="F164" s="18"/>
      <c r="G164" s="18"/>
      <c r="H164" s="18"/>
      <c r="I164" s="18"/>
      <c r="J164" s="18"/>
      <c r="K164" s="18"/>
      <c r="L164" s="18"/>
      <c r="M164" s="18"/>
      <c r="N164" s="18"/>
      <c r="O164" s="18"/>
      <c r="P164" s="26">
        <v>0.02</v>
      </c>
      <c r="Q164" s="29"/>
    </row>
    <row r="165" spans="1:17" ht="16.8" customHeight="1" x14ac:dyDescent="0.25">
      <c r="A165" s="2" t="s">
        <v>325</v>
      </c>
      <c r="B165" s="2" t="s">
        <v>326</v>
      </c>
      <c r="C165" s="18"/>
      <c r="D165" s="9">
        <v>0.2</v>
      </c>
      <c r="E165" s="9"/>
      <c r="F165" s="18"/>
      <c r="G165" s="18"/>
      <c r="H165" s="7">
        <v>5.0999999999999996</v>
      </c>
      <c r="I165" s="7"/>
      <c r="J165" s="18"/>
      <c r="K165" s="18"/>
      <c r="L165" s="7">
        <v>2.4</v>
      </c>
      <c r="M165" s="7"/>
      <c r="N165" s="18"/>
      <c r="O165" s="18"/>
      <c r="P165" s="22"/>
      <c r="Q165" s="29"/>
    </row>
    <row r="166" spans="1:17" ht="16.95" customHeight="1" x14ac:dyDescent="0.25">
      <c r="A166" s="2" t="s">
        <v>327</v>
      </c>
      <c r="B166" s="2" t="s">
        <v>328</v>
      </c>
      <c r="C166" s="18"/>
      <c r="D166" s="18"/>
      <c r="E166" s="18"/>
      <c r="F166" s="5">
        <v>200</v>
      </c>
      <c r="G166" s="5"/>
      <c r="H166" s="18"/>
      <c r="I166" s="18"/>
      <c r="J166" s="5">
        <v>880</v>
      </c>
      <c r="K166" s="5"/>
      <c r="L166" s="18"/>
      <c r="M166" s="18"/>
      <c r="N166" s="5">
        <v>880</v>
      </c>
      <c r="O166" s="5"/>
      <c r="P166" s="23">
        <v>5800</v>
      </c>
      <c r="Q166" s="29"/>
    </row>
    <row r="167" spans="1:17" ht="16.8" customHeight="1" x14ac:dyDescent="0.25">
      <c r="A167" s="2" t="s">
        <v>329</v>
      </c>
      <c r="B167" s="2" t="s">
        <v>330</v>
      </c>
      <c r="C167" s="18"/>
      <c r="D167" s="18"/>
      <c r="E167" s="18"/>
      <c r="F167" s="9">
        <v>0.3</v>
      </c>
      <c r="G167" s="9"/>
      <c r="H167" s="18"/>
      <c r="I167" s="18"/>
      <c r="J167" s="7">
        <v>1.3</v>
      </c>
      <c r="K167" s="7"/>
      <c r="L167" s="18"/>
      <c r="M167" s="18"/>
      <c r="N167" s="7">
        <v>1.3</v>
      </c>
      <c r="O167" s="7"/>
      <c r="P167" s="24">
        <v>4</v>
      </c>
      <c r="Q167" s="29"/>
    </row>
    <row r="168" spans="1:17" ht="16.95" customHeight="1" x14ac:dyDescent="0.25">
      <c r="A168" s="2" t="s">
        <v>331</v>
      </c>
      <c r="B168" s="2" t="s">
        <v>332</v>
      </c>
      <c r="C168" s="18"/>
      <c r="D168" s="18"/>
      <c r="E168" s="18"/>
      <c r="F168" s="9">
        <v>0.8</v>
      </c>
      <c r="G168" s="9"/>
      <c r="H168" s="18"/>
      <c r="I168" s="18"/>
      <c r="J168" s="7">
        <v>3.5</v>
      </c>
      <c r="K168" s="7"/>
      <c r="L168" s="18"/>
      <c r="M168" s="18"/>
      <c r="N168" s="7">
        <v>3.5</v>
      </c>
      <c r="O168" s="7"/>
      <c r="P168" s="22"/>
      <c r="Q168" s="29"/>
    </row>
    <row r="169" spans="1:17" ht="16.8" customHeight="1" x14ac:dyDescent="0.25">
      <c r="A169" s="2" t="s">
        <v>333</v>
      </c>
      <c r="B169" s="2" t="s">
        <v>334</v>
      </c>
      <c r="C169" s="18"/>
      <c r="D169" s="18"/>
      <c r="E169" s="18"/>
      <c r="F169" s="5">
        <v>10</v>
      </c>
      <c r="G169" s="5"/>
      <c r="H169" s="18"/>
      <c r="I169" s="18"/>
      <c r="J169" s="5">
        <v>44</v>
      </c>
      <c r="K169" s="5"/>
      <c r="L169" s="18"/>
      <c r="M169" s="18"/>
      <c r="N169" s="5">
        <v>44</v>
      </c>
      <c r="O169" s="5"/>
      <c r="P169" s="22"/>
      <c r="Q169" s="29"/>
    </row>
    <row r="170" spans="1:17" ht="16.8" customHeight="1" x14ac:dyDescent="0.25">
      <c r="A170" s="2" t="s">
        <v>335</v>
      </c>
      <c r="B170" s="2" t="s">
        <v>336</v>
      </c>
      <c r="C170" s="18"/>
      <c r="D170" s="18"/>
      <c r="E170" s="18"/>
      <c r="F170" s="7">
        <v>9</v>
      </c>
      <c r="G170" s="7"/>
      <c r="H170" s="18"/>
      <c r="I170" s="18"/>
      <c r="J170" s="5">
        <v>40</v>
      </c>
      <c r="K170" s="5"/>
      <c r="L170" s="18"/>
      <c r="M170" s="18"/>
      <c r="N170" s="5">
        <v>40</v>
      </c>
      <c r="O170" s="5"/>
      <c r="P170" s="21">
        <v>20</v>
      </c>
      <c r="Q170" s="29"/>
    </row>
    <row r="171" spans="1:17" ht="16.95" customHeight="1" x14ac:dyDescent="0.25">
      <c r="A171" s="2" t="s">
        <v>337</v>
      </c>
      <c r="B171" s="2" t="s">
        <v>338</v>
      </c>
      <c r="C171" s="18"/>
      <c r="D171" s="18"/>
      <c r="E171" s="18"/>
      <c r="F171" s="5">
        <v>20</v>
      </c>
      <c r="G171" s="5"/>
      <c r="H171" s="18"/>
      <c r="I171" s="18"/>
      <c r="J171" s="5">
        <v>88</v>
      </c>
      <c r="K171" s="5"/>
      <c r="L171" s="18"/>
      <c r="M171" s="18"/>
      <c r="N171" s="5">
        <v>88</v>
      </c>
      <c r="O171" s="5"/>
      <c r="P171" s="22"/>
      <c r="Q171" s="29"/>
    </row>
    <row r="172" spans="1:17" ht="28.5" customHeight="1" x14ac:dyDescent="0.25">
      <c r="A172" s="1"/>
      <c r="B172" s="2" t="s">
        <v>339</v>
      </c>
      <c r="C172" s="6" t="s">
        <v>340</v>
      </c>
      <c r="D172" s="18"/>
      <c r="E172" s="18"/>
      <c r="F172" s="18"/>
      <c r="G172" s="18"/>
      <c r="H172" s="18"/>
      <c r="I172" s="18"/>
      <c r="J172" s="18"/>
      <c r="K172" s="18"/>
      <c r="L172" s="18"/>
      <c r="M172" s="18"/>
      <c r="N172" s="18"/>
      <c r="O172" s="18"/>
      <c r="P172" s="24">
        <v>6</v>
      </c>
      <c r="Q172" s="29"/>
    </row>
    <row r="173" spans="1:17" ht="29.25" customHeight="1" x14ac:dyDescent="0.25">
      <c r="A173" s="2" t="s">
        <v>341</v>
      </c>
      <c r="B173" s="2" t="s">
        <v>342</v>
      </c>
      <c r="C173" s="6" t="s">
        <v>65</v>
      </c>
      <c r="D173" s="11">
        <v>5.2999999999999998E-4</v>
      </c>
      <c r="E173" s="11"/>
      <c r="F173" s="18"/>
      <c r="G173" s="18"/>
      <c r="H173" s="4">
        <v>0.02</v>
      </c>
      <c r="I173" s="4"/>
      <c r="J173" s="18"/>
      <c r="K173" s="18"/>
      <c r="L173" s="3">
        <v>9.1999999999999998E-3</v>
      </c>
      <c r="M173" s="3"/>
      <c r="N173" s="18"/>
      <c r="O173" s="18"/>
      <c r="P173" s="22"/>
      <c r="Q173" s="29"/>
    </row>
    <row r="174" spans="1:17" ht="28.5" customHeight="1" x14ac:dyDescent="0.25">
      <c r="A174" s="1"/>
      <c r="B174" s="2" t="s">
        <v>343</v>
      </c>
      <c r="C174" s="6" t="s">
        <v>65</v>
      </c>
      <c r="D174" s="10">
        <v>1.0000000000000001E-9</v>
      </c>
      <c r="E174" s="10"/>
      <c r="F174" s="10">
        <v>1.3E-7</v>
      </c>
      <c r="G174" s="10"/>
      <c r="H174" s="10">
        <v>8.9999999999999999E-8</v>
      </c>
      <c r="I174" s="10"/>
      <c r="J174" s="10">
        <v>2.5999999999999998E-5</v>
      </c>
      <c r="K174" s="10"/>
      <c r="L174" s="10">
        <v>4.1999999999999999E-8</v>
      </c>
      <c r="M174" s="10"/>
      <c r="N174" s="10">
        <v>2.5999999999999998E-5</v>
      </c>
      <c r="O174" s="10"/>
      <c r="P174" s="22"/>
      <c r="Q174" s="29"/>
    </row>
    <row r="175" spans="1:17" ht="29.25" customHeight="1" x14ac:dyDescent="0.25">
      <c r="A175" s="2" t="s">
        <v>344</v>
      </c>
      <c r="B175" s="1" t="s">
        <v>345</v>
      </c>
      <c r="C175" s="6" t="s">
        <v>65</v>
      </c>
      <c r="D175" s="10">
        <v>1.0000000000000001E-5</v>
      </c>
      <c r="E175" s="10"/>
      <c r="F175" s="3">
        <v>1.2999999999999999E-3</v>
      </c>
      <c r="G175" s="3"/>
      <c r="H175" s="11">
        <v>8.9999999999999998E-4</v>
      </c>
      <c r="I175" s="11"/>
      <c r="J175" s="9">
        <v>0.26</v>
      </c>
      <c r="K175" s="9"/>
      <c r="L175" s="11">
        <v>4.2000000000000002E-4</v>
      </c>
      <c r="M175" s="11"/>
      <c r="N175" s="9">
        <v>0.26</v>
      </c>
      <c r="O175" s="9"/>
      <c r="P175" s="22"/>
      <c r="Q175" s="29"/>
    </row>
    <row r="176" spans="1:17" ht="29.25" customHeight="1" x14ac:dyDescent="0.25">
      <c r="A176" s="2" t="s">
        <v>346</v>
      </c>
      <c r="B176" s="1" t="s">
        <v>347</v>
      </c>
      <c r="C176" s="6" t="s">
        <v>65</v>
      </c>
      <c r="D176" s="10">
        <v>3.4000000000000001E-6</v>
      </c>
      <c r="E176" s="10"/>
      <c r="F176" s="11">
        <v>4.2000000000000002E-4</v>
      </c>
      <c r="G176" s="11"/>
      <c r="H176" s="11">
        <v>2.9999999999999997E-4</v>
      </c>
      <c r="I176" s="11"/>
      <c r="J176" s="4">
        <v>8.5000000000000006E-2</v>
      </c>
      <c r="K176" s="4"/>
      <c r="L176" s="11">
        <v>1.3999999999999999E-4</v>
      </c>
      <c r="M176" s="11"/>
      <c r="N176" s="4">
        <v>8.5000000000000006E-2</v>
      </c>
      <c r="O176" s="4"/>
      <c r="P176" s="22"/>
      <c r="Q176" s="29"/>
    </row>
    <row r="177" spans="1:17" ht="29.25" customHeight="1" x14ac:dyDescent="0.25">
      <c r="A177" s="2" t="s">
        <v>348</v>
      </c>
      <c r="B177" s="1" t="s">
        <v>349</v>
      </c>
      <c r="C177" s="6" t="s">
        <v>65</v>
      </c>
      <c r="D177" s="10">
        <v>3.4E-5</v>
      </c>
      <c r="E177" s="10"/>
      <c r="F177" s="3">
        <v>4.1999999999999997E-3</v>
      </c>
      <c r="G177" s="3"/>
      <c r="H177" s="3">
        <v>3.0000000000000001E-3</v>
      </c>
      <c r="I177" s="3"/>
      <c r="J177" s="9">
        <v>0.85</v>
      </c>
      <c r="K177" s="9"/>
      <c r="L177" s="3">
        <v>1.4E-3</v>
      </c>
      <c r="M177" s="3"/>
      <c r="N177" s="9">
        <v>0.85</v>
      </c>
      <c r="O177" s="9"/>
      <c r="P177" s="22"/>
      <c r="Q177" s="29"/>
    </row>
    <row r="178" spans="1:17" ht="29.25" customHeight="1" x14ac:dyDescent="0.25">
      <c r="A178" s="2" t="s">
        <v>350</v>
      </c>
      <c r="B178" s="1" t="s">
        <v>351</v>
      </c>
      <c r="C178" s="6" t="s">
        <v>65</v>
      </c>
      <c r="D178" s="10">
        <v>3.4E-5</v>
      </c>
      <c r="E178" s="10"/>
      <c r="F178" s="3">
        <v>4.1999999999999997E-3</v>
      </c>
      <c r="G178" s="3"/>
      <c r="H178" s="3">
        <v>3.0000000000000001E-3</v>
      </c>
      <c r="I178" s="3"/>
      <c r="J178" s="9">
        <v>0.85</v>
      </c>
      <c r="K178" s="9"/>
      <c r="L178" s="3">
        <v>1.4E-3</v>
      </c>
      <c r="M178" s="3"/>
      <c r="N178" s="9">
        <v>0.85</v>
      </c>
      <c r="O178" s="9"/>
      <c r="P178" s="22"/>
      <c r="Q178" s="29"/>
    </row>
    <row r="179" spans="1:17" ht="29.25" customHeight="1" x14ac:dyDescent="0.25">
      <c r="A179" s="2" t="s">
        <v>352</v>
      </c>
      <c r="B179" s="1" t="s">
        <v>353</v>
      </c>
      <c r="C179" s="6" t="s">
        <v>65</v>
      </c>
      <c r="D179" s="10">
        <v>3.4E-5</v>
      </c>
      <c r="E179" s="10"/>
      <c r="F179" s="3">
        <v>4.1999999999999997E-3</v>
      </c>
      <c r="G179" s="3"/>
      <c r="H179" s="3">
        <v>3.0000000000000001E-3</v>
      </c>
      <c r="I179" s="3"/>
      <c r="J179" s="9">
        <v>0.85</v>
      </c>
      <c r="K179" s="9"/>
      <c r="L179" s="3">
        <v>1.4E-3</v>
      </c>
      <c r="M179" s="3"/>
      <c r="N179" s="9">
        <v>0.85</v>
      </c>
      <c r="O179" s="9"/>
      <c r="P179" s="22"/>
      <c r="Q179" s="29"/>
    </row>
    <row r="180" spans="1:17" ht="29.25" customHeight="1" x14ac:dyDescent="0.25">
      <c r="A180" s="2" t="s">
        <v>354</v>
      </c>
      <c r="B180" s="1" t="s">
        <v>355</v>
      </c>
      <c r="C180" s="6" t="s">
        <v>65</v>
      </c>
      <c r="D180" s="10">
        <v>3.4E-5</v>
      </c>
      <c r="E180" s="10"/>
      <c r="F180" s="3">
        <v>4.1999999999999997E-3</v>
      </c>
      <c r="G180" s="3"/>
      <c r="H180" s="3">
        <v>3.0000000000000001E-3</v>
      </c>
      <c r="I180" s="3"/>
      <c r="J180" s="9">
        <v>0.85</v>
      </c>
      <c r="K180" s="9"/>
      <c r="L180" s="3">
        <v>1.4E-3</v>
      </c>
      <c r="M180" s="3"/>
      <c r="N180" s="9">
        <v>0.85</v>
      </c>
      <c r="O180" s="9"/>
      <c r="P180" s="22"/>
      <c r="Q180" s="29"/>
    </row>
    <row r="181" spans="1:17" ht="29.25" customHeight="1" x14ac:dyDescent="0.25">
      <c r="A181" s="2" t="s">
        <v>356</v>
      </c>
      <c r="B181" s="1" t="s">
        <v>357</v>
      </c>
      <c r="C181" s="6" t="s">
        <v>65</v>
      </c>
      <c r="D181" s="10">
        <v>1E-8</v>
      </c>
      <c r="E181" s="10"/>
      <c r="F181" s="10">
        <v>1.3E-6</v>
      </c>
      <c r="G181" s="10"/>
      <c r="H181" s="10">
        <v>8.9999999999999996E-7</v>
      </c>
      <c r="I181" s="10"/>
      <c r="J181" s="11">
        <v>2.5999999999999998E-4</v>
      </c>
      <c r="K181" s="11"/>
      <c r="L181" s="10">
        <v>4.2E-7</v>
      </c>
      <c r="M181" s="10"/>
      <c r="N181" s="11">
        <v>2.5999999999999998E-4</v>
      </c>
      <c r="O181" s="11"/>
      <c r="P181" s="22"/>
      <c r="Q181" s="29"/>
    </row>
    <row r="182" spans="1:17" ht="29.25" customHeight="1" x14ac:dyDescent="0.25">
      <c r="A182" s="2" t="s">
        <v>358</v>
      </c>
      <c r="B182" s="1" t="s">
        <v>359</v>
      </c>
      <c r="C182" s="6" t="s">
        <v>65</v>
      </c>
      <c r="D182" s="10">
        <v>3.4E-5</v>
      </c>
      <c r="E182" s="10"/>
      <c r="F182" s="3">
        <v>4.1999999999999997E-3</v>
      </c>
      <c r="G182" s="3"/>
      <c r="H182" s="3">
        <v>3.0000000000000001E-3</v>
      </c>
      <c r="I182" s="3"/>
      <c r="J182" s="9">
        <v>0.85</v>
      </c>
      <c r="K182" s="9"/>
      <c r="L182" s="3">
        <v>1.4E-3</v>
      </c>
      <c r="M182" s="3"/>
      <c r="N182" s="9">
        <v>0.85</v>
      </c>
      <c r="O182" s="9"/>
      <c r="P182" s="22"/>
      <c r="Q182" s="29"/>
    </row>
    <row r="183" spans="1:17" ht="29.25" customHeight="1" x14ac:dyDescent="0.25">
      <c r="A183" s="2" t="s">
        <v>360</v>
      </c>
      <c r="B183" s="1" t="s">
        <v>361</v>
      </c>
      <c r="C183" s="6" t="s">
        <v>65</v>
      </c>
      <c r="D183" s="10">
        <v>3.4E-5</v>
      </c>
      <c r="E183" s="10"/>
      <c r="F183" s="3">
        <v>4.1999999999999997E-3</v>
      </c>
      <c r="G183" s="3"/>
      <c r="H183" s="3">
        <v>3.0000000000000001E-3</v>
      </c>
      <c r="I183" s="3"/>
      <c r="J183" s="9">
        <v>0.85</v>
      </c>
      <c r="K183" s="9"/>
      <c r="L183" s="3">
        <v>1.4E-3</v>
      </c>
      <c r="M183" s="3"/>
      <c r="N183" s="9">
        <v>0.85</v>
      </c>
      <c r="O183" s="9"/>
      <c r="P183" s="22"/>
      <c r="Q183" s="29"/>
    </row>
    <row r="184" spans="1:17" ht="29.25" customHeight="1" x14ac:dyDescent="0.25">
      <c r="A184" s="2" t="s">
        <v>362</v>
      </c>
      <c r="B184" s="1" t="s">
        <v>363</v>
      </c>
      <c r="C184" s="6" t="s">
        <v>65</v>
      </c>
      <c r="D184" s="10">
        <v>3.4E-5</v>
      </c>
      <c r="E184" s="10"/>
      <c r="F184" s="3">
        <v>4.1999999999999997E-3</v>
      </c>
      <c r="G184" s="3"/>
      <c r="H184" s="3">
        <v>3.0000000000000001E-3</v>
      </c>
      <c r="I184" s="3"/>
      <c r="J184" s="9">
        <v>0.85</v>
      </c>
      <c r="K184" s="9"/>
      <c r="L184" s="3">
        <v>1.4E-3</v>
      </c>
      <c r="M184" s="3"/>
      <c r="N184" s="9">
        <v>0.85</v>
      </c>
      <c r="O184" s="9"/>
      <c r="P184" s="22"/>
      <c r="Q184" s="29"/>
    </row>
    <row r="185" spans="1:17" ht="29.25" customHeight="1" x14ac:dyDescent="0.25">
      <c r="A185" s="2" t="s">
        <v>364</v>
      </c>
      <c r="B185" s="1" t="s">
        <v>365</v>
      </c>
      <c r="C185" s="6" t="s">
        <v>65</v>
      </c>
      <c r="D185" s="10">
        <v>3.4E-8</v>
      </c>
      <c r="E185" s="10"/>
      <c r="F185" s="10">
        <v>4.1999999999999996E-6</v>
      </c>
      <c r="G185" s="10"/>
      <c r="H185" s="10">
        <v>3.0000000000000001E-6</v>
      </c>
      <c r="I185" s="10"/>
      <c r="J185" s="11">
        <v>8.4999999999999995E-4</v>
      </c>
      <c r="K185" s="11"/>
      <c r="L185" s="10">
        <v>1.3999999999999999E-6</v>
      </c>
      <c r="M185" s="10"/>
      <c r="N185" s="11">
        <v>8.4999999999999995E-4</v>
      </c>
      <c r="O185" s="11"/>
      <c r="P185" s="22"/>
      <c r="Q185" s="29"/>
    </row>
    <row r="186" spans="1:17" ht="29.25" customHeight="1" x14ac:dyDescent="0.25">
      <c r="A186" s="2" t="s">
        <v>366</v>
      </c>
      <c r="B186" s="1" t="s">
        <v>367</v>
      </c>
      <c r="C186" s="6" t="s">
        <v>65</v>
      </c>
      <c r="D186" s="11">
        <v>8.8000000000000003E-4</v>
      </c>
      <c r="E186" s="11"/>
      <c r="F186" s="7">
        <v>1.3</v>
      </c>
      <c r="G186" s="7"/>
      <c r="H186" s="4">
        <v>2.3E-2</v>
      </c>
      <c r="I186" s="4"/>
      <c r="J186" s="7">
        <v>5.7</v>
      </c>
      <c r="K186" s="7"/>
      <c r="L186" s="4">
        <v>1.0999999999999999E-2</v>
      </c>
      <c r="M186" s="4"/>
      <c r="N186" s="7">
        <v>5.7</v>
      </c>
      <c r="O186" s="7"/>
      <c r="P186" s="22"/>
      <c r="Q186" s="29"/>
    </row>
    <row r="187" spans="1:17" ht="54" customHeight="1" x14ac:dyDescent="0.25">
      <c r="A187" s="1"/>
      <c r="B187" s="1" t="s">
        <v>368</v>
      </c>
      <c r="C187" s="6" t="s">
        <v>65</v>
      </c>
      <c r="D187" s="10">
        <v>1.0000000000000001E-9</v>
      </c>
      <c r="E187" s="10"/>
      <c r="F187" s="10">
        <v>1.3E-7</v>
      </c>
      <c r="G187" s="10"/>
      <c r="H187" s="10">
        <v>8.9999999999999999E-8</v>
      </c>
      <c r="I187" s="10"/>
      <c r="J187" s="10">
        <v>2.5999999999999998E-5</v>
      </c>
      <c r="K187" s="10"/>
      <c r="L187" s="10">
        <v>4.1999999999999999E-8</v>
      </c>
      <c r="M187" s="10"/>
      <c r="N187" s="19">
        <v>2.5999999999999998E-5</v>
      </c>
      <c r="O187" s="19"/>
      <c r="P187" s="22"/>
      <c r="Q187" s="29"/>
    </row>
    <row r="188" spans="1:17" ht="42" customHeight="1" x14ac:dyDescent="0.25">
      <c r="A188" s="2" t="s">
        <v>369</v>
      </c>
      <c r="B188" s="1" t="s">
        <v>370</v>
      </c>
      <c r="C188" s="6" t="s">
        <v>65</v>
      </c>
      <c r="D188" s="10">
        <v>1.0000000000000001E-9</v>
      </c>
      <c r="E188" s="10"/>
      <c r="F188" s="10">
        <v>1.3E-7</v>
      </c>
      <c r="G188" s="10"/>
      <c r="H188" s="10">
        <v>8.9999999999999999E-8</v>
      </c>
      <c r="I188" s="10"/>
      <c r="J188" s="10">
        <v>2.5999999999999998E-5</v>
      </c>
      <c r="K188" s="10"/>
      <c r="L188" s="10">
        <v>4.1999999999999999E-8</v>
      </c>
      <c r="M188" s="10"/>
      <c r="N188" s="19">
        <v>2.5999999999999998E-5</v>
      </c>
      <c r="O188" s="19"/>
      <c r="P188" s="22"/>
      <c r="Q188" s="29"/>
    </row>
    <row r="189" spans="1:17" ht="42" customHeight="1" x14ac:dyDescent="0.25">
      <c r="A189" s="2" t="s">
        <v>371</v>
      </c>
      <c r="B189" s="1" t="s">
        <v>372</v>
      </c>
      <c r="C189" s="6" t="s">
        <v>65</v>
      </c>
      <c r="D189" s="10">
        <v>1.0000000000000001E-9</v>
      </c>
      <c r="E189" s="10"/>
      <c r="F189" s="10">
        <v>1.3E-7</v>
      </c>
      <c r="G189" s="10"/>
      <c r="H189" s="10">
        <v>8.9999999999999999E-8</v>
      </c>
      <c r="I189" s="10"/>
      <c r="J189" s="10">
        <v>2.5999999999999998E-5</v>
      </c>
      <c r="K189" s="10"/>
      <c r="L189" s="10">
        <v>4.1999999999999999E-8</v>
      </c>
      <c r="M189" s="10"/>
      <c r="N189" s="19">
        <v>2.5999999999999998E-5</v>
      </c>
      <c r="O189" s="19"/>
      <c r="P189" s="22"/>
      <c r="Q189" s="29"/>
    </row>
    <row r="190" spans="1:17" ht="42" customHeight="1" x14ac:dyDescent="0.25">
      <c r="A190" s="2" t="s">
        <v>373</v>
      </c>
      <c r="B190" s="1" t="s">
        <v>374</v>
      </c>
      <c r="C190" s="6" t="s">
        <v>65</v>
      </c>
      <c r="D190" s="10">
        <v>1E-8</v>
      </c>
      <c r="E190" s="10"/>
      <c r="F190" s="10">
        <v>1.3E-6</v>
      </c>
      <c r="G190" s="10"/>
      <c r="H190" s="10">
        <v>8.9999999999999996E-7</v>
      </c>
      <c r="I190" s="10"/>
      <c r="J190" s="11">
        <v>2.5999999999999998E-4</v>
      </c>
      <c r="K190" s="11"/>
      <c r="L190" s="10">
        <v>4.2E-7</v>
      </c>
      <c r="M190" s="10"/>
      <c r="N190" s="11">
        <v>2.5999999999999998E-4</v>
      </c>
      <c r="O190" s="11"/>
      <c r="P190" s="22"/>
      <c r="Q190" s="29"/>
    </row>
    <row r="191" spans="1:17" ht="42" customHeight="1" x14ac:dyDescent="0.25">
      <c r="A191" s="2" t="s">
        <v>375</v>
      </c>
      <c r="B191" s="1" t="s">
        <v>376</v>
      </c>
      <c r="C191" s="6" t="s">
        <v>65</v>
      </c>
      <c r="D191" s="10">
        <v>1E-8</v>
      </c>
      <c r="E191" s="10"/>
      <c r="F191" s="10">
        <v>1.3E-6</v>
      </c>
      <c r="G191" s="10"/>
      <c r="H191" s="10">
        <v>8.9999999999999996E-7</v>
      </c>
      <c r="I191" s="10"/>
      <c r="J191" s="11">
        <v>2.5999999999999998E-4</v>
      </c>
      <c r="K191" s="11"/>
      <c r="L191" s="10">
        <v>4.2E-7</v>
      </c>
      <c r="M191" s="10"/>
      <c r="N191" s="11">
        <v>2.5999999999999998E-4</v>
      </c>
      <c r="O191" s="11"/>
      <c r="P191" s="22"/>
      <c r="Q191" s="29"/>
    </row>
    <row r="192" spans="1:17" ht="42" customHeight="1" x14ac:dyDescent="0.25">
      <c r="A192" s="2" t="s">
        <v>377</v>
      </c>
      <c r="B192" s="1" t="s">
        <v>378</v>
      </c>
      <c r="C192" s="6" t="s">
        <v>65</v>
      </c>
      <c r="D192" s="10">
        <v>1E-8</v>
      </c>
      <c r="E192" s="10"/>
      <c r="F192" s="10">
        <v>1.3E-6</v>
      </c>
      <c r="G192" s="10"/>
      <c r="H192" s="10">
        <v>8.9999999999999996E-7</v>
      </c>
      <c r="I192" s="10"/>
      <c r="J192" s="11">
        <v>2.5999999999999998E-4</v>
      </c>
      <c r="K192" s="11"/>
      <c r="L192" s="10">
        <v>4.2E-7</v>
      </c>
      <c r="M192" s="10"/>
      <c r="N192" s="11">
        <v>2.5999999999999998E-4</v>
      </c>
      <c r="O192" s="11"/>
      <c r="P192" s="22"/>
      <c r="Q192" s="29"/>
    </row>
    <row r="193" spans="1:17" ht="42" customHeight="1" x14ac:dyDescent="0.25">
      <c r="A193" s="2" t="s">
        <v>379</v>
      </c>
      <c r="B193" s="1" t="s">
        <v>380</v>
      </c>
      <c r="C193" s="6" t="s">
        <v>65</v>
      </c>
      <c r="D193" s="10">
        <v>9.9999999999999995E-8</v>
      </c>
      <c r="E193" s="10"/>
      <c r="F193" s="10">
        <v>1.2999999999999999E-5</v>
      </c>
      <c r="G193" s="10"/>
      <c r="H193" s="10">
        <v>9.0000000000000002E-6</v>
      </c>
      <c r="I193" s="10"/>
      <c r="J193" s="3">
        <v>2.5999999999999999E-3</v>
      </c>
      <c r="K193" s="3"/>
      <c r="L193" s="10">
        <v>4.1999999999999996E-6</v>
      </c>
      <c r="M193" s="10"/>
      <c r="N193" s="3">
        <v>2.5999999999999999E-3</v>
      </c>
      <c r="O193" s="3"/>
      <c r="P193" s="22"/>
      <c r="Q193" s="29"/>
    </row>
    <row r="194" spans="1:17" ht="29.25" customHeight="1" x14ac:dyDescent="0.25">
      <c r="A194" s="2" t="s">
        <v>381</v>
      </c>
      <c r="B194" s="1" t="s">
        <v>382</v>
      </c>
      <c r="C194" s="6" t="s">
        <v>65</v>
      </c>
      <c r="D194" s="10">
        <v>3.4000000000000001E-6</v>
      </c>
      <c r="E194" s="10"/>
      <c r="F194" s="11">
        <v>4.2000000000000002E-4</v>
      </c>
      <c r="G194" s="11"/>
      <c r="H194" s="11">
        <v>2.9999999999999997E-4</v>
      </c>
      <c r="I194" s="11"/>
      <c r="J194" s="4">
        <v>8.5000000000000006E-2</v>
      </c>
      <c r="K194" s="4"/>
      <c r="L194" s="11">
        <v>1.3999999999999999E-4</v>
      </c>
      <c r="M194" s="11"/>
      <c r="N194" s="4">
        <v>8.5000000000000006E-2</v>
      </c>
      <c r="O194" s="4"/>
      <c r="P194" s="22"/>
      <c r="Q194" s="29"/>
    </row>
    <row r="195" spans="1:17" ht="42" customHeight="1" x14ac:dyDescent="0.25">
      <c r="A195" s="2" t="s">
        <v>383</v>
      </c>
      <c r="B195" s="1" t="s">
        <v>384</v>
      </c>
      <c r="C195" s="6" t="s">
        <v>65</v>
      </c>
      <c r="D195" s="10">
        <v>1E-8</v>
      </c>
      <c r="E195" s="10"/>
      <c r="F195" s="10">
        <v>1.3E-6</v>
      </c>
      <c r="G195" s="10"/>
      <c r="H195" s="10">
        <v>8.9999999999999996E-7</v>
      </c>
      <c r="I195" s="10"/>
      <c r="J195" s="11">
        <v>2.5999999999999998E-4</v>
      </c>
      <c r="K195" s="11"/>
      <c r="L195" s="10">
        <v>4.2E-7</v>
      </c>
      <c r="M195" s="10"/>
      <c r="N195" s="11">
        <v>2.5999999999999998E-4</v>
      </c>
      <c r="O195" s="11"/>
      <c r="P195" s="22"/>
      <c r="Q195" s="29"/>
    </row>
    <row r="196" spans="1:17" ht="42" customHeight="1" x14ac:dyDescent="0.25">
      <c r="A196" s="2" t="s">
        <v>385</v>
      </c>
      <c r="B196" s="1" t="s">
        <v>386</v>
      </c>
      <c r="C196" s="6" t="s">
        <v>65</v>
      </c>
      <c r="D196" s="10">
        <v>3.4E-8</v>
      </c>
      <c r="E196" s="10"/>
      <c r="F196" s="10">
        <v>4.1999999999999996E-6</v>
      </c>
      <c r="G196" s="10"/>
      <c r="H196" s="10">
        <v>3.0000000000000001E-6</v>
      </c>
      <c r="I196" s="10"/>
      <c r="J196" s="11">
        <v>8.4999999999999995E-4</v>
      </c>
      <c r="K196" s="11"/>
      <c r="L196" s="10">
        <v>1.3999999999999999E-6</v>
      </c>
      <c r="M196" s="10"/>
      <c r="N196" s="11">
        <v>8.4999999999999995E-4</v>
      </c>
      <c r="O196" s="11"/>
      <c r="P196" s="22"/>
      <c r="Q196" s="29"/>
    </row>
    <row r="197" spans="1:17" ht="42" customHeight="1" x14ac:dyDescent="0.25">
      <c r="A197" s="2" t="s">
        <v>387</v>
      </c>
      <c r="B197" s="1" t="s">
        <v>388</v>
      </c>
      <c r="C197" s="6" t="s">
        <v>65</v>
      </c>
      <c r="D197" s="10">
        <v>3.3999999999999998E-9</v>
      </c>
      <c r="E197" s="10"/>
      <c r="F197" s="10">
        <v>4.2E-7</v>
      </c>
      <c r="G197" s="10"/>
      <c r="H197" s="10">
        <v>2.9999999999999999E-7</v>
      </c>
      <c r="I197" s="10"/>
      <c r="J197" s="10">
        <v>8.5000000000000006E-5</v>
      </c>
      <c r="K197" s="10"/>
      <c r="L197" s="10">
        <v>1.4000000000000001E-7</v>
      </c>
      <c r="M197" s="10"/>
      <c r="N197" s="10">
        <v>8.5000000000000006E-5</v>
      </c>
      <c r="O197" s="10"/>
      <c r="P197" s="22"/>
      <c r="Q197" s="29"/>
    </row>
    <row r="198" spans="1:17" ht="42" customHeight="1" x14ac:dyDescent="0.25">
      <c r="A198" s="2" t="s">
        <v>389</v>
      </c>
      <c r="B198" s="1" t="s">
        <v>390</v>
      </c>
      <c r="C198" s="6" t="s">
        <v>65</v>
      </c>
      <c r="D198" s="10">
        <v>1E-8</v>
      </c>
      <c r="E198" s="10"/>
      <c r="F198" s="10">
        <v>1.3E-6</v>
      </c>
      <c r="G198" s="10"/>
      <c r="H198" s="10">
        <v>8.9999999999999996E-7</v>
      </c>
      <c r="I198" s="10"/>
      <c r="J198" s="11">
        <v>2.5999999999999998E-4</v>
      </c>
      <c r="K198" s="11"/>
      <c r="L198" s="10">
        <v>4.2E-7</v>
      </c>
      <c r="M198" s="10"/>
      <c r="N198" s="11">
        <v>2.5999999999999998E-4</v>
      </c>
      <c r="O198" s="11"/>
      <c r="P198" s="22"/>
      <c r="Q198" s="29"/>
    </row>
    <row r="199" spans="1:17" ht="42" customHeight="1" x14ac:dyDescent="0.25">
      <c r="A199" s="2" t="s">
        <v>391</v>
      </c>
      <c r="B199" s="1" t="s">
        <v>392</v>
      </c>
      <c r="C199" s="6" t="s">
        <v>65</v>
      </c>
      <c r="D199" s="10">
        <v>1E-8</v>
      </c>
      <c r="E199" s="10"/>
      <c r="F199" s="10">
        <v>1.3E-6</v>
      </c>
      <c r="G199" s="10"/>
      <c r="H199" s="10">
        <v>8.9999999999999996E-7</v>
      </c>
      <c r="I199" s="10"/>
      <c r="J199" s="11">
        <v>2.5999999999999998E-4</v>
      </c>
      <c r="K199" s="11"/>
      <c r="L199" s="10">
        <v>4.2E-7</v>
      </c>
      <c r="M199" s="10"/>
      <c r="N199" s="11">
        <v>2.5999999999999998E-4</v>
      </c>
      <c r="O199" s="11"/>
      <c r="P199" s="22"/>
      <c r="Q199" s="29"/>
    </row>
    <row r="200" spans="1:17" ht="42" customHeight="1" x14ac:dyDescent="0.25">
      <c r="A200" s="2" t="s">
        <v>393</v>
      </c>
      <c r="B200" s="1" t="s">
        <v>394</v>
      </c>
      <c r="C200" s="6" t="s">
        <v>65</v>
      </c>
      <c r="D200" s="10">
        <v>1E-8</v>
      </c>
      <c r="E200" s="10"/>
      <c r="F200" s="10">
        <v>1.3E-6</v>
      </c>
      <c r="G200" s="10"/>
      <c r="H200" s="10">
        <v>8.9999999999999996E-7</v>
      </c>
      <c r="I200" s="10"/>
      <c r="J200" s="11">
        <v>2.5999999999999998E-4</v>
      </c>
      <c r="K200" s="11"/>
      <c r="L200" s="10">
        <v>4.2E-7</v>
      </c>
      <c r="M200" s="10"/>
      <c r="N200" s="11">
        <v>2.5999999999999998E-4</v>
      </c>
      <c r="O200" s="11"/>
      <c r="P200" s="22"/>
      <c r="Q200" s="29"/>
    </row>
    <row r="201" spans="1:17" ht="42" customHeight="1" x14ac:dyDescent="0.25">
      <c r="A201" s="2" t="s">
        <v>395</v>
      </c>
      <c r="B201" s="1" t="s">
        <v>396</v>
      </c>
      <c r="C201" s="6" t="s">
        <v>65</v>
      </c>
      <c r="D201" s="10">
        <v>1E-8</v>
      </c>
      <c r="E201" s="10"/>
      <c r="F201" s="10">
        <v>1.3E-6</v>
      </c>
      <c r="G201" s="10"/>
      <c r="H201" s="10">
        <v>8.9999999999999996E-7</v>
      </c>
      <c r="I201" s="10"/>
      <c r="J201" s="11">
        <v>2.5999999999999998E-4</v>
      </c>
      <c r="K201" s="11"/>
      <c r="L201" s="10">
        <v>4.2E-7</v>
      </c>
      <c r="M201" s="10"/>
      <c r="N201" s="11">
        <v>2.5999999999999998E-4</v>
      </c>
      <c r="O201" s="11"/>
      <c r="P201" s="22"/>
      <c r="Q201" s="29"/>
    </row>
    <row r="202" spans="1:17" ht="42" customHeight="1" x14ac:dyDescent="0.25">
      <c r="A202" s="2" t="s">
        <v>397</v>
      </c>
      <c r="B202" s="1" t="s">
        <v>398</v>
      </c>
      <c r="C202" s="6" t="s">
        <v>65</v>
      </c>
      <c r="D202" s="10">
        <v>9.9999999999999995E-8</v>
      </c>
      <c r="E202" s="10"/>
      <c r="F202" s="10">
        <v>1.2999999999999999E-5</v>
      </c>
      <c r="G202" s="10"/>
      <c r="H202" s="10">
        <v>9.0000000000000002E-6</v>
      </c>
      <c r="I202" s="10"/>
      <c r="J202" s="3">
        <v>2.5999999999999999E-3</v>
      </c>
      <c r="K202" s="3"/>
      <c r="L202" s="10">
        <v>4.1999999999999996E-6</v>
      </c>
      <c r="M202" s="10"/>
      <c r="N202" s="3">
        <v>2.5999999999999999E-3</v>
      </c>
      <c r="O202" s="3"/>
      <c r="P202" s="22"/>
      <c r="Q202" s="29"/>
    </row>
    <row r="203" spans="1:17" ht="42" customHeight="1" x14ac:dyDescent="0.25">
      <c r="A203" s="2" t="s">
        <v>399</v>
      </c>
      <c r="B203" s="1" t="s">
        <v>400</v>
      </c>
      <c r="C203" s="6" t="s">
        <v>65</v>
      </c>
      <c r="D203" s="10">
        <v>9.9999999999999995E-8</v>
      </c>
      <c r="E203" s="10"/>
      <c r="F203" s="10">
        <v>1.2999999999999999E-5</v>
      </c>
      <c r="G203" s="10"/>
      <c r="H203" s="10">
        <v>9.0000000000000002E-6</v>
      </c>
      <c r="I203" s="10"/>
      <c r="J203" s="3">
        <v>2.5999999999999999E-3</v>
      </c>
      <c r="K203" s="3"/>
      <c r="L203" s="10">
        <v>4.1999999999999996E-6</v>
      </c>
      <c r="M203" s="10"/>
      <c r="N203" s="3">
        <v>2.5999999999999999E-3</v>
      </c>
      <c r="O203" s="3"/>
      <c r="P203" s="22"/>
      <c r="Q203" s="29"/>
    </row>
    <row r="204" spans="1:17" ht="29.25" customHeight="1" x14ac:dyDescent="0.25">
      <c r="A204" s="2" t="s">
        <v>401</v>
      </c>
      <c r="B204" s="2" t="s">
        <v>402</v>
      </c>
      <c r="C204" s="6" t="s">
        <v>65</v>
      </c>
      <c r="D204" s="10">
        <v>3.4000000000000001E-6</v>
      </c>
      <c r="E204" s="10"/>
      <c r="F204" s="11">
        <v>4.2000000000000002E-4</v>
      </c>
      <c r="G204" s="11"/>
      <c r="H204" s="11">
        <v>2.9999999999999997E-4</v>
      </c>
      <c r="I204" s="11"/>
      <c r="J204" s="4">
        <v>8.5000000000000006E-2</v>
      </c>
      <c r="K204" s="4"/>
      <c r="L204" s="11">
        <v>1.3999999999999999E-4</v>
      </c>
      <c r="M204" s="11"/>
      <c r="N204" s="4">
        <v>8.5000000000000006E-2</v>
      </c>
      <c r="O204" s="4"/>
      <c r="P204" s="22"/>
      <c r="Q204" s="29"/>
    </row>
    <row r="205" spans="1:17" ht="28.5" customHeight="1" x14ac:dyDescent="0.25">
      <c r="A205" s="1"/>
      <c r="B205" s="2" t="s">
        <v>403</v>
      </c>
      <c r="C205" s="6" t="s">
        <v>404</v>
      </c>
      <c r="D205" s="10">
        <v>4.3000000000000002E-5</v>
      </c>
      <c r="E205" s="10"/>
      <c r="F205" s="18"/>
      <c r="G205" s="18"/>
      <c r="H205" s="3">
        <v>1.6000000000000001E-3</v>
      </c>
      <c r="I205" s="3"/>
      <c r="J205" s="18"/>
      <c r="K205" s="18"/>
      <c r="L205" s="3">
        <v>3.0000000000000001E-3</v>
      </c>
      <c r="M205" s="3"/>
      <c r="N205" s="18"/>
      <c r="O205" s="18"/>
      <c r="P205" s="22"/>
      <c r="Q205" s="29"/>
    </row>
    <row r="206" spans="1:17" ht="16.8" customHeight="1" x14ac:dyDescent="0.25">
      <c r="A206" s="2" t="s">
        <v>405</v>
      </c>
      <c r="B206" s="2" t="s">
        <v>406</v>
      </c>
      <c r="C206" s="6" t="s">
        <v>404</v>
      </c>
      <c r="D206" s="11">
        <v>1.1E-4</v>
      </c>
      <c r="E206" s="11"/>
      <c r="F206" s="18"/>
      <c r="G206" s="18"/>
      <c r="H206" s="3">
        <v>3.8999999999999998E-3</v>
      </c>
      <c r="I206" s="3"/>
      <c r="J206" s="18"/>
      <c r="K206" s="18"/>
      <c r="L206" s="3">
        <v>7.6E-3</v>
      </c>
      <c r="M206" s="3"/>
      <c r="N206" s="18"/>
      <c r="O206" s="18"/>
      <c r="P206" s="22"/>
      <c r="Q206" s="29"/>
    </row>
    <row r="207" spans="1:17" ht="16.95" customHeight="1" x14ac:dyDescent="0.25">
      <c r="A207" s="2" t="s">
        <v>407</v>
      </c>
      <c r="B207" s="2" t="s">
        <v>408</v>
      </c>
      <c r="C207" s="6" t="s">
        <v>404</v>
      </c>
      <c r="D207" s="11">
        <v>2.1000000000000001E-4</v>
      </c>
      <c r="E207" s="11"/>
      <c r="F207" s="18"/>
      <c r="G207" s="18"/>
      <c r="H207" s="3">
        <v>7.7999999999999996E-3</v>
      </c>
      <c r="I207" s="3"/>
      <c r="J207" s="18"/>
      <c r="K207" s="18"/>
      <c r="L207" s="4">
        <v>1.4999999999999999E-2</v>
      </c>
      <c r="M207" s="4"/>
      <c r="N207" s="18"/>
      <c r="O207" s="18"/>
      <c r="P207" s="22"/>
      <c r="Q207" s="29"/>
    </row>
    <row r="208" spans="1:17" ht="16.8" customHeight="1" x14ac:dyDescent="0.25">
      <c r="A208" s="2" t="s">
        <v>409</v>
      </c>
      <c r="B208" s="2" t="s">
        <v>410</v>
      </c>
      <c r="C208" s="6" t="s">
        <v>404</v>
      </c>
      <c r="D208" s="10">
        <v>4.3000000000000002E-5</v>
      </c>
      <c r="E208" s="10"/>
      <c r="F208" s="3">
        <v>2E-3</v>
      </c>
      <c r="G208" s="3"/>
      <c r="H208" s="3">
        <v>1.6000000000000001E-3</v>
      </c>
      <c r="I208" s="3"/>
      <c r="J208" s="3">
        <v>8.8000000000000005E-3</v>
      </c>
      <c r="K208" s="3"/>
      <c r="L208" s="3">
        <v>3.0000000000000001E-3</v>
      </c>
      <c r="M208" s="3"/>
      <c r="N208" s="3">
        <v>8.8000000000000005E-3</v>
      </c>
      <c r="O208" s="3"/>
      <c r="P208" s="27">
        <v>2E-3</v>
      </c>
      <c r="Q208" s="29"/>
    </row>
    <row r="209" spans="1:17" ht="16.95" customHeight="1" x14ac:dyDescent="0.25">
      <c r="A209" s="2" t="s">
        <v>411</v>
      </c>
      <c r="B209" s="2" t="s">
        <v>412</v>
      </c>
      <c r="C209" s="6" t="s">
        <v>404</v>
      </c>
      <c r="D209" s="10">
        <v>5.3000000000000001E-5</v>
      </c>
      <c r="E209" s="10"/>
      <c r="F209" s="18"/>
      <c r="G209" s="18"/>
      <c r="H209" s="3">
        <v>2E-3</v>
      </c>
      <c r="I209" s="3"/>
      <c r="J209" s="18"/>
      <c r="K209" s="18"/>
      <c r="L209" s="3">
        <v>3.8E-3</v>
      </c>
      <c r="M209" s="3"/>
      <c r="N209" s="18"/>
      <c r="O209" s="18"/>
      <c r="P209" s="22"/>
      <c r="Q209" s="29"/>
    </row>
    <row r="210" spans="1:17" ht="19.5" customHeight="1" x14ac:dyDescent="0.25">
      <c r="A210" s="2" t="s">
        <v>413</v>
      </c>
      <c r="B210" s="2" t="s">
        <v>414</v>
      </c>
      <c r="C210" s="6" t="s">
        <v>404</v>
      </c>
      <c r="D210" s="10">
        <v>2.0999999999999998E-6</v>
      </c>
      <c r="E210" s="10"/>
      <c r="F210" s="18"/>
      <c r="G210" s="18"/>
      <c r="H210" s="10">
        <v>7.7999999999999999E-5</v>
      </c>
      <c r="I210" s="10"/>
      <c r="J210" s="18"/>
      <c r="K210" s="18"/>
      <c r="L210" s="11">
        <v>1.4999999999999999E-4</v>
      </c>
      <c r="M210" s="11"/>
      <c r="N210" s="18"/>
      <c r="O210" s="18"/>
      <c r="P210" s="22"/>
      <c r="Q210" s="29"/>
    </row>
    <row r="211" spans="1:17" ht="16.95" customHeight="1" x14ac:dyDescent="0.25">
      <c r="A211" s="2" t="s">
        <v>415</v>
      </c>
      <c r="B211" s="2" t="s">
        <v>416</v>
      </c>
      <c r="C211" s="6" t="s">
        <v>404</v>
      </c>
      <c r="D211" s="3">
        <v>4.7000000000000002E-3</v>
      </c>
      <c r="E211" s="3"/>
      <c r="F211" s="18"/>
      <c r="G211" s="18"/>
      <c r="H211" s="9">
        <v>0.17</v>
      </c>
      <c r="I211" s="9"/>
      <c r="J211" s="18"/>
      <c r="K211" s="18"/>
      <c r="L211" s="9">
        <v>0.34</v>
      </c>
      <c r="M211" s="9"/>
      <c r="N211" s="18"/>
      <c r="O211" s="18"/>
      <c r="P211" s="22"/>
      <c r="Q211" s="29"/>
    </row>
    <row r="212" spans="1:17" ht="16.8" customHeight="1" x14ac:dyDescent="0.25">
      <c r="A212" s="2" t="s">
        <v>417</v>
      </c>
      <c r="B212" s="2" t="s">
        <v>418</v>
      </c>
      <c r="C212" s="6" t="s">
        <v>404</v>
      </c>
      <c r="D212" s="11">
        <v>1.3999999999999999E-4</v>
      </c>
      <c r="E212" s="11"/>
      <c r="F212" s="18"/>
      <c r="G212" s="18"/>
      <c r="H212" s="3">
        <v>5.1999999999999998E-3</v>
      </c>
      <c r="I212" s="3"/>
      <c r="J212" s="18"/>
      <c r="K212" s="18"/>
      <c r="L212" s="4">
        <v>0.01</v>
      </c>
      <c r="M212" s="4"/>
      <c r="N212" s="18"/>
      <c r="O212" s="18"/>
      <c r="P212" s="22"/>
      <c r="Q212" s="29"/>
    </row>
    <row r="213" spans="1:17" ht="16.95" customHeight="1" x14ac:dyDescent="0.25">
      <c r="A213" s="2" t="s">
        <v>419</v>
      </c>
      <c r="B213" s="2" t="s">
        <v>420</v>
      </c>
      <c r="C213" s="6" t="s">
        <v>404</v>
      </c>
      <c r="D213" s="3">
        <v>1.4E-3</v>
      </c>
      <c r="E213" s="3"/>
      <c r="F213" s="18"/>
      <c r="G213" s="18"/>
      <c r="H213" s="4">
        <v>5.1999999999999998E-2</v>
      </c>
      <c r="I213" s="4"/>
      <c r="J213" s="18"/>
      <c r="K213" s="18"/>
      <c r="L213" s="9">
        <v>0.1</v>
      </c>
      <c r="M213" s="9"/>
      <c r="N213" s="18"/>
      <c r="O213" s="18"/>
      <c r="P213" s="22"/>
      <c r="Q213" s="29"/>
    </row>
    <row r="214" spans="1:17" ht="16.8" customHeight="1" x14ac:dyDescent="0.25">
      <c r="A214" s="2" t="s">
        <v>421</v>
      </c>
      <c r="B214" s="2" t="s">
        <v>422</v>
      </c>
      <c r="C214" s="6" t="s">
        <v>404</v>
      </c>
      <c r="D214" s="11">
        <v>4.2999999999999999E-4</v>
      </c>
      <c r="E214" s="11"/>
      <c r="F214" s="18"/>
      <c r="G214" s="18"/>
      <c r="H214" s="4">
        <v>1.6E-2</v>
      </c>
      <c r="I214" s="4"/>
      <c r="J214" s="18"/>
      <c r="K214" s="18"/>
      <c r="L214" s="4">
        <v>0.03</v>
      </c>
      <c r="M214" s="4"/>
      <c r="N214" s="18"/>
      <c r="O214" s="18"/>
      <c r="P214" s="22"/>
      <c r="Q214" s="29"/>
    </row>
    <row r="215" spans="1:17" ht="16.95" customHeight="1" x14ac:dyDescent="0.25">
      <c r="A215" s="2" t="s">
        <v>423</v>
      </c>
      <c r="B215" s="2" t="s">
        <v>424</v>
      </c>
      <c r="C215" s="6" t="s">
        <v>404</v>
      </c>
      <c r="D215" s="11">
        <v>1.1E-4</v>
      </c>
      <c r="E215" s="11"/>
      <c r="F215" s="18"/>
      <c r="G215" s="18"/>
      <c r="H215" s="3">
        <v>3.8999999999999998E-3</v>
      </c>
      <c r="I215" s="3"/>
      <c r="J215" s="18"/>
      <c r="K215" s="18"/>
      <c r="L215" s="3">
        <v>7.6E-3</v>
      </c>
      <c r="M215" s="3"/>
      <c r="N215" s="18"/>
      <c r="O215" s="18"/>
      <c r="P215" s="22"/>
      <c r="Q215" s="29"/>
    </row>
    <row r="216" spans="1:17" ht="16.8" customHeight="1" x14ac:dyDescent="0.25">
      <c r="A216" s="2" t="s">
        <v>425</v>
      </c>
      <c r="B216" s="2" t="s">
        <v>426</v>
      </c>
      <c r="C216" s="6" t="s">
        <v>404</v>
      </c>
      <c r="D216" s="10">
        <v>4.3000000000000003E-6</v>
      </c>
      <c r="E216" s="10"/>
      <c r="F216" s="18"/>
      <c r="G216" s="18"/>
      <c r="H216" s="11">
        <v>1.6000000000000001E-4</v>
      </c>
      <c r="I216" s="11"/>
      <c r="J216" s="18"/>
      <c r="K216" s="18"/>
      <c r="L216" s="11">
        <v>2.9999999999999997E-4</v>
      </c>
      <c r="M216" s="11"/>
      <c r="N216" s="18"/>
      <c r="O216" s="18"/>
      <c r="P216" s="22"/>
      <c r="Q216" s="29"/>
    </row>
    <row r="217" spans="1:17" ht="16.8" customHeight="1" x14ac:dyDescent="0.25">
      <c r="A217" s="2" t="s">
        <v>427</v>
      </c>
      <c r="B217" s="2" t="s">
        <v>428</v>
      </c>
      <c r="C217" s="6" t="s">
        <v>404</v>
      </c>
      <c r="D217" s="11">
        <v>1.1E-4</v>
      </c>
      <c r="E217" s="11"/>
      <c r="F217" s="18"/>
      <c r="G217" s="18"/>
      <c r="H217" s="3">
        <v>3.8999999999999998E-3</v>
      </c>
      <c r="I217" s="3"/>
      <c r="J217" s="18"/>
      <c r="K217" s="18"/>
      <c r="L217" s="3">
        <v>7.6E-3</v>
      </c>
      <c r="M217" s="3"/>
      <c r="N217" s="18"/>
      <c r="O217" s="18"/>
      <c r="P217" s="22"/>
      <c r="Q217" s="29"/>
    </row>
    <row r="218" spans="1:17" ht="16.95" customHeight="1" x14ac:dyDescent="0.25">
      <c r="A218" s="2" t="s">
        <v>429</v>
      </c>
      <c r="B218" s="2" t="s">
        <v>430</v>
      </c>
      <c r="C218" s="6" t="s">
        <v>404</v>
      </c>
      <c r="D218" s="10">
        <v>4.6999999999999997E-5</v>
      </c>
      <c r="E218" s="10"/>
      <c r="F218" s="18"/>
      <c r="G218" s="18"/>
      <c r="H218" s="3">
        <v>1.6999999999999999E-3</v>
      </c>
      <c r="I218" s="3"/>
      <c r="J218" s="18"/>
      <c r="K218" s="18"/>
      <c r="L218" s="3">
        <v>3.3999999999999998E-3</v>
      </c>
      <c r="M218" s="3"/>
      <c r="N218" s="18"/>
      <c r="O218" s="18"/>
      <c r="P218" s="22"/>
      <c r="Q218" s="29"/>
    </row>
    <row r="219" spans="1:17" ht="16.8" customHeight="1" x14ac:dyDescent="0.25">
      <c r="A219" s="2" t="s">
        <v>431</v>
      </c>
      <c r="B219" s="2" t="s">
        <v>432</v>
      </c>
      <c r="C219" s="6" t="s">
        <v>404</v>
      </c>
      <c r="D219" s="10">
        <v>7.1000000000000005E-5</v>
      </c>
      <c r="E219" s="10"/>
      <c r="F219" s="18"/>
      <c r="G219" s="18"/>
      <c r="H219" s="3">
        <v>2.5999999999999999E-3</v>
      </c>
      <c r="I219" s="3"/>
      <c r="J219" s="18"/>
      <c r="K219" s="18"/>
      <c r="L219" s="3">
        <v>5.1000000000000004E-3</v>
      </c>
      <c r="M219" s="3"/>
      <c r="N219" s="18"/>
      <c r="O219" s="18"/>
      <c r="P219" s="22"/>
      <c r="Q219" s="29"/>
    </row>
    <row r="220" spans="1:17" ht="19.8" customHeight="1" x14ac:dyDescent="0.25">
      <c r="A220" s="2" t="s">
        <v>433</v>
      </c>
      <c r="B220" s="2" t="s">
        <v>434</v>
      </c>
      <c r="C220" s="6" t="s">
        <v>404</v>
      </c>
      <c r="D220" s="10">
        <v>1.3999999999999999E-6</v>
      </c>
      <c r="E220" s="10"/>
      <c r="F220" s="18"/>
      <c r="G220" s="18"/>
      <c r="H220" s="10">
        <v>5.1999999999999997E-5</v>
      </c>
      <c r="I220" s="10"/>
      <c r="J220" s="18"/>
      <c r="K220" s="18"/>
      <c r="L220" s="11">
        <v>1E-4</v>
      </c>
      <c r="M220" s="11"/>
      <c r="N220" s="18"/>
      <c r="O220" s="18"/>
      <c r="P220" s="22"/>
      <c r="Q220" s="29"/>
    </row>
    <row r="221" spans="1:17" ht="16.8" customHeight="1" x14ac:dyDescent="0.25">
      <c r="A221" s="2" t="s">
        <v>435</v>
      </c>
      <c r="B221" s="2" t="s">
        <v>436</v>
      </c>
      <c r="C221" s="6" t="s">
        <v>404</v>
      </c>
      <c r="D221" s="11">
        <v>5.2999999999999998E-4</v>
      </c>
      <c r="E221" s="11"/>
      <c r="F221" s="18"/>
      <c r="G221" s="18"/>
      <c r="H221" s="4">
        <v>0.02</v>
      </c>
      <c r="I221" s="4"/>
      <c r="J221" s="18"/>
      <c r="K221" s="18"/>
      <c r="L221" s="4">
        <v>3.7999999999999999E-2</v>
      </c>
      <c r="M221" s="4"/>
      <c r="N221" s="18"/>
      <c r="O221" s="18"/>
      <c r="P221" s="22"/>
      <c r="Q221" s="29"/>
    </row>
    <row r="222" spans="1:17" ht="16.95" customHeight="1" x14ac:dyDescent="0.25">
      <c r="A222" s="2" t="s">
        <v>437</v>
      </c>
      <c r="B222" s="2" t="s">
        <v>438</v>
      </c>
      <c r="C222" s="6" t="s">
        <v>404</v>
      </c>
      <c r="D222" s="11">
        <v>6.0999999999999997E-4</v>
      </c>
      <c r="E222" s="11"/>
      <c r="F222" s="18"/>
      <c r="G222" s="18"/>
      <c r="H222" s="4">
        <v>2.1999999999999999E-2</v>
      </c>
      <c r="I222" s="4"/>
      <c r="J222" s="18"/>
      <c r="K222" s="18"/>
      <c r="L222" s="4">
        <v>4.2999999999999997E-2</v>
      </c>
      <c r="M222" s="4"/>
      <c r="N222" s="18"/>
      <c r="O222" s="18"/>
      <c r="P222" s="22"/>
      <c r="Q222" s="29"/>
    </row>
    <row r="223" spans="1:17" ht="19.8" customHeight="1" x14ac:dyDescent="0.25">
      <c r="A223" s="2" t="s">
        <v>439</v>
      </c>
      <c r="B223" s="2" t="s">
        <v>440</v>
      </c>
      <c r="C223" s="6" t="s">
        <v>404</v>
      </c>
      <c r="D223" s="10">
        <v>4.3000000000000002E-5</v>
      </c>
      <c r="E223" s="10"/>
      <c r="F223" s="18"/>
      <c r="G223" s="18"/>
      <c r="H223" s="3">
        <v>1.6000000000000001E-3</v>
      </c>
      <c r="I223" s="3"/>
      <c r="J223" s="18"/>
      <c r="K223" s="18"/>
      <c r="L223" s="3">
        <v>3.0000000000000001E-3</v>
      </c>
      <c r="M223" s="3"/>
      <c r="N223" s="18"/>
      <c r="O223" s="18"/>
      <c r="P223" s="22"/>
      <c r="Q223" s="29"/>
    </row>
    <row r="224" spans="1:17" ht="16.8" customHeight="1" x14ac:dyDescent="0.25">
      <c r="A224" s="17">
        <v>2043937</v>
      </c>
      <c r="B224" s="2" t="s">
        <v>441</v>
      </c>
      <c r="C224" s="6" t="s">
        <v>404</v>
      </c>
      <c r="D224" s="10">
        <v>4.3000000000000003E-6</v>
      </c>
      <c r="E224" s="10"/>
      <c r="F224" s="18"/>
      <c r="G224" s="18"/>
      <c r="H224" s="11">
        <v>1.6000000000000001E-4</v>
      </c>
      <c r="I224" s="11"/>
      <c r="J224" s="18"/>
      <c r="K224" s="18"/>
      <c r="L224" s="11">
        <v>2.9999999999999997E-4</v>
      </c>
      <c r="M224" s="11"/>
      <c r="N224" s="18"/>
      <c r="O224" s="18"/>
      <c r="P224" s="22"/>
      <c r="Q224" s="29"/>
    </row>
    <row r="225" spans="1:17" ht="16.95" customHeight="1" x14ac:dyDescent="0.25">
      <c r="A225" s="17">
        <v>2139594</v>
      </c>
      <c r="B225" s="2" t="s">
        <v>442</v>
      </c>
      <c r="C225" s="18"/>
      <c r="D225" s="3">
        <v>7.1000000000000004E-3</v>
      </c>
      <c r="E225" s="3"/>
      <c r="F225" s="18"/>
      <c r="G225" s="18"/>
      <c r="H225" s="9">
        <v>0.19</v>
      </c>
      <c r="I225" s="9"/>
      <c r="J225" s="18"/>
      <c r="K225" s="18"/>
      <c r="L225" s="4">
        <v>8.5999999999999993E-2</v>
      </c>
      <c r="M225" s="4"/>
      <c r="N225" s="18"/>
      <c r="O225" s="18"/>
      <c r="P225" s="22"/>
      <c r="Q225" s="29"/>
    </row>
    <row r="226" spans="1:17" ht="16.8" customHeight="1" x14ac:dyDescent="0.25">
      <c r="A226" s="2" t="s">
        <v>443</v>
      </c>
      <c r="B226" s="2" t="s">
        <v>444</v>
      </c>
      <c r="C226" s="18"/>
      <c r="D226" s="3">
        <v>1.4E-3</v>
      </c>
      <c r="E226" s="3"/>
      <c r="F226" s="18"/>
      <c r="G226" s="18"/>
      <c r="H226" s="4">
        <v>3.7999999999999999E-2</v>
      </c>
      <c r="I226" s="4"/>
      <c r="J226" s="18"/>
      <c r="K226" s="18"/>
      <c r="L226" s="4">
        <v>1.7000000000000001E-2</v>
      </c>
      <c r="M226" s="4"/>
      <c r="N226" s="18"/>
      <c r="O226" s="18"/>
      <c r="P226" s="22"/>
      <c r="Q226" s="29"/>
    </row>
    <row r="227" spans="1:17" ht="16.8" customHeight="1" x14ac:dyDescent="0.25">
      <c r="A227" s="2" t="s">
        <v>445</v>
      </c>
      <c r="B227" s="2" t="s">
        <v>446</v>
      </c>
      <c r="C227" s="18"/>
      <c r="D227" s="18"/>
      <c r="E227" s="18"/>
      <c r="F227" s="7">
        <v>8</v>
      </c>
      <c r="G227" s="7"/>
      <c r="H227" s="18"/>
      <c r="I227" s="18"/>
      <c r="J227" s="5">
        <v>35</v>
      </c>
      <c r="K227" s="5"/>
      <c r="L227" s="18"/>
      <c r="M227" s="18"/>
      <c r="N227" s="5">
        <v>35</v>
      </c>
      <c r="O227" s="5"/>
      <c r="P227" s="22"/>
      <c r="Q227" s="29"/>
    </row>
    <row r="228" spans="1:17" ht="16.95" customHeight="1" x14ac:dyDescent="0.25">
      <c r="A228" s="2" t="s">
        <v>447</v>
      </c>
      <c r="B228" s="2" t="s">
        <v>448</v>
      </c>
      <c r="C228" s="18"/>
      <c r="D228" s="18"/>
      <c r="E228" s="18"/>
      <c r="F228" s="8">
        <v>3000</v>
      </c>
      <c r="G228" s="8"/>
      <c r="H228" s="18"/>
      <c r="I228" s="18"/>
      <c r="J228" s="8">
        <v>13000</v>
      </c>
      <c r="K228" s="8"/>
      <c r="L228" s="18"/>
      <c r="M228" s="18"/>
      <c r="N228" s="8">
        <v>13000</v>
      </c>
      <c r="O228" s="8"/>
      <c r="P228" s="22"/>
      <c r="Q228" s="29"/>
    </row>
    <row r="229" spans="1:17" ht="16.8" customHeight="1" x14ac:dyDescent="0.25">
      <c r="A229" s="2" t="s">
        <v>449</v>
      </c>
      <c r="B229" s="2" t="s">
        <v>450</v>
      </c>
      <c r="C229" s="18"/>
      <c r="D229" s="18"/>
      <c r="E229" s="18"/>
      <c r="F229" s="9">
        <v>0.27</v>
      </c>
      <c r="G229" s="9"/>
      <c r="H229" s="18"/>
      <c r="I229" s="18"/>
      <c r="J229" s="7">
        <v>1.2</v>
      </c>
      <c r="K229" s="7"/>
      <c r="L229" s="18"/>
      <c r="M229" s="18"/>
      <c r="N229" s="7">
        <v>1.2</v>
      </c>
      <c r="O229" s="7"/>
      <c r="P229" s="21">
        <v>20</v>
      </c>
      <c r="Q229" s="29"/>
    </row>
    <row r="230" spans="1:17" ht="29.25" customHeight="1" x14ac:dyDescent="0.25">
      <c r="A230" s="2" t="s">
        <v>451</v>
      </c>
      <c r="B230" s="2" t="s">
        <v>452</v>
      </c>
      <c r="C230" s="18"/>
      <c r="D230" s="18"/>
      <c r="E230" s="18"/>
      <c r="F230" s="8">
        <v>7000</v>
      </c>
      <c r="G230" s="8"/>
      <c r="H230" s="18"/>
      <c r="I230" s="18"/>
      <c r="J230" s="8">
        <v>31000</v>
      </c>
      <c r="K230" s="8"/>
      <c r="L230" s="18"/>
      <c r="M230" s="18"/>
      <c r="N230" s="8">
        <v>31000</v>
      </c>
      <c r="O230" s="8"/>
      <c r="P230" s="22"/>
      <c r="Q230" s="29"/>
    </row>
    <row r="231" spans="1:17" ht="16.8" customHeight="1" x14ac:dyDescent="0.25">
      <c r="A231" s="2" t="s">
        <v>453</v>
      </c>
      <c r="B231" s="2" t="s">
        <v>454</v>
      </c>
      <c r="C231" s="18"/>
      <c r="D231" s="9">
        <v>0.27</v>
      </c>
      <c r="E231" s="9"/>
      <c r="F231" s="5">
        <v>30</v>
      </c>
      <c r="G231" s="5"/>
      <c r="H231" s="7">
        <v>7</v>
      </c>
      <c r="I231" s="7"/>
      <c r="J231" s="5">
        <v>130</v>
      </c>
      <c r="K231" s="5"/>
      <c r="L231" s="7">
        <v>3.2</v>
      </c>
      <c r="M231" s="7"/>
      <c r="N231" s="5">
        <v>130</v>
      </c>
      <c r="O231" s="5"/>
      <c r="P231" s="23">
        <v>3100</v>
      </c>
      <c r="Q231" s="29"/>
    </row>
    <row r="232" spans="1:17" ht="16.95" customHeight="1" x14ac:dyDescent="0.25">
      <c r="A232" s="1"/>
      <c r="B232" s="2" t="s">
        <v>455</v>
      </c>
      <c r="C232" s="6" t="s">
        <v>48</v>
      </c>
      <c r="D232" s="18"/>
      <c r="E232" s="18"/>
      <c r="F232" s="4">
        <v>0.03</v>
      </c>
      <c r="G232" s="4"/>
      <c r="H232" s="18"/>
      <c r="I232" s="18"/>
      <c r="J232" s="9">
        <v>0.13</v>
      </c>
      <c r="K232" s="9"/>
      <c r="L232" s="18"/>
      <c r="M232" s="18"/>
      <c r="N232" s="9">
        <v>0.13</v>
      </c>
      <c r="O232" s="9"/>
      <c r="P232" s="22"/>
      <c r="Q232" s="29"/>
    </row>
    <row r="233" spans="1:17" ht="16.8" customHeight="1" x14ac:dyDescent="0.25">
      <c r="A233" s="17">
        <v>2148909</v>
      </c>
      <c r="B233" s="2" t="s">
        <v>456</v>
      </c>
      <c r="C233" s="18"/>
      <c r="D233" s="18"/>
      <c r="E233" s="18"/>
      <c r="F233" s="18"/>
      <c r="G233" s="18"/>
      <c r="H233" s="18"/>
      <c r="I233" s="18"/>
      <c r="J233" s="18"/>
      <c r="K233" s="18"/>
      <c r="L233" s="18"/>
      <c r="M233" s="18"/>
      <c r="N233" s="18"/>
      <c r="O233" s="18"/>
      <c r="P233" s="24">
        <v>5</v>
      </c>
      <c r="Q233" s="29"/>
    </row>
    <row r="234" spans="1:17" ht="16.95" customHeight="1" x14ac:dyDescent="0.25">
      <c r="A234" s="2" t="s">
        <v>457</v>
      </c>
      <c r="B234" s="2" t="s">
        <v>458</v>
      </c>
      <c r="C234" s="6" t="s">
        <v>33</v>
      </c>
      <c r="D234" s="18"/>
      <c r="E234" s="18"/>
      <c r="F234" s="18"/>
      <c r="G234" s="18"/>
      <c r="H234" s="18"/>
      <c r="I234" s="18"/>
      <c r="J234" s="18"/>
      <c r="K234" s="18"/>
      <c r="L234" s="18"/>
      <c r="M234" s="18"/>
      <c r="N234" s="18"/>
      <c r="O234" s="18"/>
      <c r="P234" s="24">
        <v>2</v>
      </c>
      <c r="Q234" s="29"/>
    </row>
    <row r="235" spans="1:17" ht="29.25" customHeight="1" x14ac:dyDescent="0.25">
      <c r="A235" s="2" t="s">
        <v>459</v>
      </c>
      <c r="B235" s="2" t="s">
        <v>460</v>
      </c>
      <c r="C235" s="18"/>
      <c r="D235" s="18"/>
      <c r="E235" s="18"/>
      <c r="F235" s="7">
        <v>3</v>
      </c>
      <c r="G235" s="7"/>
      <c r="H235" s="18"/>
      <c r="I235" s="18"/>
      <c r="J235" s="5">
        <v>13</v>
      </c>
      <c r="K235" s="5"/>
      <c r="L235" s="18"/>
      <c r="M235" s="18"/>
      <c r="N235" s="5">
        <v>13</v>
      </c>
      <c r="O235" s="5"/>
      <c r="P235" s="22"/>
      <c r="Q235" s="29"/>
    </row>
    <row r="236" spans="1:17" ht="16.95" customHeight="1" x14ac:dyDescent="0.25">
      <c r="A236" s="2" t="s">
        <v>461</v>
      </c>
      <c r="B236" s="2" t="s">
        <v>462</v>
      </c>
      <c r="C236" s="18"/>
      <c r="D236" s="18"/>
      <c r="E236" s="18"/>
      <c r="F236" s="18"/>
      <c r="G236" s="18"/>
      <c r="H236" s="18"/>
      <c r="I236" s="18"/>
      <c r="J236" s="18"/>
      <c r="K236" s="18"/>
      <c r="L236" s="18"/>
      <c r="M236" s="18"/>
      <c r="N236" s="18"/>
      <c r="O236" s="18"/>
      <c r="P236" s="24">
        <v>8</v>
      </c>
      <c r="Q236" s="29"/>
    </row>
    <row r="237" spans="1:17" ht="16.8" customHeight="1" x14ac:dyDescent="0.25">
      <c r="A237" s="2" t="s">
        <v>463</v>
      </c>
      <c r="B237" s="2" t="s">
        <v>464</v>
      </c>
      <c r="C237" s="18"/>
      <c r="D237" s="18"/>
      <c r="E237" s="18"/>
      <c r="F237" s="8">
        <v>1000</v>
      </c>
      <c r="G237" s="8"/>
      <c r="H237" s="18"/>
      <c r="I237" s="18"/>
      <c r="J237" s="8">
        <v>4400</v>
      </c>
      <c r="K237" s="8"/>
      <c r="L237" s="18"/>
      <c r="M237" s="18"/>
      <c r="N237" s="8">
        <v>4400</v>
      </c>
      <c r="O237" s="8"/>
      <c r="P237" s="23">
        <v>21000</v>
      </c>
      <c r="Q237" s="29"/>
    </row>
    <row r="238" spans="1:17" ht="16.8" customHeight="1" x14ac:dyDescent="0.25">
      <c r="A238" s="2" t="s">
        <v>465</v>
      </c>
      <c r="B238" s="2" t="s">
        <v>466</v>
      </c>
      <c r="C238" s="18"/>
      <c r="D238" s="18"/>
      <c r="E238" s="18"/>
      <c r="F238" s="7">
        <v>1</v>
      </c>
      <c r="G238" s="7"/>
      <c r="H238" s="18"/>
      <c r="I238" s="18"/>
      <c r="J238" s="7">
        <v>4.4000000000000004</v>
      </c>
      <c r="K238" s="7"/>
      <c r="L238" s="18"/>
      <c r="M238" s="18"/>
      <c r="N238" s="7">
        <v>4.4000000000000004</v>
      </c>
      <c r="O238" s="7"/>
      <c r="P238" s="21">
        <v>120</v>
      </c>
      <c r="Q238" s="29"/>
    </row>
    <row r="239" spans="1:17" ht="16.95" customHeight="1" x14ac:dyDescent="0.25">
      <c r="A239" s="2" t="s">
        <v>467</v>
      </c>
      <c r="B239" s="2" t="s">
        <v>468</v>
      </c>
      <c r="C239" s="18"/>
      <c r="D239" s="18"/>
      <c r="E239" s="18"/>
      <c r="F239" s="18"/>
      <c r="G239" s="18"/>
      <c r="H239" s="18"/>
      <c r="I239" s="18"/>
      <c r="J239" s="18"/>
      <c r="K239" s="18"/>
      <c r="L239" s="18"/>
      <c r="M239" s="18"/>
      <c r="N239" s="18"/>
      <c r="O239" s="18"/>
      <c r="P239" s="25">
        <v>0.7</v>
      </c>
      <c r="Q239" s="29"/>
    </row>
    <row r="240" spans="1:17" ht="16.8" customHeight="1" x14ac:dyDescent="0.25">
      <c r="A240" s="2" t="s">
        <v>469</v>
      </c>
      <c r="B240" s="2" t="s">
        <v>470</v>
      </c>
      <c r="C240" s="18"/>
      <c r="D240" s="18"/>
      <c r="E240" s="18"/>
      <c r="F240" s="7">
        <v>1</v>
      </c>
      <c r="G240" s="7"/>
      <c r="H240" s="18"/>
      <c r="I240" s="18"/>
      <c r="J240" s="7">
        <v>4.4000000000000004</v>
      </c>
      <c r="K240" s="7"/>
      <c r="L240" s="18"/>
      <c r="M240" s="18"/>
      <c r="N240" s="7">
        <v>4.4000000000000004</v>
      </c>
      <c r="O240" s="7"/>
      <c r="P240" s="21">
        <v>120</v>
      </c>
      <c r="Q240" s="29"/>
    </row>
    <row r="241" spans="1:17" ht="16.95" customHeight="1" x14ac:dyDescent="0.25">
      <c r="A241" s="2" t="s">
        <v>471</v>
      </c>
      <c r="B241" s="2" t="s">
        <v>472</v>
      </c>
      <c r="C241" s="18"/>
      <c r="D241" s="9">
        <v>0.14000000000000001</v>
      </c>
      <c r="E241" s="9"/>
      <c r="F241" s="18"/>
      <c r="G241" s="18"/>
      <c r="H241" s="7">
        <v>3.5</v>
      </c>
      <c r="I241" s="7"/>
      <c r="J241" s="18"/>
      <c r="K241" s="18"/>
      <c r="L241" s="7">
        <v>1.6</v>
      </c>
      <c r="M241" s="7"/>
      <c r="N241" s="18"/>
      <c r="O241" s="18"/>
      <c r="P241" s="22"/>
      <c r="Q241" s="29"/>
    </row>
    <row r="242" spans="1:17" ht="16.8" customHeight="1" x14ac:dyDescent="0.25">
      <c r="A242" s="2" t="s">
        <v>473</v>
      </c>
      <c r="B242" s="2" t="s">
        <v>474</v>
      </c>
      <c r="C242" s="18"/>
      <c r="D242" s="4">
        <v>1.7000000000000001E-2</v>
      </c>
      <c r="E242" s="4"/>
      <c r="F242" s="18"/>
      <c r="G242" s="18"/>
      <c r="H242" s="9">
        <v>0.45</v>
      </c>
      <c r="I242" s="9"/>
      <c r="J242" s="18"/>
      <c r="K242" s="18"/>
      <c r="L242" s="9">
        <v>0.21</v>
      </c>
      <c r="M242" s="9"/>
      <c r="N242" s="18"/>
      <c r="O242" s="18"/>
      <c r="P242" s="22"/>
      <c r="Q242" s="29"/>
    </row>
    <row r="243" spans="1:17" ht="29.25" customHeight="1" x14ac:dyDescent="0.25">
      <c r="A243" s="2" t="s">
        <v>475</v>
      </c>
      <c r="B243" s="2" t="s">
        <v>476</v>
      </c>
      <c r="C243" s="18"/>
      <c r="D243" s="7">
        <v>3.8</v>
      </c>
      <c r="E243" s="7"/>
      <c r="F243" s="5">
        <v>41</v>
      </c>
      <c r="G243" s="5"/>
      <c r="H243" s="5">
        <v>100</v>
      </c>
      <c r="I243" s="5"/>
      <c r="J243" s="5">
        <v>180</v>
      </c>
      <c r="K243" s="5"/>
      <c r="L243" s="5">
        <v>46</v>
      </c>
      <c r="M243" s="5"/>
      <c r="N243" s="5">
        <v>180</v>
      </c>
      <c r="O243" s="5"/>
      <c r="P243" s="21">
        <v>41</v>
      </c>
      <c r="Q243" s="29"/>
    </row>
    <row r="244" spans="1:17" ht="16.8" customHeight="1" x14ac:dyDescent="0.25">
      <c r="A244" s="2" t="s">
        <v>477</v>
      </c>
      <c r="B244" s="2" t="s">
        <v>478</v>
      </c>
      <c r="C244" s="18"/>
      <c r="D244" s="18"/>
      <c r="E244" s="18"/>
      <c r="F244" s="8">
        <v>80000</v>
      </c>
      <c r="G244" s="8"/>
      <c r="H244" s="18"/>
      <c r="I244" s="18"/>
      <c r="J244" s="8">
        <v>350000</v>
      </c>
      <c r="K244" s="8"/>
      <c r="L244" s="18"/>
      <c r="M244" s="18"/>
      <c r="N244" s="8">
        <v>350000</v>
      </c>
      <c r="O244" s="8"/>
      <c r="P244" s="22"/>
      <c r="Q244" s="29"/>
    </row>
    <row r="245" spans="1:17" ht="16.95" customHeight="1" x14ac:dyDescent="0.25">
      <c r="A245" s="2" t="s">
        <v>479</v>
      </c>
      <c r="B245" s="2" t="s">
        <v>480</v>
      </c>
      <c r="C245" s="18"/>
      <c r="D245" s="11">
        <v>5.9000000000000003E-4</v>
      </c>
      <c r="E245" s="11"/>
      <c r="F245" s="18"/>
      <c r="G245" s="18"/>
      <c r="H245" s="4">
        <v>1.4999999999999999E-2</v>
      </c>
      <c r="I245" s="4"/>
      <c r="J245" s="18"/>
      <c r="K245" s="18"/>
      <c r="L245" s="3">
        <v>7.1000000000000004E-3</v>
      </c>
      <c r="M245" s="3"/>
      <c r="N245" s="18"/>
      <c r="O245" s="18"/>
      <c r="P245" s="22"/>
      <c r="Q245" s="29"/>
    </row>
    <row r="246" spans="1:17" ht="16.8" customHeight="1" x14ac:dyDescent="0.25">
      <c r="A246" s="2" t="s">
        <v>481</v>
      </c>
      <c r="B246" s="2" t="s">
        <v>482</v>
      </c>
      <c r="C246" s="18"/>
      <c r="D246" s="18"/>
      <c r="E246" s="18"/>
      <c r="F246" s="9">
        <v>0.1</v>
      </c>
      <c r="G246" s="9"/>
      <c r="H246" s="18"/>
      <c r="I246" s="18"/>
      <c r="J246" s="9">
        <v>0.44</v>
      </c>
      <c r="K246" s="9"/>
      <c r="L246" s="18"/>
      <c r="M246" s="18"/>
      <c r="N246" s="9">
        <v>0.44</v>
      </c>
      <c r="O246" s="9"/>
      <c r="P246" s="21">
        <v>10</v>
      </c>
      <c r="Q246" s="29"/>
    </row>
    <row r="247" spans="1:17" ht="16.8" customHeight="1" x14ac:dyDescent="0.25">
      <c r="A247" s="2" t="s">
        <v>483</v>
      </c>
      <c r="B247" s="2" t="s">
        <v>484</v>
      </c>
      <c r="C247" s="18"/>
      <c r="D247" s="18"/>
      <c r="E247" s="18"/>
      <c r="F247" s="8">
        <v>5000</v>
      </c>
      <c r="G247" s="8"/>
      <c r="H247" s="18"/>
      <c r="I247" s="18"/>
      <c r="J247" s="8">
        <v>22000</v>
      </c>
      <c r="K247" s="8"/>
      <c r="L247" s="18"/>
      <c r="M247" s="18"/>
      <c r="N247" s="8">
        <v>22000</v>
      </c>
      <c r="O247" s="8"/>
      <c r="P247" s="23">
        <v>7500</v>
      </c>
      <c r="Q247" s="29"/>
    </row>
    <row r="248" spans="1:17" ht="29.25" customHeight="1" x14ac:dyDescent="0.25">
      <c r="A248" s="2" t="s">
        <v>485</v>
      </c>
      <c r="B248" s="2" t="s">
        <v>486</v>
      </c>
      <c r="C248" s="18"/>
      <c r="D248" s="4">
        <v>9.0999999999999998E-2</v>
      </c>
      <c r="E248" s="4"/>
      <c r="F248" s="4">
        <v>2.1000000000000001E-2</v>
      </c>
      <c r="G248" s="4"/>
      <c r="H248" s="7">
        <v>2.4</v>
      </c>
      <c r="I248" s="7"/>
      <c r="J248" s="4">
        <v>9.1999999999999998E-2</v>
      </c>
      <c r="K248" s="4"/>
      <c r="L248" s="7">
        <v>1.1000000000000001</v>
      </c>
      <c r="M248" s="7"/>
      <c r="N248" s="4">
        <v>9.1999999999999998E-2</v>
      </c>
      <c r="O248" s="4"/>
      <c r="P248" s="26">
        <v>7.0999999999999994E-2</v>
      </c>
      <c r="Q248" s="29"/>
    </row>
    <row r="249" spans="1:17" ht="42" customHeight="1" x14ac:dyDescent="0.25">
      <c r="A249" s="2" t="s">
        <v>487</v>
      </c>
      <c r="B249" s="2" t="s">
        <v>488</v>
      </c>
      <c r="C249" s="18"/>
      <c r="D249" s="3">
        <v>3.0999999999999999E-3</v>
      </c>
      <c r="E249" s="3"/>
      <c r="F249" s="18"/>
      <c r="G249" s="18"/>
      <c r="H249" s="4">
        <v>8.1000000000000003E-2</v>
      </c>
      <c r="I249" s="4"/>
      <c r="J249" s="18"/>
      <c r="K249" s="18"/>
      <c r="L249" s="4">
        <v>3.7999999999999999E-2</v>
      </c>
      <c r="M249" s="4"/>
      <c r="N249" s="18"/>
      <c r="O249" s="18"/>
      <c r="P249" s="22"/>
      <c r="Q249" s="29"/>
    </row>
    <row r="250" spans="1:17" ht="29.25" customHeight="1" x14ac:dyDescent="0.25">
      <c r="A250" s="2" t="s">
        <v>489</v>
      </c>
      <c r="B250" s="2" t="s">
        <v>490</v>
      </c>
      <c r="C250" s="18"/>
      <c r="D250" s="18"/>
      <c r="E250" s="18"/>
      <c r="F250" s="8">
        <v>5000</v>
      </c>
      <c r="G250" s="8"/>
      <c r="H250" s="18"/>
      <c r="I250" s="18"/>
      <c r="J250" s="8">
        <v>22000</v>
      </c>
      <c r="K250" s="8"/>
      <c r="L250" s="18"/>
      <c r="M250" s="18"/>
      <c r="N250" s="8">
        <v>22000</v>
      </c>
      <c r="O250" s="8"/>
      <c r="P250" s="23">
        <v>11000</v>
      </c>
      <c r="Q250" s="29"/>
    </row>
    <row r="251" spans="1:17" ht="29.25" customHeight="1" x14ac:dyDescent="0.25">
      <c r="A251" s="2" t="s">
        <v>491</v>
      </c>
      <c r="B251" s="2" t="s">
        <v>492</v>
      </c>
      <c r="C251" s="18"/>
      <c r="D251" s="4">
        <v>6.3E-2</v>
      </c>
      <c r="E251" s="4"/>
      <c r="F251" s="18"/>
      <c r="G251" s="18"/>
      <c r="H251" s="7">
        <v>1.6</v>
      </c>
      <c r="I251" s="7"/>
      <c r="J251" s="18"/>
      <c r="K251" s="18"/>
      <c r="L251" s="9">
        <v>0.75</v>
      </c>
      <c r="M251" s="9"/>
      <c r="N251" s="18"/>
      <c r="O251" s="18"/>
      <c r="P251" s="22"/>
      <c r="Q251" s="29"/>
    </row>
    <row r="252" spans="1:17" ht="29.25" customHeight="1" x14ac:dyDescent="0.25">
      <c r="A252" s="12">
        <v>65386</v>
      </c>
      <c r="B252" s="2" t="s">
        <v>493</v>
      </c>
      <c r="C252" s="6" t="s">
        <v>23</v>
      </c>
      <c r="D252" s="9">
        <v>0.2</v>
      </c>
      <c r="E252" s="9"/>
      <c r="F252" s="7">
        <v>2.1</v>
      </c>
      <c r="G252" s="7"/>
      <c r="H252" s="7">
        <v>3.5</v>
      </c>
      <c r="I252" s="7"/>
      <c r="J252" s="7">
        <v>9.1999999999999993</v>
      </c>
      <c r="K252" s="7"/>
      <c r="L252" s="7">
        <v>2.9</v>
      </c>
      <c r="M252" s="7"/>
      <c r="N252" s="7">
        <v>9.1999999999999993</v>
      </c>
      <c r="O252" s="7"/>
      <c r="P252" s="24">
        <v>2.1</v>
      </c>
      <c r="Q252" s="29"/>
    </row>
    <row r="253" spans="1:17" ht="16.8" customHeight="1" x14ac:dyDescent="0.25">
      <c r="A253" s="12">
        <v>68821</v>
      </c>
      <c r="B253" s="2" t="s">
        <v>494</v>
      </c>
      <c r="C253" s="18"/>
      <c r="D253" s="4">
        <v>0.05</v>
      </c>
      <c r="E253" s="4"/>
      <c r="F253" s="18"/>
      <c r="G253" s="18"/>
      <c r="H253" s="7">
        <v>1.3</v>
      </c>
      <c r="I253" s="7"/>
      <c r="J253" s="18"/>
      <c r="K253" s="18"/>
      <c r="L253" s="9">
        <v>0.6</v>
      </c>
      <c r="M253" s="9"/>
      <c r="N253" s="18"/>
      <c r="O253" s="18"/>
      <c r="P253" s="22"/>
      <c r="Q253" s="29"/>
    </row>
    <row r="254" spans="1:17" ht="16.95" customHeight="1" x14ac:dyDescent="0.25">
      <c r="A254" s="2" t="s">
        <v>495</v>
      </c>
      <c r="B254" s="2" t="s">
        <v>496</v>
      </c>
      <c r="C254" s="18"/>
      <c r="D254" s="18"/>
      <c r="E254" s="18"/>
      <c r="F254" s="9">
        <v>0.3</v>
      </c>
      <c r="G254" s="9"/>
      <c r="H254" s="18"/>
      <c r="I254" s="18"/>
      <c r="J254" s="7">
        <v>1.3</v>
      </c>
      <c r="K254" s="7"/>
      <c r="L254" s="18"/>
      <c r="M254" s="18"/>
      <c r="N254" s="7">
        <v>1.3</v>
      </c>
      <c r="O254" s="7"/>
      <c r="P254" s="24">
        <v>1.8</v>
      </c>
      <c r="Q254" s="29"/>
    </row>
    <row r="255" spans="1:17" ht="16.8" customHeight="1" x14ac:dyDescent="0.25">
      <c r="A255" s="2" t="s">
        <v>497</v>
      </c>
      <c r="B255" s="2" t="s">
        <v>498</v>
      </c>
      <c r="C255" s="18"/>
      <c r="D255" s="18"/>
      <c r="E255" s="18"/>
      <c r="F255" s="5">
        <v>200</v>
      </c>
      <c r="G255" s="5"/>
      <c r="H255" s="18"/>
      <c r="I255" s="18"/>
      <c r="J255" s="5">
        <v>880</v>
      </c>
      <c r="K255" s="5"/>
      <c r="L255" s="18"/>
      <c r="M255" s="18"/>
      <c r="N255" s="5">
        <v>880</v>
      </c>
      <c r="O255" s="5"/>
      <c r="P255" s="23">
        <v>2800</v>
      </c>
      <c r="Q255" s="29"/>
    </row>
    <row r="256" spans="1:17" ht="16.95" customHeight="1" x14ac:dyDescent="0.25">
      <c r="A256" s="2" t="s">
        <v>499</v>
      </c>
      <c r="B256" s="2" t="s">
        <v>500</v>
      </c>
      <c r="C256" s="18"/>
      <c r="D256" s="18"/>
      <c r="E256" s="18"/>
      <c r="F256" s="5">
        <v>60</v>
      </c>
      <c r="G256" s="5"/>
      <c r="H256" s="18"/>
      <c r="I256" s="18"/>
      <c r="J256" s="5">
        <v>260</v>
      </c>
      <c r="K256" s="5"/>
      <c r="L256" s="18"/>
      <c r="M256" s="18"/>
      <c r="N256" s="5">
        <v>260</v>
      </c>
      <c r="O256" s="5"/>
      <c r="P256" s="22"/>
      <c r="Q256" s="29"/>
    </row>
    <row r="257" spans="1:17" ht="16.8" customHeight="1" x14ac:dyDescent="0.25">
      <c r="A257" s="2" t="s">
        <v>501</v>
      </c>
      <c r="B257" s="2" t="s">
        <v>502</v>
      </c>
      <c r="C257" s="18"/>
      <c r="D257" s="18"/>
      <c r="E257" s="18"/>
      <c r="F257" s="5">
        <v>60</v>
      </c>
      <c r="G257" s="5"/>
      <c r="H257" s="18"/>
      <c r="I257" s="18"/>
      <c r="J257" s="5">
        <v>260</v>
      </c>
      <c r="K257" s="5"/>
      <c r="L257" s="18"/>
      <c r="M257" s="18"/>
      <c r="N257" s="5">
        <v>260</v>
      </c>
      <c r="O257" s="5"/>
      <c r="P257" s="22"/>
      <c r="Q257" s="29"/>
    </row>
    <row r="258" spans="1:17" ht="16.8" customHeight="1" x14ac:dyDescent="0.25">
      <c r="A258" s="2" t="s">
        <v>503</v>
      </c>
      <c r="B258" s="2" t="s">
        <v>504</v>
      </c>
      <c r="C258" s="18"/>
      <c r="D258" s="18"/>
      <c r="E258" s="18"/>
      <c r="F258" s="5">
        <v>60</v>
      </c>
      <c r="G258" s="5"/>
      <c r="H258" s="18"/>
      <c r="I258" s="18"/>
      <c r="J258" s="5">
        <v>260</v>
      </c>
      <c r="K258" s="5"/>
      <c r="L258" s="18"/>
      <c r="M258" s="18"/>
      <c r="N258" s="5">
        <v>260</v>
      </c>
      <c r="O258" s="5"/>
      <c r="P258" s="22"/>
      <c r="Q258" s="29"/>
    </row>
    <row r="259" spans="1:17" ht="29.25" customHeight="1" x14ac:dyDescent="0.25">
      <c r="A259" s="2" t="s">
        <v>505</v>
      </c>
      <c r="B259" s="2" t="s">
        <v>506</v>
      </c>
      <c r="C259" s="6" t="s">
        <v>23</v>
      </c>
      <c r="D259" s="3">
        <v>2E-3</v>
      </c>
      <c r="E259" s="3"/>
      <c r="F259" s="18"/>
      <c r="G259" s="18"/>
      <c r="H259" s="4">
        <v>2.1000000000000001E-2</v>
      </c>
      <c r="I259" s="4"/>
      <c r="J259" s="18"/>
      <c r="K259" s="18"/>
      <c r="L259" s="4">
        <v>4.1000000000000002E-2</v>
      </c>
      <c r="M259" s="4"/>
      <c r="N259" s="18"/>
      <c r="O259" s="18"/>
      <c r="P259" s="22"/>
      <c r="Q259" s="29"/>
    </row>
    <row r="260" spans="1:17" ht="16.8" customHeight="1" x14ac:dyDescent="0.25">
      <c r="A260" s="2" t="s">
        <v>507</v>
      </c>
      <c r="B260" s="2" t="s">
        <v>508</v>
      </c>
      <c r="C260" s="18"/>
      <c r="D260" s="18"/>
      <c r="E260" s="18"/>
      <c r="F260" s="9">
        <v>0.1</v>
      </c>
      <c r="G260" s="9"/>
      <c r="H260" s="18"/>
      <c r="I260" s="18"/>
      <c r="J260" s="9">
        <v>0.44</v>
      </c>
      <c r="K260" s="9"/>
      <c r="L260" s="18"/>
      <c r="M260" s="18"/>
      <c r="N260" s="9">
        <v>0.44</v>
      </c>
      <c r="O260" s="9"/>
      <c r="P260" s="25">
        <v>0.8</v>
      </c>
      <c r="Q260" s="29"/>
    </row>
    <row r="261" spans="1:17" ht="16.95" customHeight="1" x14ac:dyDescent="0.25">
      <c r="A261" s="2" t="s">
        <v>509</v>
      </c>
      <c r="B261" s="2" t="s">
        <v>510</v>
      </c>
      <c r="C261" s="18"/>
      <c r="D261" s="11">
        <v>1.2E-4</v>
      </c>
      <c r="E261" s="11"/>
      <c r="F261" s="3">
        <v>7.0000000000000001E-3</v>
      </c>
      <c r="G261" s="3"/>
      <c r="H261" s="3">
        <v>3.0999999999999999E-3</v>
      </c>
      <c r="I261" s="3"/>
      <c r="J261" s="4">
        <v>3.1E-2</v>
      </c>
      <c r="K261" s="4"/>
      <c r="L261" s="3">
        <v>1.4E-3</v>
      </c>
      <c r="M261" s="3"/>
      <c r="N261" s="4">
        <v>3.1E-2</v>
      </c>
      <c r="O261" s="4"/>
      <c r="P261" s="21">
        <v>30</v>
      </c>
      <c r="Q261" s="29"/>
    </row>
    <row r="262" spans="1:17" ht="16.8" customHeight="1" x14ac:dyDescent="0.25">
      <c r="A262" s="2" t="s">
        <v>511</v>
      </c>
      <c r="B262" s="2" t="s">
        <v>512</v>
      </c>
      <c r="C262" s="18"/>
      <c r="D262" s="18"/>
      <c r="E262" s="18"/>
      <c r="F262" s="5">
        <v>200</v>
      </c>
      <c r="G262" s="5"/>
      <c r="H262" s="18"/>
      <c r="I262" s="18"/>
      <c r="J262" s="5">
        <v>880</v>
      </c>
      <c r="K262" s="5"/>
      <c r="L262" s="18"/>
      <c r="M262" s="18"/>
      <c r="N262" s="5">
        <v>880</v>
      </c>
      <c r="O262" s="5"/>
      <c r="P262" s="21">
        <v>200</v>
      </c>
      <c r="Q262" s="29"/>
    </row>
    <row r="263" spans="1:17" ht="16.95" customHeight="1" x14ac:dyDescent="0.25">
      <c r="A263" s="2" t="s">
        <v>513</v>
      </c>
      <c r="B263" s="2" t="s">
        <v>514</v>
      </c>
      <c r="C263" s="18"/>
      <c r="D263" s="18"/>
      <c r="E263" s="18"/>
      <c r="F263" s="7">
        <v>3</v>
      </c>
      <c r="G263" s="7"/>
      <c r="H263" s="18"/>
      <c r="I263" s="18"/>
      <c r="J263" s="5">
        <v>13</v>
      </c>
      <c r="K263" s="5"/>
      <c r="L263" s="18"/>
      <c r="M263" s="18"/>
      <c r="N263" s="5">
        <v>13</v>
      </c>
      <c r="O263" s="5"/>
      <c r="P263" s="22"/>
      <c r="Q263" s="29"/>
    </row>
    <row r="264" spans="1:17" ht="16.8" customHeight="1" x14ac:dyDescent="0.25">
      <c r="A264" s="12">
        <v>63923</v>
      </c>
      <c r="B264" s="2" t="s">
        <v>515</v>
      </c>
      <c r="C264" s="6" t="s">
        <v>516</v>
      </c>
      <c r="D264" s="9">
        <v>0.11</v>
      </c>
      <c r="E264" s="9"/>
      <c r="F264" s="5">
        <v>100</v>
      </c>
      <c r="G264" s="5"/>
      <c r="H264" s="9">
        <v>0.22</v>
      </c>
      <c r="I264" s="9"/>
      <c r="J264" s="5">
        <v>440</v>
      </c>
      <c r="K264" s="5"/>
      <c r="L264" s="7">
        <v>2.7</v>
      </c>
      <c r="M264" s="7"/>
      <c r="N264" s="5">
        <v>440</v>
      </c>
      <c r="O264" s="5"/>
      <c r="P264" s="23">
        <v>1300</v>
      </c>
      <c r="Q264" s="29"/>
    </row>
    <row r="265" spans="1:17" ht="16.8" customHeight="1" x14ac:dyDescent="0.25">
      <c r="A265" s="2" t="s">
        <v>517</v>
      </c>
      <c r="B265" s="2" t="s">
        <v>518</v>
      </c>
      <c r="C265" s="18"/>
      <c r="D265" s="18"/>
      <c r="E265" s="18"/>
      <c r="F265" s="5">
        <v>200</v>
      </c>
      <c r="G265" s="5"/>
      <c r="H265" s="18"/>
      <c r="I265" s="18"/>
      <c r="J265" s="5">
        <v>880</v>
      </c>
      <c r="K265" s="5"/>
      <c r="L265" s="18"/>
      <c r="M265" s="18"/>
      <c r="N265" s="5">
        <v>880</v>
      </c>
      <c r="O265" s="5"/>
      <c r="P265" s="21">
        <v>200</v>
      </c>
      <c r="Q265" s="29"/>
    </row>
    <row r="266" spans="1:17" ht="42" customHeight="1" x14ac:dyDescent="0.25">
      <c r="A266" s="2" t="s">
        <v>519</v>
      </c>
      <c r="B266" s="1" t="s">
        <v>520</v>
      </c>
      <c r="C266" s="18"/>
      <c r="D266" s="18"/>
      <c r="E266" s="18"/>
      <c r="F266" s="5">
        <v>220</v>
      </c>
      <c r="G266" s="5"/>
      <c r="H266" s="18"/>
      <c r="I266" s="18"/>
      <c r="J266" s="5">
        <v>970</v>
      </c>
      <c r="K266" s="5"/>
      <c r="L266" s="18"/>
      <c r="M266" s="18"/>
      <c r="N266" s="5">
        <v>970</v>
      </c>
      <c r="O266" s="5"/>
      <c r="P266" s="23">
        <v>8700</v>
      </c>
      <c r="Q266" s="29"/>
    </row>
    <row r="267" spans="1:17" ht="230.7" customHeight="1" x14ac:dyDescent="0.25">
      <c r="A267" s="257" t="s">
        <v>521</v>
      </c>
      <c r="B267" s="257"/>
      <c r="C267" s="257"/>
      <c r="D267" s="257"/>
      <c r="E267" s="257"/>
      <c r="F267" s="257"/>
      <c r="G267" s="257"/>
      <c r="H267" s="257"/>
      <c r="I267" s="257"/>
      <c r="J267" s="257"/>
      <c r="K267" s="257"/>
      <c r="L267" s="257"/>
      <c r="M267" s="257"/>
      <c r="N267" s="257"/>
      <c r="O267" s="257"/>
      <c r="P267" s="257"/>
      <c r="Q267" s="257"/>
    </row>
    <row r="268" spans="1:17" ht="126" customHeight="1" x14ac:dyDescent="0.25">
      <c r="A268" s="257" t="s">
        <v>522</v>
      </c>
      <c r="B268" s="257"/>
      <c r="C268" s="257"/>
      <c r="D268" s="257"/>
      <c r="E268" s="257"/>
      <c r="F268" s="257"/>
      <c r="G268" s="257"/>
      <c r="H268" s="257"/>
      <c r="I268" s="257"/>
      <c r="J268" s="257"/>
      <c r="K268" s="257"/>
      <c r="L268" s="257"/>
      <c r="M268" s="257"/>
      <c r="N268" s="257"/>
      <c r="O268" s="257"/>
      <c r="P268" s="257"/>
      <c r="Q268" s="257"/>
    </row>
    <row r="269" spans="1:17" ht="45" customHeight="1" x14ac:dyDescent="0.25">
      <c r="A269" s="258" t="s">
        <v>523</v>
      </c>
      <c r="B269" s="258"/>
      <c r="C269" s="258"/>
      <c r="D269" s="258"/>
      <c r="E269" s="258"/>
      <c r="F269" s="258"/>
      <c r="G269" s="258"/>
      <c r="H269" s="258"/>
      <c r="I269" s="258"/>
      <c r="J269" s="258"/>
      <c r="K269" s="258"/>
      <c r="L269" s="258"/>
      <c r="M269" s="258"/>
      <c r="N269" s="258"/>
      <c r="O269" s="258"/>
      <c r="P269" s="258"/>
      <c r="Q269" s="258"/>
    </row>
    <row r="271" spans="1:17" ht="35.4" customHeight="1" x14ac:dyDescent="0.25">
      <c r="A271" s="259" t="s">
        <v>525</v>
      </c>
      <c r="B271" s="259"/>
      <c r="C271" s="259"/>
      <c r="D271" s="259"/>
      <c r="E271" s="259"/>
      <c r="F271" s="259"/>
    </row>
  </sheetData>
  <mergeCells count="9">
    <mergeCell ref="A2:Q2"/>
    <mergeCell ref="A3:C4"/>
    <mergeCell ref="A271:F271"/>
    <mergeCell ref="A267:Q267"/>
    <mergeCell ref="A268:Q268"/>
    <mergeCell ref="A269:Q269"/>
    <mergeCell ref="D3:G3"/>
    <mergeCell ref="H3:O3"/>
    <mergeCell ref="P3:Q3"/>
  </mergeCells>
  <pageMargins left="0.7" right="0.7" top="0.75" bottom="0.75" header="0.3" footer="0.3"/>
  <pageSetup orientation="portrait" horizontalDpi="0"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5AF61-7B7F-45F3-A666-44B88F373FDB}">
  <sheetPr codeName="Sheet7">
    <tabColor theme="0" tint="-0.249977111117893"/>
  </sheetPr>
  <dimension ref="A1:BS58"/>
  <sheetViews>
    <sheetView topLeftCell="A5" workbookViewId="0">
      <selection activeCell="H35" sqref="H35"/>
    </sheetView>
  </sheetViews>
  <sheetFormatPr defaultRowHeight="14.4" x14ac:dyDescent="0.3"/>
  <cols>
    <col min="1" max="1" width="12.77734375" style="94" bestFit="1" customWidth="1"/>
    <col min="2" max="6" width="11.77734375" style="95" customWidth="1"/>
    <col min="7" max="7" width="8.21875" style="95" customWidth="1"/>
    <col min="8" max="8" width="8.44140625" style="95" customWidth="1"/>
    <col min="9" max="17" width="8.21875" style="95" customWidth="1"/>
    <col min="18" max="32" width="8.44140625" style="95" customWidth="1"/>
    <col min="33" max="33" width="8.88671875" style="95"/>
    <col min="34" max="34" width="10.44140625" style="95" customWidth="1"/>
    <col min="35" max="35" width="8.21875" style="95" customWidth="1"/>
    <col min="36" max="36" width="8.44140625" style="95" customWidth="1"/>
    <col min="37" max="45" width="8.21875" style="95" customWidth="1"/>
    <col min="46" max="47" width="8.44140625" style="95" customWidth="1"/>
    <col min="48" max="16384" width="8.88671875" style="95"/>
  </cols>
  <sheetData>
    <row r="1" spans="1:71" ht="17.25" customHeight="1" x14ac:dyDescent="0.3">
      <c r="B1" s="281" t="s">
        <v>751</v>
      </c>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s="281"/>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c r="BH1" s="96"/>
      <c r="BI1" s="96"/>
      <c r="BJ1" s="96"/>
      <c r="BK1" s="96"/>
      <c r="BL1" s="96"/>
      <c r="BM1" s="96"/>
      <c r="BN1" s="96"/>
      <c r="BO1" s="96"/>
      <c r="BP1" s="96"/>
      <c r="BQ1" s="96"/>
      <c r="BR1" s="96"/>
      <c r="BS1" s="96"/>
    </row>
    <row r="2" spans="1:71" ht="15.6" x14ac:dyDescent="0.3">
      <c r="B2" s="281" t="s">
        <v>752</v>
      </c>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s="281"/>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6"/>
      <c r="BL2" s="96"/>
      <c r="BM2" s="96"/>
      <c r="BN2" s="96"/>
      <c r="BO2" s="96"/>
      <c r="BP2" s="96"/>
      <c r="BQ2" s="96"/>
      <c r="BR2" s="96"/>
      <c r="BS2" s="96"/>
    </row>
    <row r="3" spans="1:71" ht="15.6" x14ac:dyDescent="0.3">
      <c r="B3" s="281" t="s">
        <v>740</v>
      </c>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row>
    <row r="4" spans="1:71" ht="18" x14ac:dyDescent="0.3">
      <c r="B4" s="281" t="s">
        <v>753</v>
      </c>
      <c r="C4" s="281"/>
      <c r="D4" s="281"/>
      <c r="E4" s="281"/>
      <c r="F4" s="281"/>
      <c r="G4" s="281"/>
      <c r="H4" s="281"/>
      <c r="I4" s="281"/>
      <c r="J4" s="281"/>
      <c r="K4" s="281"/>
      <c r="L4" s="281"/>
      <c r="M4" s="281"/>
      <c r="N4" s="281"/>
      <c r="O4" s="281"/>
      <c r="P4" s="281"/>
      <c r="Q4" s="281"/>
      <c r="R4" s="281"/>
      <c r="S4" s="281"/>
      <c r="T4" s="281"/>
      <c r="U4" s="281"/>
      <c r="V4" s="281"/>
      <c r="W4" s="281"/>
      <c r="X4" s="281"/>
      <c r="Y4" s="281"/>
      <c r="Z4" s="281"/>
      <c r="AA4" s="281"/>
      <c r="AB4" s="281"/>
      <c r="AC4" s="281"/>
      <c r="AD4" s="281"/>
      <c r="AE4" s="281"/>
      <c r="AF4" s="281"/>
    </row>
    <row r="5" spans="1:71" s="96" customFormat="1" x14ac:dyDescent="0.3">
      <c r="A5" s="94"/>
      <c r="B5" s="97" t="s">
        <v>754</v>
      </c>
      <c r="C5" s="97"/>
      <c r="D5" s="97"/>
      <c r="E5" s="97"/>
      <c r="F5" s="97"/>
      <c r="G5" s="280" t="s">
        <v>755</v>
      </c>
      <c r="H5" s="280"/>
      <c r="I5" s="280"/>
      <c r="J5" s="280"/>
      <c r="K5" s="280"/>
      <c r="L5" s="280"/>
      <c r="M5" s="280"/>
      <c r="N5" s="280"/>
      <c r="O5" s="280"/>
      <c r="P5" s="280"/>
      <c r="Q5" s="280"/>
      <c r="R5" s="280"/>
      <c r="S5" s="280"/>
      <c r="T5" s="280"/>
      <c r="U5" s="280"/>
      <c r="V5" s="280"/>
      <c r="W5" s="280"/>
      <c r="X5" s="280"/>
      <c r="Y5" s="280"/>
      <c r="Z5" s="280"/>
      <c r="AA5" s="280"/>
      <c r="AB5" s="280"/>
      <c r="AC5" s="280"/>
      <c r="AD5" s="280"/>
      <c r="AE5" s="280"/>
      <c r="AF5" s="280"/>
    </row>
    <row r="6" spans="1:71" s="96" customFormat="1" x14ac:dyDescent="0.3">
      <c r="A6" s="94"/>
      <c r="B6" s="98" t="s">
        <v>756</v>
      </c>
      <c r="C6" s="98">
        <v>10</v>
      </c>
      <c r="D6" s="98">
        <v>20</v>
      </c>
      <c r="E6" s="98">
        <v>30</v>
      </c>
      <c r="F6" s="98">
        <v>40</v>
      </c>
      <c r="G6" s="98">
        <v>50</v>
      </c>
      <c r="H6" s="98">
        <v>60</v>
      </c>
      <c r="I6" s="98">
        <v>70</v>
      </c>
      <c r="J6" s="98">
        <v>80</v>
      </c>
      <c r="K6" s="98">
        <v>90</v>
      </c>
      <c r="L6" s="98">
        <v>100</v>
      </c>
      <c r="M6" s="99">
        <v>110</v>
      </c>
      <c r="N6" s="99">
        <v>120</v>
      </c>
      <c r="O6" s="99">
        <v>130</v>
      </c>
      <c r="P6" s="99">
        <v>140</v>
      </c>
      <c r="Q6" s="99">
        <v>150</v>
      </c>
      <c r="R6" s="99">
        <v>160</v>
      </c>
      <c r="S6" s="99">
        <v>170</v>
      </c>
      <c r="T6" s="99">
        <v>180</v>
      </c>
      <c r="U6" s="99">
        <v>190</v>
      </c>
      <c r="V6" s="99">
        <v>200</v>
      </c>
      <c r="W6" s="99">
        <v>250</v>
      </c>
      <c r="X6" s="99">
        <v>300</v>
      </c>
      <c r="Y6" s="99">
        <v>350</v>
      </c>
      <c r="Z6" s="99">
        <v>400</v>
      </c>
      <c r="AA6" s="99">
        <v>450</v>
      </c>
      <c r="AB6" s="99">
        <v>500</v>
      </c>
      <c r="AC6" s="99">
        <v>600</v>
      </c>
      <c r="AD6" s="99">
        <v>700</v>
      </c>
      <c r="AE6" s="99">
        <v>800</v>
      </c>
      <c r="AF6" s="99">
        <v>1000</v>
      </c>
    </row>
    <row r="7" spans="1:71" s="96" customFormat="1" ht="13.2" x14ac:dyDescent="0.25">
      <c r="A7" s="100"/>
      <c r="B7" s="101">
        <v>5</v>
      </c>
      <c r="C7" s="102">
        <v>1.0999999999999999E-2</v>
      </c>
      <c r="D7" s="103">
        <v>6.0000000000000001E-3</v>
      </c>
      <c r="E7" s="103">
        <v>5.1999999999999998E-3</v>
      </c>
      <c r="F7" s="103">
        <v>4.1000000000000003E-3</v>
      </c>
      <c r="G7" s="189">
        <v>3.3E-3</v>
      </c>
      <c r="H7" s="104">
        <v>2.5999999999999999E-3</v>
      </c>
      <c r="I7" s="104">
        <v>2.0999999999999999E-3</v>
      </c>
      <c r="J7" s="104">
        <v>1.6999999999999999E-3</v>
      </c>
      <c r="K7" s="104">
        <v>1.4E-3</v>
      </c>
      <c r="L7" s="104">
        <v>1.1999999999999999E-3</v>
      </c>
      <c r="M7" s="104">
        <v>1E-3</v>
      </c>
      <c r="N7" s="105">
        <v>8.8000000000000003E-4</v>
      </c>
      <c r="O7" s="105">
        <v>7.6000000000000004E-4</v>
      </c>
      <c r="P7" s="105">
        <v>6.6E-4</v>
      </c>
      <c r="Q7" s="105">
        <v>5.8E-4</v>
      </c>
      <c r="R7" s="105">
        <v>5.1000000000000004E-4</v>
      </c>
      <c r="S7" s="105">
        <v>4.6000000000000001E-4</v>
      </c>
      <c r="T7" s="105">
        <v>4.0999999999999999E-4</v>
      </c>
      <c r="U7" s="105">
        <v>3.6999999999999999E-4</v>
      </c>
      <c r="V7" s="105">
        <v>3.4000000000000002E-4</v>
      </c>
      <c r="W7" s="105">
        <v>2.3000000000000001E-4</v>
      </c>
      <c r="X7" s="105">
        <v>1.7000000000000001E-4</v>
      </c>
      <c r="Y7" s="105">
        <v>1.2999999999999999E-4</v>
      </c>
      <c r="Z7" s="122">
        <v>1E-4</v>
      </c>
      <c r="AA7" s="121">
        <v>8.3999999999999995E-5</v>
      </c>
      <c r="AB7" s="121">
        <v>7.1000000000000005E-5</v>
      </c>
      <c r="AC7" s="106">
        <v>5.1999999999999997E-5</v>
      </c>
      <c r="AD7" s="106">
        <v>4.0000000000000003E-5</v>
      </c>
      <c r="AE7" s="106">
        <v>3.1999999999999999E-5</v>
      </c>
      <c r="AF7" s="106">
        <v>2.1999999999999999E-5</v>
      </c>
    </row>
    <row r="8" spans="1:71" s="96" customFormat="1" x14ac:dyDescent="0.3">
      <c r="A8" s="94"/>
      <c r="B8" s="101">
        <v>10</v>
      </c>
      <c r="C8" s="103">
        <v>9.4999999999999998E-3</v>
      </c>
      <c r="D8" s="103">
        <v>4.5999999999999999E-3</v>
      </c>
      <c r="E8" s="103">
        <v>2.7000000000000001E-3</v>
      </c>
      <c r="F8" s="103">
        <v>1.6000000000000001E-3</v>
      </c>
      <c r="G8" s="104">
        <v>1.4E-3</v>
      </c>
      <c r="H8" s="104">
        <v>1.1999999999999999E-3</v>
      </c>
      <c r="I8" s="104">
        <v>1.1000000000000001E-3</v>
      </c>
      <c r="J8" s="105">
        <v>9.3999999999999997E-4</v>
      </c>
      <c r="K8" s="105">
        <v>8.4000000000000003E-4</v>
      </c>
      <c r="L8" s="105">
        <v>7.5000000000000002E-4</v>
      </c>
      <c r="M8" s="105">
        <v>6.8000000000000005E-4</v>
      </c>
      <c r="N8" s="105">
        <v>6.2E-4</v>
      </c>
      <c r="O8" s="105">
        <v>5.6999999999999998E-4</v>
      </c>
      <c r="P8" s="105">
        <v>5.1999999999999995E-4</v>
      </c>
      <c r="Q8" s="105">
        <v>4.8000000000000001E-4</v>
      </c>
      <c r="R8" s="105">
        <v>4.4000000000000002E-4</v>
      </c>
      <c r="S8" s="105">
        <v>4.0999999999999999E-4</v>
      </c>
      <c r="T8" s="105">
        <v>3.8000000000000002E-4</v>
      </c>
      <c r="U8" s="105">
        <v>3.5E-4</v>
      </c>
      <c r="V8" s="105">
        <v>3.3E-4</v>
      </c>
      <c r="W8" s="105">
        <v>2.3000000000000001E-4</v>
      </c>
      <c r="X8" s="105">
        <v>1.7000000000000001E-4</v>
      </c>
      <c r="Y8" s="105">
        <v>1.2999999999999999E-4</v>
      </c>
      <c r="Z8" s="106">
        <v>9.7999999999999997E-5</v>
      </c>
      <c r="AA8" s="106">
        <v>7.7999999999999999E-5</v>
      </c>
      <c r="AB8" s="106">
        <v>6.3999999999999997E-5</v>
      </c>
      <c r="AC8" s="106">
        <v>4.6999999999999997E-5</v>
      </c>
      <c r="AD8" s="106">
        <v>3.6000000000000001E-5</v>
      </c>
      <c r="AE8" s="106">
        <v>2.9E-5</v>
      </c>
      <c r="AF8" s="106">
        <v>2.0999999999999999E-5</v>
      </c>
    </row>
    <row r="9" spans="1:71" s="96" customFormat="1" x14ac:dyDescent="0.3">
      <c r="A9" s="94"/>
      <c r="B9" s="101">
        <v>15</v>
      </c>
      <c r="C9" s="103">
        <v>4.3E-3</v>
      </c>
      <c r="D9" s="103">
        <v>3.0000000000000001E-3</v>
      </c>
      <c r="E9" s="103">
        <v>1.8E-3</v>
      </c>
      <c r="F9" s="103">
        <v>1.2999999999999999E-3</v>
      </c>
      <c r="G9" s="105">
        <v>7.5000000000000002E-4</v>
      </c>
      <c r="H9" s="105">
        <v>6.0999999999999997E-4</v>
      </c>
      <c r="I9" s="105">
        <v>5.4000000000000001E-4</v>
      </c>
      <c r="J9" s="105">
        <v>4.8999999999999998E-4</v>
      </c>
      <c r="K9" s="105">
        <v>4.4000000000000002E-4</v>
      </c>
      <c r="L9" s="105">
        <v>4.0000000000000002E-4</v>
      </c>
      <c r="M9" s="105">
        <v>3.6999999999999999E-4</v>
      </c>
      <c r="N9" s="105">
        <v>3.4000000000000002E-4</v>
      </c>
      <c r="O9" s="105">
        <v>3.1E-4</v>
      </c>
      <c r="P9" s="105">
        <v>2.9E-4</v>
      </c>
      <c r="Q9" s="105">
        <v>2.7E-4</v>
      </c>
      <c r="R9" s="105">
        <v>2.5000000000000001E-4</v>
      </c>
      <c r="S9" s="105">
        <v>2.4000000000000001E-4</v>
      </c>
      <c r="T9" s="105">
        <v>2.3000000000000001E-4</v>
      </c>
      <c r="U9" s="105">
        <v>2.1000000000000001E-4</v>
      </c>
      <c r="V9" s="105">
        <v>2.0000000000000001E-4</v>
      </c>
      <c r="W9" s="105">
        <v>1.6000000000000001E-4</v>
      </c>
      <c r="X9" s="105">
        <v>1.2999999999999999E-4</v>
      </c>
      <c r="Y9" s="105">
        <v>1E-4</v>
      </c>
      <c r="Z9" s="106">
        <v>8.2999999999999998E-5</v>
      </c>
      <c r="AA9" s="106">
        <v>6.8999999999999997E-5</v>
      </c>
      <c r="AB9" s="106">
        <v>5.7000000000000003E-5</v>
      </c>
      <c r="AC9" s="106">
        <v>4.1E-5</v>
      </c>
      <c r="AD9" s="106">
        <v>3.1999999999999999E-5</v>
      </c>
      <c r="AE9" s="106">
        <v>2.5000000000000001E-5</v>
      </c>
      <c r="AF9" s="106">
        <v>1.8E-5</v>
      </c>
    </row>
    <row r="10" spans="1:71" s="96" customFormat="1" ht="10.8" customHeight="1" x14ac:dyDescent="0.3">
      <c r="A10" s="94"/>
      <c r="B10" s="101">
        <v>20</v>
      </c>
      <c r="C10" s="103">
        <v>2.3E-3</v>
      </c>
      <c r="D10" s="103">
        <v>1.8E-3</v>
      </c>
      <c r="E10" s="103">
        <v>1.2999999999999999E-3</v>
      </c>
      <c r="F10" s="107">
        <v>8.8000000000000003E-4</v>
      </c>
      <c r="G10" s="105">
        <v>7.2000000000000005E-4</v>
      </c>
      <c r="H10" s="105">
        <v>5.4000000000000001E-4</v>
      </c>
      <c r="I10" s="105">
        <v>3.5E-4</v>
      </c>
      <c r="J10" s="105">
        <v>3.1E-4</v>
      </c>
      <c r="K10" s="105">
        <v>2.7999999999999998E-4</v>
      </c>
      <c r="L10" s="105">
        <v>2.5999999999999998E-4</v>
      </c>
      <c r="M10" s="105">
        <v>2.3000000000000001E-4</v>
      </c>
      <c r="N10" s="105">
        <v>2.2000000000000001E-4</v>
      </c>
      <c r="O10" s="105">
        <v>2.0000000000000001E-4</v>
      </c>
      <c r="P10" s="105">
        <v>1.9000000000000001E-4</v>
      </c>
      <c r="Q10" s="105">
        <v>1.7000000000000001E-4</v>
      </c>
      <c r="R10" s="105">
        <v>1.6000000000000001E-4</v>
      </c>
      <c r="S10" s="105">
        <v>1.4999999999999999E-4</v>
      </c>
      <c r="T10" s="105">
        <v>1.3999999999999999E-4</v>
      </c>
      <c r="U10" s="105">
        <v>1.3999999999999999E-4</v>
      </c>
      <c r="V10" s="105">
        <v>1.2999999999999999E-4</v>
      </c>
      <c r="W10" s="105">
        <v>1E-4</v>
      </c>
      <c r="X10" s="106">
        <v>8.6000000000000003E-5</v>
      </c>
      <c r="Y10" s="106">
        <v>7.2999999999999999E-5</v>
      </c>
      <c r="Z10" s="106">
        <v>6.2000000000000003E-5</v>
      </c>
      <c r="AA10" s="106">
        <v>5.3000000000000001E-5</v>
      </c>
      <c r="AB10" s="106">
        <v>4.6E-5</v>
      </c>
      <c r="AC10" s="106">
        <v>3.4999999999999997E-5</v>
      </c>
      <c r="AD10" s="106">
        <v>2.6999999999999999E-5</v>
      </c>
      <c r="AE10" s="106">
        <v>2.0999999999999999E-5</v>
      </c>
      <c r="AF10" s="106">
        <v>1.5E-5</v>
      </c>
    </row>
    <row r="11" spans="1:71" s="96" customFormat="1" ht="10.8" customHeight="1" x14ac:dyDescent="0.3">
      <c r="A11" s="94"/>
      <c r="B11" s="101">
        <v>25</v>
      </c>
      <c r="C11" s="103">
        <v>1.2999999999999999E-3</v>
      </c>
      <c r="D11" s="103">
        <v>1.1000000000000001E-3</v>
      </c>
      <c r="E11" s="107">
        <v>9.1E-4</v>
      </c>
      <c r="F11" s="107">
        <v>6.6E-4</v>
      </c>
      <c r="G11" s="105">
        <v>5.0000000000000001E-4</v>
      </c>
      <c r="H11" s="105">
        <v>4.0999999999999999E-4</v>
      </c>
      <c r="I11" s="105">
        <v>3.5E-4</v>
      </c>
      <c r="J11" s="105">
        <v>2.5000000000000001E-4</v>
      </c>
      <c r="K11" s="105">
        <v>1.9000000000000001E-4</v>
      </c>
      <c r="L11" s="105">
        <v>1.8000000000000001E-4</v>
      </c>
      <c r="M11" s="105">
        <v>1.6000000000000001E-4</v>
      </c>
      <c r="N11" s="105">
        <v>1.4999999999999999E-4</v>
      </c>
      <c r="O11" s="105">
        <v>1.3999999999999999E-4</v>
      </c>
      <c r="P11" s="105">
        <v>1.2999999999999999E-4</v>
      </c>
      <c r="Q11" s="105">
        <v>1.2E-4</v>
      </c>
      <c r="R11" s="105">
        <v>1.2E-4</v>
      </c>
      <c r="S11" s="105">
        <v>1.1E-4</v>
      </c>
      <c r="T11" s="105">
        <v>1E-4</v>
      </c>
      <c r="U11" s="106">
        <v>9.6000000000000002E-5</v>
      </c>
      <c r="V11" s="106">
        <v>9.1000000000000003E-5</v>
      </c>
      <c r="W11" s="106">
        <v>7.2000000000000002E-5</v>
      </c>
      <c r="X11" s="106">
        <v>5.8999999999999998E-5</v>
      </c>
      <c r="Y11" s="106">
        <v>5.1E-5</v>
      </c>
      <c r="Z11" s="106">
        <v>4.3999999999999999E-5</v>
      </c>
      <c r="AA11" s="106">
        <v>3.8999999999999999E-5</v>
      </c>
      <c r="AB11" s="106">
        <v>3.4E-5</v>
      </c>
      <c r="AC11" s="106">
        <v>2.6999999999999999E-5</v>
      </c>
      <c r="AD11" s="106">
        <v>2.1999999999999999E-5</v>
      </c>
      <c r="AE11" s="106">
        <v>1.8E-5</v>
      </c>
      <c r="AF11" s="106">
        <v>1.2999999999999999E-5</v>
      </c>
    </row>
    <row r="12" spans="1:71" s="96" customFormat="1" ht="10.8" customHeight="1" x14ac:dyDescent="0.3">
      <c r="A12" s="94"/>
      <c r="B12" s="101">
        <v>30</v>
      </c>
      <c r="C12" s="107">
        <v>8.1999999999999998E-4</v>
      </c>
      <c r="D12" s="107">
        <v>7.2999999999999996E-4</v>
      </c>
      <c r="E12" s="107">
        <v>6.2E-4</v>
      </c>
      <c r="F12" s="107">
        <v>5.0000000000000001E-4</v>
      </c>
      <c r="G12" s="105">
        <v>3.6999999999999999E-4</v>
      </c>
      <c r="H12" s="105">
        <v>2.9999999999999997E-4</v>
      </c>
      <c r="I12" s="105">
        <v>2.5999999999999998E-4</v>
      </c>
      <c r="J12" s="105">
        <v>2.3000000000000001E-4</v>
      </c>
      <c r="K12" s="105">
        <v>1.9000000000000001E-4</v>
      </c>
      <c r="L12" s="105">
        <v>1.2999999999999999E-4</v>
      </c>
      <c r="M12" s="105">
        <v>1.2E-4</v>
      </c>
      <c r="N12" s="105">
        <v>1.1E-4</v>
      </c>
      <c r="O12" s="105">
        <v>1E-4</v>
      </c>
      <c r="P12" s="106">
        <v>9.6000000000000002E-5</v>
      </c>
      <c r="Q12" s="106">
        <v>9.0000000000000006E-5</v>
      </c>
      <c r="R12" s="106">
        <v>8.5000000000000006E-5</v>
      </c>
      <c r="S12" s="106">
        <v>8.0000000000000007E-5</v>
      </c>
      <c r="T12" s="106">
        <v>7.4999999999999993E-5</v>
      </c>
      <c r="U12" s="106">
        <v>7.1000000000000005E-5</v>
      </c>
      <c r="V12" s="106">
        <v>6.7999999999999999E-5</v>
      </c>
      <c r="W12" s="106">
        <v>5.3000000000000001E-5</v>
      </c>
      <c r="X12" s="106">
        <v>4.3999999999999999E-5</v>
      </c>
      <c r="Y12" s="106">
        <v>3.6999999999999998E-5</v>
      </c>
      <c r="Z12" s="106">
        <v>3.1999999999999999E-5</v>
      </c>
      <c r="AA12" s="106">
        <v>2.8E-5</v>
      </c>
      <c r="AB12" s="106">
        <v>2.5000000000000001E-5</v>
      </c>
      <c r="AC12" s="106">
        <v>2.0999999999999999E-5</v>
      </c>
      <c r="AD12" s="106">
        <v>1.7E-5</v>
      </c>
      <c r="AE12" s="106">
        <v>1.4E-5</v>
      </c>
      <c r="AF12" s="106">
        <v>1.0000000000000001E-5</v>
      </c>
    </row>
    <row r="13" spans="1:71" s="96" customFormat="1" ht="10.8" customHeight="1" x14ac:dyDescent="0.3">
      <c r="A13" s="94"/>
      <c r="B13" s="101">
        <v>35</v>
      </c>
      <c r="C13" s="107">
        <v>5.2999999999999998E-4</v>
      </c>
      <c r="D13" s="107">
        <v>4.8999999999999998E-4</v>
      </c>
      <c r="E13" s="107">
        <v>4.2999999999999999E-4</v>
      </c>
      <c r="F13" s="107">
        <v>3.6999999999999999E-4</v>
      </c>
      <c r="G13" s="105">
        <v>2.9999999999999997E-4</v>
      </c>
      <c r="H13" s="105">
        <v>2.3000000000000001E-4</v>
      </c>
      <c r="I13" s="105">
        <v>1.9000000000000001E-4</v>
      </c>
      <c r="J13" s="105">
        <v>1.7000000000000001E-4</v>
      </c>
      <c r="K13" s="105">
        <v>1.4999999999999999E-4</v>
      </c>
      <c r="L13" s="105">
        <v>1.2999999999999999E-4</v>
      </c>
      <c r="M13" s="105">
        <v>1.1E-4</v>
      </c>
      <c r="N13" s="106">
        <v>8.1000000000000004E-5</v>
      </c>
      <c r="O13" s="106">
        <v>7.4999999999999993E-5</v>
      </c>
      <c r="P13" s="106">
        <v>7.1000000000000005E-5</v>
      </c>
      <c r="Q13" s="106">
        <v>6.7999999999999999E-5</v>
      </c>
      <c r="R13" s="106">
        <v>6.3999999999999997E-5</v>
      </c>
      <c r="S13" s="106">
        <v>6.0999999999999999E-5</v>
      </c>
      <c r="T13" s="106">
        <v>5.8E-5</v>
      </c>
      <c r="U13" s="106">
        <v>5.5000000000000002E-5</v>
      </c>
      <c r="V13" s="106">
        <v>5.1999999999999997E-5</v>
      </c>
      <c r="W13" s="106">
        <v>4.1999999999999998E-5</v>
      </c>
      <c r="X13" s="106">
        <v>3.4E-5</v>
      </c>
      <c r="Y13" s="106">
        <v>2.9E-5</v>
      </c>
      <c r="Z13" s="106">
        <v>2.5000000000000001E-5</v>
      </c>
      <c r="AA13" s="106">
        <v>2.1999999999999999E-5</v>
      </c>
      <c r="AB13" s="106">
        <v>1.9000000000000001E-5</v>
      </c>
      <c r="AC13" s="106">
        <v>1.5999999999999999E-5</v>
      </c>
      <c r="AD13" s="106">
        <v>1.4E-5</v>
      </c>
      <c r="AE13" s="106">
        <v>1.1E-5</v>
      </c>
      <c r="AF13" s="106">
        <v>8.4435308375617604E-6</v>
      </c>
    </row>
    <row r="14" spans="1:71" s="96" customFormat="1" x14ac:dyDescent="0.3">
      <c r="A14" s="94"/>
      <c r="B14" s="101">
        <v>40</v>
      </c>
      <c r="C14" s="107">
        <v>3.6999999999999999E-4</v>
      </c>
      <c r="D14" s="107">
        <v>3.4000000000000002E-4</v>
      </c>
      <c r="E14" s="107">
        <v>3.1E-4</v>
      </c>
      <c r="F14" s="107">
        <v>2.7E-4</v>
      </c>
      <c r="G14" s="105">
        <v>2.3000000000000001E-4</v>
      </c>
      <c r="H14" s="105">
        <v>1.9000000000000001E-4</v>
      </c>
      <c r="I14" s="105">
        <v>1.4999999999999999E-4</v>
      </c>
      <c r="J14" s="105">
        <v>1.2999999999999999E-4</v>
      </c>
      <c r="K14" s="105">
        <v>1.2E-4</v>
      </c>
      <c r="L14" s="105">
        <v>1.1E-4</v>
      </c>
      <c r="M14" s="106">
        <v>9.6000000000000002E-5</v>
      </c>
      <c r="N14" s="106">
        <v>8.1000000000000004E-5</v>
      </c>
      <c r="O14" s="106">
        <v>6.3999999999999997E-5</v>
      </c>
      <c r="P14" s="106">
        <v>5.3999999999999998E-5</v>
      </c>
      <c r="Q14" s="106">
        <v>5.1E-5</v>
      </c>
      <c r="R14" s="106">
        <v>4.8999999999999998E-5</v>
      </c>
      <c r="S14" s="106">
        <v>4.6999999999999997E-5</v>
      </c>
      <c r="T14" s="106">
        <v>4.5000000000000003E-5</v>
      </c>
      <c r="U14" s="106">
        <v>4.3000000000000002E-5</v>
      </c>
      <c r="V14" s="106">
        <v>4.1E-5</v>
      </c>
      <c r="W14" s="106">
        <v>3.3000000000000003E-5</v>
      </c>
      <c r="X14" s="106">
        <v>2.8E-5</v>
      </c>
      <c r="Y14" s="106">
        <v>2.3E-5</v>
      </c>
      <c r="Z14" s="106">
        <v>2.0000000000000002E-5</v>
      </c>
      <c r="AA14" s="106">
        <v>1.8E-5</v>
      </c>
      <c r="AB14" s="106">
        <v>1.5999999999999999E-5</v>
      </c>
      <c r="AC14" s="106">
        <v>1.2999999999999999E-5</v>
      </c>
      <c r="AD14" s="106">
        <v>1.1E-5</v>
      </c>
      <c r="AE14" s="106">
        <v>9.3306957262908366E-6</v>
      </c>
      <c r="AF14" s="106">
        <v>7.0463861920172599E-6</v>
      </c>
    </row>
    <row r="15" spans="1:71" s="96" customFormat="1" x14ac:dyDescent="0.3">
      <c r="A15" s="94"/>
      <c r="B15" s="101">
        <v>45</v>
      </c>
      <c r="C15" s="107">
        <v>2.7E-4</v>
      </c>
      <c r="D15" s="107">
        <v>2.5000000000000001E-4</v>
      </c>
      <c r="E15" s="107">
        <v>2.3000000000000001E-4</v>
      </c>
      <c r="F15" s="107">
        <v>2.1000000000000001E-4</v>
      </c>
      <c r="G15" s="105">
        <v>1.8000000000000001E-4</v>
      </c>
      <c r="H15" s="105">
        <v>1.6000000000000001E-4</v>
      </c>
      <c r="I15" s="105">
        <v>1.2999999999999999E-4</v>
      </c>
      <c r="J15" s="105">
        <v>1.1E-4</v>
      </c>
      <c r="K15" s="106">
        <v>9.5000000000000005E-5</v>
      </c>
      <c r="L15" s="106">
        <v>8.5000000000000006E-5</v>
      </c>
      <c r="M15" s="106">
        <v>7.7999999999999999E-5</v>
      </c>
      <c r="N15" s="106">
        <v>7.2000000000000002E-5</v>
      </c>
      <c r="O15" s="106">
        <v>6.3E-5</v>
      </c>
      <c r="P15" s="106">
        <v>5.3000000000000001E-5</v>
      </c>
      <c r="Q15" s="106">
        <v>4.1999999999999998E-5</v>
      </c>
      <c r="R15" s="106">
        <v>3.8000000000000002E-5</v>
      </c>
      <c r="S15" s="106">
        <v>3.6999999999999998E-5</v>
      </c>
      <c r="T15" s="106">
        <v>3.6000000000000001E-5</v>
      </c>
      <c r="U15" s="106">
        <v>3.4E-5</v>
      </c>
      <c r="V15" s="106">
        <v>3.3000000000000003E-5</v>
      </c>
      <c r="W15" s="106">
        <v>2.6999999999999999E-5</v>
      </c>
      <c r="X15" s="106">
        <v>2.3E-5</v>
      </c>
      <c r="Y15" s="106">
        <v>1.9000000000000001E-5</v>
      </c>
      <c r="Z15" s="106">
        <v>1.7E-5</v>
      </c>
      <c r="AA15" s="106">
        <v>1.5E-5</v>
      </c>
      <c r="AB15" s="106">
        <v>1.2999999999999999E-5</v>
      </c>
      <c r="AC15" s="106">
        <v>1.1E-5</v>
      </c>
      <c r="AD15" s="106">
        <v>8.9914292753738986E-6</v>
      </c>
      <c r="AE15" s="106">
        <v>7.8039420938378147E-6</v>
      </c>
      <c r="AF15" s="106">
        <v>5.9786441061701769E-6</v>
      </c>
    </row>
    <row r="16" spans="1:71" s="96" customFormat="1" x14ac:dyDescent="0.3">
      <c r="A16" s="94"/>
      <c r="B16" s="101">
        <v>50</v>
      </c>
      <c r="C16" s="107">
        <v>1.9000000000000001E-4</v>
      </c>
      <c r="D16" s="107">
        <v>1.8000000000000001E-4</v>
      </c>
      <c r="E16" s="107">
        <v>1.7000000000000001E-4</v>
      </c>
      <c r="F16" s="107">
        <v>1.6000000000000001E-4</v>
      </c>
      <c r="G16" s="105">
        <v>1.3999999999999999E-4</v>
      </c>
      <c r="H16" s="105">
        <v>1.2999999999999999E-4</v>
      </c>
      <c r="I16" s="105">
        <v>1.1E-4</v>
      </c>
      <c r="J16" s="106">
        <v>9.0000000000000006E-5</v>
      </c>
      <c r="K16" s="106">
        <v>7.7000000000000001E-5</v>
      </c>
      <c r="L16" s="106">
        <v>6.7999999999999999E-5</v>
      </c>
      <c r="M16" s="106">
        <v>6.2000000000000003E-5</v>
      </c>
      <c r="N16" s="106">
        <v>5.7000000000000003E-5</v>
      </c>
      <c r="O16" s="106">
        <v>5.3000000000000001E-5</v>
      </c>
      <c r="P16" s="106">
        <v>4.8000000000000001E-5</v>
      </c>
      <c r="Q16" s="106">
        <v>4.1999999999999998E-5</v>
      </c>
      <c r="R16" s="106">
        <v>3.4999999999999997E-5</v>
      </c>
      <c r="S16" s="106">
        <v>2.9E-5</v>
      </c>
      <c r="T16" s="106">
        <v>2.6999999999999999E-5</v>
      </c>
      <c r="U16" s="106">
        <v>2.5999999999999998E-5</v>
      </c>
      <c r="V16" s="106">
        <v>2.5999999999999998E-5</v>
      </c>
      <c r="W16" s="106">
        <v>2.1999999999999999E-5</v>
      </c>
      <c r="X16" s="106">
        <v>1.9000000000000001E-5</v>
      </c>
      <c r="Y16" s="106">
        <v>1.5999999999999999E-5</v>
      </c>
      <c r="Z16" s="106">
        <v>1.4E-5</v>
      </c>
      <c r="AA16" s="106">
        <v>1.2E-5</v>
      </c>
      <c r="AB16" s="106">
        <v>1.1E-5</v>
      </c>
      <c r="AC16" s="106">
        <v>8.9063639511499987E-6</v>
      </c>
      <c r="AD16" s="106">
        <v>7.4923175782758662E-6</v>
      </c>
      <c r="AE16" s="106">
        <v>6.4878694048237376E-6</v>
      </c>
      <c r="AF16" s="106">
        <v>5.077207772317446E-6</v>
      </c>
    </row>
    <row r="17" spans="1:33" s="96" customFormat="1" x14ac:dyDescent="0.3">
      <c r="A17" s="94"/>
    </row>
    <row r="18" spans="1:33" s="96" customFormat="1" ht="18" customHeight="1" x14ac:dyDescent="0.3">
      <c r="A18" s="94"/>
      <c r="B18" s="282" t="s">
        <v>757</v>
      </c>
      <c r="C18" s="282"/>
      <c r="D18" s="282"/>
      <c r="E18" s="282"/>
      <c r="F18" s="282"/>
      <c r="G18" s="282"/>
      <c r="H18" s="282"/>
      <c r="I18" s="282"/>
      <c r="J18" s="282"/>
      <c r="K18" s="282"/>
      <c r="L18" s="282"/>
      <c r="M18" s="282"/>
      <c r="N18" s="282"/>
      <c r="O18" s="282"/>
      <c r="P18" s="282"/>
      <c r="Q18" s="282"/>
      <c r="R18" s="282"/>
      <c r="S18" s="282"/>
      <c r="T18" s="282"/>
      <c r="U18" s="282"/>
      <c r="V18" s="282"/>
      <c r="W18" s="282"/>
      <c r="X18" s="282"/>
      <c r="Y18" s="282"/>
      <c r="Z18" s="282"/>
      <c r="AA18" s="282"/>
      <c r="AB18" s="282"/>
      <c r="AC18" s="282"/>
      <c r="AD18" s="282"/>
      <c r="AE18" s="282"/>
      <c r="AF18" s="282"/>
    </row>
    <row r="19" spans="1:33" s="96" customFormat="1" x14ac:dyDescent="0.3">
      <c r="A19" s="94"/>
      <c r="B19" s="98" t="s">
        <v>754</v>
      </c>
      <c r="C19" s="98"/>
      <c r="D19" s="98"/>
      <c r="E19" s="98"/>
      <c r="F19" s="98"/>
      <c r="G19" s="280" t="s">
        <v>755</v>
      </c>
      <c r="H19" s="280"/>
      <c r="I19" s="280"/>
      <c r="J19" s="280"/>
      <c r="K19" s="280"/>
      <c r="L19" s="280"/>
      <c r="M19" s="280"/>
      <c r="N19" s="280"/>
      <c r="O19" s="280"/>
      <c r="P19" s="280"/>
      <c r="Q19" s="280"/>
      <c r="R19" s="280"/>
      <c r="S19" s="280"/>
      <c r="T19" s="280"/>
      <c r="U19" s="280"/>
      <c r="V19" s="280"/>
      <c r="W19" s="280"/>
      <c r="X19" s="280"/>
      <c r="Y19" s="280"/>
      <c r="Z19" s="280"/>
      <c r="AA19" s="280"/>
      <c r="AB19" s="280"/>
      <c r="AC19" s="280"/>
      <c r="AD19" s="280"/>
      <c r="AE19" s="280"/>
      <c r="AF19" s="280"/>
    </row>
    <row r="20" spans="1:33" s="96" customFormat="1" x14ac:dyDescent="0.3">
      <c r="A20" s="94"/>
      <c r="B20" s="98" t="s">
        <v>756</v>
      </c>
      <c r="C20" s="98">
        <v>10</v>
      </c>
      <c r="D20" s="98">
        <v>20</v>
      </c>
      <c r="E20" s="98">
        <v>30</v>
      </c>
      <c r="F20" s="98">
        <v>40</v>
      </c>
      <c r="G20" s="98">
        <v>50</v>
      </c>
      <c r="H20" s="98">
        <v>60</v>
      </c>
      <c r="I20" s="98">
        <v>70</v>
      </c>
      <c r="J20" s="98">
        <v>80</v>
      </c>
      <c r="K20" s="98">
        <v>90</v>
      </c>
      <c r="L20" s="98">
        <v>100</v>
      </c>
      <c r="M20" s="99">
        <v>110</v>
      </c>
      <c r="N20" s="99">
        <v>120</v>
      </c>
      <c r="O20" s="99">
        <v>130</v>
      </c>
      <c r="P20" s="99">
        <v>140</v>
      </c>
      <c r="Q20" s="99">
        <v>150</v>
      </c>
      <c r="R20" s="99">
        <v>160</v>
      </c>
      <c r="S20" s="99">
        <v>170</v>
      </c>
      <c r="T20" s="99">
        <v>180</v>
      </c>
      <c r="U20" s="99">
        <v>190</v>
      </c>
      <c r="V20" s="99">
        <v>200</v>
      </c>
      <c r="W20" s="99">
        <v>250</v>
      </c>
      <c r="X20" s="99">
        <v>300</v>
      </c>
      <c r="Y20" s="99">
        <v>350</v>
      </c>
      <c r="Z20" s="99">
        <v>400</v>
      </c>
      <c r="AA20" s="99">
        <v>450</v>
      </c>
      <c r="AB20" s="99">
        <v>500</v>
      </c>
      <c r="AC20" s="99">
        <v>600</v>
      </c>
      <c r="AD20" s="99">
        <v>700</v>
      </c>
      <c r="AE20" s="99">
        <v>800</v>
      </c>
      <c r="AF20" s="99">
        <v>1000</v>
      </c>
    </row>
    <row r="21" spans="1:33" s="96" customFormat="1" x14ac:dyDescent="0.3">
      <c r="A21" s="94"/>
      <c r="B21" s="101">
        <v>5</v>
      </c>
      <c r="C21" s="108">
        <v>27</v>
      </c>
      <c r="D21" s="108">
        <v>13</v>
      </c>
      <c r="E21" s="109">
        <v>12</v>
      </c>
      <c r="F21" s="109">
        <v>9.6999999999999993</v>
      </c>
      <c r="G21" s="161">
        <v>8.3000000000000007</v>
      </c>
      <c r="H21" s="110">
        <v>7.1</v>
      </c>
      <c r="I21" s="110">
        <v>6.1</v>
      </c>
      <c r="J21" s="110">
        <v>5.2</v>
      </c>
      <c r="K21" s="110">
        <v>4.4000000000000004</v>
      </c>
      <c r="L21" s="110">
        <v>3.8</v>
      </c>
      <c r="M21" s="110">
        <v>3.2</v>
      </c>
      <c r="N21" s="110">
        <v>2.7</v>
      </c>
      <c r="O21" s="110">
        <v>2.4</v>
      </c>
      <c r="P21" s="110">
        <v>2.1</v>
      </c>
      <c r="Q21" s="110">
        <v>1.8</v>
      </c>
      <c r="R21" s="110">
        <v>1.6</v>
      </c>
      <c r="S21" s="110">
        <v>1.4</v>
      </c>
      <c r="T21" s="110">
        <v>1.3</v>
      </c>
      <c r="U21" s="110">
        <v>1.2</v>
      </c>
      <c r="V21" s="110">
        <v>1.1000000000000001</v>
      </c>
      <c r="W21" s="111">
        <v>0.72</v>
      </c>
      <c r="X21" s="111">
        <v>0.55000000000000004</v>
      </c>
      <c r="Y21" s="111">
        <v>0.44</v>
      </c>
      <c r="Z21" s="111">
        <v>0.36</v>
      </c>
      <c r="AA21" s="111">
        <v>0.3</v>
      </c>
      <c r="AB21" s="111">
        <v>0.26</v>
      </c>
      <c r="AC21" s="111">
        <v>0.2</v>
      </c>
      <c r="AD21" s="111">
        <v>0.16</v>
      </c>
      <c r="AE21" s="111">
        <v>0.13</v>
      </c>
      <c r="AF21" s="112">
        <v>9.1999999999999998E-2</v>
      </c>
    </row>
    <row r="22" spans="1:33" s="96" customFormat="1" x14ac:dyDescent="0.3">
      <c r="A22" s="94"/>
      <c r="B22" s="101">
        <v>10</v>
      </c>
      <c r="C22" s="109">
        <v>9.8000000000000007</v>
      </c>
      <c r="D22" s="109">
        <v>8.8000000000000007</v>
      </c>
      <c r="E22" s="109">
        <v>6.5</v>
      </c>
      <c r="F22" s="109">
        <v>4.0999999999999996</v>
      </c>
      <c r="G22" s="110">
        <v>3.8</v>
      </c>
      <c r="H22" s="110">
        <v>3.4</v>
      </c>
      <c r="I22" s="110">
        <v>3.1</v>
      </c>
      <c r="J22" s="110">
        <v>2.8</v>
      </c>
      <c r="K22" s="110">
        <v>2.6</v>
      </c>
      <c r="L22" s="110">
        <v>2.4</v>
      </c>
      <c r="M22" s="110">
        <v>2.2000000000000002</v>
      </c>
      <c r="N22" s="110">
        <v>2.1</v>
      </c>
      <c r="O22" s="110">
        <v>2</v>
      </c>
      <c r="P22" s="110">
        <v>1.8</v>
      </c>
      <c r="Q22" s="110">
        <v>1.7</v>
      </c>
      <c r="R22" s="110">
        <v>1.6</v>
      </c>
      <c r="S22" s="110">
        <v>1.5</v>
      </c>
      <c r="T22" s="110">
        <v>1.4</v>
      </c>
      <c r="U22" s="110">
        <v>1.3</v>
      </c>
      <c r="V22" s="110">
        <v>1.3</v>
      </c>
      <c r="W22" s="111">
        <v>0.91</v>
      </c>
      <c r="X22" s="111">
        <v>0.67</v>
      </c>
      <c r="Y22" s="111">
        <v>0.5</v>
      </c>
      <c r="Z22" s="111">
        <v>0.38</v>
      </c>
      <c r="AA22" s="111">
        <v>0.3</v>
      </c>
      <c r="AB22" s="111">
        <v>0.25</v>
      </c>
      <c r="AC22" s="111">
        <v>0.18</v>
      </c>
      <c r="AD22" s="111">
        <v>0.14000000000000001</v>
      </c>
      <c r="AE22" s="111">
        <v>0.12</v>
      </c>
      <c r="AF22" s="112">
        <v>8.7999999999999995E-2</v>
      </c>
    </row>
    <row r="23" spans="1:33" s="96" customFormat="1" x14ac:dyDescent="0.3">
      <c r="A23" s="94"/>
      <c r="B23" s="101">
        <v>15</v>
      </c>
      <c r="C23" s="109">
        <v>3.3</v>
      </c>
      <c r="D23" s="109">
        <v>3.7</v>
      </c>
      <c r="E23" s="109">
        <v>3.4</v>
      </c>
      <c r="F23" s="109">
        <v>3</v>
      </c>
      <c r="G23" s="110">
        <v>1.8</v>
      </c>
      <c r="H23" s="110">
        <v>1.6</v>
      </c>
      <c r="I23" s="110">
        <v>1.6</v>
      </c>
      <c r="J23" s="110">
        <v>1.5</v>
      </c>
      <c r="K23" s="110">
        <v>1.4</v>
      </c>
      <c r="L23" s="110">
        <v>1.3</v>
      </c>
      <c r="M23" s="110">
        <v>1.2</v>
      </c>
      <c r="N23" s="110">
        <v>1.1000000000000001</v>
      </c>
      <c r="O23" s="110">
        <v>1.1000000000000001</v>
      </c>
      <c r="P23" s="111">
        <v>1</v>
      </c>
      <c r="Q23" s="111">
        <v>0.95</v>
      </c>
      <c r="R23" s="111">
        <v>0.91</v>
      </c>
      <c r="S23" s="111">
        <v>0.87</v>
      </c>
      <c r="T23" s="111">
        <v>0.83</v>
      </c>
      <c r="U23" s="111">
        <v>0.8</v>
      </c>
      <c r="V23" s="111">
        <v>0.77</v>
      </c>
      <c r="W23" s="111">
        <v>0.64</v>
      </c>
      <c r="X23" s="111">
        <v>0.53</v>
      </c>
      <c r="Y23" s="111">
        <v>0.43</v>
      </c>
      <c r="Z23" s="111">
        <v>0.36</v>
      </c>
      <c r="AA23" s="111">
        <v>0.3</v>
      </c>
      <c r="AB23" s="111">
        <v>0.25</v>
      </c>
      <c r="AC23" s="111">
        <v>0.18</v>
      </c>
      <c r="AD23" s="111">
        <v>0.13</v>
      </c>
      <c r="AE23" s="111">
        <v>0.1</v>
      </c>
      <c r="AF23" s="112">
        <v>7.4999999999999997E-2</v>
      </c>
    </row>
    <row r="24" spans="1:33" s="96" customFormat="1" x14ac:dyDescent="0.3">
      <c r="A24" s="94"/>
      <c r="B24" s="101">
        <v>20</v>
      </c>
      <c r="C24" s="109">
        <v>1.6</v>
      </c>
      <c r="D24" s="109">
        <v>1.9</v>
      </c>
      <c r="E24" s="109">
        <v>1.8</v>
      </c>
      <c r="F24" s="109">
        <v>1.7</v>
      </c>
      <c r="G24" s="110">
        <v>1.6</v>
      </c>
      <c r="H24" s="110">
        <v>1.3</v>
      </c>
      <c r="I24" s="111">
        <v>0.91</v>
      </c>
      <c r="J24" s="111">
        <v>0.86</v>
      </c>
      <c r="K24" s="111">
        <v>0.82</v>
      </c>
      <c r="L24" s="111">
        <v>0.77</v>
      </c>
      <c r="M24" s="111">
        <v>0.73</v>
      </c>
      <c r="N24" s="111">
        <v>0.69</v>
      </c>
      <c r="O24" s="111">
        <v>0.65</v>
      </c>
      <c r="P24" s="111">
        <v>0.62</v>
      </c>
      <c r="Q24" s="111">
        <v>0.59</v>
      </c>
      <c r="R24" s="111">
        <v>0.56000000000000005</v>
      </c>
      <c r="S24" s="111">
        <v>0.54</v>
      </c>
      <c r="T24" s="111">
        <v>0.52</v>
      </c>
      <c r="U24" s="111">
        <v>0.49</v>
      </c>
      <c r="V24" s="111">
        <v>0.48</v>
      </c>
      <c r="W24" s="111">
        <v>0.4</v>
      </c>
      <c r="X24" s="111">
        <v>0.35</v>
      </c>
      <c r="Y24" s="111">
        <v>0.31</v>
      </c>
      <c r="Z24" s="111">
        <v>0.27</v>
      </c>
      <c r="AA24" s="111">
        <v>0.23</v>
      </c>
      <c r="AB24" s="111">
        <v>0.2</v>
      </c>
      <c r="AC24" s="111">
        <v>0.16</v>
      </c>
      <c r="AD24" s="111">
        <v>0.12</v>
      </c>
      <c r="AE24" s="112">
        <v>9.6000000000000002E-2</v>
      </c>
      <c r="AF24" s="112">
        <v>6.4000000000000001E-2</v>
      </c>
    </row>
    <row r="25" spans="1:33" s="96" customFormat="1" x14ac:dyDescent="0.3">
      <c r="A25" s="94"/>
      <c r="B25" s="101">
        <v>25</v>
      </c>
      <c r="C25" s="113">
        <v>0.83</v>
      </c>
      <c r="D25" s="113">
        <v>0.99</v>
      </c>
      <c r="E25" s="109">
        <v>1.1000000000000001</v>
      </c>
      <c r="F25" s="109">
        <v>1</v>
      </c>
      <c r="G25" s="111">
        <v>0.97</v>
      </c>
      <c r="H25" s="111" t="s">
        <v>788</v>
      </c>
      <c r="I25" s="111">
        <v>0.85</v>
      </c>
      <c r="J25" s="111">
        <v>0.64</v>
      </c>
      <c r="K25" s="111">
        <v>0.52</v>
      </c>
      <c r="L25" s="111">
        <v>0.5</v>
      </c>
      <c r="M25" s="111">
        <v>0.48</v>
      </c>
      <c r="N25" s="111">
        <v>0.46</v>
      </c>
      <c r="O25" s="111">
        <v>0.44</v>
      </c>
      <c r="P25" s="111">
        <v>0.42</v>
      </c>
      <c r="Q25" s="111">
        <v>0.4</v>
      </c>
      <c r="R25" s="111">
        <v>0.38</v>
      </c>
      <c r="S25" s="111">
        <v>0.36</v>
      </c>
      <c r="T25" s="111">
        <v>0.35</v>
      </c>
      <c r="U25" s="111">
        <v>0.34</v>
      </c>
      <c r="V25" s="111">
        <v>0.32</v>
      </c>
      <c r="W25" s="111">
        <v>0.27</v>
      </c>
      <c r="X25" s="111">
        <v>0.23</v>
      </c>
      <c r="Y25" s="111">
        <v>0.21</v>
      </c>
      <c r="Z25" s="111">
        <v>0.19</v>
      </c>
      <c r="AA25" s="111">
        <v>0.17</v>
      </c>
      <c r="AB25" s="111">
        <v>0.15</v>
      </c>
      <c r="AC25" s="111">
        <v>0.12</v>
      </c>
      <c r="AD25" s="112">
        <v>0.1</v>
      </c>
      <c r="AE25" s="112">
        <v>8.2000000000000003E-2</v>
      </c>
      <c r="AF25" s="112">
        <v>5.7000000000000002E-2</v>
      </c>
    </row>
    <row r="26" spans="1:33" s="96" customFormat="1" x14ac:dyDescent="0.3">
      <c r="A26" s="94"/>
      <c r="B26" s="101">
        <v>30</v>
      </c>
      <c r="C26" s="113">
        <v>0.49</v>
      </c>
      <c r="D26" s="113">
        <v>0.56999999999999995</v>
      </c>
      <c r="E26" s="113">
        <v>0.64</v>
      </c>
      <c r="F26" s="113">
        <v>0.65</v>
      </c>
      <c r="G26" s="111">
        <v>0.62</v>
      </c>
      <c r="H26" s="111">
        <v>0.59</v>
      </c>
      <c r="I26" s="111">
        <v>0.56999999999999995</v>
      </c>
      <c r="J26" s="111">
        <v>0.55000000000000004</v>
      </c>
      <c r="K26" s="111">
        <v>0.49</v>
      </c>
      <c r="L26" s="111">
        <v>0.34</v>
      </c>
      <c r="M26" s="111">
        <v>0.32</v>
      </c>
      <c r="N26" s="111">
        <v>0.31</v>
      </c>
      <c r="O26" s="111">
        <v>0.3</v>
      </c>
      <c r="P26" s="111">
        <v>0.28999999999999998</v>
      </c>
      <c r="Q26" s="111">
        <v>0.28000000000000003</v>
      </c>
      <c r="R26" s="111">
        <v>0.27</v>
      </c>
      <c r="S26" s="111">
        <v>0.26</v>
      </c>
      <c r="T26" s="111">
        <v>0.25</v>
      </c>
      <c r="U26" s="111">
        <v>0.24</v>
      </c>
      <c r="V26" s="111">
        <v>0.23</v>
      </c>
      <c r="W26" s="111">
        <v>0.19</v>
      </c>
      <c r="X26" s="111">
        <v>0.17</v>
      </c>
      <c r="Y26" s="111">
        <v>0.15</v>
      </c>
      <c r="Z26" s="111">
        <v>0.13</v>
      </c>
      <c r="AA26" s="111">
        <v>0.12</v>
      </c>
      <c r="AB26" s="111">
        <v>0.11</v>
      </c>
      <c r="AC26" s="112">
        <v>9.5000000000000001E-2</v>
      </c>
      <c r="AD26" s="112">
        <v>7.8E-2</v>
      </c>
      <c r="AE26" s="112">
        <v>6.6000000000000003E-2</v>
      </c>
      <c r="AF26" s="112">
        <v>4.8000000000000001E-2</v>
      </c>
    </row>
    <row r="27" spans="1:33" s="96" customFormat="1" x14ac:dyDescent="0.3">
      <c r="A27" s="94"/>
      <c r="B27" s="101">
        <v>35</v>
      </c>
      <c r="C27" s="113">
        <v>0.31</v>
      </c>
      <c r="D27" s="113">
        <v>0.35</v>
      </c>
      <c r="E27" s="113">
        <v>0.4</v>
      </c>
      <c r="F27" s="113">
        <v>0.42</v>
      </c>
      <c r="G27" s="111">
        <v>0.42</v>
      </c>
      <c r="H27" s="111">
        <v>0.41</v>
      </c>
      <c r="I27" s="111">
        <v>0.39</v>
      </c>
      <c r="J27" s="111">
        <v>0.38</v>
      </c>
      <c r="K27" s="111">
        <v>0.37</v>
      </c>
      <c r="L27" s="111">
        <v>0.34</v>
      </c>
      <c r="M27" s="111">
        <v>0.28999999999999998</v>
      </c>
      <c r="N27" s="111">
        <v>0.22</v>
      </c>
      <c r="O27" s="111">
        <v>0.21</v>
      </c>
      <c r="P27" s="111">
        <v>0.21</v>
      </c>
      <c r="Q27" s="111">
        <v>0.2</v>
      </c>
      <c r="R27" s="111">
        <v>0.2</v>
      </c>
      <c r="S27" s="111">
        <v>0.19</v>
      </c>
      <c r="T27" s="111">
        <v>0.18</v>
      </c>
      <c r="U27" s="111">
        <v>0.18</v>
      </c>
      <c r="V27" s="111">
        <v>0.17</v>
      </c>
      <c r="W27" s="111">
        <v>0.15</v>
      </c>
      <c r="X27" s="111">
        <v>0.13</v>
      </c>
      <c r="Y27" s="111">
        <v>0.11</v>
      </c>
      <c r="Z27" s="112">
        <v>9.9000000000000005E-2</v>
      </c>
      <c r="AA27" s="112">
        <v>0.09</v>
      </c>
      <c r="AB27" s="112">
        <v>8.3000000000000004E-2</v>
      </c>
      <c r="AC27" s="112">
        <v>7.1999999999999995E-2</v>
      </c>
      <c r="AD27" s="112">
        <v>6.2E-2</v>
      </c>
      <c r="AE27" s="112">
        <v>5.2999999999999999E-2</v>
      </c>
      <c r="AF27" s="112">
        <v>0.04</v>
      </c>
    </row>
    <row r="28" spans="1:33" s="96" customFormat="1" x14ac:dyDescent="0.3">
      <c r="A28" s="94"/>
      <c r="B28" s="101">
        <v>40</v>
      </c>
      <c r="C28" s="113">
        <v>0.21</v>
      </c>
      <c r="D28" s="113">
        <v>0.24</v>
      </c>
      <c r="E28" s="113">
        <v>0.27</v>
      </c>
      <c r="F28" s="113">
        <v>0.28999999999999998</v>
      </c>
      <c r="G28" s="111">
        <v>0.3</v>
      </c>
      <c r="H28" s="111">
        <v>0.28999999999999998</v>
      </c>
      <c r="I28" s="111">
        <v>0.28000000000000003</v>
      </c>
      <c r="J28" s="111">
        <v>0.28000000000000003</v>
      </c>
      <c r="K28" s="111">
        <v>0.27</v>
      </c>
      <c r="L28" s="111">
        <v>0.26</v>
      </c>
      <c r="M28" s="111">
        <v>0.25</v>
      </c>
      <c r="N28" s="111">
        <v>0.22</v>
      </c>
      <c r="O28" s="111">
        <v>0.17</v>
      </c>
      <c r="P28" s="111">
        <v>0.15</v>
      </c>
      <c r="Q28" s="111">
        <v>0.15</v>
      </c>
      <c r="R28" s="111">
        <v>0.15</v>
      </c>
      <c r="S28" s="111">
        <v>0.14000000000000001</v>
      </c>
      <c r="T28" s="111">
        <v>0.14000000000000001</v>
      </c>
      <c r="U28" s="111">
        <v>0.14000000000000001</v>
      </c>
      <c r="V28" s="111">
        <v>0.13</v>
      </c>
      <c r="W28" s="111">
        <v>0.11</v>
      </c>
      <c r="X28" s="111">
        <v>0.1</v>
      </c>
      <c r="Y28" s="112">
        <v>8.7999999999999995E-2</v>
      </c>
      <c r="Z28" s="112">
        <v>7.8E-2</v>
      </c>
      <c r="AA28" s="112">
        <v>7.0000000000000007E-2</v>
      </c>
      <c r="AB28" s="112">
        <v>6.4000000000000001E-2</v>
      </c>
      <c r="AC28" s="112">
        <v>5.6000000000000001E-2</v>
      </c>
      <c r="AD28" s="112">
        <v>4.9000000000000002E-2</v>
      </c>
      <c r="AE28" s="112">
        <v>4.3999999999999997E-2</v>
      </c>
      <c r="AF28" s="112">
        <v>3.3000000000000002E-2</v>
      </c>
    </row>
    <row r="29" spans="1:33" s="96" customFormat="1" x14ac:dyDescent="0.3">
      <c r="A29" s="94"/>
      <c r="B29" s="101">
        <v>45</v>
      </c>
      <c r="C29" s="113">
        <v>0.15</v>
      </c>
      <c r="D29" s="113">
        <v>0.17</v>
      </c>
      <c r="E29" s="113">
        <v>0.19</v>
      </c>
      <c r="F29" s="113">
        <v>0.21</v>
      </c>
      <c r="G29" s="111">
        <v>0.22</v>
      </c>
      <c r="H29" s="111">
        <v>0.22</v>
      </c>
      <c r="I29" s="111">
        <v>0.21</v>
      </c>
      <c r="J29" s="111">
        <v>0.21</v>
      </c>
      <c r="K29" s="111">
        <v>0.2</v>
      </c>
      <c r="L29" s="111">
        <v>0.2</v>
      </c>
      <c r="M29" s="111">
        <v>0.19</v>
      </c>
      <c r="N29" s="111">
        <v>0.19</v>
      </c>
      <c r="O29" s="111">
        <v>0.17</v>
      </c>
      <c r="P29" s="111">
        <v>0.16</v>
      </c>
      <c r="Q29" s="111">
        <v>0.12</v>
      </c>
      <c r="R29" s="111">
        <v>0.11</v>
      </c>
      <c r="S29" s="111">
        <v>0.11</v>
      </c>
      <c r="T29" s="111">
        <v>0.11</v>
      </c>
      <c r="U29" s="111">
        <v>0.11</v>
      </c>
      <c r="V29" s="111">
        <v>0.1</v>
      </c>
      <c r="W29" s="112">
        <v>9.1999999999999998E-2</v>
      </c>
      <c r="X29" s="112">
        <v>8.1000000000000003E-2</v>
      </c>
      <c r="Y29" s="112">
        <v>7.1999999999999995E-2</v>
      </c>
      <c r="Z29" s="112">
        <v>6.5000000000000002E-2</v>
      </c>
      <c r="AA29" s="112">
        <v>5.8000000000000003E-2</v>
      </c>
      <c r="AB29" s="112">
        <v>5.2999999999999999E-2</v>
      </c>
      <c r="AC29" s="112">
        <v>4.4999999999999998E-2</v>
      </c>
      <c r="AD29" s="112">
        <v>0.04</v>
      </c>
      <c r="AE29" s="112">
        <v>3.5999999999999997E-2</v>
      </c>
      <c r="AF29" s="112">
        <v>2.8000000000000001E-2</v>
      </c>
    </row>
    <row r="30" spans="1:33" s="96" customFormat="1" x14ac:dyDescent="0.3">
      <c r="A30" s="94"/>
      <c r="B30" s="101">
        <v>50</v>
      </c>
      <c r="C30" s="113">
        <v>0.11</v>
      </c>
      <c r="D30" s="113">
        <v>0.12</v>
      </c>
      <c r="E30" s="113">
        <v>0.14000000000000001</v>
      </c>
      <c r="F30" s="113">
        <v>0.15</v>
      </c>
      <c r="G30" s="111">
        <v>0.16</v>
      </c>
      <c r="H30" s="111">
        <v>0.16</v>
      </c>
      <c r="I30" s="111">
        <v>0.16</v>
      </c>
      <c r="J30" s="111">
        <v>0.16</v>
      </c>
      <c r="K30" s="111">
        <v>0.16</v>
      </c>
      <c r="L30" s="111">
        <v>0.15</v>
      </c>
      <c r="M30" s="111">
        <v>0.15</v>
      </c>
      <c r="N30" s="111">
        <v>0.14000000000000001</v>
      </c>
      <c r="O30" s="111">
        <v>0.14000000000000001</v>
      </c>
      <c r="P30" s="111">
        <v>0.13</v>
      </c>
      <c r="Q30" s="111">
        <v>0.12</v>
      </c>
      <c r="R30" s="111">
        <v>0.1</v>
      </c>
      <c r="S30" s="112">
        <v>8.2000000000000003E-2</v>
      </c>
      <c r="T30" s="112">
        <v>8.1000000000000003E-2</v>
      </c>
      <c r="U30" s="112">
        <v>0.08</v>
      </c>
      <c r="V30" s="112">
        <v>7.9000000000000001E-2</v>
      </c>
      <c r="W30" s="112">
        <v>7.1999999999999995E-2</v>
      </c>
      <c r="X30" s="112">
        <v>6.5000000000000002E-2</v>
      </c>
      <c r="Y30" s="112">
        <v>5.8999999999999997E-2</v>
      </c>
      <c r="Z30" s="112">
        <v>5.2999999999999999E-2</v>
      </c>
      <c r="AA30" s="112">
        <v>4.8000000000000001E-2</v>
      </c>
      <c r="AB30" s="112">
        <v>4.3999999999999997E-2</v>
      </c>
      <c r="AC30" s="112">
        <v>3.6999999999999998E-2</v>
      </c>
      <c r="AD30" s="112">
        <v>3.2000000000000001E-2</v>
      </c>
      <c r="AE30" s="112">
        <v>2.9000000000000001E-2</v>
      </c>
      <c r="AF30" s="112">
        <v>2.4E-2</v>
      </c>
    </row>
    <row r="32" spans="1:33" ht="18" x14ac:dyDescent="0.3">
      <c r="B32" s="281" t="s">
        <v>758</v>
      </c>
      <c r="C32" s="281"/>
      <c r="D32" s="281"/>
      <c r="E32" s="281"/>
      <c r="F32" s="281"/>
      <c r="G32" s="281"/>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row>
    <row r="33" spans="1:33" x14ac:dyDescent="0.3">
      <c r="B33" s="97" t="s">
        <v>759</v>
      </c>
      <c r="C33" s="114" t="s">
        <v>760</v>
      </c>
      <c r="D33" s="97"/>
      <c r="E33" s="97"/>
      <c r="F33" s="97"/>
      <c r="G33" s="97"/>
      <c r="H33" s="280" t="s">
        <v>755</v>
      </c>
      <c r="I33" s="280"/>
      <c r="J33" s="280"/>
      <c r="K33" s="280"/>
      <c r="L33" s="280"/>
      <c r="M33" s="280"/>
      <c r="N33" s="280"/>
      <c r="O33" s="280"/>
      <c r="P33" s="280"/>
      <c r="Q33" s="280"/>
      <c r="R33" s="280"/>
      <c r="S33" s="280"/>
      <c r="T33" s="280"/>
      <c r="U33" s="280"/>
      <c r="V33" s="280"/>
      <c r="W33" s="280"/>
      <c r="X33" s="280"/>
      <c r="Y33" s="280"/>
      <c r="Z33" s="280"/>
      <c r="AA33" s="280"/>
      <c r="AB33" s="280"/>
      <c r="AC33" s="280"/>
      <c r="AD33" s="280"/>
      <c r="AE33" s="280"/>
      <c r="AF33" s="280"/>
      <c r="AG33" s="280"/>
    </row>
    <row r="34" spans="1:33" x14ac:dyDescent="0.3">
      <c r="B34" s="98" t="s">
        <v>761</v>
      </c>
      <c r="C34" s="98" t="s">
        <v>762</v>
      </c>
      <c r="D34" s="98">
        <v>10</v>
      </c>
      <c r="E34" s="98">
        <v>20</v>
      </c>
      <c r="F34" s="98">
        <v>30</v>
      </c>
      <c r="G34" s="98">
        <v>40</v>
      </c>
      <c r="H34" s="98">
        <v>50</v>
      </c>
      <c r="I34" s="98">
        <v>60</v>
      </c>
      <c r="J34" s="98">
        <v>70</v>
      </c>
      <c r="K34" s="98">
        <v>80</v>
      </c>
      <c r="L34" s="98">
        <v>90</v>
      </c>
      <c r="M34" s="98">
        <v>100</v>
      </c>
      <c r="N34" s="99">
        <v>110</v>
      </c>
      <c r="O34" s="99">
        <v>120</v>
      </c>
      <c r="P34" s="99">
        <v>130</v>
      </c>
      <c r="Q34" s="99">
        <v>140</v>
      </c>
      <c r="R34" s="99">
        <v>150</v>
      </c>
      <c r="S34" s="99">
        <v>160</v>
      </c>
      <c r="T34" s="99">
        <v>170</v>
      </c>
      <c r="U34" s="99">
        <v>180</v>
      </c>
      <c r="V34" s="99">
        <v>190</v>
      </c>
      <c r="W34" s="99">
        <v>200</v>
      </c>
      <c r="X34" s="99">
        <v>250</v>
      </c>
      <c r="Y34" s="99">
        <v>300</v>
      </c>
      <c r="Z34" s="99">
        <v>350</v>
      </c>
      <c r="AA34" s="99">
        <v>400</v>
      </c>
      <c r="AB34" s="99">
        <v>450</v>
      </c>
      <c r="AC34" s="99">
        <v>500</v>
      </c>
      <c r="AD34" s="99">
        <v>600</v>
      </c>
      <c r="AE34" s="99">
        <v>700</v>
      </c>
      <c r="AF34" s="99">
        <v>800</v>
      </c>
      <c r="AG34" s="99">
        <v>1000</v>
      </c>
    </row>
    <row r="35" spans="1:33" x14ac:dyDescent="0.3">
      <c r="A35" s="94" t="str">
        <f>B35&amp;"_"&amp;C35</f>
        <v>≤3_≤20</v>
      </c>
      <c r="B35" s="115" t="s">
        <v>763</v>
      </c>
      <c r="C35" s="115" t="s">
        <v>764</v>
      </c>
      <c r="D35" s="102">
        <v>1.0999999999999999E-2</v>
      </c>
      <c r="E35" s="103">
        <v>6.0000000000000001E-3</v>
      </c>
      <c r="F35" s="103">
        <v>5.1999999999999998E-3</v>
      </c>
      <c r="G35" s="103">
        <v>4.1000000000000003E-3</v>
      </c>
      <c r="H35" s="189">
        <v>4.4999999999999997E-3</v>
      </c>
      <c r="I35" s="104">
        <v>3.3E-3</v>
      </c>
      <c r="J35" s="104">
        <v>2.5999999999999999E-3</v>
      </c>
      <c r="K35" s="104">
        <v>2E-3</v>
      </c>
      <c r="L35" s="104">
        <v>1.6999999999999999E-3</v>
      </c>
      <c r="M35" s="104">
        <v>1.4E-3</v>
      </c>
      <c r="N35" s="104">
        <v>1.1999999999999999E-3</v>
      </c>
      <c r="O35" s="104">
        <v>1E-3</v>
      </c>
      <c r="P35" s="105">
        <v>8.8999999999999995E-4</v>
      </c>
      <c r="Q35" s="105">
        <v>7.7999999999999999E-4</v>
      </c>
      <c r="R35" s="105">
        <v>6.8999999999999997E-4</v>
      </c>
      <c r="S35" s="105">
        <v>6.2E-4</v>
      </c>
      <c r="T35" s="105">
        <v>5.5999999999999995E-4</v>
      </c>
      <c r="U35" s="105">
        <v>5.0000000000000001E-4</v>
      </c>
      <c r="V35" s="105">
        <v>4.6000000000000001E-4</v>
      </c>
      <c r="W35" s="105">
        <v>4.2000000000000002E-4</v>
      </c>
      <c r="X35" s="105">
        <v>2.9E-4</v>
      </c>
      <c r="Y35" s="105">
        <v>2.1000000000000001E-4</v>
      </c>
      <c r="Z35" s="105">
        <v>1.6000000000000001E-4</v>
      </c>
      <c r="AA35" s="105">
        <v>1.2999999999999999E-4</v>
      </c>
      <c r="AB35" s="120">
        <v>1E-4</v>
      </c>
      <c r="AC35" s="123">
        <v>8.7000000000000001E-5</v>
      </c>
      <c r="AD35" s="106">
        <v>6.3999999999999997E-5</v>
      </c>
      <c r="AE35" s="106">
        <v>4.8999999999999998E-5</v>
      </c>
      <c r="AF35" s="106">
        <v>3.8999999999999999E-5</v>
      </c>
      <c r="AG35" s="106">
        <v>2.6999999999999999E-5</v>
      </c>
    </row>
    <row r="36" spans="1:33" x14ac:dyDescent="0.3">
      <c r="A36" s="94" t="str">
        <f t="shared" ref="A36:A44" si="0">B36&amp;"_"&amp;C36</f>
        <v>&gt;3 to 6_≤20</v>
      </c>
      <c r="B36" s="115" t="s">
        <v>765</v>
      </c>
      <c r="C36" s="115" t="s">
        <v>764</v>
      </c>
      <c r="D36" s="103">
        <v>9.4999999999999998E-3</v>
      </c>
      <c r="E36" s="103">
        <v>4.5999999999999999E-3</v>
      </c>
      <c r="F36" s="103">
        <v>2.7000000000000001E-3</v>
      </c>
      <c r="G36" s="103">
        <v>1.6000000000000001E-3</v>
      </c>
      <c r="H36" s="104">
        <v>4.4000000000000003E-3</v>
      </c>
      <c r="I36" s="104">
        <v>3.2000000000000002E-3</v>
      </c>
      <c r="J36" s="104">
        <v>2.5000000000000001E-3</v>
      </c>
      <c r="K36" s="104">
        <v>2E-3</v>
      </c>
      <c r="L36" s="104">
        <v>1.6000000000000001E-3</v>
      </c>
      <c r="M36" s="104">
        <v>1.4E-3</v>
      </c>
      <c r="N36" s="104">
        <v>1.1999999999999999E-3</v>
      </c>
      <c r="O36" s="104">
        <v>1E-3</v>
      </c>
      <c r="P36" s="105">
        <v>8.8000000000000003E-4</v>
      </c>
      <c r="Q36" s="105">
        <v>7.6999999999999996E-4</v>
      </c>
      <c r="R36" s="105">
        <v>6.8999999999999997E-4</v>
      </c>
      <c r="S36" s="105">
        <v>6.0999999999999997E-4</v>
      </c>
      <c r="T36" s="105">
        <v>5.5000000000000003E-4</v>
      </c>
      <c r="U36" s="105">
        <v>5.0000000000000001E-4</v>
      </c>
      <c r="V36" s="105">
        <v>4.6000000000000001E-4</v>
      </c>
      <c r="W36" s="105">
        <v>4.2000000000000002E-4</v>
      </c>
      <c r="X36" s="105">
        <v>2.7999999999999998E-4</v>
      </c>
      <c r="Y36" s="105">
        <v>2.1000000000000001E-4</v>
      </c>
      <c r="Z36" s="105">
        <v>1.6000000000000001E-4</v>
      </c>
      <c r="AA36" s="105">
        <v>1.2999999999999999E-4</v>
      </c>
      <c r="AB36" s="105">
        <v>1E-4</v>
      </c>
      <c r="AC36" s="106">
        <v>8.7000000000000001E-5</v>
      </c>
      <c r="AD36" s="106">
        <v>6.3999999999999997E-5</v>
      </c>
      <c r="AE36" s="106">
        <v>4.8999999999999998E-5</v>
      </c>
      <c r="AF36" s="106">
        <v>3.8999999999999999E-5</v>
      </c>
      <c r="AG36" s="106">
        <v>2.6999999999999999E-5</v>
      </c>
    </row>
    <row r="37" spans="1:33" x14ac:dyDescent="0.3">
      <c r="A37" s="94" t="str">
        <f t="shared" si="0"/>
        <v>&gt;3 to 6_&gt;20</v>
      </c>
      <c r="B37" s="115" t="s">
        <v>765</v>
      </c>
      <c r="C37" s="104" t="s">
        <v>766</v>
      </c>
      <c r="D37" s="103">
        <v>4.3E-3</v>
      </c>
      <c r="E37" s="103">
        <v>3.0000000000000001E-3</v>
      </c>
      <c r="F37" s="103">
        <v>1.8E-3</v>
      </c>
      <c r="G37" s="103">
        <v>1.2999999999999999E-3</v>
      </c>
      <c r="H37" s="104">
        <v>4.1000000000000003E-3</v>
      </c>
      <c r="I37" s="104">
        <v>3.0999999999999999E-3</v>
      </c>
      <c r="J37" s="104">
        <v>2.3999999999999998E-3</v>
      </c>
      <c r="K37" s="104">
        <v>1.9E-3</v>
      </c>
      <c r="L37" s="104">
        <v>1.6000000000000001E-3</v>
      </c>
      <c r="M37" s="104">
        <v>1.2999999999999999E-3</v>
      </c>
      <c r="N37" s="104">
        <v>1.1000000000000001E-3</v>
      </c>
      <c r="O37" s="104">
        <v>9.7999999999999997E-4</v>
      </c>
      <c r="P37" s="105">
        <v>8.5999999999999998E-4</v>
      </c>
      <c r="Q37" s="105">
        <v>7.6000000000000004E-4</v>
      </c>
      <c r="R37" s="105">
        <v>6.7000000000000002E-4</v>
      </c>
      <c r="S37" s="105">
        <v>5.9999999999999995E-4</v>
      </c>
      <c r="T37" s="105">
        <v>5.4000000000000001E-4</v>
      </c>
      <c r="U37" s="105">
        <v>4.8999999999999998E-4</v>
      </c>
      <c r="V37" s="105">
        <v>4.4999999999999999E-4</v>
      </c>
      <c r="W37" s="105">
        <v>4.0999999999999999E-4</v>
      </c>
      <c r="X37" s="105">
        <v>2.7999999999999998E-4</v>
      </c>
      <c r="Y37" s="105">
        <v>2.1000000000000001E-4</v>
      </c>
      <c r="Z37" s="105">
        <v>1.6000000000000001E-4</v>
      </c>
      <c r="AA37" s="105">
        <v>1.2999999999999999E-4</v>
      </c>
      <c r="AB37" s="105">
        <v>1E-4</v>
      </c>
      <c r="AC37" s="106">
        <v>8.7000000000000001E-5</v>
      </c>
      <c r="AD37" s="106">
        <v>6.3999999999999997E-5</v>
      </c>
      <c r="AE37" s="106">
        <v>4.8999999999999998E-5</v>
      </c>
      <c r="AF37" s="106">
        <v>3.8999999999999999E-5</v>
      </c>
      <c r="AG37" s="106">
        <v>2.6999999999999999E-5</v>
      </c>
    </row>
    <row r="38" spans="1:33" x14ac:dyDescent="0.3">
      <c r="A38" s="94" t="str">
        <f t="shared" si="0"/>
        <v>&gt;6 to 10_≤20</v>
      </c>
      <c r="B38" s="115" t="s">
        <v>767</v>
      </c>
      <c r="C38" s="115" t="s">
        <v>764</v>
      </c>
      <c r="D38" s="103">
        <v>2.3E-3</v>
      </c>
      <c r="E38" s="103">
        <v>1.8E-3</v>
      </c>
      <c r="F38" s="103">
        <v>1.2999999999999999E-3</v>
      </c>
      <c r="G38" s="107">
        <v>8.8000000000000003E-4</v>
      </c>
      <c r="H38" s="104">
        <v>4.4000000000000003E-3</v>
      </c>
      <c r="I38" s="104">
        <v>3.3E-3</v>
      </c>
      <c r="J38" s="104">
        <v>2.5000000000000001E-3</v>
      </c>
      <c r="K38" s="104">
        <v>2E-3</v>
      </c>
      <c r="L38" s="104">
        <v>1.6999999999999999E-3</v>
      </c>
      <c r="M38" s="104">
        <v>1.4E-3</v>
      </c>
      <c r="N38" s="104">
        <v>1.1999999999999999E-3</v>
      </c>
      <c r="O38" s="104">
        <v>1E-3</v>
      </c>
      <c r="P38" s="105">
        <v>8.8000000000000003E-4</v>
      </c>
      <c r="Q38" s="105">
        <v>7.6999999999999996E-4</v>
      </c>
      <c r="R38" s="105">
        <v>6.8999999999999997E-4</v>
      </c>
      <c r="S38" s="105">
        <v>6.2E-4</v>
      </c>
      <c r="T38" s="105">
        <v>5.5000000000000003E-4</v>
      </c>
      <c r="U38" s="105">
        <v>5.0000000000000001E-4</v>
      </c>
      <c r="V38" s="105">
        <v>4.6000000000000001E-4</v>
      </c>
      <c r="W38" s="105">
        <v>4.2000000000000002E-4</v>
      </c>
      <c r="X38" s="105">
        <v>2.7999999999999998E-4</v>
      </c>
      <c r="Y38" s="105">
        <v>2.1000000000000001E-4</v>
      </c>
      <c r="Z38" s="105">
        <v>1.6000000000000001E-4</v>
      </c>
      <c r="AA38" s="105">
        <v>1.2999999999999999E-4</v>
      </c>
      <c r="AB38" s="105">
        <v>1E-4</v>
      </c>
      <c r="AC38" s="106">
        <v>8.7000000000000001E-5</v>
      </c>
      <c r="AD38" s="106">
        <v>6.3999999999999997E-5</v>
      </c>
      <c r="AE38" s="106">
        <v>4.8999999999999998E-5</v>
      </c>
      <c r="AF38" s="106">
        <v>3.8999999999999999E-5</v>
      </c>
      <c r="AG38" s="106">
        <v>2.6999999999999999E-5</v>
      </c>
    </row>
    <row r="39" spans="1:33" x14ac:dyDescent="0.3">
      <c r="A39" s="94" t="str">
        <f t="shared" si="0"/>
        <v>&gt;6 to 10_&gt;20</v>
      </c>
      <c r="B39" s="115" t="s">
        <v>767</v>
      </c>
      <c r="C39" s="104" t="s">
        <v>766</v>
      </c>
      <c r="D39" s="103">
        <v>1.2999999999999999E-3</v>
      </c>
      <c r="E39" s="103">
        <v>1.1000000000000001E-3</v>
      </c>
      <c r="F39" s="107">
        <v>9.1E-4</v>
      </c>
      <c r="G39" s="107">
        <v>6.6E-4</v>
      </c>
      <c r="H39" s="104">
        <v>3.7000000000000002E-3</v>
      </c>
      <c r="I39" s="104">
        <v>2.8E-3</v>
      </c>
      <c r="J39" s="104">
        <v>2.2000000000000001E-3</v>
      </c>
      <c r="K39" s="104">
        <v>1.8E-3</v>
      </c>
      <c r="L39" s="104">
        <v>1.5E-3</v>
      </c>
      <c r="M39" s="104">
        <v>1.2999999999999999E-3</v>
      </c>
      <c r="N39" s="104">
        <v>1.1000000000000001E-3</v>
      </c>
      <c r="O39" s="104">
        <v>9.5E-4</v>
      </c>
      <c r="P39" s="105">
        <v>8.3000000000000001E-4</v>
      </c>
      <c r="Q39" s="105">
        <v>7.3999999999999999E-4</v>
      </c>
      <c r="R39" s="105">
        <v>6.6E-4</v>
      </c>
      <c r="S39" s="105">
        <v>5.9000000000000003E-4</v>
      </c>
      <c r="T39" s="105">
        <v>5.2999999999999998E-4</v>
      </c>
      <c r="U39" s="105">
        <v>4.8000000000000001E-4</v>
      </c>
      <c r="V39" s="105">
        <v>4.4000000000000002E-4</v>
      </c>
      <c r="W39" s="105">
        <v>4.0999999999999999E-4</v>
      </c>
      <c r="X39" s="105">
        <v>2.7999999999999998E-4</v>
      </c>
      <c r="Y39" s="105">
        <v>2.0000000000000001E-4</v>
      </c>
      <c r="Z39" s="105">
        <v>1.6000000000000001E-4</v>
      </c>
      <c r="AA39" s="105">
        <v>1.2999999999999999E-4</v>
      </c>
      <c r="AB39" s="105">
        <v>1E-4</v>
      </c>
      <c r="AC39" s="106">
        <v>8.6000000000000003E-5</v>
      </c>
      <c r="AD39" s="106">
        <v>6.3999999999999997E-5</v>
      </c>
      <c r="AE39" s="106">
        <v>4.8999999999999998E-5</v>
      </c>
      <c r="AF39" s="106">
        <v>3.8999999999999999E-5</v>
      </c>
      <c r="AG39" s="106">
        <v>2.6999999999999999E-5</v>
      </c>
    </row>
    <row r="40" spans="1:33" x14ac:dyDescent="0.3">
      <c r="A40" s="94" t="str">
        <f t="shared" si="0"/>
        <v>&gt;10 to 15_≤20</v>
      </c>
      <c r="B40" s="115" t="s">
        <v>768</v>
      </c>
      <c r="C40" s="115" t="s">
        <v>764</v>
      </c>
      <c r="D40" s="107">
        <v>8.1999999999999998E-4</v>
      </c>
      <c r="E40" s="107">
        <v>7.2999999999999996E-4</v>
      </c>
      <c r="F40" s="107">
        <v>6.2E-4</v>
      </c>
      <c r="G40" s="107">
        <v>5.0000000000000001E-4</v>
      </c>
      <c r="H40" s="104">
        <v>4.4000000000000003E-3</v>
      </c>
      <c r="I40" s="104">
        <v>3.3E-3</v>
      </c>
      <c r="J40" s="104">
        <v>2.5000000000000001E-3</v>
      </c>
      <c r="K40" s="104">
        <v>2E-3</v>
      </c>
      <c r="L40" s="104">
        <v>1.6999999999999999E-3</v>
      </c>
      <c r="M40" s="104">
        <v>1.4E-3</v>
      </c>
      <c r="N40" s="104">
        <v>1.1999999999999999E-3</v>
      </c>
      <c r="O40" s="104">
        <v>1E-3</v>
      </c>
      <c r="P40" s="105">
        <v>8.8000000000000003E-4</v>
      </c>
      <c r="Q40" s="105">
        <v>7.6999999999999996E-4</v>
      </c>
      <c r="R40" s="105">
        <v>6.8999999999999997E-4</v>
      </c>
      <c r="S40" s="105">
        <v>6.2E-4</v>
      </c>
      <c r="T40" s="105">
        <v>5.5000000000000003E-4</v>
      </c>
      <c r="U40" s="105">
        <v>5.0000000000000001E-4</v>
      </c>
      <c r="V40" s="105">
        <v>4.6000000000000001E-4</v>
      </c>
      <c r="W40" s="105">
        <v>4.2000000000000002E-4</v>
      </c>
      <c r="X40" s="105">
        <v>2.7999999999999998E-4</v>
      </c>
      <c r="Y40" s="105">
        <v>2.1000000000000001E-4</v>
      </c>
      <c r="Z40" s="105">
        <v>1.6000000000000001E-4</v>
      </c>
      <c r="AA40" s="105">
        <v>1.2999999999999999E-4</v>
      </c>
      <c r="AB40" s="105">
        <v>1E-4</v>
      </c>
      <c r="AC40" s="123">
        <v>8.7000000000000001E-5</v>
      </c>
      <c r="AD40" s="106">
        <v>6.3999999999999997E-5</v>
      </c>
      <c r="AE40" s="106">
        <v>4.8999999999999998E-5</v>
      </c>
      <c r="AF40" s="106">
        <v>3.8999999999999999E-5</v>
      </c>
      <c r="AG40" s="106">
        <v>2.6999999999999999E-5</v>
      </c>
    </row>
    <row r="41" spans="1:33" x14ac:dyDescent="0.3">
      <c r="A41" s="94" t="str">
        <f t="shared" si="0"/>
        <v>&gt;10 to 15_&gt;20</v>
      </c>
      <c r="B41" s="115" t="s">
        <v>768</v>
      </c>
      <c r="C41" s="104" t="s">
        <v>766</v>
      </c>
      <c r="D41" s="107">
        <v>5.2999999999999998E-4</v>
      </c>
      <c r="E41" s="107">
        <v>4.8999999999999998E-4</v>
      </c>
      <c r="F41" s="107">
        <v>4.2999999999999999E-4</v>
      </c>
      <c r="G41" s="107">
        <v>3.6999999999999999E-4</v>
      </c>
      <c r="H41" s="104">
        <v>3.3999999999999998E-3</v>
      </c>
      <c r="I41" s="104">
        <v>2.7000000000000001E-3</v>
      </c>
      <c r="J41" s="104">
        <v>2.0999999999999999E-3</v>
      </c>
      <c r="K41" s="104">
        <v>1.8E-3</v>
      </c>
      <c r="L41" s="104">
        <v>1.5E-3</v>
      </c>
      <c r="M41" s="104">
        <v>1.1999999999999999E-3</v>
      </c>
      <c r="N41" s="104">
        <v>1.1000000000000001E-3</v>
      </c>
      <c r="O41" s="105">
        <v>9.3000000000000005E-4</v>
      </c>
      <c r="P41" s="105">
        <v>8.0999999999999996E-4</v>
      </c>
      <c r="Q41" s="105">
        <v>7.2000000000000005E-4</v>
      </c>
      <c r="R41" s="105">
        <v>6.4000000000000005E-4</v>
      </c>
      <c r="S41" s="105">
        <v>5.8E-4</v>
      </c>
      <c r="T41" s="105">
        <v>5.1999999999999995E-4</v>
      </c>
      <c r="U41" s="105">
        <v>4.8000000000000001E-4</v>
      </c>
      <c r="V41" s="105">
        <v>4.4000000000000002E-4</v>
      </c>
      <c r="W41" s="105">
        <v>4.0000000000000002E-4</v>
      </c>
      <c r="X41" s="105">
        <v>2.7999999999999998E-4</v>
      </c>
      <c r="Y41" s="105">
        <v>2.0000000000000001E-4</v>
      </c>
      <c r="Z41" s="105">
        <v>1.6000000000000001E-4</v>
      </c>
      <c r="AA41" s="105">
        <v>1.2E-4</v>
      </c>
      <c r="AB41" s="105">
        <v>1E-4</v>
      </c>
      <c r="AC41" s="106">
        <v>8.6000000000000003E-5</v>
      </c>
      <c r="AD41" s="106">
        <v>6.3E-5</v>
      </c>
      <c r="AE41" s="106">
        <v>4.8999999999999998E-5</v>
      </c>
      <c r="AF41" s="106">
        <v>3.8999999999999999E-5</v>
      </c>
      <c r="AG41" s="106">
        <v>2.6999999999999999E-5</v>
      </c>
    </row>
    <row r="42" spans="1:33" x14ac:dyDescent="0.3">
      <c r="A42" s="94" t="str">
        <f t="shared" si="0"/>
        <v>&gt;15 to 30_≤20</v>
      </c>
      <c r="B42" s="115" t="s">
        <v>769</v>
      </c>
      <c r="C42" s="115" t="s">
        <v>764</v>
      </c>
      <c r="D42" s="107">
        <v>3.6999999999999999E-4</v>
      </c>
      <c r="E42" s="107">
        <v>3.4000000000000002E-4</v>
      </c>
      <c r="F42" s="107">
        <v>3.1E-4</v>
      </c>
      <c r="G42" s="107">
        <v>2.7E-4</v>
      </c>
      <c r="H42" s="104">
        <v>4.3E-3</v>
      </c>
      <c r="I42" s="104">
        <v>3.2000000000000002E-3</v>
      </c>
      <c r="J42" s="104">
        <v>2.5000000000000001E-3</v>
      </c>
      <c r="K42" s="104">
        <v>2E-3</v>
      </c>
      <c r="L42" s="104">
        <v>1.6000000000000001E-3</v>
      </c>
      <c r="M42" s="104">
        <v>1.4E-3</v>
      </c>
      <c r="N42" s="104">
        <v>1.1999999999999999E-3</v>
      </c>
      <c r="O42" s="104">
        <v>1E-3</v>
      </c>
      <c r="P42" s="105">
        <v>8.8000000000000003E-4</v>
      </c>
      <c r="Q42" s="105">
        <v>7.6999999999999996E-4</v>
      </c>
      <c r="R42" s="105">
        <v>6.8999999999999997E-4</v>
      </c>
      <c r="S42" s="105">
        <v>6.0999999999999997E-4</v>
      </c>
      <c r="T42" s="105">
        <v>5.5000000000000003E-4</v>
      </c>
      <c r="U42" s="105">
        <v>5.0000000000000001E-4</v>
      </c>
      <c r="V42" s="105">
        <v>4.6000000000000001E-4</v>
      </c>
      <c r="W42" s="105">
        <v>4.2000000000000002E-4</v>
      </c>
      <c r="X42" s="105">
        <v>2.7999999999999998E-4</v>
      </c>
      <c r="Y42" s="105">
        <v>2.1000000000000001E-4</v>
      </c>
      <c r="Z42" s="105">
        <v>1.6000000000000001E-4</v>
      </c>
      <c r="AA42" s="105">
        <v>1.2999999999999999E-4</v>
      </c>
      <c r="AB42" s="105">
        <v>1E-4</v>
      </c>
      <c r="AC42" s="106">
        <v>8.7000000000000001E-5</v>
      </c>
      <c r="AD42" s="106">
        <v>6.3999999999999997E-5</v>
      </c>
      <c r="AE42" s="106">
        <v>4.8999999999999998E-5</v>
      </c>
      <c r="AF42" s="106">
        <v>3.8999999999999999E-5</v>
      </c>
      <c r="AG42" s="106">
        <v>2.6999999999999999E-5</v>
      </c>
    </row>
    <row r="43" spans="1:33" x14ac:dyDescent="0.3">
      <c r="A43" s="94" t="str">
        <f t="shared" si="0"/>
        <v>&gt;15 to 30_&gt;20</v>
      </c>
      <c r="B43" s="115" t="s">
        <v>769</v>
      </c>
      <c r="C43" s="104" t="s">
        <v>766</v>
      </c>
      <c r="D43" s="107">
        <v>2.7E-4</v>
      </c>
      <c r="E43" s="107">
        <v>2.5000000000000001E-4</v>
      </c>
      <c r="F43" s="107">
        <v>2.3000000000000001E-4</v>
      </c>
      <c r="G43" s="107">
        <v>2.1000000000000001E-4</v>
      </c>
      <c r="H43" s="104">
        <v>3.3999999999999998E-3</v>
      </c>
      <c r="I43" s="104">
        <v>2.7000000000000001E-3</v>
      </c>
      <c r="J43" s="104">
        <v>2.0999999999999999E-3</v>
      </c>
      <c r="K43" s="104">
        <v>1.8E-3</v>
      </c>
      <c r="L43" s="104">
        <v>1.5E-3</v>
      </c>
      <c r="M43" s="104">
        <v>1.1999999999999999E-3</v>
      </c>
      <c r="N43" s="104">
        <v>1.1000000000000001E-3</v>
      </c>
      <c r="O43" s="105">
        <v>9.3000000000000005E-4</v>
      </c>
      <c r="P43" s="105">
        <v>8.1999999999999998E-4</v>
      </c>
      <c r="Q43" s="105">
        <v>7.2000000000000005E-4</v>
      </c>
      <c r="R43" s="105">
        <v>6.4999999999999997E-4</v>
      </c>
      <c r="S43" s="105">
        <v>5.8E-4</v>
      </c>
      <c r="T43" s="105">
        <v>5.1999999999999995E-4</v>
      </c>
      <c r="U43" s="105">
        <v>4.8000000000000001E-4</v>
      </c>
      <c r="V43" s="105">
        <v>4.4000000000000002E-4</v>
      </c>
      <c r="W43" s="105">
        <v>4.0000000000000002E-4</v>
      </c>
      <c r="X43" s="105">
        <v>2.7999999999999998E-4</v>
      </c>
      <c r="Y43" s="105">
        <v>2.0000000000000001E-4</v>
      </c>
      <c r="Z43" s="105">
        <v>1.6000000000000001E-4</v>
      </c>
      <c r="AA43" s="105">
        <v>1.2999999999999999E-4</v>
      </c>
      <c r="AB43" s="105">
        <v>1E-4</v>
      </c>
      <c r="AC43" s="106">
        <v>8.6000000000000003E-5</v>
      </c>
      <c r="AD43" s="106">
        <v>6.3E-5</v>
      </c>
      <c r="AE43" s="106">
        <v>4.8999999999999998E-5</v>
      </c>
      <c r="AF43" s="106">
        <v>3.8999999999999999E-5</v>
      </c>
      <c r="AG43" s="106">
        <v>2.6999999999999999E-5</v>
      </c>
    </row>
    <row r="44" spans="1:33" x14ac:dyDescent="0.3">
      <c r="A44" s="94" t="str">
        <f t="shared" si="0"/>
        <v>&gt;30_&gt;20</v>
      </c>
      <c r="B44" s="115" t="s">
        <v>770</v>
      </c>
      <c r="C44" s="104" t="s">
        <v>766</v>
      </c>
      <c r="D44" s="107">
        <v>1.9000000000000001E-4</v>
      </c>
      <c r="E44" s="107">
        <v>1.8000000000000001E-4</v>
      </c>
      <c r="F44" s="107">
        <v>1.7000000000000001E-4</v>
      </c>
      <c r="G44" s="107">
        <v>1.6000000000000001E-4</v>
      </c>
      <c r="H44" s="104">
        <v>2.2000000000000001E-3</v>
      </c>
      <c r="I44" s="104">
        <v>1.8E-3</v>
      </c>
      <c r="J44" s="104">
        <v>1.5E-3</v>
      </c>
      <c r="K44" s="104">
        <v>1.2999999999999999E-3</v>
      </c>
      <c r="L44" s="104">
        <v>1.1000000000000001E-3</v>
      </c>
      <c r="M44" s="104">
        <v>9.7999999999999997E-4</v>
      </c>
      <c r="N44" s="105">
        <v>8.5999999999999998E-4</v>
      </c>
      <c r="O44" s="105">
        <v>7.6000000000000004E-4</v>
      </c>
      <c r="P44" s="105">
        <v>6.8000000000000005E-4</v>
      </c>
      <c r="Q44" s="105">
        <v>6.0999999999999997E-4</v>
      </c>
      <c r="R44" s="105">
        <v>5.5000000000000003E-4</v>
      </c>
      <c r="S44" s="105">
        <v>5.0000000000000001E-4</v>
      </c>
      <c r="T44" s="105">
        <v>4.6000000000000001E-4</v>
      </c>
      <c r="U44" s="105">
        <v>4.2000000000000002E-4</v>
      </c>
      <c r="V44" s="105">
        <v>3.8999999999999999E-4</v>
      </c>
      <c r="W44" s="105">
        <v>3.6000000000000002E-4</v>
      </c>
      <c r="X44" s="105">
        <v>2.5000000000000001E-4</v>
      </c>
      <c r="Y44" s="105">
        <v>1.9000000000000001E-4</v>
      </c>
      <c r="Z44" s="105">
        <v>1.4999999999999999E-4</v>
      </c>
      <c r="AA44" s="105">
        <v>1.2E-4</v>
      </c>
      <c r="AB44" s="105">
        <v>9.7999999999999997E-5</v>
      </c>
      <c r="AC44" s="106">
        <v>8.2999999999999998E-5</v>
      </c>
      <c r="AD44" s="106">
        <v>6.0999999999999999E-5</v>
      </c>
      <c r="AE44" s="106">
        <v>4.8000000000000001E-5</v>
      </c>
      <c r="AF44" s="106">
        <v>3.8000000000000002E-5</v>
      </c>
      <c r="AG44" s="106">
        <v>2.6999999999999999E-5</v>
      </c>
    </row>
    <row r="46" spans="1:33" ht="18" x14ac:dyDescent="0.3">
      <c r="B46" s="282" t="s">
        <v>771</v>
      </c>
      <c r="C46" s="282"/>
      <c r="D46" s="282"/>
      <c r="E46" s="282"/>
      <c r="F46" s="282"/>
      <c r="G46" s="282"/>
      <c r="H46" s="282"/>
      <c r="I46" s="282"/>
      <c r="J46" s="282"/>
      <c r="K46" s="282"/>
      <c r="L46" s="282"/>
      <c r="M46" s="282"/>
      <c r="N46" s="282"/>
      <c r="O46" s="282"/>
      <c r="P46" s="282"/>
      <c r="Q46" s="282"/>
      <c r="R46" s="282"/>
      <c r="S46" s="282"/>
      <c r="T46" s="282"/>
      <c r="U46" s="282"/>
      <c r="V46" s="282"/>
      <c r="W46" s="282"/>
      <c r="X46" s="282"/>
      <c r="Y46" s="282"/>
      <c r="Z46" s="282"/>
      <c r="AA46" s="282"/>
      <c r="AB46" s="282"/>
      <c r="AC46" s="282"/>
      <c r="AD46" s="282"/>
      <c r="AE46" s="282"/>
      <c r="AF46" s="282"/>
      <c r="AG46" s="282"/>
    </row>
    <row r="47" spans="1:33" x14ac:dyDescent="0.3">
      <c r="B47" s="97" t="s">
        <v>759</v>
      </c>
      <c r="C47" s="114" t="s">
        <v>760</v>
      </c>
      <c r="D47" s="97"/>
      <c r="E47" s="97"/>
      <c r="F47" s="97"/>
      <c r="G47" s="97"/>
      <c r="H47" s="283" t="s">
        <v>755</v>
      </c>
      <c r="I47" s="283"/>
      <c r="J47" s="283"/>
      <c r="K47" s="283"/>
      <c r="L47" s="283"/>
      <c r="M47" s="283"/>
      <c r="N47" s="283"/>
      <c r="O47" s="283"/>
      <c r="P47" s="283"/>
      <c r="Q47" s="283"/>
      <c r="R47" s="283"/>
      <c r="S47" s="283"/>
      <c r="T47" s="283"/>
      <c r="U47" s="283"/>
      <c r="V47" s="283"/>
      <c r="W47" s="283"/>
      <c r="X47" s="283"/>
      <c r="Y47" s="283"/>
      <c r="Z47" s="283"/>
      <c r="AA47" s="283"/>
      <c r="AB47" s="283"/>
      <c r="AC47" s="283"/>
      <c r="AD47" s="283"/>
      <c r="AE47" s="283"/>
      <c r="AF47" s="283"/>
      <c r="AG47" s="283"/>
    </row>
    <row r="48" spans="1:33" x14ac:dyDescent="0.3">
      <c r="B48" s="98" t="s">
        <v>761</v>
      </c>
      <c r="C48" s="98" t="s">
        <v>762</v>
      </c>
      <c r="D48" s="98">
        <v>10</v>
      </c>
      <c r="E48" s="98">
        <v>20</v>
      </c>
      <c r="F48" s="98">
        <v>30</v>
      </c>
      <c r="G48" s="98">
        <v>40</v>
      </c>
      <c r="H48" s="116">
        <v>50</v>
      </c>
      <c r="I48" s="116">
        <v>60</v>
      </c>
      <c r="J48" s="116">
        <v>70</v>
      </c>
      <c r="K48" s="116">
        <v>80</v>
      </c>
      <c r="L48" s="116">
        <v>90</v>
      </c>
      <c r="M48" s="116">
        <v>100</v>
      </c>
      <c r="N48" s="117">
        <v>110</v>
      </c>
      <c r="O48" s="117">
        <v>120</v>
      </c>
      <c r="P48" s="117">
        <v>130</v>
      </c>
      <c r="Q48" s="117">
        <v>140</v>
      </c>
      <c r="R48" s="117">
        <v>150</v>
      </c>
      <c r="S48" s="117">
        <v>160</v>
      </c>
      <c r="T48" s="117">
        <v>170</v>
      </c>
      <c r="U48" s="117">
        <v>180</v>
      </c>
      <c r="V48" s="117">
        <v>190</v>
      </c>
      <c r="W48" s="117">
        <v>200</v>
      </c>
      <c r="X48" s="117">
        <v>250</v>
      </c>
      <c r="Y48" s="117">
        <v>300</v>
      </c>
      <c r="Z48" s="117">
        <v>350</v>
      </c>
      <c r="AA48" s="117">
        <v>400</v>
      </c>
      <c r="AB48" s="117">
        <v>450</v>
      </c>
      <c r="AC48" s="117">
        <v>500</v>
      </c>
      <c r="AD48" s="117">
        <v>600</v>
      </c>
      <c r="AE48" s="117">
        <v>700</v>
      </c>
      <c r="AF48" s="117">
        <v>800</v>
      </c>
      <c r="AG48" s="117">
        <v>1000</v>
      </c>
    </row>
    <row r="49" spans="1:35" x14ac:dyDescent="0.3">
      <c r="A49" s="94" t="str">
        <f>B49&amp;"_"&amp;C49</f>
        <v>≤3_≤20</v>
      </c>
      <c r="B49" s="115" t="s">
        <v>763</v>
      </c>
      <c r="C49" s="115" t="s">
        <v>764</v>
      </c>
      <c r="D49" s="102">
        <v>1.0999999999999999E-2</v>
      </c>
      <c r="E49" s="103">
        <v>6.0000000000000001E-3</v>
      </c>
      <c r="F49" s="103">
        <v>5.1999999999999998E-3</v>
      </c>
      <c r="G49" s="103">
        <v>4.1000000000000003E-3</v>
      </c>
      <c r="H49" s="161">
        <v>4.8</v>
      </c>
      <c r="I49" s="110">
        <v>3.7</v>
      </c>
      <c r="J49" s="110">
        <v>2.9</v>
      </c>
      <c r="K49" s="110">
        <v>2.4</v>
      </c>
      <c r="L49" s="110">
        <v>2</v>
      </c>
      <c r="M49" s="118">
        <v>1.7</v>
      </c>
      <c r="N49" s="118">
        <v>1.4</v>
      </c>
      <c r="O49" s="118">
        <v>1.2</v>
      </c>
      <c r="P49" s="118">
        <v>1.1000000000000001</v>
      </c>
      <c r="Q49" s="118">
        <v>0.97</v>
      </c>
      <c r="R49" s="118">
        <v>0.87</v>
      </c>
      <c r="S49" s="118">
        <v>0.78</v>
      </c>
      <c r="T49" s="118">
        <v>0.71</v>
      </c>
      <c r="U49" s="111">
        <v>0.65</v>
      </c>
      <c r="V49" s="111">
        <v>0.59</v>
      </c>
      <c r="W49" s="111">
        <v>0.55000000000000004</v>
      </c>
      <c r="X49" s="111">
        <v>0.38</v>
      </c>
      <c r="Y49" s="111">
        <v>0.28999999999999998</v>
      </c>
      <c r="Z49" s="111">
        <v>0.22</v>
      </c>
      <c r="AA49" s="111">
        <v>0.18</v>
      </c>
      <c r="AB49" s="111">
        <v>0.15</v>
      </c>
      <c r="AC49" s="118">
        <v>0.13</v>
      </c>
      <c r="AD49" s="112">
        <v>9.5000000000000001E-2</v>
      </c>
      <c r="AE49" s="112">
        <v>7.3999999999999996E-2</v>
      </c>
      <c r="AF49" s="112">
        <v>0.06</v>
      </c>
      <c r="AG49" s="118">
        <v>4.2999999999999997E-2</v>
      </c>
    </row>
    <row r="50" spans="1:35" x14ac:dyDescent="0.3">
      <c r="A50" s="94" t="str">
        <f t="shared" ref="A50:A58" si="1">B50&amp;"_"&amp;C50</f>
        <v>&gt;3 to 6_≤20</v>
      </c>
      <c r="B50" s="115" t="s">
        <v>765</v>
      </c>
      <c r="C50" s="115" t="s">
        <v>764</v>
      </c>
      <c r="D50" s="103">
        <v>9.4999999999999998E-3</v>
      </c>
      <c r="E50" s="103">
        <v>4.5999999999999999E-3</v>
      </c>
      <c r="F50" s="103">
        <v>2.7000000000000001E-3</v>
      </c>
      <c r="G50" s="103">
        <v>1.6000000000000001E-3</v>
      </c>
      <c r="H50" s="110">
        <v>4.0999999999999996</v>
      </c>
      <c r="I50" s="110">
        <v>3.1</v>
      </c>
      <c r="J50" s="110">
        <v>2.5</v>
      </c>
      <c r="K50" s="110">
        <v>2</v>
      </c>
      <c r="L50" s="110">
        <v>1.7</v>
      </c>
      <c r="M50" s="118">
        <v>1.4</v>
      </c>
      <c r="N50" s="118">
        <v>1.2</v>
      </c>
      <c r="O50" s="118">
        <v>1.1000000000000001</v>
      </c>
      <c r="P50" s="118">
        <v>0.95</v>
      </c>
      <c r="Q50" s="118">
        <v>0.84</v>
      </c>
      <c r="R50" s="118">
        <v>0.76</v>
      </c>
      <c r="S50" s="118">
        <v>0.68</v>
      </c>
      <c r="T50" s="118">
        <v>0.62</v>
      </c>
      <c r="U50" s="111">
        <v>0.56999999999999995</v>
      </c>
      <c r="V50" s="111">
        <v>0.52</v>
      </c>
      <c r="W50" s="111">
        <v>0.48</v>
      </c>
      <c r="X50" s="111">
        <v>0.33</v>
      </c>
      <c r="Y50" s="111">
        <v>0.25</v>
      </c>
      <c r="Z50" s="111">
        <v>0.2</v>
      </c>
      <c r="AA50" s="111">
        <v>0.16</v>
      </c>
      <c r="AB50" s="111">
        <v>0.13</v>
      </c>
      <c r="AC50" s="118">
        <v>0.11</v>
      </c>
      <c r="AD50" s="112">
        <v>8.3000000000000004E-2</v>
      </c>
      <c r="AE50" s="112">
        <v>6.5000000000000002E-2</v>
      </c>
      <c r="AF50" s="112">
        <v>5.2999999999999999E-2</v>
      </c>
      <c r="AG50" s="118">
        <v>3.7999999999999999E-2</v>
      </c>
      <c r="AI50" s="119"/>
    </row>
    <row r="51" spans="1:35" x14ac:dyDescent="0.3">
      <c r="A51" s="94" t="str">
        <f t="shared" si="1"/>
        <v>&gt;3 to 6_&gt;20</v>
      </c>
      <c r="B51" s="115" t="s">
        <v>765</v>
      </c>
      <c r="C51" s="104" t="s">
        <v>766</v>
      </c>
      <c r="D51" s="103">
        <v>4.3E-3</v>
      </c>
      <c r="E51" s="103">
        <v>3.0000000000000001E-3</v>
      </c>
      <c r="F51" s="103">
        <v>1.8E-3</v>
      </c>
      <c r="G51" s="103">
        <v>1.2999999999999999E-3</v>
      </c>
      <c r="H51" s="110">
        <v>3.5</v>
      </c>
      <c r="I51" s="110">
        <v>2.8</v>
      </c>
      <c r="J51" s="110">
        <v>2.2000000000000002</v>
      </c>
      <c r="K51" s="110">
        <v>1.9</v>
      </c>
      <c r="L51" s="110">
        <v>1.6</v>
      </c>
      <c r="M51" s="118">
        <v>1.3</v>
      </c>
      <c r="N51" s="118">
        <v>1.2</v>
      </c>
      <c r="O51" s="110">
        <v>1</v>
      </c>
      <c r="P51" s="111">
        <v>0.9</v>
      </c>
      <c r="Q51" s="111">
        <v>0.8</v>
      </c>
      <c r="R51" s="118">
        <v>0.72</v>
      </c>
      <c r="S51" s="118">
        <v>0.65</v>
      </c>
      <c r="T51" s="118">
        <v>0.59</v>
      </c>
      <c r="U51" s="111">
        <v>0.54</v>
      </c>
      <c r="V51" s="111">
        <v>0.5</v>
      </c>
      <c r="W51" s="111">
        <v>0.46</v>
      </c>
      <c r="X51" s="111">
        <v>0.32</v>
      </c>
      <c r="Y51" s="111">
        <v>0.24</v>
      </c>
      <c r="Z51" s="111">
        <v>0.19</v>
      </c>
      <c r="AA51" s="111">
        <v>0.15</v>
      </c>
      <c r="AB51" s="111">
        <v>0.13</v>
      </c>
      <c r="AC51" s="118">
        <v>0.11</v>
      </c>
      <c r="AD51" s="112">
        <v>8.1000000000000003E-2</v>
      </c>
      <c r="AE51" s="112">
        <v>6.4000000000000001E-2</v>
      </c>
      <c r="AF51" s="112">
        <v>5.1999999999999998E-2</v>
      </c>
      <c r="AG51" s="118">
        <v>3.6999999999999998E-2</v>
      </c>
    </row>
    <row r="52" spans="1:35" x14ac:dyDescent="0.3">
      <c r="A52" s="94" t="str">
        <f t="shared" si="1"/>
        <v>&gt;6 to 10_≤20</v>
      </c>
      <c r="B52" s="115" t="s">
        <v>767</v>
      </c>
      <c r="C52" s="115" t="s">
        <v>764</v>
      </c>
      <c r="D52" s="103">
        <v>2.3E-3</v>
      </c>
      <c r="E52" s="103">
        <v>1.8E-3</v>
      </c>
      <c r="F52" s="103">
        <v>1.2999999999999999E-3</v>
      </c>
      <c r="G52" s="107">
        <v>8.8000000000000003E-4</v>
      </c>
      <c r="H52" s="110">
        <v>4</v>
      </c>
      <c r="I52" s="110">
        <v>3.1</v>
      </c>
      <c r="J52" s="110">
        <v>2.5</v>
      </c>
      <c r="K52" s="110">
        <v>2</v>
      </c>
      <c r="L52" s="110">
        <v>1.7</v>
      </c>
      <c r="M52" s="118">
        <v>1.4</v>
      </c>
      <c r="N52" s="118">
        <v>1.2</v>
      </c>
      <c r="O52" s="118">
        <v>1.1000000000000001</v>
      </c>
      <c r="P52" s="118">
        <v>0.94</v>
      </c>
      <c r="Q52" s="118">
        <v>0.84</v>
      </c>
      <c r="R52" s="118">
        <v>0.75</v>
      </c>
      <c r="S52" s="118">
        <v>0.68</v>
      </c>
      <c r="T52" s="118">
        <v>0.62</v>
      </c>
      <c r="U52" s="111">
        <v>0.56000000000000005</v>
      </c>
      <c r="V52" s="111">
        <v>0.52</v>
      </c>
      <c r="W52" s="111">
        <v>0.48</v>
      </c>
      <c r="X52" s="111">
        <v>0.33</v>
      </c>
      <c r="Y52" s="111">
        <v>0.25</v>
      </c>
      <c r="Z52" s="111">
        <v>0.2</v>
      </c>
      <c r="AA52" s="111">
        <v>0.16</v>
      </c>
      <c r="AB52" s="111">
        <v>0.13</v>
      </c>
      <c r="AC52" s="118">
        <v>0.11</v>
      </c>
      <c r="AD52" s="112">
        <v>8.3000000000000004E-2</v>
      </c>
      <c r="AE52" s="112">
        <v>6.5000000000000002E-2</v>
      </c>
      <c r="AF52" s="112">
        <v>5.2999999999999999E-2</v>
      </c>
      <c r="AG52" s="118">
        <v>3.7999999999999999E-2</v>
      </c>
    </row>
    <row r="53" spans="1:35" x14ac:dyDescent="0.3">
      <c r="A53" s="94" t="str">
        <f t="shared" si="1"/>
        <v>&gt;6 to 10_&gt;20</v>
      </c>
      <c r="B53" s="115" t="s">
        <v>767</v>
      </c>
      <c r="C53" s="104" t="s">
        <v>766</v>
      </c>
      <c r="D53" s="103">
        <v>1.2999999999999999E-3</v>
      </c>
      <c r="E53" s="103">
        <v>1.1000000000000001E-3</v>
      </c>
      <c r="F53" s="107">
        <v>9.1E-4</v>
      </c>
      <c r="G53" s="107">
        <v>6.6E-4</v>
      </c>
      <c r="H53" s="110">
        <v>3.3</v>
      </c>
      <c r="I53" s="110">
        <v>2.6</v>
      </c>
      <c r="J53" s="110">
        <v>2.1</v>
      </c>
      <c r="K53" s="110">
        <v>1.8</v>
      </c>
      <c r="L53" s="110">
        <v>1.5</v>
      </c>
      <c r="M53" s="118">
        <v>1.3</v>
      </c>
      <c r="N53" s="118">
        <v>1.1000000000000001</v>
      </c>
      <c r="O53" s="118">
        <v>0.97</v>
      </c>
      <c r="P53" s="118">
        <v>0.86</v>
      </c>
      <c r="Q53" s="118">
        <v>0.77</v>
      </c>
      <c r="R53" s="118">
        <v>0.69</v>
      </c>
      <c r="S53" s="118">
        <v>0.63</v>
      </c>
      <c r="T53" s="118">
        <v>0.56999999999999995</v>
      </c>
      <c r="U53" s="111">
        <v>0.53</v>
      </c>
      <c r="V53" s="111">
        <v>0.48</v>
      </c>
      <c r="W53" s="111">
        <v>0.45</v>
      </c>
      <c r="X53" s="111">
        <v>0.31</v>
      </c>
      <c r="Y53" s="111">
        <v>0.24</v>
      </c>
      <c r="Z53" s="111">
        <v>0.19</v>
      </c>
      <c r="AA53" s="111">
        <v>0.15</v>
      </c>
      <c r="AB53" s="111">
        <v>0.12</v>
      </c>
      <c r="AC53" s="118">
        <v>0.11</v>
      </c>
      <c r="AD53" s="112">
        <v>0.08</v>
      </c>
      <c r="AE53" s="112">
        <v>6.3E-2</v>
      </c>
      <c r="AF53" s="112">
        <v>5.0999999999999997E-2</v>
      </c>
      <c r="AG53" s="118">
        <v>3.5999999999999997E-2</v>
      </c>
    </row>
    <row r="54" spans="1:35" x14ac:dyDescent="0.3">
      <c r="A54" s="94" t="str">
        <f t="shared" si="1"/>
        <v>&gt;10 to 15_≤20</v>
      </c>
      <c r="B54" s="115" t="s">
        <v>768</v>
      </c>
      <c r="C54" s="115" t="s">
        <v>764</v>
      </c>
      <c r="D54" s="107">
        <v>8.1999999999999998E-4</v>
      </c>
      <c r="E54" s="107">
        <v>7.2999999999999996E-4</v>
      </c>
      <c r="F54" s="107">
        <v>6.2E-4</v>
      </c>
      <c r="G54" s="107">
        <v>5.0000000000000001E-4</v>
      </c>
      <c r="H54" s="110">
        <v>4</v>
      </c>
      <c r="I54" s="110">
        <v>3.1</v>
      </c>
      <c r="J54" s="110">
        <v>2.4</v>
      </c>
      <c r="K54" s="110">
        <v>2</v>
      </c>
      <c r="L54" s="110">
        <v>1.7</v>
      </c>
      <c r="M54" s="118">
        <v>1.4</v>
      </c>
      <c r="N54" s="118">
        <v>1.2</v>
      </c>
      <c r="O54" s="118">
        <v>1.1000000000000001</v>
      </c>
      <c r="P54" s="118">
        <v>0.94</v>
      </c>
      <c r="Q54" s="118">
        <v>0.84</v>
      </c>
      <c r="R54" s="118">
        <v>0.75</v>
      </c>
      <c r="S54" s="118">
        <v>0.68</v>
      </c>
      <c r="T54" s="118">
        <v>0.62</v>
      </c>
      <c r="U54" s="111">
        <v>0.56000000000000005</v>
      </c>
      <c r="V54" s="111">
        <v>0.52</v>
      </c>
      <c r="W54" s="111">
        <v>0.48</v>
      </c>
      <c r="X54" s="111">
        <v>0.33</v>
      </c>
      <c r="Y54" s="111">
        <v>0.25</v>
      </c>
      <c r="Z54" s="111">
        <v>0.19</v>
      </c>
      <c r="AA54" s="111">
        <v>0.16</v>
      </c>
      <c r="AB54" s="111">
        <v>0.13</v>
      </c>
      <c r="AC54" s="118">
        <v>0.11</v>
      </c>
      <c r="AD54" s="112">
        <v>8.3000000000000004E-2</v>
      </c>
      <c r="AE54" s="112">
        <v>6.5000000000000002E-2</v>
      </c>
      <c r="AF54" s="112">
        <v>5.2999999999999999E-2</v>
      </c>
      <c r="AG54" s="118">
        <v>3.7999999999999999E-2</v>
      </c>
    </row>
    <row r="55" spans="1:35" x14ac:dyDescent="0.3">
      <c r="A55" s="94" t="str">
        <f t="shared" si="1"/>
        <v>&gt;10 to 15_&gt;20</v>
      </c>
      <c r="B55" s="115" t="s">
        <v>768</v>
      </c>
      <c r="C55" s="104" t="s">
        <v>766</v>
      </c>
      <c r="D55" s="107">
        <v>5.2999999999999998E-4</v>
      </c>
      <c r="E55" s="107">
        <v>4.8999999999999998E-4</v>
      </c>
      <c r="F55" s="107">
        <v>4.2999999999999999E-4</v>
      </c>
      <c r="G55" s="107">
        <v>3.6999999999999999E-4</v>
      </c>
      <c r="H55" s="110">
        <v>2.9</v>
      </c>
      <c r="I55" s="110">
        <v>2.4</v>
      </c>
      <c r="J55" s="110">
        <v>2</v>
      </c>
      <c r="K55" s="110">
        <v>1.6</v>
      </c>
      <c r="L55" s="110">
        <v>1.4</v>
      </c>
      <c r="M55" s="118">
        <v>1.2</v>
      </c>
      <c r="N55" s="118">
        <v>1.1000000000000001</v>
      </c>
      <c r="O55" s="118">
        <v>0.93</v>
      </c>
      <c r="P55" s="118">
        <v>0.83</v>
      </c>
      <c r="Q55" s="118">
        <v>0.74</v>
      </c>
      <c r="R55" s="118">
        <v>0.67</v>
      </c>
      <c r="S55" s="118">
        <v>0.61</v>
      </c>
      <c r="T55" s="118">
        <v>0.56000000000000005</v>
      </c>
      <c r="U55" s="111">
        <v>0.51</v>
      </c>
      <c r="V55" s="111">
        <v>0.47</v>
      </c>
      <c r="W55" s="111">
        <v>0.43</v>
      </c>
      <c r="X55" s="111">
        <v>0.31</v>
      </c>
      <c r="Y55" s="111">
        <v>0.23</v>
      </c>
      <c r="Z55" s="111">
        <v>0.18</v>
      </c>
      <c r="AA55" s="111">
        <v>0.15</v>
      </c>
      <c r="AB55" s="111">
        <v>0.12</v>
      </c>
      <c r="AC55" s="111">
        <v>0.1</v>
      </c>
      <c r="AD55" s="112">
        <v>7.8E-2</v>
      </c>
      <c r="AE55" s="112">
        <v>6.2E-2</v>
      </c>
      <c r="AF55" s="112">
        <v>0.05</v>
      </c>
      <c r="AG55" s="118">
        <v>3.5000000000000003E-2</v>
      </c>
    </row>
    <row r="56" spans="1:35" x14ac:dyDescent="0.3">
      <c r="A56" s="94" t="str">
        <f t="shared" si="1"/>
        <v>&gt;15 to 30_≤20</v>
      </c>
      <c r="B56" s="115" t="s">
        <v>769</v>
      </c>
      <c r="C56" s="115" t="s">
        <v>764</v>
      </c>
      <c r="D56" s="107">
        <v>3.6999999999999999E-4</v>
      </c>
      <c r="E56" s="107">
        <v>3.4000000000000002E-4</v>
      </c>
      <c r="F56" s="107">
        <v>3.1E-4</v>
      </c>
      <c r="G56" s="107">
        <v>2.7E-4</v>
      </c>
      <c r="H56" s="110">
        <v>3.7</v>
      </c>
      <c r="I56" s="110">
        <v>2.9</v>
      </c>
      <c r="J56" s="110">
        <v>2.2999999999999998</v>
      </c>
      <c r="K56" s="110">
        <v>1.9</v>
      </c>
      <c r="L56" s="110">
        <v>1.6</v>
      </c>
      <c r="M56" s="118">
        <v>1.4</v>
      </c>
      <c r="N56" s="118">
        <v>1.2</v>
      </c>
      <c r="O56" s="110">
        <v>1</v>
      </c>
      <c r="P56" s="118">
        <v>0.92</v>
      </c>
      <c r="Q56" s="118">
        <v>0.82</v>
      </c>
      <c r="R56" s="118">
        <v>0.74</v>
      </c>
      <c r="S56" s="118">
        <v>0.67</v>
      </c>
      <c r="T56" s="118">
        <v>0.61</v>
      </c>
      <c r="U56" s="111">
        <v>0.55000000000000004</v>
      </c>
      <c r="V56" s="111">
        <v>0.51</v>
      </c>
      <c r="W56" s="111">
        <v>0.47</v>
      </c>
      <c r="X56" s="111">
        <v>0.33</v>
      </c>
      <c r="Y56" s="111">
        <v>0.25</v>
      </c>
      <c r="Z56" s="111">
        <v>0.19</v>
      </c>
      <c r="AA56" s="111">
        <v>0.16</v>
      </c>
      <c r="AB56" s="111">
        <v>0.13</v>
      </c>
      <c r="AC56" s="111">
        <v>0.11</v>
      </c>
      <c r="AD56" s="112">
        <v>8.3000000000000004E-2</v>
      </c>
      <c r="AE56" s="112">
        <v>6.5000000000000002E-2</v>
      </c>
      <c r="AF56" s="112">
        <v>5.2999999999999999E-2</v>
      </c>
      <c r="AG56" s="118">
        <v>3.6999999999999998E-2</v>
      </c>
    </row>
    <row r="57" spans="1:35" x14ac:dyDescent="0.3">
      <c r="A57" s="94" t="str">
        <f t="shared" si="1"/>
        <v>&gt;15 to 30_&gt;20</v>
      </c>
      <c r="B57" s="115" t="s">
        <v>769</v>
      </c>
      <c r="C57" s="104" t="s">
        <v>766</v>
      </c>
      <c r="D57" s="107">
        <v>2.7E-4</v>
      </c>
      <c r="E57" s="107">
        <v>2.5000000000000001E-4</v>
      </c>
      <c r="F57" s="107">
        <v>2.3000000000000001E-4</v>
      </c>
      <c r="G57" s="107">
        <v>2.1000000000000001E-4</v>
      </c>
      <c r="H57" s="110">
        <v>2.9</v>
      </c>
      <c r="I57" s="110">
        <v>2.2999999999999998</v>
      </c>
      <c r="J57" s="110">
        <v>1.9</v>
      </c>
      <c r="K57" s="110">
        <v>1.6</v>
      </c>
      <c r="L57" s="110">
        <v>1.4</v>
      </c>
      <c r="M57" s="118">
        <v>1.2</v>
      </c>
      <c r="N57" s="110">
        <v>1</v>
      </c>
      <c r="O57" s="118">
        <v>0.92</v>
      </c>
      <c r="P57" s="118">
        <v>0.82</v>
      </c>
      <c r="Q57" s="118">
        <v>0.74</v>
      </c>
      <c r="R57" s="118">
        <v>0.67</v>
      </c>
      <c r="S57" s="111">
        <v>0.6</v>
      </c>
      <c r="T57" s="118">
        <v>0.55000000000000004</v>
      </c>
      <c r="U57" s="111">
        <v>0.51</v>
      </c>
      <c r="V57" s="111">
        <v>0.47</v>
      </c>
      <c r="W57" s="111">
        <v>0.43</v>
      </c>
      <c r="X57" s="111">
        <v>0.31</v>
      </c>
      <c r="Y57" s="111">
        <v>0.23</v>
      </c>
      <c r="Z57" s="111">
        <v>0.18</v>
      </c>
      <c r="AA57" s="111">
        <v>0.15</v>
      </c>
      <c r="AB57" s="111">
        <v>0.12</v>
      </c>
      <c r="AC57" s="111">
        <v>0.1</v>
      </c>
      <c r="AD57" s="112">
        <v>7.8E-2</v>
      </c>
      <c r="AE57" s="112">
        <v>6.2E-2</v>
      </c>
      <c r="AF57" s="112">
        <v>0.05</v>
      </c>
      <c r="AG57" s="118">
        <v>3.5000000000000003E-2</v>
      </c>
    </row>
    <row r="58" spans="1:35" x14ac:dyDescent="0.3">
      <c r="A58" s="94" t="str">
        <f t="shared" si="1"/>
        <v>&gt;30_&gt;20</v>
      </c>
      <c r="B58" s="115" t="s">
        <v>770</v>
      </c>
      <c r="C58" s="104" t="s">
        <v>766</v>
      </c>
      <c r="D58" s="107">
        <v>1.9000000000000001E-4</v>
      </c>
      <c r="E58" s="107">
        <v>1.8000000000000001E-4</v>
      </c>
      <c r="F58" s="107">
        <v>1.7000000000000001E-4</v>
      </c>
      <c r="G58" s="107">
        <v>1.6000000000000001E-4</v>
      </c>
      <c r="H58" s="110">
        <v>1.8</v>
      </c>
      <c r="I58" s="110">
        <v>1.5</v>
      </c>
      <c r="J58" s="110">
        <v>1.3</v>
      </c>
      <c r="K58" s="110">
        <v>1.2</v>
      </c>
      <c r="L58" s="110">
        <v>1</v>
      </c>
      <c r="M58" s="118">
        <v>0.92</v>
      </c>
      <c r="N58" s="118">
        <v>0.82</v>
      </c>
      <c r="O58" s="118">
        <v>0.73</v>
      </c>
      <c r="P58" s="118">
        <v>0.66</v>
      </c>
      <c r="Q58" s="111">
        <v>0.6</v>
      </c>
      <c r="R58" s="118">
        <v>0.55000000000000004</v>
      </c>
      <c r="S58" s="118">
        <v>0.51</v>
      </c>
      <c r="T58" s="118">
        <v>0.47</v>
      </c>
      <c r="U58" s="111">
        <v>0.43</v>
      </c>
      <c r="V58" s="111">
        <v>0.4</v>
      </c>
      <c r="W58" s="111">
        <v>0.37</v>
      </c>
      <c r="X58" s="111">
        <v>0.27</v>
      </c>
      <c r="Y58" s="111">
        <v>0.21</v>
      </c>
      <c r="Z58" s="111">
        <v>0.17</v>
      </c>
      <c r="AA58" s="111">
        <v>0.14000000000000001</v>
      </c>
      <c r="AB58" s="111">
        <v>0.12</v>
      </c>
      <c r="AC58" s="118">
        <v>9.8000000000000004E-2</v>
      </c>
      <c r="AD58" s="118">
        <v>7.4999999999999997E-2</v>
      </c>
      <c r="AE58" s="118">
        <v>5.8999999999999997E-2</v>
      </c>
      <c r="AF58" s="118">
        <v>4.8000000000000001E-2</v>
      </c>
      <c r="AG58" s="118">
        <v>3.4000000000000002E-2</v>
      </c>
    </row>
  </sheetData>
  <mergeCells count="11">
    <mergeCell ref="B18:AF18"/>
    <mergeCell ref="B1:AF1"/>
    <mergeCell ref="B2:AF2"/>
    <mergeCell ref="B3:AF3"/>
    <mergeCell ref="B4:AF4"/>
    <mergeCell ref="G5:AF5"/>
    <mergeCell ref="G19:AF19"/>
    <mergeCell ref="B32:AG32"/>
    <mergeCell ref="H33:AG33"/>
    <mergeCell ref="B46:AG46"/>
    <mergeCell ref="H47:AG4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EB6AC-7F52-4316-A4D4-A026A8EAB6BF}">
  <dimension ref="A1:H18"/>
  <sheetViews>
    <sheetView workbookViewId="0">
      <selection activeCell="A2" sqref="A2"/>
    </sheetView>
  </sheetViews>
  <sheetFormatPr defaultRowHeight="14.4" x14ac:dyDescent="0.25"/>
  <cols>
    <col min="1" max="1" width="17.44140625" style="47" customWidth="1"/>
    <col min="2" max="2" width="46.44140625" style="36" customWidth="1"/>
    <col min="3" max="3" width="8.88671875" style="40"/>
    <col min="4" max="4" width="10" style="40" customWidth="1"/>
    <col min="5" max="6" width="8.88671875" style="40"/>
    <col min="7" max="7" width="9.5546875" style="40" customWidth="1"/>
    <col min="8" max="8" width="8.88671875" style="40"/>
    <col min="9" max="16384" width="8.88671875" style="36"/>
  </cols>
  <sheetData>
    <row r="1" spans="1:8" ht="15.6" x14ac:dyDescent="0.25">
      <c r="A1" s="31" t="s">
        <v>867</v>
      </c>
    </row>
    <row r="2" spans="1:8" x14ac:dyDescent="0.25">
      <c r="C2" s="193" t="s">
        <v>545</v>
      </c>
      <c r="D2" s="193"/>
      <c r="E2" s="193"/>
      <c r="F2" s="193"/>
      <c r="G2" s="193"/>
      <c r="H2" s="193"/>
    </row>
    <row r="3" spans="1:8" x14ac:dyDescent="0.25">
      <c r="C3" s="192" t="s">
        <v>546</v>
      </c>
      <c r="D3" s="192"/>
      <c r="E3" s="192"/>
      <c r="F3" s="192" t="s">
        <v>547</v>
      </c>
      <c r="G3" s="192"/>
      <c r="H3" s="192"/>
    </row>
    <row r="5" spans="1:8" s="39" customFormat="1" ht="41.4" customHeight="1" x14ac:dyDescent="0.3">
      <c r="A5" s="38" t="s">
        <v>548</v>
      </c>
      <c r="B5" s="39" t="s">
        <v>549</v>
      </c>
      <c r="C5" s="41" t="s">
        <v>550</v>
      </c>
      <c r="D5" s="41" t="s">
        <v>551</v>
      </c>
      <c r="E5" s="41" t="s">
        <v>552</v>
      </c>
      <c r="F5" s="41" t="s">
        <v>550</v>
      </c>
      <c r="G5" s="41" t="s">
        <v>551</v>
      </c>
      <c r="H5" s="41" t="s">
        <v>552</v>
      </c>
    </row>
    <row r="6" spans="1:8" x14ac:dyDescent="0.3">
      <c r="A6" s="37" t="s">
        <v>555</v>
      </c>
      <c r="B6" s="36" t="s">
        <v>574</v>
      </c>
      <c r="C6" s="55">
        <v>4.3775165120463574E-2</v>
      </c>
      <c r="D6" s="55">
        <v>0.14875277553156702</v>
      </c>
      <c r="E6" s="55">
        <v>0.24792129255261167</v>
      </c>
      <c r="F6" s="55">
        <v>9.9168517021044661E-4</v>
      </c>
      <c r="G6" s="55">
        <v>9.9168517021044661E-4</v>
      </c>
      <c r="H6" s="55">
        <v>9.9168517021044661E-4</v>
      </c>
    </row>
    <row r="7" spans="1:8" x14ac:dyDescent="0.3">
      <c r="A7" s="37" t="s">
        <v>637</v>
      </c>
      <c r="B7" s="36" t="s">
        <v>638</v>
      </c>
      <c r="C7" s="55">
        <v>3.8447901898073585E-15</v>
      </c>
      <c r="D7" s="55">
        <v>1.3065015528702779E-14</v>
      </c>
      <c r="E7" s="55">
        <v>2.1775025881171297E-14</v>
      </c>
      <c r="F7" s="55">
        <v>8.7100103524685197E-17</v>
      </c>
      <c r="G7" s="55">
        <v>8.7100103524685197E-17</v>
      </c>
      <c r="H7" s="55">
        <v>8.7100103524685197E-17</v>
      </c>
    </row>
    <row r="8" spans="1:8" x14ac:dyDescent="0.3">
      <c r="A8" s="37" t="s">
        <v>560</v>
      </c>
      <c r="B8" s="36" t="s">
        <v>578</v>
      </c>
      <c r="C8" s="55">
        <v>5.814994059664888E-2</v>
      </c>
      <c r="D8" s="55">
        <v>0.19759982713814292</v>
      </c>
      <c r="E8" s="55">
        <v>0.32933304523023821</v>
      </c>
      <c r="F8" s="55">
        <v>1.3173321809209527E-3</v>
      </c>
      <c r="G8" s="55">
        <v>1.3173321809209527E-3</v>
      </c>
      <c r="H8" s="55">
        <v>1.3173321809209527E-3</v>
      </c>
    </row>
    <row r="9" spans="1:8" x14ac:dyDescent="0.3">
      <c r="A9" s="37" t="s">
        <v>562</v>
      </c>
      <c r="B9" s="36" t="s">
        <v>580</v>
      </c>
      <c r="C9" s="55">
        <v>9.1104883585814596E-3</v>
      </c>
      <c r="D9" s="55">
        <v>3.0958431020366425E-2</v>
      </c>
      <c r="E9" s="55">
        <v>5.1597385033944045E-2</v>
      </c>
      <c r="F9" s="55">
        <v>2.0638954013577619E-4</v>
      </c>
      <c r="G9" s="55">
        <v>2.0638954013577619E-4</v>
      </c>
      <c r="H9" s="55">
        <v>2.0638954013577619E-4</v>
      </c>
    </row>
    <row r="10" spans="1:8" x14ac:dyDescent="0.25">
      <c r="A10" s="47" t="s">
        <v>567</v>
      </c>
      <c r="B10" s="36" t="s">
        <v>585</v>
      </c>
      <c r="C10" s="55">
        <v>6.9444186254473579E-3</v>
      </c>
      <c r="D10" s="55">
        <v>2.3597890313964955E-2</v>
      </c>
      <c r="E10" s="55">
        <v>3.9329817189941586E-2</v>
      </c>
      <c r="F10" s="55">
        <v>1.5731926875976634E-4</v>
      </c>
      <c r="G10" s="55">
        <v>1.5731926875976634E-4</v>
      </c>
      <c r="H10" s="55">
        <v>1.5731926875976634E-4</v>
      </c>
    </row>
    <row r="11" spans="1:8" x14ac:dyDescent="0.25">
      <c r="A11" s="47" t="s">
        <v>641</v>
      </c>
      <c r="B11" s="36" t="s">
        <v>642</v>
      </c>
      <c r="C11" s="55">
        <v>9.5133121957431218E-13</v>
      </c>
      <c r="D11" s="55">
        <v>3.2327270262050103E-12</v>
      </c>
      <c r="E11" s="55">
        <v>5.3878783770083502E-12</v>
      </c>
      <c r="F11" s="55">
        <v>2.1551513508033402E-14</v>
      </c>
      <c r="G11" s="55">
        <v>2.1551513508033402E-14</v>
      </c>
      <c r="H11" s="55">
        <v>2.1551513508033402E-14</v>
      </c>
    </row>
    <row r="12" spans="1:8" x14ac:dyDescent="0.25">
      <c r="A12" s="47" t="s">
        <v>570</v>
      </c>
      <c r="B12" s="36" t="s">
        <v>588</v>
      </c>
      <c r="C12" s="55">
        <v>0.47698592030772796</v>
      </c>
      <c r="D12" s="55">
        <v>1.6208500719528978</v>
      </c>
      <c r="E12" s="55">
        <v>2.7014167865881626</v>
      </c>
      <c r="F12" s="55">
        <v>1.080566714635265E-2</v>
      </c>
      <c r="G12" s="55">
        <v>1.080566714635265E-2</v>
      </c>
      <c r="H12" s="55">
        <v>1.080566714635265E-2</v>
      </c>
    </row>
    <row r="13" spans="1:8" x14ac:dyDescent="0.25">
      <c r="A13" s="47" t="s">
        <v>647</v>
      </c>
      <c r="B13" s="36" t="s">
        <v>648</v>
      </c>
      <c r="C13" s="55">
        <v>0.83112383691862224</v>
      </c>
      <c r="D13" s="55">
        <v>2.8242492566703365</v>
      </c>
      <c r="E13" s="55">
        <v>4.7070820944505609</v>
      </c>
      <c r="F13" s="55">
        <v>1.8828328377802246E-2</v>
      </c>
      <c r="G13" s="55">
        <v>1.8828328377802246E-2</v>
      </c>
      <c r="H13" s="55">
        <v>1.8828328377802246E-2</v>
      </c>
    </row>
    <row r="14" spans="1:8" x14ac:dyDescent="0.25">
      <c r="A14" s="47" t="s">
        <v>590</v>
      </c>
      <c r="B14" s="36" t="s">
        <v>649</v>
      </c>
      <c r="C14" s="55">
        <v>1.1263765284573954</v>
      </c>
      <c r="D14" s="55">
        <v>3.8275500375742331</v>
      </c>
      <c r="E14" s="55">
        <v>6.3792500626237212</v>
      </c>
      <c r="F14" s="55">
        <v>2.5517000250494883E-2</v>
      </c>
      <c r="G14" s="55">
        <v>2.5517000250494883E-2</v>
      </c>
      <c r="H14" s="55">
        <v>2.5517000250494883E-2</v>
      </c>
    </row>
    <row r="18" spans="6:6" x14ac:dyDescent="0.25">
      <c r="F18" s="40" t="s">
        <v>708</v>
      </c>
    </row>
  </sheetData>
  <mergeCells count="3">
    <mergeCell ref="C2:H2"/>
    <mergeCell ref="C3:E3"/>
    <mergeCell ref="F3:H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982D2361-1679-4D14-82D4-0F96E7C385D6}">
          <x14:formula1>
            <xm:f>'https://d.docs.live.net/599da54a3efd6538/Work-CEM/ORRCO/[AQ405cao ORRCO Klamath 6.xlsx]DEQ Pollutant List'!#REF!</xm:f>
          </x14:formula1>
          <xm:sqref>A6:A9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15A35-EF7D-4F54-B2A0-0BF48E544A7F}">
  <dimension ref="A1:H14"/>
  <sheetViews>
    <sheetView workbookViewId="0">
      <selection activeCell="A2" sqref="A2"/>
    </sheetView>
  </sheetViews>
  <sheetFormatPr defaultRowHeight="14.4" x14ac:dyDescent="0.25"/>
  <cols>
    <col min="1" max="1" width="17.44140625" style="47" customWidth="1"/>
    <col min="2" max="2" width="46.44140625" style="36" customWidth="1"/>
    <col min="3" max="3" width="8.88671875" style="47"/>
    <col min="4" max="4" width="10" style="47" customWidth="1"/>
    <col min="5" max="6" width="8.88671875" style="47"/>
    <col min="7" max="7" width="9.5546875" style="47" customWidth="1"/>
    <col min="8" max="8" width="8.88671875" style="47"/>
    <col min="9" max="16384" width="8.88671875" style="36"/>
  </cols>
  <sheetData>
    <row r="1" spans="1:8" ht="15.6" x14ac:dyDescent="0.25">
      <c r="A1" s="31" t="s">
        <v>867</v>
      </c>
    </row>
    <row r="2" spans="1:8" x14ac:dyDescent="0.25">
      <c r="C2" s="193" t="s">
        <v>545</v>
      </c>
      <c r="D2" s="193"/>
      <c r="E2" s="193"/>
      <c r="F2" s="193"/>
      <c r="G2" s="193"/>
      <c r="H2" s="193"/>
    </row>
    <row r="3" spans="1:8" x14ac:dyDescent="0.25">
      <c r="C3" s="192" t="s">
        <v>546</v>
      </c>
      <c r="D3" s="192"/>
      <c r="E3" s="192"/>
      <c r="F3" s="192" t="s">
        <v>547</v>
      </c>
      <c r="G3" s="192"/>
      <c r="H3" s="192"/>
    </row>
    <row r="5" spans="1:8" s="39" customFormat="1" ht="41.4" customHeight="1" x14ac:dyDescent="0.3">
      <c r="A5" s="38" t="s">
        <v>548</v>
      </c>
      <c r="B5" s="39" t="s">
        <v>549</v>
      </c>
      <c r="C5" s="41" t="s">
        <v>550</v>
      </c>
      <c r="D5" s="41" t="s">
        <v>551</v>
      </c>
      <c r="E5" s="41" t="s">
        <v>552</v>
      </c>
      <c r="F5" s="41" t="s">
        <v>550</v>
      </c>
      <c r="G5" s="41" t="s">
        <v>551</v>
      </c>
      <c r="H5" s="41" t="s">
        <v>552</v>
      </c>
    </row>
    <row r="6" spans="1:8" x14ac:dyDescent="0.3">
      <c r="A6" s="37" t="s">
        <v>555</v>
      </c>
      <c r="B6" s="36" t="s">
        <v>574</v>
      </c>
      <c r="C6" s="55">
        <v>2.2093426583353035E-2</v>
      </c>
      <c r="D6" s="55">
        <v>4.5082798651915133E-2</v>
      </c>
      <c r="E6" s="55">
        <v>0.11270699662978782</v>
      </c>
      <c r="F6" s="55">
        <v>1.3524839595574539E-3</v>
      </c>
      <c r="G6" s="55">
        <v>1.3524839595574539E-3</v>
      </c>
      <c r="H6" s="55">
        <v>1.3524839595574539E-3</v>
      </c>
    </row>
    <row r="7" spans="1:8" x14ac:dyDescent="0.3">
      <c r="A7" s="37" t="s">
        <v>637</v>
      </c>
      <c r="B7" s="36" t="s">
        <v>638</v>
      </c>
      <c r="C7" s="55">
        <v>2.1369674058897445E-15</v>
      </c>
      <c r="D7" s="55">
        <v>4.3605943569669451E-15</v>
      </c>
      <c r="E7" s="55">
        <v>1.0901485892417365E-14</v>
      </c>
      <c r="F7" s="55">
        <v>1.3081783070900838E-16</v>
      </c>
      <c r="G7" s="55">
        <v>1.3081783070900838E-16</v>
      </c>
      <c r="H7" s="55">
        <v>1.3081783070900838E-16</v>
      </c>
    </row>
    <row r="8" spans="1:8" x14ac:dyDescent="0.3">
      <c r="A8" s="37" t="s">
        <v>560</v>
      </c>
      <c r="B8" s="36" t="s">
        <v>578</v>
      </c>
      <c r="C8" s="55">
        <v>2.9631647792674926E-2</v>
      </c>
      <c r="D8" s="55">
        <v>6.0464935401563592E-2</v>
      </c>
      <c r="E8" s="55">
        <v>0.15116233850390898</v>
      </c>
      <c r="F8" s="55">
        <v>1.8139480620469077E-3</v>
      </c>
      <c r="G8" s="55">
        <v>1.8139480620469077E-3</v>
      </c>
      <c r="H8" s="55">
        <v>1.8139480620469077E-3</v>
      </c>
    </row>
    <row r="9" spans="1:8" x14ac:dyDescent="0.3">
      <c r="A9" s="37" t="s">
        <v>562</v>
      </c>
      <c r="B9" s="36" t="s">
        <v>580</v>
      </c>
      <c r="C9" s="55">
        <v>4.5875625810627664E-3</v>
      </c>
      <c r="D9" s="55">
        <v>9.3611626682185978E-3</v>
      </c>
      <c r="E9" s="55">
        <v>2.3402906670546494E-2</v>
      </c>
      <c r="F9" s="55">
        <v>2.8083488004655786E-4</v>
      </c>
      <c r="G9" s="55">
        <v>2.8083488004655786E-4</v>
      </c>
      <c r="H9" s="55">
        <v>2.8083488004655786E-4</v>
      </c>
    </row>
    <row r="10" spans="1:8" x14ac:dyDescent="0.25">
      <c r="A10" s="47" t="s">
        <v>567</v>
      </c>
      <c r="B10" s="36" t="s">
        <v>585</v>
      </c>
      <c r="C10" s="55">
        <v>3.5884334985246766E-3</v>
      </c>
      <c r="D10" s="55">
        <v>7.3223872394547846E-3</v>
      </c>
      <c r="E10" s="55">
        <v>1.8305968098636962E-2</v>
      </c>
      <c r="F10" s="55">
        <v>2.1967161718364353E-4</v>
      </c>
      <c r="G10" s="55">
        <v>2.1967161718364353E-4</v>
      </c>
      <c r="H10" s="55">
        <v>2.1967161718364353E-4</v>
      </c>
    </row>
    <row r="11" spans="1:8" x14ac:dyDescent="0.25">
      <c r="A11" s="47" t="s">
        <v>641</v>
      </c>
      <c r="B11" s="36" t="s">
        <v>642</v>
      </c>
      <c r="C11" s="55">
        <v>5.2427395919325948E-13</v>
      </c>
      <c r="D11" s="55">
        <v>1.069808580917962E-12</v>
      </c>
      <c r="E11" s="55">
        <v>2.674521452294905E-12</v>
      </c>
      <c r="F11" s="55">
        <v>3.2094257427538865E-14</v>
      </c>
      <c r="G11" s="55">
        <v>3.2094257427538865E-14</v>
      </c>
      <c r="H11" s="55">
        <v>3.2094257427538865E-14</v>
      </c>
    </row>
    <row r="12" spans="1:8" x14ac:dyDescent="0.25">
      <c r="A12" s="47" t="s">
        <v>570</v>
      </c>
      <c r="B12" s="36" t="s">
        <v>588</v>
      </c>
      <c r="C12" s="55">
        <v>0.24180219802310715</v>
      </c>
      <c r="D12" s="55">
        <v>0.49341009942206204</v>
      </c>
      <c r="E12" s="55">
        <v>1.2335252485551553</v>
      </c>
      <c r="F12" s="55">
        <v>1.4802302982661861E-2</v>
      </c>
      <c r="G12" s="55">
        <v>1.4802302982661861E-2</v>
      </c>
      <c r="H12" s="55">
        <v>1.4802302982661861E-2</v>
      </c>
    </row>
    <row r="13" spans="1:8" x14ac:dyDescent="0.25">
      <c r="A13" s="47" t="s">
        <v>647</v>
      </c>
      <c r="B13" s="36" t="s">
        <v>648</v>
      </c>
      <c r="C13" s="55">
        <v>0.42648755934132859</v>
      </c>
      <c r="D13" s="55">
        <v>0.87027029025091029</v>
      </c>
      <c r="E13" s="55">
        <v>2.1756757256272756</v>
      </c>
      <c r="F13" s="55">
        <v>2.6108108707527312E-2</v>
      </c>
      <c r="G13" s="55">
        <v>2.6108108707527312E-2</v>
      </c>
      <c r="H13" s="55">
        <v>2.6108108707527312E-2</v>
      </c>
    </row>
    <row r="14" spans="1:8" x14ac:dyDescent="0.25">
      <c r="A14" s="47" t="s">
        <v>590</v>
      </c>
      <c r="B14" s="36" t="s">
        <v>649</v>
      </c>
      <c r="C14" s="55">
        <v>0.57417239653315522</v>
      </c>
      <c r="D14" s="55">
        <v>1.1716289660516435</v>
      </c>
      <c r="E14" s="55">
        <v>2.9290724151291085</v>
      </c>
      <c r="F14" s="55">
        <v>3.51488689815493E-2</v>
      </c>
      <c r="G14" s="55">
        <v>3.51488689815493E-2</v>
      </c>
      <c r="H14" s="55">
        <v>3.51488689815493E-2</v>
      </c>
    </row>
  </sheetData>
  <mergeCells count="3">
    <mergeCell ref="C2:H2"/>
    <mergeCell ref="C3:E3"/>
    <mergeCell ref="F3:H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7265EBE7-656A-4558-8016-F434ED5D099D}">
          <x14:formula1>
            <xm:f>'https://d.docs.live.net/599da54a3efd6538/Work-CEM/ORRCO/[AQ405cao ORRCO Klamath 6.xlsx]DEQ Pollutant List'!#REF!</xm:f>
          </x14:formula1>
          <xm:sqref>A6:A9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0C2A6-97C9-40FF-9240-F1657C1C70AD}">
  <dimension ref="A1:H14"/>
  <sheetViews>
    <sheetView workbookViewId="0">
      <selection activeCell="A2" sqref="A2"/>
    </sheetView>
  </sheetViews>
  <sheetFormatPr defaultRowHeight="14.4" x14ac:dyDescent="0.25"/>
  <cols>
    <col min="1" max="1" width="17.44140625" style="47" customWidth="1"/>
    <col min="2" max="2" width="46.44140625" style="36" customWidth="1"/>
    <col min="3" max="3" width="8.88671875" style="47"/>
    <col min="4" max="4" width="10" style="47" customWidth="1"/>
    <col min="5" max="6" width="8.88671875" style="47"/>
    <col min="7" max="7" width="9.5546875" style="47" customWidth="1"/>
    <col min="8" max="8" width="8.88671875" style="47"/>
    <col min="9" max="16384" width="8.88671875" style="36"/>
  </cols>
  <sheetData>
    <row r="1" spans="1:8" ht="15.6" x14ac:dyDescent="0.25">
      <c r="A1" s="31" t="s">
        <v>867</v>
      </c>
    </row>
    <row r="2" spans="1:8" x14ac:dyDescent="0.25">
      <c r="C2" s="193" t="s">
        <v>545</v>
      </c>
      <c r="D2" s="193"/>
      <c r="E2" s="193"/>
      <c r="F2" s="193"/>
      <c r="G2" s="193"/>
      <c r="H2" s="193"/>
    </row>
    <row r="3" spans="1:8" x14ac:dyDescent="0.25">
      <c r="C3" s="192" t="s">
        <v>546</v>
      </c>
      <c r="D3" s="192"/>
      <c r="E3" s="192"/>
      <c r="F3" s="192" t="s">
        <v>547</v>
      </c>
      <c r="G3" s="192"/>
      <c r="H3" s="192"/>
    </row>
    <row r="5" spans="1:8" s="39" customFormat="1" ht="41.4" customHeight="1" x14ac:dyDescent="0.3">
      <c r="A5" s="38" t="s">
        <v>548</v>
      </c>
      <c r="B5" s="39" t="s">
        <v>549</v>
      </c>
      <c r="C5" s="41" t="s">
        <v>550</v>
      </c>
      <c r="D5" s="41" t="s">
        <v>551</v>
      </c>
      <c r="E5" s="41" t="s">
        <v>552</v>
      </c>
      <c r="F5" s="41" t="s">
        <v>550</v>
      </c>
      <c r="G5" s="41" t="s">
        <v>551</v>
      </c>
      <c r="H5" s="41" t="s">
        <v>552</v>
      </c>
    </row>
    <row r="6" spans="1:8" x14ac:dyDescent="0.3">
      <c r="A6" s="37" t="s">
        <v>555</v>
      </c>
      <c r="B6" s="36" t="s">
        <v>574</v>
      </c>
      <c r="C6" s="55">
        <v>0.19267237445875565</v>
      </c>
      <c r="D6" s="55">
        <v>0.58813301116836281</v>
      </c>
      <c r="E6" s="55">
        <v>1.0821647405497874</v>
      </c>
      <c r="F6" s="55">
        <v>4.2345576804122126E-3</v>
      </c>
      <c r="G6" s="55">
        <v>4.2345576804122126E-3</v>
      </c>
      <c r="H6" s="55">
        <v>4.2345576804122126E-3</v>
      </c>
    </row>
    <row r="7" spans="1:8" x14ac:dyDescent="0.3">
      <c r="A7" s="37" t="s">
        <v>637</v>
      </c>
      <c r="B7" s="36" t="s">
        <v>638</v>
      </c>
      <c r="C7" s="55">
        <v>3.2954933227404387E-12</v>
      </c>
      <c r="D7" s="55">
        <v>1.0059503427168616E-11</v>
      </c>
      <c r="E7" s="55">
        <v>1.8509486305990255E-11</v>
      </c>
      <c r="F7" s="55">
        <v>7.2428424675614047E-14</v>
      </c>
      <c r="G7" s="55">
        <v>7.2428424675614047E-14</v>
      </c>
      <c r="H7" s="55">
        <v>7.2428424675614047E-14</v>
      </c>
    </row>
    <row r="8" spans="1:8" x14ac:dyDescent="0.3">
      <c r="A8" s="37" t="s">
        <v>560</v>
      </c>
      <c r="B8" s="36" t="s">
        <v>578</v>
      </c>
      <c r="C8" s="55">
        <v>0.41775534074449144</v>
      </c>
      <c r="D8" s="55">
        <v>1.275199452822013</v>
      </c>
      <c r="E8" s="55">
        <v>2.3463669931925035</v>
      </c>
      <c r="F8" s="55">
        <v>9.1814360603184927E-3</v>
      </c>
      <c r="G8" s="55">
        <v>9.1814360603184927E-3</v>
      </c>
      <c r="H8" s="55">
        <v>9.1814360603184927E-3</v>
      </c>
    </row>
    <row r="9" spans="1:8" x14ac:dyDescent="0.3">
      <c r="A9" s="37" t="s">
        <v>562</v>
      </c>
      <c r="B9" s="36" t="s">
        <v>580</v>
      </c>
      <c r="C9" s="55">
        <v>3.5713240574359338E-2</v>
      </c>
      <c r="D9" s="55">
        <v>0.10901477586800776</v>
      </c>
      <c r="E9" s="55">
        <v>0.20058718759713429</v>
      </c>
      <c r="F9" s="55">
        <v>7.8490638624965589E-4</v>
      </c>
      <c r="G9" s="55">
        <v>7.8490638624965589E-4</v>
      </c>
      <c r="H9" s="55">
        <v>7.8490638624965589E-4</v>
      </c>
    </row>
    <row r="10" spans="1:8" x14ac:dyDescent="0.25">
      <c r="A10" s="47" t="s">
        <v>567</v>
      </c>
      <c r="B10" s="36" t="s">
        <v>585</v>
      </c>
      <c r="C10" s="55">
        <v>0.10316183100957141</v>
      </c>
      <c r="D10" s="55">
        <v>0.31490180405852081</v>
      </c>
      <c r="E10" s="55">
        <v>0.57941931946767833</v>
      </c>
      <c r="F10" s="55">
        <v>2.2672929892213495E-3</v>
      </c>
      <c r="G10" s="55">
        <v>2.2672929892213495E-3</v>
      </c>
      <c r="H10" s="55">
        <v>2.2672929892213495E-3</v>
      </c>
    </row>
    <row r="11" spans="1:8" x14ac:dyDescent="0.25">
      <c r="A11" s="47" t="s">
        <v>641</v>
      </c>
      <c r="B11" s="36" t="s">
        <v>642</v>
      </c>
      <c r="C11" s="55">
        <v>5.1459102859828705E-10</v>
      </c>
      <c r="D11" s="55">
        <v>1.5707906855869568E-9</v>
      </c>
      <c r="E11" s="55">
        <v>2.8902548614800004E-9</v>
      </c>
      <c r="F11" s="55">
        <v>1.130969293622609E-11</v>
      </c>
      <c r="G11" s="55">
        <v>1.130969293622609E-11</v>
      </c>
      <c r="H11" s="55">
        <v>1.130969293622609E-11</v>
      </c>
    </row>
    <row r="12" spans="1:8" x14ac:dyDescent="0.25">
      <c r="A12" s="47" t="s">
        <v>570</v>
      </c>
      <c r="B12" s="36" t="s">
        <v>588</v>
      </c>
      <c r="C12" s="55">
        <v>2.6546202675768424</v>
      </c>
      <c r="D12" s="55">
        <v>8.1032364700147816</v>
      </c>
      <c r="E12" s="55">
        <v>14.909955104827199</v>
      </c>
      <c r="F12" s="55">
        <v>5.8343302584106423E-2</v>
      </c>
      <c r="G12" s="55">
        <v>5.8343302584106423E-2</v>
      </c>
      <c r="H12" s="55">
        <v>5.8343302584106423E-2</v>
      </c>
    </row>
    <row r="13" spans="1:8" x14ac:dyDescent="0.25">
      <c r="A13" s="47" t="s">
        <v>647</v>
      </c>
      <c r="B13" s="36" t="s">
        <v>648</v>
      </c>
      <c r="C13" s="55">
        <v>8.5250897921166615</v>
      </c>
      <c r="D13" s="55">
        <v>26.022862613298724</v>
      </c>
      <c r="E13" s="55">
        <v>47.88206720846965</v>
      </c>
      <c r="F13" s="55">
        <v>0.18736461081575081</v>
      </c>
      <c r="G13" s="55">
        <v>0.18736461081575081</v>
      </c>
      <c r="H13" s="55">
        <v>0.18736461081575081</v>
      </c>
    </row>
    <row r="14" spans="1:8" x14ac:dyDescent="0.25">
      <c r="A14" s="47" t="s">
        <v>590</v>
      </c>
      <c r="B14" s="36" t="s">
        <v>649</v>
      </c>
      <c r="C14" s="55">
        <v>8.2778466723387147</v>
      </c>
      <c r="D14" s="55">
        <v>25.268152235466165</v>
      </c>
      <c r="E14" s="55">
        <v>46.493400113257749</v>
      </c>
      <c r="F14" s="55">
        <v>0.18193069609535639</v>
      </c>
      <c r="G14" s="55">
        <v>0.18193069609535639</v>
      </c>
      <c r="H14" s="55">
        <v>0.18193069609535639</v>
      </c>
    </row>
  </sheetData>
  <mergeCells count="3">
    <mergeCell ref="C2:H2"/>
    <mergeCell ref="C3:E3"/>
    <mergeCell ref="F3:H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23D409C8-D222-4722-899F-EA9848EB5644}">
          <x14:formula1>
            <xm:f>'https://d.docs.live.net/599da54a3efd6538/Work-CEM/ORRCO/[AQ405cao ORRCO Klamath 6.xlsx]DEQ Pollutant List'!#REF!</xm:f>
          </x14:formula1>
          <xm:sqref>A6:A9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9D4D0-59BB-4F4D-8573-6AF4AEC529BC}">
  <dimension ref="A1:H14"/>
  <sheetViews>
    <sheetView workbookViewId="0">
      <selection activeCell="A2" sqref="A2"/>
    </sheetView>
  </sheetViews>
  <sheetFormatPr defaultRowHeight="14.4" x14ac:dyDescent="0.25"/>
  <cols>
    <col min="1" max="1" width="17.44140625" style="47" customWidth="1"/>
    <col min="2" max="2" width="46.44140625" style="36" customWidth="1"/>
    <col min="3" max="3" width="8.88671875" style="47"/>
    <col min="4" max="4" width="10" style="47" customWidth="1"/>
    <col min="5" max="6" width="8.88671875" style="47"/>
    <col min="7" max="7" width="9.5546875" style="47" customWidth="1"/>
    <col min="8" max="8" width="8.88671875" style="47"/>
    <col min="9" max="16384" width="8.88671875" style="36"/>
  </cols>
  <sheetData>
    <row r="1" spans="1:8" ht="15.6" x14ac:dyDescent="0.25">
      <c r="A1" s="31" t="s">
        <v>867</v>
      </c>
    </row>
    <row r="2" spans="1:8" x14ac:dyDescent="0.25">
      <c r="C2" s="193" t="s">
        <v>545</v>
      </c>
      <c r="D2" s="193"/>
      <c r="E2" s="193"/>
      <c r="F2" s="193"/>
      <c r="G2" s="193"/>
      <c r="H2" s="193"/>
    </row>
    <row r="3" spans="1:8" x14ac:dyDescent="0.25">
      <c r="C3" s="192" t="s">
        <v>546</v>
      </c>
      <c r="D3" s="192"/>
      <c r="E3" s="192"/>
      <c r="F3" s="192" t="s">
        <v>547</v>
      </c>
      <c r="G3" s="192"/>
      <c r="H3" s="192"/>
    </row>
    <row r="5" spans="1:8" s="39" customFormat="1" ht="41.4" customHeight="1" x14ac:dyDescent="0.3">
      <c r="A5" s="38" t="s">
        <v>548</v>
      </c>
      <c r="B5" s="39" t="s">
        <v>549</v>
      </c>
      <c r="C5" s="41" t="s">
        <v>550</v>
      </c>
      <c r="D5" s="41" t="s">
        <v>551</v>
      </c>
      <c r="E5" s="41" t="s">
        <v>552</v>
      </c>
      <c r="F5" s="41" t="s">
        <v>550</v>
      </c>
      <c r="G5" s="41" t="s">
        <v>551</v>
      </c>
      <c r="H5" s="41" t="s">
        <v>552</v>
      </c>
    </row>
    <row r="6" spans="1:8" x14ac:dyDescent="0.3">
      <c r="A6" s="37" t="s">
        <v>555</v>
      </c>
      <c r="B6" s="36" t="s">
        <v>574</v>
      </c>
      <c r="C6" s="55">
        <v>8.1507154690361808E-3</v>
      </c>
      <c r="D6" s="55">
        <v>1.9683914869194793E-2</v>
      </c>
      <c r="E6" s="55">
        <v>3.3462655277631148E-2</v>
      </c>
      <c r="F6" s="55">
        <v>3.9367829738389589E-4</v>
      </c>
      <c r="G6" s="55">
        <v>3.9367829738389589E-4</v>
      </c>
      <c r="H6" s="55">
        <v>3.9367829738389589E-4</v>
      </c>
    </row>
    <row r="7" spans="1:8" x14ac:dyDescent="0.3">
      <c r="A7" s="37" t="s">
        <v>637</v>
      </c>
      <c r="B7" s="36" t="s">
        <v>638</v>
      </c>
      <c r="C7" s="55">
        <v>7.9488926137969001E-17</v>
      </c>
      <c r="D7" s="55">
        <v>1.9196514233473968E-16</v>
      </c>
      <c r="E7" s="55">
        <v>3.2634074196905747E-16</v>
      </c>
      <c r="F7" s="55">
        <v>3.8393028466947925E-18</v>
      </c>
      <c r="G7" s="55">
        <v>3.8393028466947925E-18</v>
      </c>
      <c r="H7" s="55">
        <v>3.8393028466947925E-18</v>
      </c>
    </row>
    <row r="8" spans="1:8" x14ac:dyDescent="0.3">
      <c r="A8" s="37" t="s">
        <v>560</v>
      </c>
      <c r="B8" s="36" t="s">
        <v>578</v>
      </c>
      <c r="C8" s="55">
        <v>2.1627774496723401E-2</v>
      </c>
      <c r="D8" s="55">
        <v>5.2230908270680554E-2</v>
      </c>
      <c r="E8" s="55">
        <v>8.8792544060156922E-2</v>
      </c>
      <c r="F8" s="55">
        <v>1.044618165413611E-3</v>
      </c>
      <c r="G8" s="55">
        <v>1.044618165413611E-3</v>
      </c>
      <c r="H8" s="55">
        <v>1.044618165413611E-3</v>
      </c>
    </row>
    <row r="9" spans="1:8" x14ac:dyDescent="0.3">
      <c r="A9" s="37" t="s">
        <v>562</v>
      </c>
      <c r="B9" s="36" t="s">
        <v>580</v>
      </c>
      <c r="C9" s="55">
        <v>1.6874046409769399E-2</v>
      </c>
      <c r="D9" s="55">
        <v>4.0750691677379734E-2</v>
      </c>
      <c r="E9" s="55">
        <v>6.9276175851545552E-2</v>
      </c>
      <c r="F9" s="55">
        <v>8.1501383354759462E-4</v>
      </c>
      <c r="G9" s="55">
        <v>8.1501383354759462E-4</v>
      </c>
      <c r="H9" s="55">
        <v>8.1501383354759462E-4</v>
      </c>
    </row>
    <row r="10" spans="1:8" x14ac:dyDescent="0.25">
      <c r="A10" s="47" t="s">
        <v>567</v>
      </c>
      <c r="B10" s="36" t="s">
        <v>585</v>
      </c>
      <c r="C10" s="55">
        <v>2.87395712252366E-4</v>
      </c>
      <c r="D10" s="55">
        <v>6.940584241025068E-4</v>
      </c>
      <c r="E10" s="55">
        <v>1.1798993209742616E-3</v>
      </c>
      <c r="F10" s="55">
        <v>1.3881168482050136E-5</v>
      </c>
      <c r="G10" s="55">
        <v>1.3881168482050136E-5</v>
      </c>
      <c r="H10" s="55">
        <v>1.3881168482050136E-5</v>
      </c>
    </row>
    <row r="11" spans="1:8" x14ac:dyDescent="0.25">
      <c r="A11" s="47" t="s">
        <v>641</v>
      </c>
      <c r="B11" s="36" t="s">
        <v>642</v>
      </c>
      <c r="C11" s="55">
        <v>1.3206563954589799E-14</v>
      </c>
      <c r="D11" s="55">
        <v>3.1893749890334719E-14</v>
      </c>
      <c r="E11" s="55">
        <v>5.421937481356902E-14</v>
      </c>
      <c r="F11" s="55">
        <v>6.3787499780669437E-16</v>
      </c>
      <c r="G11" s="55">
        <v>6.3787499780669437E-16</v>
      </c>
      <c r="H11" s="55">
        <v>6.3787499780669437E-16</v>
      </c>
    </row>
    <row r="12" spans="1:8" x14ac:dyDescent="0.25">
      <c r="A12" s="47" t="s">
        <v>570</v>
      </c>
      <c r="B12" s="36" t="s">
        <v>588</v>
      </c>
      <c r="C12" s="55">
        <v>7.4581140294211215E-2</v>
      </c>
      <c r="D12" s="55">
        <v>0.18011287744931223</v>
      </c>
      <c r="E12" s="55">
        <v>0.30619189166383082</v>
      </c>
      <c r="F12" s="55">
        <v>3.6022575489862447E-3</v>
      </c>
      <c r="G12" s="55">
        <v>3.6022575489862447E-3</v>
      </c>
      <c r="H12" s="55">
        <v>3.6022575489862447E-3</v>
      </c>
    </row>
    <row r="13" spans="1:8" x14ac:dyDescent="0.25">
      <c r="A13" s="47" t="s">
        <v>647</v>
      </c>
      <c r="B13" s="36" t="s">
        <v>648</v>
      </c>
      <c r="C13" s="55">
        <v>0</v>
      </c>
      <c r="D13" s="55">
        <v>0</v>
      </c>
      <c r="E13" s="55">
        <v>0</v>
      </c>
      <c r="F13" s="55">
        <v>0</v>
      </c>
      <c r="G13" s="55">
        <v>0</v>
      </c>
      <c r="H13" s="55">
        <v>0</v>
      </c>
    </row>
    <row r="14" spans="1:8" x14ac:dyDescent="0.25">
      <c r="A14" s="47" t="s">
        <v>590</v>
      </c>
      <c r="B14" s="36" t="s">
        <v>649</v>
      </c>
      <c r="C14" s="55">
        <v>4.5877764583610509E-2</v>
      </c>
      <c r="D14" s="55">
        <v>0.11079444692718921</v>
      </c>
      <c r="E14" s="55">
        <v>0.18835055977622164</v>
      </c>
      <c r="F14" s="55">
        <v>2.215888938543784E-3</v>
      </c>
      <c r="G14" s="55">
        <v>2.215888938543784E-3</v>
      </c>
      <c r="H14" s="55">
        <v>2.215888938543784E-3</v>
      </c>
    </row>
  </sheetData>
  <mergeCells count="3">
    <mergeCell ref="C2:H2"/>
    <mergeCell ref="C3:E3"/>
    <mergeCell ref="F3:H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ABC05250-A43C-44DA-8F85-6E6D542866FF}">
          <x14:formula1>
            <xm:f>'https://d.docs.live.net/599da54a3efd6538/Work-CEM/ORRCO/[AQ405cao ORRCO Klamath 6.xlsx]DEQ Pollutant List'!#REF!</xm:f>
          </x14:formula1>
          <xm:sqref>A6:A9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678C5-CAEF-4F84-BC1F-86E14D3D1495}">
  <dimension ref="A1:H14"/>
  <sheetViews>
    <sheetView workbookViewId="0">
      <selection activeCell="A2" sqref="A2"/>
    </sheetView>
  </sheetViews>
  <sheetFormatPr defaultRowHeight="14.4" x14ac:dyDescent="0.25"/>
  <cols>
    <col min="1" max="1" width="17.44140625" style="47" customWidth="1"/>
    <col min="2" max="2" width="46.44140625" style="36" customWidth="1"/>
    <col min="3" max="3" width="8.88671875" style="47"/>
    <col min="4" max="4" width="10" style="47" customWidth="1"/>
    <col min="5" max="6" width="8.88671875" style="47"/>
    <col min="7" max="7" width="9.5546875" style="47" customWidth="1"/>
    <col min="8" max="8" width="8.88671875" style="47"/>
    <col min="9" max="16384" width="8.88671875" style="36"/>
  </cols>
  <sheetData>
    <row r="1" spans="1:8" ht="15.6" x14ac:dyDescent="0.25">
      <c r="A1" s="31" t="s">
        <v>867</v>
      </c>
    </row>
    <row r="2" spans="1:8" x14ac:dyDescent="0.25">
      <c r="C2" s="193" t="s">
        <v>545</v>
      </c>
      <c r="D2" s="193"/>
      <c r="E2" s="193"/>
      <c r="F2" s="193"/>
      <c r="G2" s="193"/>
      <c r="H2" s="193"/>
    </row>
    <row r="3" spans="1:8" x14ac:dyDescent="0.25">
      <c r="C3" s="192" t="s">
        <v>546</v>
      </c>
      <c r="D3" s="192"/>
      <c r="E3" s="192"/>
      <c r="F3" s="192" t="s">
        <v>547</v>
      </c>
      <c r="G3" s="192"/>
      <c r="H3" s="192"/>
    </row>
    <row r="5" spans="1:8" s="39" customFormat="1" ht="41.4" customHeight="1" x14ac:dyDescent="0.3">
      <c r="A5" s="38" t="s">
        <v>548</v>
      </c>
      <c r="B5" s="39" t="s">
        <v>549</v>
      </c>
      <c r="C5" s="41" t="s">
        <v>550</v>
      </c>
      <c r="D5" s="41" t="s">
        <v>551</v>
      </c>
      <c r="E5" s="41" t="s">
        <v>552</v>
      </c>
      <c r="F5" s="41" t="s">
        <v>550</v>
      </c>
      <c r="G5" s="41" t="s">
        <v>551</v>
      </c>
      <c r="H5" s="41" t="s">
        <v>552</v>
      </c>
    </row>
    <row r="6" spans="1:8" x14ac:dyDescent="0.3">
      <c r="A6" s="37" t="s">
        <v>555</v>
      </c>
      <c r="B6" s="36" t="s">
        <v>574</v>
      </c>
      <c r="C6" s="55">
        <v>2.2814451161517396E-2</v>
      </c>
      <c r="D6" s="55">
        <v>0.11711730575727618</v>
      </c>
      <c r="E6" s="55">
        <v>0.17957986882782348</v>
      </c>
      <c r="F6" s="55">
        <v>3.1231281535273646E-3</v>
      </c>
      <c r="G6" s="55">
        <v>3.1231281535273646E-3</v>
      </c>
      <c r="H6" s="55">
        <v>3.1231281535273646E-3</v>
      </c>
    </row>
    <row r="7" spans="1:8" x14ac:dyDescent="0.3">
      <c r="A7" s="37" t="s">
        <v>637</v>
      </c>
      <c r="B7" s="36" t="s">
        <v>638</v>
      </c>
      <c r="C7" s="55">
        <v>2.1662888663022803E-16</v>
      </c>
      <c r="D7" s="55">
        <v>1.112057939580226E-15</v>
      </c>
      <c r="E7" s="55">
        <v>1.7051555073563466E-15</v>
      </c>
      <c r="F7" s="55">
        <v>2.9654878388806028E-17</v>
      </c>
      <c r="G7" s="55">
        <v>2.9654878388806028E-17</v>
      </c>
      <c r="H7" s="55">
        <v>2.9654878388806028E-17</v>
      </c>
    </row>
    <row r="8" spans="1:8" x14ac:dyDescent="0.3">
      <c r="A8" s="37" t="s">
        <v>560</v>
      </c>
      <c r="B8" s="36" t="s">
        <v>578</v>
      </c>
      <c r="C8" s="55">
        <v>6.0377578547174002E-2</v>
      </c>
      <c r="D8" s="55">
        <v>0.3099465017822074</v>
      </c>
      <c r="E8" s="55">
        <v>0.47525130273271798</v>
      </c>
      <c r="F8" s="55">
        <v>8.2652400475255305E-3</v>
      </c>
      <c r="G8" s="55">
        <v>8.2652400475255305E-3</v>
      </c>
      <c r="H8" s="55">
        <v>8.2652400475255305E-3</v>
      </c>
    </row>
    <row r="9" spans="1:8" x14ac:dyDescent="0.3">
      <c r="A9" s="37" t="s">
        <v>562</v>
      </c>
      <c r="B9" s="36" t="s">
        <v>580</v>
      </c>
      <c r="C9" s="55">
        <v>4.7261531331668501E-2</v>
      </c>
      <c r="D9" s="55">
        <v>0.24261566392026951</v>
      </c>
      <c r="E9" s="55">
        <v>0.37201068467774656</v>
      </c>
      <c r="F9" s="55">
        <v>6.4697510378738535E-3</v>
      </c>
      <c r="G9" s="55">
        <v>6.4697510378738535E-3</v>
      </c>
      <c r="H9" s="55">
        <v>6.4697510378738535E-3</v>
      </c>
    </row>
    <row r="10" spans="1:8" x14ac:dyDescent="0.25">
      <c r="A10" s="47" t="s">
        <v>567</v>
      </c>
      <c r="B10" s="36" t="s">
        <v>585</v>
      </c>
      <c r="C10" s="55">
        <v>7.9922665814862695E-4</v>
      </c>
      <c r="D10" s="55">
        <v>4.1028062533297067E-3</v>
      </c>
      <c r="E10" s="55">
        <v>6.290969588438884E-3</v>
      </c>
      <c r="F10" s="55">
        <v>1.0940816675545885E-4</v>
      </c>
      <c r="G10" s="55">
        <v>1.0940816675545885E-4</v>
      </c>
      <c r="H10" s="55">
        <v>1.0940816675545885E-4</v>
      </c>
    </row>
    <row r="11" spans="1:8" x14ac:dyDescent="0.25">
      <c r="A11" s="47" t="s">
        <v>641</v>
      </c>
      <c r="B11" s="36" t="s">
        <v>642</v>
      </c>
      <c r="C11" s="55">
        <v>3.6076423172685303E-14</v>
      </c>
      <c r="D11" s="55">
        <v>1.8519724421296357E-13</v>
      </c>
      <c r="E11" s="55">
        <v>2.8396910779321084E-13</v>
      </c>
      <c r="F11" s="55">
        <v>4.9385931790123618E-15</v>
      </c>
      <c r="G11" s="55">
        <v>4.9385931790123618E-15</v>
      </c>
      <c r="H11" s="55">
        <v>4.9385931790123618E-15</v>
      </c>
    </row>
    <row r="12" spans="1:8" x14ac:dyDescent="0.25">
      <c r="A12" s="47" t="s">
        <v>570</v>
      </c>
      <c r="B12" s="36" t="s">
        <v>588</v>
      </c>
      <c r="C12" s="55">
        <v>0.208503127226872</v>
      </c>
      <c r="D12" s="55">
        <v>1.0703445956204929</v>
      </c>
      <c r="E12" s="55">
        <v>1.6411950466180889</v>
      </c>
      <c r="F12" s="55">
        <v>2.8542522549879809E-2</v>
      </c>
      <c r="G12" s="55">
        <v>2.8542522549879809E-2</v>
      </c>
      <c r="H12" s="55">
        <v>2.8542522549879809E-2</v>
      </c>
    </row>
    <row r="13" spans="1:8" x14ac:dyDescent="0.25">
      <c r="A13" s="47" t="s">
        <v>647</v>
      </c>
      <c r="B13" s="36" t="s">
        <v>648</v>
      </c>
      <c r="C13" s="55">
        <v>0</v>
      </c>
      <c r="D13" s="55">
        <v>0</v>
      </c>
      <c r="E13" s="55">
        <v>0</v>
      </c>
      <c r="F13" s="55">
        <v>0</v>
      </c>
      <c r="G13" s="55">
        <v>0</v>
      </c>
      <c r="H13" s="55">
        <v>0</v>
      </c>
    </row>
    <row r="14" spans="1:8" x14ac:dyDescent="0.25">
      <c r="A14" s="47" t="s">
        <v>590</v>
      </c>
      <c r="B14" s="36" t="s">
        <v>649</v>
      </c>
      <c r="C14" s="55">
        <v>0.12806292342881501</v>
      </c>
      <c r="D14" s="55">
        <v>0.65740720446003598</v>
      </c>
      <c r="E14" s="55">
        <v>1.0080243801720552</v>
      </c>
      <c r="F14" s="55">
        <v>1.7530858785600959E-2</v>
      </c>
      <c r="G14" s="55">
        <v>1.7530858785600959E-2</v>
      </c>
      <c r="H14" s="55">
        <v>1.7530858785600959E-2</v>
      </c>
    </row>
  </sheetData>
  <mergeCells count="3">
    <mergeCell ref="C2:H2"/>
    <mergeCell ref="C3:E3"/>
    <mergeCell ref="F3:H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DE21D383-6918-4F5A-B94F-7EECDCD5A03F}">
          <x14:formula1>
            <xm:f>'https://d.docs.live.net/599da54a3efd6538/Work-CEM/ORRCO/[AQ405cao ORRCO Klamath 6.xlsx]DEQ Pollutant List'!#REF!</xm:f>
          </x14:formula1>
          <xm:sqref>A6:A9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A2A2E-C097-4B57-ABFB-AC0A1C788568}">
  <dimension ref="A1:H14"/>
  <sheetViews>
    <sheetView workbookViewId="0">
      <selection activeCell="A2" sqref="A2"/>
    </sheetView>
  </sheetViews>
  <sheetFormatPr defaultRowHeight="14.4" x14ac:dyDescent="0.25"/>
  <cols>
    <col min="1" max="1" width="17.44140625" style="47" customWidth="1"/>
    <col min="2" max="2" width="46.44140625" style="36" customWidth="1"/>
    <col min="3" max="3" width="8.88671875" style="47"/>
    <col min="4" max="4" width="10" style="47" customWidth="1"/>
    <col min="5" max="6" width="8.88671875" style="47"/>
    <col min="7" max="7" width="9.5546875" style="47" customWidth="1"/>
    <col min="8" max="8" width="8.88671875" style="47"/>
    <col min="9" max="16384" width="8.88671875" style="36"/>
  </cols>
  <sheetData>
    <row r="1" spans="1:8" ht="15.6" x14ac:dyDescent="0.25">
      <c r="A1" s="31" t="s">
        <v>867</v>
      </c>
    </row>
    <row r="2" spans="1:8" x14ac:dyDescent="0.25">
      <c r="C2" s="193" t="s">
        <v>545</v>
      </c>
      <c r="D2" s="193"/>
      <c r="E2" s="193"/>
      <c r="F2" s="193"/>
      <c r="G2" s="193"/>
      <c r="H2" s="193"/>
    </row>
    <row r="3" spans="1:8" x14ac:dyDescent="0.25">
      <c r="C3" s="192" t="s">
        <v>546</v>
      </c>
      <c r="D3" s="192"/>
      <c r="E3" s="192"/>
      <c r="F3" s="192" t="s">
        <v>547</v>
      </c>
      <c r="G3" s="192"/>
      <c r="H3" s="192"/>
    </row>
    <row r="5" spans="1:8" s="39" customFormat="1" ht="41.4" customHeight="1" x14ac:dyDescent="0.3">
      <c r="A5" s="38" t="s">
        <v>548</v>
      </c>
      <c r="B5" s="39" t="s">
        <v>549</v>
      </c>
      <c r="C5" s="41" t="s">
        <v>550</v>
      </c>
      <c r="D5" s="41" t="s">
        <v>551</v>
      </c>
      <c r="E5" s="41" t="s">
        <v>552</v>
      </c>
      <c r="F5" s="41" t="s">
        <v>550</v>
      </c>
      <c r="G5" s="41" t="s">
        <v>551</v>
      </c>
      <c r="H5" s="41" t="s">
        <v>552</v>
      </c>
    </row>
    <row r="6" spans="1:8" x14ac:dyDescent="0.3">
      <c r="A6" s="37" t="s">
        <v>602</v>
      </c>
      <c r="B6" s="36" t="s">
        <v>603</v>
      </c>
      <c r="C6" s="55">
        <v>0.17622943662177698</v>
      </c>
      <c r="D6" s="55">
        <v>0.35245887324355396</v>
      </c>
      <c r="E6" s="55">
        <v>0.58743145540592334</v>
      </c>
      <c r="F6" s="55">
        <v>9.3989032864947725E-3</v>
      </c>
      <c r="G6" s="55">
        <v>9.3989032864947725E-3</v>
      </c>
      <c r="H6" s="55">
        <v>9.3989032864947725E-3</v>
      </c>
    </row>
    <row r="7" spans="1:8" x14ac:dyDescent="0.3">
      <c r="A7" s="37"/>
      <c r="C7" s="55"/>
      <c r="D7" s="55"/>
      <c r="E7" s="55"/>
      <c r="F7" s="55"/>
      <c r="G7" s="55"/>
      <c r="H7" s="55"/>
    </row>
    <row r="8" spans="1:8" x14ac:dyDescent="0.3">
      <c r="A8" s="37"/>
      <c r="C8" s="55"/>
      <c r="D8" s="55"/>
      <c r="E8" s="55"/>
      <c r="F8" s="55"/>
      <c r="G8" s="55"/>
      <c r="H8" s="55"/>
    </row>
    <row r="9" spans="1:8" x14ac:dyDescent="0.3">
      <c r="A9" s="37"/>
      <c r="C9" s="55"/>
      <c r="D9" s="55"/>
      <c r="E9" s="55"/>
      <c r="F9" s="55"/>
      <c r="G9" s="55"/>
      <c r="H9" s="55"/>
    </row>
    <row r="10" spans="1:8" x14ac:dyDescent="0.25">
      <c r="C10" s="55"/>
      <c r="D10" s="55"/>
      <c r="E10" s="55"/>
      <c r="F10" s="55"/>
      <c r="G10" s="55"/>
      <c r="H10" s="55"/>
    </row>
    <row r="11" spans="1:8" x14ac:dyDescent="0.25">
      <c r="C11" s="55"/>
      <c r="D11" s="55"/>
      <c r="E11" s="55"/>
      <c r="F11" s="55"/>
      <c r="G11" s="55"/>
      <c r="H11" s="55"/>
    </row>
    <row r="12" spans="1:8" x14ac:dyDescent="0.25">
      <c r="C12" s="55"/>
      <c r="D12" s="55"/>
      <c r="E12" s="55"/>
      <c r="F12" s="55"/>
      <c r="G12" s="55"/>
      <c r="H12" s="55"/>
    </row>
    <row r="13" spans="1:8" x14ac:dyDescent="0.25">
      <c r="C13" s="55"/>
      <c r="D13" s="55"/>
      <c r="E13" s="55"/>
      <c r="F13" s="55"/>
      <c r="G13" s="55"/>
      <c r="H13" s="55"/>
    </row>
    <row r="14" spans="1:8" x14ac:dyDescent="0.25">
      <c r="C14" s="55"/>
      <c r="D14" s="55"/>
      <c r="E14" s="55"/>
      <c r="F14" s="55"/>
      <c r="G14" s="55"/>
      <c r="H14" s="55"/>
    </row>
  </sheetData>
  <mergeCells count="3">
    <mergeCell ref="C2:H2"/>
    <mergeCell ref="C3:E3"/>
    <mergeCell ref="F3:H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D482B7AC-A294-4304-B5E2-523778E56294}">
          <x14:formula1>
            <xm:f>'https://d.docs.live.net/599da54a3efd6538/Work-CEM/ORRCO/[AQ405cao ORRCO Klamath 6.xlsx]DEQ Pollutant List'!#REF!</xm:f>
          </x14:formula1>
          <xm:sqref>A6:A9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Facility xmlns="89cdaa30-7b22-4a6a-9ff8-e919efaf11cd">ORRCO</Facility>
    <PublishingStartDate xmlns="http://schemas.microsoft.com/sharepoint/v3" xsi:nil="true"/>
  </documentManagement>
</p:properties>
</file>

<file path=customXml/itemProps1.xml><?xml version="1.0" encoding="utf-8"?>
<ds:datastoreItem xmlns:ds="http://schemas.openxmlformats.org/officeDocument/2006/customXml" ds:itemID="{6B458D83-17BA-4868-B9CF-D2E8CA952EFE}"/>
</file>

<file path=customXml/itemProps2.xml><?xml version="1.0" encoding="utf-8"?>
<ds:datastoreItem xmlns:ds="http://schemas.openxmlformats.org/officeDocument/2006/customXml" ds:itemID="{C7F34F53-D413-42BD-9723-EC33C7EF689A}"/>
</file>

<file path=customXml/itemProps3.xml><?xml version="1.0" encoding="utf-8"?>
<ds:datastoreItem xmlns:ds="http://schemas.openxmlformats.org/officeDocument/2006/customXml" ds:itemID="{2545BE92-EB79-49F4-A885-1675A1B0B7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1</vt:i4>
      </vt:variant>
    </vt:vector>
  </HeadingPairs>
  <TitlesOfParts>
    <vt:vector size="38" baseType="lpstr">
      <vt:lpstr>Emissions - TEU-1A</vt:lpstr>
      <vt:lpstr>Emissions - TEU-1B</vt:lpstr>
      <vt:lpstr>Emissions - TEU-1C</vt:lpstr>
      <vt:lpstr>Emissions - TEU-2A</vt:lpstr>
      <vt:lpstr>Emissions - TEU-2NH</vt:lpstr>
      <vt:lpstr>Emissions - TEU-2H</vt:lpstr>
      <vt:lpstr>Emissions - TEU-2L1</vt:lpstr>
      <vt:lpstr>Emissions - TEU-2L2</vt:lpstr>
      <vt:lpstr>Emissions - TEU-2AF</vt:lpstr>
      <vt:lpstr>Emissions - TEU-2D</vt:lpstr>
      <vt:lpstr>Emissions - TEU-2R</vt:lpstr>
      <vt:lpstr>Emissions - TEU-2F</vt:lpstr>
      <vt:lpstr>Emissions - TEU-2PWA</vt:lpstr>
      <vt:lpstr>Emissions - TEU-2PWB</vt:lpstr>
      <vt:lpstr>Emissions - TEU-2PWC</vt:lpstr>
      <vt:lpstr>Emissions - TEU-2PWD</vt:lpstr>
      <vt:lpstr>Summary</vt:lpstr>
      <vt:lpstr>TEU Emissions</vt:lpstr>
      <vt:lpstr>TEU Thruput</vt:lpstr>
      <vt:lpstr>TEU-1A</vt:lpstr>
      <vt:lpstr>TEU-1B</vt:lpstr>
      <vt:lpstr>TEU-1C</vt:lpstr>
      <vt:lpstr>TEU-2A</vt:lpstr>
      <vt:lpstr>TEU-2NH</vt:lpstr>
      <vt:lpstr>TEU-2H</vt:lpstr>
      <vt:lpstr>TEU-2L1</vt:lpstr>
      <vt:lpstr>TEU-2L2</vt:lpstr>
      <vt:lpstr>TEU-2AF</vt:lpstr>
      <vt:lpstr>TEU-2D</vt:lpstr>
      <vt:lpstr>TEU-2R</vt:lpstr>
      <vt:lpstr>TEU-2F</vt:lpstr>
      <vt:lpstr>TEU-2PWA</vt:lpstr>
      <vt:lpstr>TEU-2PWB</vt:lpstr>
      <vt:lpstr>TEU-2PWC</vt:lpstr>
      <vt:lpstr>TEU-2PWD</vt:lpstr>
      <vt:lpstr>Base Table</vt:lpstr>
      <vt:lpstr>Dispersion Factors</vt:lpstr>
      <vt:lpstr>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Owner</dc:creator>
  <cp:lastModifiedBy>Marie Piper</cp:lastModifiedBy>
  <cp:lastPrinted>2021-09-17T21:51:05Z</cp:lastPrinted>
  <dcterms:created xsi:type="dcterms:W3CDTF">2019-11-13T01:37:01Z</dcterms:created>
  <dcterms:modified xsi:type="dcterms:W3CDTF">2021-12-29T22:38:34Z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